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7443323D-3F42-4948-B4C3-78009BA873F7}" xr6:coauthVersionLast="4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Data!$A$5:$S$1127</definedName>
    <definedName name="_xlnm._FilterDatabase" localSheetId="1" hidden="1">거래명세서품목조회!$B$1:$BZ$1431</definedName>
    <definedName name="_xlnm._FilterDatabase" localSheetId="6" hidden="1">거래처별담당자!$B$1:$G$5226</definedName>
    <definedName name="_xlnm._FilterDatabase" localSheetId="3" hidden="1">'관리항목계정별잔액조회(전월)'!$A$1:$I$1</definedName>
    <definedName name="_xlnm._FilterDatabase" localSheetId="2" hidden="1">'관리항목계정별잔액조회(전전월)'!$A$1:$I$1</definedName>
    <definedName name="_xlnm._FilterDatabase" localSheetId="4" hidden="1">부서별전표작성조회!$B$1:$AJ$1</definedName>
    <definedName name="_xlnm._FilterDatabase" localSheetId="5" hidden="1">'입금다중입력(잔액기준)'!$A$1:$AH$1</definedName>
    <definedName name="_xlnm._FilterDatabase" localSheetId="7" hidden="1">할인점점포등록!$A$1:$I$284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27" i="1" l="1"/>
  <c r="H1127" i="1"/>
  <c r="K1126" i="1"/>
  <c r="H1126" i="1"/>
  <c r="K1125" i="1"/>
  <c r="H1125" i="1"/>
  <c r="K1124" i="1"/>
  <c r="H1124" i="1"/>
  <c r="K1123" i="1"/>
  <c r="H1123" i="1"/>
  <c r="K1122" i="1"/>
  <c r="H1122" i="1"/>
  <c r="K1121" i="1"/>
  <c r="H1121" i="1"/>
  <c r="K1120" i="1"/>
  <c r="H1120" i="1"/>
  <c r="K1119" i="1"/>
  <c r="H1119" i="1"/>
  <c r="K1118" i="1"/>
  <c r="H1118" i="1"/>
  <c r="K1117" i="1"/>
  <c r="H1117" i="1"/>
  <c r="K1116" i="1"/>
  <c r="H1116" i="1"/>
  <c r="K1115" i="1"/>
  <c r="H1115" i="1"/>
  <c r="K1114" i="1"/>
  <c r="H1114" i="1"/>
  <c r="K1113" i="1"/>
  <c r="H1113" i="1"/>
  <c r="K1112" i="1"/>
  <c r="H1112" i="1"/>
  <c r="K1111" i="1"/>
  <c r="H1111" i="1"/>
  <c r="K1110" i="1"/>
  <c r="H1110" i="1"/>
  <c r="K1109" i="1"/>
  <c r="H1109" i="1"/>
  <c r="K1108" i="1"/>
  <c r="H1108" i="1"/>
  <c r="K1107" i="1"/>
  <c r="H1107" i="1"/>
  <c r="K1106" i="1"/>
  <c r="H1106" i="1"/>
  <c r="K1105" i="1"/>
  <c r="H1105" i="1"/>
  <c r="K1104" i="1"/>
  <c r="H1104" i="1"/>
  <c r="K1103" i="1"/>
  <c r="H1103" i="1"/>
  <c r="K1102" i="1"/>
  <c r="H1102" i="1"/>
  <c r="K1101" i="1"/>
  <c r="H1101" i="1"/>
  <c r="K1100" i="1"/>
  <c r="H1100" i="1"/>
  <c r="K1099" i="1"/>
  <c r="H1099" i="1"/>
  <c r="K1098" i="1"/>
  <c r="H1098" i="1"/>
  <c r="K1097" i="1"/>
  <c r="H1097" i="1"/>
  <c r="K1096" i="1"/>
  <c r="H1096" i="1"/>
  <c r="K1095" i="1"/>
  <c r="H1095" i="1"/>
  <c r="K1094" i="1"/>
  <c r="H1094" i="1"/>
  <c r="K1093" i="1"/>
  <c r="H1093" i="1"/>
  <c r="K1092" i="1"/>
  <c r="H1092" i="1"/>
  <c r="K1091" i="1"/>
  <c r="H1091" i="1"/>
  <c r="K1090" i="1"/>
  <c r="H1090" i="1"/>
  <c r="K1089" i="1"/>
  <c r="H1089" i="1"/>
  <c r="K1088" i="1"/>
  <c r="H1088" i="1"/>
  <c r="K1087" i="1"/>
  <c r="H1087" i="1"/>
  <c r="K1086" i="1"/>
  <c r="H1086" i="1"/>
  <c r="K1085" i="1"/>
  <c r="H1085" i="1"/>
  <c r="K1084" i="1"/>
  <c r="H1084" i="1"/>
  <c r="K1083" i="1"/>
  <c r="H1083" i="1"/>
  <c r="K1082" i="1"/>
  <c r="H1082" i="1"/>
  <c r="K1081" i="1"/>
  <c r="H1081" i="1"/>
  <c r="K1080" i="1"/>
  <c r="H1080" i="1"/>
  <c r="K1079" i="1"/>
  <c r="H1079" i="1"/>
  <c r="K1078" i="1"/>
  <c r="H1078" i="1"/>
  <c r="K1077" i="1"/>
  <c r="H1077" i="1"/>
  <c r="K1076" i="1"/>
  <c r="H1076" i="1"/>
  <c r="K1075" i="1"/>
  <c r="H1075" i="1"/>
  <c r="K1074" i="1"/>
  <c r="H1074" i="1"/>
  <c r="K1073" i="1"/>
  <c r="H1073" i="1"/>
  <c r="K1072" i="1"/>
  <c r="H1072" i="1"/>
  <c r="K1071" i="1"/>
  <c r="H1071" i="1"/>
  <c r="K1070" i="1"/>
  <c r="H1070" i="1"/>
  <c r="K1069" i="1"/>
  <c r="H1069" i="1"/>
  <c r="K1068" i="1"/>
  <c r="H1068" i="1"/>
  <c r="K1067" i="1"/>
  <c r="H1067" i="1"/>
  <c r="K1066" i="1"/>
  <c r="H1066" i="1"/>
  <c r="K1065" i="1"/>
  <c r="H1065" i="1"/>
  <c r="K1064" i="1"/>
  <c r="H1064" i="1"/>
  <c r="K1063" i="1"/>
  <c r="H1063" i="1"/>
  <c r="K1062" i="1"/>
  <c r="H1062" i="1"/>
  <c r="K1061" i="1"/>
  <c r="H1061" i="1"/>
  <c r="K1060" i="1"/>
  <c r="H1060" i="1"/>
  <c r="K1059" i="1"/>
  <c r="H1059" i="1"/>
  <c r="K1058" i="1"/>
  <c r="H1058" i="1"/>
  <c r="K1057" i="1"/>
  <c r="H1057" i="1"/>
  <c r="K1056" i="1"/>
  <c r="H1056" i="1"/>
  <c r="K1055" i="1"/>
  <c r="H1055" i="1"/>
  <c r="K1054" i="1"/>
  <c r="H1054" i="1"/>
  <c r="K1053" i="1"/>
  <c r="H1053" i="1"/>
  <c r="K1052" i="1"/>
  <c r="H1052" i="1"/>
  <c r="K1051" i="1"/>
  <c r="H1051" i="1"/>
  <c r="K1050" i="1"/>
  <c r="H1050" i="1"/>
  <c r="K1049" i="1"/>
  <c r="H1049" i="1"/>
  <c r="K1048" i="1"/>
  <c r="H1048" i="1"/>
  <c r="K1047" i="1"/>
  <c r="H1047" i="1"/>
  <c r="K1046" i="1"/>
  <c r="H1046" i="1"/>
  <c r="K1045" i="1"/>
  <c r="H1045" i="1"/>
  <c r="K1044" i="1"/>
  <c r="H1044" i="1"/>
  <c r="K1043" i="1"/>
  <c r="H1043" i="1"/>
  <c r="K1042" i="1"/>
  <c r="H1042" i="1"/>
  <c r="K1041" i="1"/>
  <c r="H1041" i="1"/>
  <c r="K1040" i="1"/>
  <c r="H1040" i="1"/>
  <c r="K1039" i="1"/>
  <c r="H1039" i="1"/>
  <c r="K1038" i="1"/>
  <c r="H1038" i="1"/>
  <c r="K1037" i="1"/>
  <c r="H1037" i="1"/>
  <c r="K1036" i="1"/>
  <c r="H1036" i="1"/>
  <c r="K1035" i="1"/>
  <c r="H1035" i="1"/>
  <c r="K1034" i="1"/>
  <c r="H1034" i="1"/>
  <c r="K1033" i="1"/>
  <c r="H1033" i="1"/>
  <c r="K1032" i="1"/>
  <c r="H1032" i="1"/>
  <c r="K1031" i="1"/>
  <c r="H1031" i="1"/>
  <c r="K1030" i="1"/>
  <c r="H1030" i="1"/>
  <c r="K1029" i="1"/>
  <c r="H1029" i="1"/>
  <c r="K1028" i="1"/>
  <c r="H1028" i="1"/>
  <c r="K1027" i="1"/>
  <c r="H1027" i="1"/>
  <c r="K1026" i="1"/>
  <c r="H1026" i="1"/>
  <c r="K1025" i="1"/>
  <c r="H1025" i="1"/>
  <c r="K1024" i="1"/>
  <c r="H1024" i="1"/>
  <c r="K1023" i="1"/>
  <c r="H1023" i="1"/>
  <c r="K1022" i="1"/>
  <c r="H1022" i="1"/>
  <c r="K1021" i="1"/>
  <c r="H1021" i="1"/>
  <c r="K1020" i="1"/>
  <c r="H1020" i="1"/>
  <c r="K1019" i="1"/>
  <c r="H1019" i="1"/>
  <c r="K1018" i="1"/>
  <c r="H1018" i="1"/>
  <c r="K1017" i="1"/>
  <c r="H1017" i="1"/>
  <c r="K1016" i="1"/>
  <c r="H1016" i="1"/>
  <c r="K1015" i="1"/>
  <c r="H1015" i="1"/>
  <c r="K1014" i="1"/>
  <c r="H1014" i="1"/>
  <c r="K1013" i="1"/>
  <c r="H1013" i="1"/>
  <c r="K1012" i="1"/>
  <c r="H1012" i="1"/>
  <c r="K1011" i="1"/>
  <c r="H1011" i="1"/>
  <c r="K1010" i="1"/>
  <c r="H1010" i="1"/>
  <c r="K1009" i="1"/>
  <c r="H1009" i="1"/>
  <c r="K1008" i="1"/>
  <c r="H1008" i="1"/>
  <c r="K1007" i="1"/>
  <c r="H1007" i="1"/>
  <c r="K1006" i="1"/>
  <c r="H1006" i="1"/>
  <c r="K1005" i="1"/>
  <c r="H1005" i="1"/>
  <c r="K1004" i="1"/>
  <c r="H1004" i="1"/>
  <c r="K1003" i="1"/>
  <c r="H1003" i="1"/>
  <c r="K1002" i="1"/>
  <c r="H1002" i="1"/>
  <c r="K1001" i="1"/>
  <c r="H1001" i="1"/>
  <c r="K1000" i="1"/>
  <c r="H1000" i="1"/>
  <c r="K999" i="1"/>
  <c r="H999" i="1"/>
  <c r="K998" i="1"/>
  <c r="H998" i="1"/>
  <c r="K997" i="1"/>
  <c r="H997" i="1"/>
  <c r="K996" i="1"/>
  <c r="H996" i="1"/>
  <c r="K995" i="1"/>
  <c r="H995" i="1"/>
  <c r="K994" i="1"/>
  <c r="H994" i="1"/>
  <c r="K993" i="1"/>
  <c r="H993" i="1"/>
  <c r="K992" i="1"/>
  <c r="H992" i="1"/>
  <c r="K991" i="1"/>
  <c r="H991" i="1"/>
  <c r="K990" i="1"/>
  <c r="H990" i="1"/>
  <c r="K989" i="1"/>
  <c r="H989" i="1"/>
  <c r="K988" i="1"/>
  <c r="H988" i="1"/>
  <c r="K987" i="1"/>
  <c r="H987" i="1"/>
  <c r="K986" i="1"/>
  <c r="H986" i="1"/>
  <c r="K985" i="1"/>
  <c r="H985" i="1"/>
  <c r="K984" i="1"/>
  <c r="H984" i="1"/>
  <c r="K983" i="1"/>
  <c r="H983" i="1"/>
  <c r="K982" i="1"/>
  <c r="H982" i="1"/>
  <c r="K981" i="1"/>
  <c r="H981" i="1"/>
  <c r="K980" i="1"/>
  <c r="H980" i="1"/>
  <c r="K979" i="1"/>
  <c r="H979" i="1"/>
  <c r="K978" i="1"/>
  <c r="H978" i="1"/>
  <c r="K977" i="1"/>
  <c r="H977" i="1"/>
  <c r="K976" i="1"/>
  <c r="H976" i="1"/>
  <c r="K975" i="1"/>
  <c r="H975" i="1"/>
  <c r="K974" i="1"/>
  <c r="H974" i="1"/>
  <c r="K973" i="1"/>
  <c r="H973" i="1"/>
  <c r="K972" i="1"/>
  <c r="H972" i="1"/>
  <c r="K971" i="1"/>
  <c r="H971" i="1"/>
  <c r="K970" i="1"/>
  <c r="H970" i="1"/>
  <c r="K969" i="1"/>
  <c r="H969" i="1"/>
  <c r="K968" i="1"/>
  <c r="H968" i="1"/>
  <c r="K967" i="1"/>
  <c r="H967" i="1"/>
  <c r="K966" i="1"/>
  <c r="H966" i="1"/>
  <c r="K965" i="1"/>
  <c r="H965" i="1"/>
  <c r="K964" i="1"/>
  <c r="H964" i="1"/>
  <c r="K963" i="1"/>
  <c r="H963" i="1"/>
  <c r="K962" i="1"/>
  <c r="H962" i="1"/>
  <c r="K961" i="1"/>
  <c r="H961" i="1"/>
  <c r="K960" i="1"/>
  <c r="H960" i="1"/>
  <c r="K959" i="1"/>
  <c r="H959" i="1"/>
  <c r="K958" i="1"/>
  <c r="H958" i="1"/>
  <c r="K957" i="1"/>
  <c r="H957" i="1"/>
  <c r="K956" i="1"/>
  <c r="H956" i="1"/>
  <c r="K955" i="1"/>
  <c r="H955" i="1"/>
  <c r="K954" i="1"/>
  <c r="H954" i="1"/>
  <c r="K953" i="1"/>
  <c r="H953" i="1"/>
  <c r="K952" i="1"/>
  <c r="H952" i="1"/>
  <c r="K951" i="1"/>
  <c r="H951" i="1"/>
  <c r="K950" i="1"/>
  <c r="H950" i="1"/>
  <c r="K949" i="1"/>
  <c r="H949" i="1"/>
  <c r="K948" i="1"/>
  <c r="H948" i="1"/>
  <c r="K947" i="1"/>
  <c r="H947" i="1"/>
  <c r="K946" i="1"/>
  <c r="H946" i="1"/>
  <c r="K945" i="1"/>
  <c r="H945" i="1"/>
  <c r="K944" i="1"/>
  <c r="H944" i="1"/>
  <c r="K943" i="1"/>
  <c r="H943" i="1"/>
  <c r="K942" i="1"/>
  <c r="H942" i="1"/>
  <c r="K941" i="1"/>
  <c r="H941" i="1"/>
  <c r="K940" i="1"/>
  <c r="H940" i="1"/>
  <c r="K939" i="1"/>
  <c r="H939" i="1"/>
  <c r="K938" i="1"/>
  <c r="H938" i="1"/>
  <c r="K937" i="1"/>
  <c r="H937" i="1"/>
  <c r="K936" i="1"/>
  <c r="H936" i="1"/>
  <c r="K935" i="1"/>
  <c r="H935" i="1"/>
  <c r="K934" i="1"/>
  <c r="H934" i="1"/>
  <c r="K933" i="1"/>
  <c r="H933" i="1"/>
  <c r="K932" i="1"/>
  <c r="H932" i="1"/>
  <c r="K931" i="1"/>
  <c r="H931" i="1"/>
  <c r="K930" i="1"/>
  <c r="H930" i="1"/>
  <c r="K929" i="1"/>
  <c r="H929" i="1"/>
  <c r="K928" i="1"/>
  <c r="H928" i="1"/>
  <c r="K927" i="1"/>
  <c r="H927" i="1"/>
  <c r="K926" i="1"/>
  <c r="H926" i="1"/>
  <c r="K925" i="1"/>
  <c r="H925" i="1"/>
  <c r="K924" i="1"/>
  <c r="H924" i="1"/>
  <c r="K923" i="1"/>
  <c r="H923" i="1"/>
  <c r="K922" i="1"/>
  <c r="H922" i="1"/>
  <c r="K921" i="1"/>
  <c r="H921" i="1"/>
  <c r="K920" i="1"/>
  <c r="H920" i="1"/>
  <c r="K919" i="1"/>
  <c r="H919" i="1"/>
  <c r="K918" i="1"/>
  <c r="H918" i="1"/>
  <c r="K917" i="1"/>
  <c r="H917" i="1"/>
  <c r="K916" i="1"/>
  <c r="H916" i="1"/>
  <c r="K915" i="1"/>
  <c r="H915" i="1"/>
  <c r="K914" i="1"/>
  <c r="H914" i="1"/>
  <c r="K913" i="1"/>
  <c r="H913" i="1"/>
  <c r="K912" i="1"/>
  <c r="H912" i="1"/>
  <c r="K911" i="1"/>
  <c r="H911" i="1"/>
  <c r="K910" i="1"/>
  <c r="H910" i="1"/>
  <c r="K909" i="1"/>
  <c r="H909" i="1"/>
  <c r="K908" i="1"/>
  <c r="H908" i="1"/>
  <c r="K907" i="1"/>
  <c r="H907" i="1"/>
  <c r="K906" i="1"/>
  <c r="H906" i="1"/>
  <c r="K905" i="1"/>
  <c r="H905" i="1"/>
  <c r="K904" i="1"/>
  <c r="H904" i="1"/>
  <c r="K903" i="1"/>
  <c r="H903" i="1"/>
  <c r="K902" i="1"/>
  <c r="H902" i="1"/>
  <c r="K901" i="1"/>
  <c r="H901" i="1"/>
  <c r="K900" i="1"/>
  <c r="H900" i="1"/>
  <c r="K899" i="1"/>
  <c r="H899" i="1"/>
  <c r="K898" i="1"/>
  <c r="H898" i="1"/>
  <c r="K897" i="1"/>
  <c r="H897" i="1"/>
  <c r="K896" i="1"/>
  <c r="H896" i="1"/>
  <c r="K895" i="1"/>
  <c r="H895" i="1"/>
  <c r="K894" i="1"/>
  <c r="H894" i="1"/>
  <c r="K893" i="1"/>
  <c r="H893" i="1"/>
  <c r="K892" i="1"/>
  <c r="H892" i="1"/>
  <c r="K891" i="1"/>
  <c r="H891" i="1"/>
  <c r="K890" i="1"/>
  <c r="H890" i="1"/>
  <c r="K889" i="1"/>
  <c r="H889" i="1"/>
  <c r="K888" i="1"/>
  <c r="H888" i="1"/>
  <c r="K887" i="1"/>
  <c r="H887" i="1"/>
  <c r="K886" i="1"/>
  <c r="H886" i="1"/>
  <c r="K885" i="1"/>
  <c r="H885" i="1"/>
  <c r="K884" i="1"/>
  <c r="H884" i="1"/>
  <c r="K883" i="1"/>
  <c r="H883" i="1"/>
  <c r="K882" i="1"/>
  <c r="H882" i="1"/>
  <c r="K881" i="1"/>
  <c r="H881" i="1"/>
  <c r="K880" i="1"/>
  <c r="H880" i="1"/>
  <c r="K879" i="1"/>
  <c r="H879" i="1"/>
  <c r="K878" i="1"/>
  <c r="H878" i="1"/>
  <c r="K877" i="1"/>
  <c r="H877" i="1"/>
  <c r="K876" i="1"/>
  <c r="H876" i="1"/>
  <c r="K875" i="1"/>
  <c r="H875" i="1"/>
  <c r="K874" i="1"/>
  <c r="H874" i="1"/>
  <c r="K873" i="1"/>
  <c r="H873" i="1"/>
  <c r="K872" i="1"/>
  <c r="H872" i="1"/>
  <c r="K871" i="1"/>
  <c r="H871" i="1"/>
  <c r="K870" i="1"/>
  <c r="H870" i="1"/>
  <c r="K869" i="1"/>
  <c r="H869" i="1"/>
  <c r="K868" i="1"/>
  <c r="H868" i="1"/>
  <c r="K867" i="1"/>
  <c r="H867" i="1"/>
  <c r="K866" i="1"/>
  <c r="H866" i="1"/>
  <c r="K865" i="1"/>
  <c r="H865" i="1"/>
  <c r="K864" i="1"/>
  <c r="H864" i="1"/>
  <c r="K863" i="1"/>
  <c r="H863" i="1"/>
  <c r="K862" i="1"/>
  <c r="H862" i="1"/>
  <c r="K861" i="1"/>
  <c r="H861" i="1"/>
  <c r="K860" i="1"/>
  <c r="H860" i="1"/>
  <c r="K859" i="1"/>
  <c r="H859" i="1"/>
  <c r="K858" i="1"/>
  <c r="H858" i="1"/>
  <c r="K857" i="1"/>
  <c r="H857" i="1"/>
  <c r="K856" i="1"/>
  <c r="H856" i="1"/>
  <c r="K855" i="1"/>
  <c r="H855" i="1"/>
  <c r="K854" i="1"/>
  <c r="H854" i="1"/>
  <c r="K853" i="1"/>
  <c r="H853" i="1"/>
  <c r="K852" i="1"/>
  <c r="H852" i="1"/>
  <c r="K851" i="1"/>
  <c r="H851" i="1"/>
  <c r="K850" i="1"/>
  <c r="H850" i="1"/>
  <c r="K849" i="1"/>
  <c r="H849" i="1"/>
  <c r="K848" i="1"/>
  <c r="H848" i="1"/>
  <c r="K847" i="1"/>
  <c r="H847" i="1"/>
  <c r="K846" i="1"/>
  <c r="H846" i="1"/>
  <c r="K845" i="1"/>
  <c r="H845" i="1"/>
  <c r="K844" i="1"/>
  <c r="H844" i="1"/>
  <c r="K843" i="1"/>
  <c r="H843" i="1"/>
  <c r="K842" i="1"/>
  <c r="H842" i="1"/>
  <c r="K841" i="1"/>
  <c r="H841" i="1"/>
  <c r="K840" i="1"/>
  <c r="H840" i="1"/>
  <c r="K839" i="1"/>
  <c r="H839" i="1"/>
  <c r="K838" i="1"/>
  <c r="H838" i="1"/>
  <c r="K837" i="1"/>
  <c r="H837" i="1"/>
  <c r="K836" i="1"/>
  <c r="H836" i="1"/>
  <c r="K835" i="1"/>
  <c r="H835" i="1"/>
  <c r="K834" i="1"/>
  <c r="H834" i="1"/>
  <c r="K833" i="1"/>
  <c r="H833" i="1"/>
  <c r="K832" i="1"/>
  <c r="H832" i="1"/>
  <c r="K831" i="1"/>
  <c r="H831" i="1"/>
  <c r="K830" i="1"/>
  <c r="H830" i="1"/>
  <c r="K829" i="1"/>
  <c r="H829" i="1"/>
  <c r="K828" i="1"/>
  <c r="H828" i="1"/>
  <c r="K827" i="1"/>
  <c r="H827" i="1"/>
  <c r="K826" i="1"/>
  <c r="H826" i="1"/>
  <c r="K825" i="1"/>
  <c r="H825" i="1"/>
  <c r="K824" i="1"/>
  <c r="H824" i="1"/>
  <c r="K823" i="1"/>
  <c r="H823" i="1"/>
  <c r="K822" i="1"/>
  <c r="H822" i="1"/>
  <c r="K821" i="1"/>
  <c r="H821" i="1"/>
  <c r="K820" i="1"/>
  <c r="H820" i="1"/>
  <c r="K819" i="1"/>
  <c r="H819" i="1"/>
  <c r="K818" i="1"/>
  <c r="H818" i="1"/>
  <c r="K817" i="1"/>
  <c r="H817" i="1"/>
  <c r="K816" i="1"/>
  <c r="H816" i="1"/>
  <c r="K815" i="1"/>
  <c r="H815" i="1"/>
  <c r="K814" i="1"/>
  <c r="H814" i="1"/>
  <c r="K813" i="1"/>
  <c r="H813" i="1"/>
  <c r="K812" i="1"/>
  <c r="H812" i="1"/>
  <c r="K811" i="1"/>
  <c r="H811" i="1"/>
  <c r="K810" i="1"/>
  <c r="H810" i="1"/>
  <c r="K809" i="1"/>
  <c r="H809" i="1"/>
  <c r="K808" i="1"/>
  <c r="H808" i="1"/>
  <c r="K807" i="1"/>
  <c r="H807" i="1"/>
  <c r="K806" i="1"/>
  <c r="H806" i="1"/>
  <c r="K805" i="1"/>
  <c r="H805" i="1"/>
  <c r="K804" i="1"/>
  <c r="H804" i="1"/>
  <c r="K803" i="1"/>
  <c r="H803" i="1"/>
  <c r="K802" i="1"/>
  <c r="H802" i="1"/>
  <c r="K801" i="1"/>
  <c r="H801" i="1"/>
  <c r="K800" i="1"/>
  <c r="H800" i="1"/>
  <c r="K799" i="1"/>
  <c r="H799" i="1"/>
  <c r="K798" i="1"/>
  <c r="H798" i="1"/>
  <c r="K797" i="1"/>
  <c r="H797" i="1"/>
  <c r="K796" i="1"/>
  <c r="H796" i="1"/>
  <c r="K795" i="1"/>
  <c r="H795" i="1"/>
  <c r="K794" i="1"/>
  <c r="H794" i="1"/>
  <c r="K793" i="1"/>
  <c r="H793" i="1"/>
  <c r="K792" i="1"/>
  <c r="H792" i="1"/>
  <c r="K791" i="1"/>
  <c r="H791" i="1"/>
  <c r="K790" i="1"/>
  <c r="H790" i="1"/>
  <c r="K789" i="1"/>
  <c r="H789" i="1"/>
  <c r="K788" i="1"/>
  <c r="H788" i="1"/>
  <c r="K787" i="1"/>
  <c r="H787" i="1"/>
  <c r="K786" i="1"/>
  <c r="H786" i="1"/>
  <c r="K785" i="1"/>
  <c r="H785" i="1"/>
  <c r="K784" i="1"/>
  <c r="H784" i="1"/>
  <c r="K783" i="1"/>
  <c r="H783" i="1"/>
  <c r="K782" i="1"/>
  <c r="H782" i="1"/>
  <c r="K781" i="1"/>
  <c r="H781" i="1"/>
  <c r="K780" i="1"/>
  <c r="H780" i="1"/>
  <c r="K779" i="1"/>
  <c r="H779" i="1"/>
  <c r="K778" i="1"/>
  <c r="H778" i="1"/>
  <c r="K777" i="1"/>
  <c r="H777" i="1"/>
  <c r="K776" i="1"/>
  <c r="H776" i="1"/>
  <c r="K775" i="1"/>
  <c r="H775" i="1"/>
  <c r="K774" i="1"/>
  <c r="H774" i="1"/>
  <c r="K773" i="1"/>
  <c r="H773" i="1"/>
  <c r="K772" i="1"/>
  <c r="H772" i="1"/>
  <c r="K771" i="1"/>
  <c r="H771" i="1"/>
  <c r="K770" i="1"/>
  <c r="H770" i="1"/>
  <c r="K769" i="1"/>
  <c r="H769" i="1"/>
  <c r="K768" i="1"/>
  <c r="H768" i="1"/>
  <c r="K767" i="1"/>
  <c r="H767" i="1"/>
  <c r="K766" i="1"/>
  <c r="H766" i="1"/>
  <c r="K765" i="1"/>
  <c r="H765" i="1"/>
  <c r="K764" i="1"/>
  <c r="H764" i="1"/>
  <c r="K763" i="1"/>
  <c r="H763" i="1"/>
  <c r="K762" i="1"/>
  <c r="H762" i="1"/>
  <c r="K761" i="1"/>
  <c r="H761" i="1"/>
  <c r="K760" i="1"/>
  <c r="H760" i="1"/>
  <c r="K759" i="1"/>
  <c r="H759" i="1"/>
  <c r="K758" i="1"/>
  <c r="H758" i="1"/>
  <c r="K757" i="1"/>
  <c r="H757" i="1"/>
  <c r="K756" i="1"/>
  <c r="H756" i="1"/>
  <c r="K755" i="1"/>
  <c r="H755" i="1"/>
  <c r="K754" i="1"/>
  <c r="H754" i="1"/>
  <c r="K753" i="1"/>
  <c r="H753" i="1"/>
  <c r="K752" i="1"/>
  <c r="H752" i="1"/>
  <c r="K751" i="1"/>
  <c r="H751" i="1"/>
  <c r="K750" i="1"/>
  <c r="H750" i="1"/>
  <c r="K749" i="1"/>
  <c r="H749" i="1"/>
  <c r="K748" i="1"/>
  <c r="H748" i="1"/>
  <c r="K747" i="1"/>
  <c r="H747" i="1"/>
  <c r="K746" i="1"/>
  <c r="H746" i="1"/>
  <c r="K745" i="1"/>
  <c r="H745" i="1"/>
  <c r="K744" i="1"/>
  <c r="H744" i="1"/>
  <c r="K743" i="1"/>
  <c r="H743" i="1"/>
  <c r="K742" i="1"/>
  <c r="H742" i="1"/>
  <c r="K741" i="1"/>
  <c r="H741" i="1"/>
  <c r="K740" i="1"/>
  <c r="H740" i="1"/>
  <c r="K739" i="1"/>
  <c r="H739" i="1"/>
  <c r="K738" i="1"/>
  <c r="H738" i="1"/>
  <c r="K737" i="1"/>
  <c r="H737" i="1"/>
  <c r="K736" i="1"/>
  <c r="H736" i="1"/>
  <c r="K735" i="1"/>
  <c r="H735" i="1"/>
  <c r="K734" i="1"/>
  <c r="H734" i="1"/>
  <c r="K733" i="1"/>
  <c r="H733" i="1"/>
  <c r="K732" i="1"/>
  <c r="H732" i="1"/>
  <c r="K731" i="1"/>
  <c r="H731" i="1"/>
  <c r="K730" i="1"/>
  <c r="H730" i="1"/>
  <c r="K729" i="1"/>
  <c r="H729" i="1"/>
  <c r="K728" i="1"/>
  <c r="H728" i="1"/>
  <c r="K727" i="1"/>
  <c r="H727" i="1"/>
  <c r="K726" i="1"/>
  <c r="H726" i="1"/>
  <c r="K725" i="1"/>
  <c r="H725" i="1"/>
  <c r="K724" i="1"/>
  <c r="H724" i="1"/>
  <c r="K723" i="1"/>
  <c r="H723" i="1"/>
  <c r="K722" i="1"/>
  <c r="H722" i="1"/>
  <c r="K721" i="1"/>
  <c r="H721" i="1"/>
  <c r="K720" i="1"/>
  <c r="H720" i="1"/>
  <c r="K719" i="1"/>
  <c r="H719" i="1"/>
  <c r="K718" i="1"/>
  <c r="H718" i="1"/>
  <c r="K717" i="1"/>
  <c r="H717" i="1"/>
  <c r="K716" i="1"/>
  <c r="H716" i="1"/>
  <c r="K715" i="1"/>
  <c r="H715" i="1"/>
  <c r="K714" i="1"/>
  <c r="H714" i="1"/>
  <c r="K713" i="1"/>
  <c r="H713" i="1"/>
  <c r="K712" i="1"/>
  <c r="H712" i="1"/>
  <c r="K711" i="1"/>
  <c r="H711" i="1"/>
  <c r="K710" i="1"/>
  <c r="H710" i="1"/>
  <c r="K709" i="1"/>
  <c r="H709" i="1"/>
  <c r="K708" i="1"/>
  <c r="H708" i="1"/>
  <c r="K707" i="1"/>
  <c r="H707" i="1"/>
  <c r="K706" i="1"/>
  <c r="H706" i="1"/>
  <c r="K705" i="1"/>
  <c r="H705" i="1"/>
  <c r="K704" i="1"/>
  <c r="H704" i="1"/>
  <c r="K703" i="1"/>
  <c r="H703" i="1"/>
  <c r="K702" i="1"/>
  <c r="H702" i="1"/>
  <c r="K701" i="1"/>
  <c r="H701" i="1"/>
  <c r="K700" i="1"/>
  <c r="H700" i="1"/>
  <c r="K699" i="1"/>
  <c r="H699" i="1"/>
  <c r="K698" i="1"/>
  <c r="H698" i="1"/>
  <c r="K697" i="1"/>
  <c r="H697" i="1"/>
  <c r="K696" i="1"/>
  <c r="H696" i="1"/>
  <c r="K695" i="1"/>
  <c r="H695" i="1"/>
  <c r="K694" i="1"/>
  <c r="H694" i="1"/>
  <c r="K693" i="1"/>
  <c r="H693" i="1"/>
  <c r="K692" i="1"/>
  <c r="H692" i="1"/>
  <c r="K691" i="1"/>
  <c r="H691" i="1"/>
  <c r="K690" i="1"/>
  <c r="H690" i="1"/>
  <c r="K689" i="1"/>
  <c r="H689" i="1"/>
  <c r="K688" i="1"/>
  <c r="H688" i="1"/>
  <c r="K687" i="1"/>
  <c r="H687" i="1"/>
  <c r="K686" i="1"/>
  <c r="H686" i="1"/>
  <c r="K685" i="1"/>
  <c r="H685" i="1"/>
  <c r="K684" i="1"/>
  <c r="H684" i="1"/>
  <c r="K683" i="1"/>
  <c r="H683" i="1"/>
  <c r="K682" i="1"/>
  <c r="H682" i="1"/>
  <c r="K681" i="1"/>
  <c r="H681" i="1"/>
  <c r="K680" i="1"/>
  <c r="H680" i="1"/>
  <c r="K679" i="1"/>
  <c r="H679" i="1"/>
  <c r="K678" i="1"/>
  <c r="H678" i="1"/>
  <c r="K677" i="1"/>
  <c r="H677" i="1"/>
  <c r="K676" i="1"/>
  <c r="H676" i="1"/>
  <c r="K675" i="1"/>
  <c r="H675" i="1"/>
  <c r="K674" i="1"/>
  <c r="H674" i="1"/>
  <c r="K673" i="1"/>
  <c r="H673" i="1"/>
  <c r="K672" i="1"/>
  <c r="H672" i="1"/>
  <c r="K671" i="1"/>
  <c r="H671" i="1"/>
  <c r="K670" i="1"/>
  <c r="H670" i="1"/>
  <c r="K669" i="1"/>
  <c r="H669" i="1"/>
  <c r="K668" i="1"/>
  <c r="H668" i="1"/>
  <c r="K667" i="1"/>
  <c r="H667" i="1"/>
  <c r="K666" i="1"/>
  <c r="H666" i="1"/>
  <c r="K665" i="1"/>
  <c r="H665" i="1"/>
  <c r="K664" i="1"/>
  <c r="H664" i="1"/>
  <c r="K663" i="1"/>
  <c r="H663" i="1"/>
  <c r="K662" i="1"/>
  <c r="H662" i="1"/>
  <c r="K661" i="1"/>
  <c r="H661" i="1"/>
  <c r="K660" i="1"/>
  <c r="H660" i="1"/>
  <c r="K659" i="1"/>
  <c r="H659" i="1"/>
  <c r="K658" i="1"/>
  <c r="H658" i="1"/>
  <c r="K657" i="1"/>
  <c r="H657" i="1"/>
  <c r="K656" i="1"/>
  <c r="H656" i="1"/>
  <c r="K655" i="1"/>
  <c r="H655" i="1"/>
  <c r="K654" i="1"/>
  <c r="H654" i="1"/>
  <c r="K653" i="1"/>
  <c r="H653" i="1"/>
  <c r="K652" i="1"/>
  <c r="H652" i="1"/>
  <c r="K651" i="1"/>
  <c r="H651" i="1"/>
  <c r="K650" i="1"/>
  <c r="H650" i="1"/>
  <c r="K649" i="1"/>
  <c r="H649" i="1"/>
  <c r="K648" i="1"/>
  <c r="H648" i="1"/>
  <c r="K647" i="1"/>
  <c r="H647" i="1"/>
  <c r="K646" i="1"/>
  <c r="H646" i="1"/>
  <c r="K645" i="1"/>
  <c r="H645" i="1"/>
  <c r="K644" i="1"/>
  <c r="H644" i="1"/>
  <c r="K643" i="1"/>
  <c r="H643" i="1"/>
  <c r="K642" i="1"/>
  <c r="H642" i="1"/>
  <c r="K641" i="1"/>
  <c r="H641" i="1"/>
  <c r="K640" i="1"/>
  <c r="H640" i="1"/>
  <c r="K639" i="1"/>
  <c r="H639" i="1"/>
  <c r="K638" i="1"/>
  <c r="H638" i="1"/>
  <c r="K637" i="1"/>
  <c r="H637" i="1"/>
  <c r="K636" i="1"/>
  <c r="H636" i="1"/>
  <c r="K635" i="1"/>
  <c r="H635" i="1"/>
  <c r="K634" i="1"/>
  <c r="H634" i="1"/>
  <c r="K633" i="1"/>
  <c r="H633" i="1"/>
  <c r="K632" i="1"/>
  <c r="H632" i="1"/>
  <c r="K631" i="1"/>
  <c r="H631" i="1"/>
  <c r="K630" i="1"/>
  <c r="H630" i="1"/>
  <c r="K629" i="1"/>
  <c r="H629" i="1"/>
  <c r="K628" i="1"/>
  <c r="H628" i="1"/>
  <c r="K627" i="1"/>
  <c r="H627" i="1"/>
  <c r="K626" i="1"/>
  <c r="H626" i="1"/>
  <c r="K625" i="1"/>
  <c r="H625" i="1"/>
  <c r="K624" i="1"/>
  <c r="H624" i="1"/>
  <c r="K623" i="1"/>
  <c r="H623" i="1"/>
  <c r="K622" i="1"/>
  <c r="H622" i="1"/>
  <c r="K621" i="1"/>
  <c r="H621" i="1"/>
  <c r="K620" i="1"/>
  <c r="H620" i="1"/>
  <c r="K619" i="1"/>
  <c r="H619" i="1"/>
  <c r="K618" i="1"/>
  <c r="H618" i="1"/>
  <c r="K617" i="1"/>
  <c r="H617" i="1"/>
  <c r="K616" i="1"/>
  <c r="H616" i="1"/>
  <c r="K615" i="1"/>
  <c r="H615" i="1"/>
  <c r="K614" i="1"/>
  <c r="H614" i="1"/>
  <c r="K613" i="1"/>
  <c r="H613" i="1"/>
  <c r="K612" i="1"/>
  <c r="H612" i="1"/>
  <c r="K611" i="1"/>
  <c r="H611" i="1"/>
  <c r="K610" i="1"/>
  <c r="H610" i="1"/>
  <c r="K609" i="1"/>
  <c r="H609" i="1"/>
  <c r="K608" i="1"/>
  <c r="H608" i="1"/>
  <c r="K607" i="1"/>
  <c r="H607" i="1"/>
  <c r="K606" i="1"/>
  <c r="H606" i="1"/>
  <c r="K605" i="1"/>
  <c r="H605" i="1"/>
  <c r="K604" i="1"/>
  <c r="H604" i="1"/>
  <c r="K603" i="1"/>
  <c r="H603" i="1"/>
  <c r="K602" i="1"/>
  <c r="H602" i="1"/>
  <c r="K601" i="1"/>
  <c r="H601" i="1"/>
  <c r="K600" i="1"/>
  <c r="H600" i="1"/>
  <c r="K599" i="1"/>
  <c r="H599" i="1"/>
  <c r="K598" i="1"/>
  <c r="H598" i="1"/>
  <c r="K597" i="1"/>
  <c r="H597" i="1"/>
  <c r="K596" i="1"/>
  <c r="H596" i="1"/>
  <c r="K595" i="1"/>
  <c r="H595" i="1"/>
  <c r="K594" i="1"/>
  <c r="H594" i="1"/>
  <c r="K593" i="1"/>
  <c r="H593" i="1"/>
  <c r="K592" i="1"/>
  <c r="H592" i="1"/>
  <c r="K591" i="1"/>
  <c r="H591" i="1"/>
  <c r="K590" i="1"/>
  <c r="H590" i="1"/>
  <c r="K589" i="1"/>
  <c r="H589" i="1"/>
  <c r="K588" i="1"/>
  <c r="H588" i="1"/>
  <c r="K587" i="1"/>
  <c r="H587" i="1"/>
  <c r="K586" i="1"/>
  <c r="H586" i="1"/>
  <c r="K585" i="1"/>
  <c r="H585" i="1"/>
  <c r="K584" i="1"/>
  <c r="H584" i="1"/>
  <c r="K583" i="1"/>
  <c r="H583" i="1"/>
  <c r="K582" i="1"/>
  <c r="H582" i="1"/>
  <c r="K581" i="1"/>
  <c r="H581" i="1"/>
  <c r="K580" i="1"/>
  <c r="H580" i="1"/>
  <c r="K579" i="1"/>
  <c r="H579" i="1"/>
  <c r="K578" i="1"/>
  <c r="H578" i="1"/>
  <c r="K577" i="1"/>
  <c r="H577" i="1"/>
  <c r="K576" i="1"/>
  <c r="H576" i="1"/>
  <c r="K575" i="1"/>
  <c r="H575" i="1"/>
  <c r="K574" i="1"/>
  <c r="H574" i="1"/>
  <c r="K573" i="1"/>
  <c r="H573" i="1"/>
  <c r="K572" i="1"/>
  <c r="H572" i="1"/>
  <c r="K571" i="1"/>
  <c r="H571" i="1"/>
  <c r="K570" i="1"/>
  <c r="H570" i="1"/>
  <c r="K569" i="1"/>
  <c r="H569" i="1"/>
  <c r="K568" i="1"/>
  <c r="H568" i="1"/>
  <c r="K567" i="1"/>
  <c r="H567" i="1"/>
  <c r="K566" i="1"/>
  <c r="H566" i="1"/>
  <c r="K565" i="1"/>
  <c r="H565" i="1"/>
  <c r="K564" i="1"/>
  <c r="H564" i="1"/>
  <c r="K563" i="1"/>
  <c r="H563" i="1"/>
  <c r="K562" i="1"/>
  <c r="H562" i="1"/>
  <c r="K561" i="1"/>
  <c r="H561" i="1"/>
  <c r="K560" i="1"/>
  <c r="H560" i="1"/>
  <c r="K559" i="1"/>
  <c r="H559" i="1"/>
  <c r="K558" i="1"/>
  <c r="H558" i="1"/>
  <c r="K557" i="1"/>
  <c r="H557" i="1"/>
  <c r="K556" i="1"/>
  <c r="H556" i="1"/>
  <c r="K555" i="1"/>
  <c r="H555" i="1"/>
  <c r="K554" i="1"/>
  <c r="H554" i="1"/>
  <c r="K553" i="1"/>
  <c r="H553" i="1"/>
  <c r="K552" i="1"/>
  <c r="H552" i="1"/>
  <c r="K551" i="1"/>
  <c r="H551" i="1"/>
  <c r="K550" i="1"/>
  <c r="H550" i="1"/>
  <c r="K549" i="1"/>
  <c r="H549" i="1"/>
  <c r="K548" i="1"/>
  <c r="H548" i="1"/>
  <c r="K547" i="1"/>
  <c r="H547" i="1"/>
  <c r="K546" i="1"/>
  <c r="H546" i="1"/>
  <c r="K545" i="1"/>
  <c r="H545" i="1"/>
  <c r="K544" i="1"/>
  <c r="H544" i="1"/>
  <c r="K543" i="1"/>
  <c r="H543" i="1"/>
  <c r="K542" i="1"/>
  <c r="H542" i="1"/>
  <c r="K541" i="1"/>
  <c r="H541" i="1"/>
  <c r="K540" i="1"/>
  <c r="H540" i="1"/>
  <c r="K539" i="1"/>
  <c r="H539" i="1"/>
  <c r="K538" i="1"/>
  <c r="H538" i="1"/>
  <c r="K537" i="1"/>
  <c r="H537" i="1"/>
  <c r="K536" i="1"/>
  <c r="H536" i="1"/>
  <c r="K535" i="1"/>
  <c r="H535" i="1"/>
  <c r="K534" i="1"/>
  <c r="H534" i="1"/>
  <c r="K533" i="1"/>
  <c r="H533" i="1"/>
  <c r="K532" i="1"/>
  <c r="H532" i="1"/>
  <c r="K531" i="1"/>
  <c r="H531" i="1"/>
  <c r="K530" i="1"/>
  <c r="H530" i="1"/>
  <c r="K529" i="1"/>
  <c r="H529" i="1"/>
  <c r="K528" i="1"/>
  <c r="H528" i="1"/>
  <c r="K527" i="1"/>
  <c r="H527" i="1"/>
  <c r="K526" i="1"/>
  <c r="H526" i="1"/>
  <c r="K525" i="1"/>
  <c r="H525" i="1"/>
  <c r="K524" i="1"/>
  <c r="H524" i="1"/>
  <c r="K523" i="1"/>
  <c r="H523" i="1"/>
  <c r="K522" i="1"/>
  <c r="H522" i="1"/>
  <c r="K521" i="1"/>
  <c r="H521" i="1"/>
  <c r="K520" i="1"/>
  <c r="H520" i="1"/>
  <c r="K519" i="1"/>
  <c r="H519" i="1"/>
  <c r="K518" i="1"/>
  <c r="H518" i="1"/>
  <c r="K517" i="1"/>
  <c r="H517" i="1"/>
  <c r="K516" i="1"/>
  <c r="H516" i="1"/>
  <c r="K515" i="1"/>
  <c r="H515" i="1"/>
  <c r="K514" i="1"/>
  <c r="H514" i="1"/>
  <c r="K513" i="1"/>
  <c r="H513" i="1"/>
  <c r="K512" i="1"/>
  <c r="H512" i="1"/>
  <c r="K511" i="1"/>
  <c r="H511" i="1"/>
  <c r="K510" i="1"/>
  <c r="H510" i="1"/>
  <c r="K509" i="1"/>
  <c r="H509" i="1"/>
  <c r="K508" i="1"/>
  <c r="H508" i="1"/>
  <c r="K507" i="1"/>
  <c r="H507" i="1"/>
  <c r="K506" i="1"/>
  <c r="H506" i="1"/>
  <c r="K505" i="1"/>
  <c r="H505" i="1"/>
  <c r="K504" i="1"/>
  <c r="H504" i="1"/>
  <c r="K503" i="1"/>
  <c r="H503" i="1"/>
  <c r="K502" i="1"/>
  <c r="H502" i="1"/>
  <c r="K501" i="1"/>
  <c r="H501" i="1"/>
  <c r="K500" i="1"/>
  <c r="H500" i="1"/>
  <c r="K499" i="1"/>
  <c r="H499" i="1"/>
  <c r="K498" i="1"/>
  <c r="H498" i="1"/>
  <c r="K497" i="1"/>
  <c r="H497" i="1"/>
  <c r="K496" i="1"/>
  <c r="H496" i="1"/>
  <c r="K495" i="1"/>
  <c r="H495" i="1"/>
  <c r="K494" i="1"/>
  <c r="H494" i="1"/>
  <c r="K493" i="1"/>
  <c r="H493" i="1"/>
  <c r="K492" i="1"/>
  <c r="H492" i="1"/>
  <c r="K491" i="1"/>
  <c r="H491" i="1"/>
  <c r="K490" i="1"/>
  <c r="H490" i="1"/>
  <c r="K489" i="1"/>
  <c r="H489" i="1"/>
  <c r="K488" i="1"/>
  <c r="H488" i="1"/>
  <c r="K487" i="1"/>
  <c r="H487" i="1"/>
  <c r="K486" i="1"/>
  <c r="H486" i="1"/>
  <c r="K485" i="1"/>
  <c r="H485" i="1"/>
  <c r="K484" i="1"/>
  <c r="H484" i="1"/>
  <c r="K483" i="1"/>
  <c r="H483" i="1"/>
  <c r="K482" i="1"/>
  <c r="H482" i="1"/>
  <c r="K481" i="1"/>
  <c r="H481" i="1"/>
  <c r="K480" i="1"/>
  <c r="H480" i="1"/>
  <c r="K479" i="1"/>
  <c r="H479" i="1"/>
  <c r="K478" i="1"/>
  <c r="H478" i="1"/>
  <c r="K477" i="1"/>
  <c r="H477" i="1"/>
  <c r="K476" i="1"/>
  <c r="H476" i="1"/>
  <c r="K475" i="1"/>
  <c r="H475" i="1"/>
  <c r="K474" i="1"/>
  <c r="H474" i="1"/>
  <c r="K473" i="1"/>
  <c r="H473" i="1"/>
  <c r="K472" i="1"/>
  <c r="H472" i="1"/>
  <c r="K471" i="1"/>
  <c r="H471" i="1"/>
  <c r="K470" i="1"/>
  <c r="H470" i="1"/>
  <c r="K469" i="1"/>
  <c r="H469" i="1"/>
  <c r="K468" i="1"/>
  <c r="H468" i="1"/>
  <c r="K467" i="1"/>
  <c r="H467" i="1"/>
  <c r="K466" i="1"/>
  <c r="H466" i="1"/>
  <c r="K465" i="1"/>
  <c r="H465" i="1"/>
  <c r="K464" i="1"/>
  <c r="H464" i="1"/>
  <c r="K463" i="1"/>
  <c r="H463" i="1"/>
  <c r="K462" i="1"/>
  <c r="H462" i="1"/>
  <c r="K461" i="1"/>
  <c r="H461" i="1"/>
  <c r="K460" i="1"/>
  <c r="H460" i="1"/>
  <c r="K459" i="1"/>
  <c r="H459" i="1"/>
  <c r="K458" i="1"/>
  <c r="H458" i="1"/>
  <c r="K457" i="1"/>
  <c r="H457" i="1"/>
  <c r="K456" i="1"/>
  <c r="H456" i="1"/>
  <c r="K455" i="1"/>
  <c r="H455" i="1"/>
  <c r="K454" i="1"/>
  <c r="H454" i="1"/>
  <c r="K453" i="1"/>
  <c r="H453" i="1"/>
  <c r="K452" i="1"/>
  <c r="H452" i="1"/>
  <c r="K451" i="1"/>
  <c r="H451" i="1"/>
  <c r="K450" i="1"/>
  <c r="H450" i="1"/>
  <c r="K449" i="1"/>
  <c r="H449" i="1"/>
  <c r="K448" i="1"/>
  <c r="H448" i="1"/>
  <c r="K447" i="1"/>
  <c r="H447" i="1"/>
  <c r="K446" i="1"/>
  <c r="H446" i="1"/>
  <c r="K445" i="1"/>
  <c r="H445" i="1"/>
  <c r="K444" i="1"/>
  <c r="H444" i="1"/>
  <c r="K443" i="1"/>
  <c r="H443" i="1"/>
  <c r="K442" i="1"/>
  <c r="H442" i="1"/>
  <c r="K441" i="1"/>
  <c r="H441" i="1"/>
  <c r="K440" i="1"/>
  <c r="H440" i="1"/>
  <c r="K439" i="1"/>
  <c r="H439" i="1"/>
  <c r="K438" i="1"/>
  <c r="H438" i="1"/>
  <c r="K437" i="1"/>
  <c r="H437" i="1"/>
  <c r="K436" i="1"/>
  <c r="H436" i="1"/>
  <c r="K435" i="1"/>
  <c r="H435" i="1"/>
  <c r="K434" i="1"/>
  <c r="H434" i="1"/>
  <c r="K433" i="1"/>
  <c r="H433" i="1"/>
  <c r="K432" i="1"/>
  <c r="H432" i="1"/>
  <c r="K431" i="1"/>
  <c r="H431" i="1"/>
  <c r="K430" i="1"/>
  <c r="H430" i="1"/>
  <c r="K429" i="1"/>
  <c r="H429" i="1"/>
  <c r="K428" i="1"/>
  <c r="H428" i="1"/>
  <c r="K427" i="1"/>
  <c r="H427" i="1"/>
  <c r="K426" i="1"/>
  <c r="H426" i="1"/>
  <c r="K425" i="1"/>
  <c r="H425" i="1"/>
  <c r="K424" i="1"/>
  <c r="H424" i="1"/>
  <c r="K423" i="1"/>
  <c r="H423" i="1"/>
  <c r="K422" i="1"/>
  <c r="H422" i="1"/>
  <c r="K421" i="1"/>
  <c r="H421" i="1"/>
  <c r="K420" i="1"/>
  <c r="H420" i="1"/>
  <c r="K419" i="1"/>
  <c r="H419" i="1"/>
  <c r="K418" i="1"/>
  <c r="H418" i="1"/>
  <c r="K417" i="1"/>
  <c r="H417" i="1"/>
  <c r="K416" i="1"/>
  <c r="H416" i="1"/>
  <c r="K415" i="1"/>
  <c r="H415" i="1"/>
  <c r="K414" i="1"/>
  <c r="H414" i="1"/>
  <c r="K413" i="1"/>
  <c r="H413" i="1"/>
  <c r="K412" i="1"/>
  <c r="H412" i="1"/>
  <c r="K411" i="1"/>
  <c r="H411" i="1"/>
  <c r="K410" i="1"/>
  <c r="H410" i="1"/>
  <c r="K409" i="1"/>
  <c r="H409" i="1"/>
  <c r="K408" i="1"/>
  <c r="H408" i="1"/>
  <c r="K407" i="1"/>
  <c r="H407" i="1"/>
  <c r="K406" i="1"/>
  <c r="H406" i="1"/>
  <c r="K405" i="1"/>
  <c r="H405" i="1"/>
  <c r="K404" i="1"/>
  <c r="H404" i="1"/>
  <c r="K403" i="1"/>
  <c r="H403" i="1"/>
  <c r="K402" i="1"/>
  <c r="H402" i="1"/>
  <c r="K401" i="1"/>
  <c r="H401" i="1"/>
  <c r="K400" i="1"/>
  <c r="H400" i="1"/>
  <c r="K399" i="1"/>
  <c r="H399" i="1"/>
  <c r="K398" i="1"/>
  <c r="H398" i="1"/>
  <c r="K397" i="1"/>
  <c r="H397" i="1"/>
  <c r="K396" i="1"/>
  <c r="H396" i="1"/>
  <c r="K395" i="1"/>
  <c r="H395" i="1"/>
  <c r="K394" i="1"/>
  <c r="H394" i="1"/>
  <c r="K393" i="1"/>
  <c r="H393" i="1"/>
  <c r="K392" i="1"/>
  <c r="H392" i="1"/>
  <c r="K391" i="1"/>
  <c r="H391" i="1"/>
  <c r="K390" i="1"/>
  <c r="H390" i="1"/>
  <c r="K389" i="1"/>
  <c r="H389" i="1"/>
  <c r="K388" i="1"/>
  <c r="H388" i="1"/>
  <c r="K387" i="1"/>
  <c r="H387" i="1"/>
  <c r="K386" i="1"/>
  <c r="H386" i="1"/>
  <c r="K385" i="1"/>
  <c r="H385" i="1"/>
  <c r="K384" i="1"/>
  <c r="H384" i="1"/>
  <c r="K383" i="1"/>
  <c r="H383" i="1"/>
  <c r="K382" i="1"/>
  <c r="H382" i="1"/>
  <c r="K381" i="1"/>
  <c r="H381" i="1"/>
  <c r="K380" i="1"/>
  <c r="H380" i="1"/>
  <c r="K379" i="1"/>
  <c r="H379" i="1"/>
  <c r="K378" i="1"/>
  <c r="H378" i="1"/>
  <c r="K377" i="1"/>
  <c r="H377" i="1"/>
  <c r="K376" i="1"/>
  <c r="H376" i="1"/>
  <c r="K375" i="1"/>
  <c r="H375" i="1"/>
  <c r="K374" i="1"/>
  <c r="H374" i="1"/>
  <c r="K373" i="1"/>
  <c r="H373" i="1"/>
  <c r="K372" i="1"/>
  <c r="H372" i="1"/>
  <c r="K371" i="1"/>
  <c r="H371" i="1"/>
  <c r="K370" i="1"/>
  <c r="H370" i="1"/>
  <c r="K369" i="1"/>
  <c r="H369" i="1"/>
  <c r="K368" i="1"/>
  <c r="H368" i="1"/>
  <c r="K367" i="1"/>
  <c r="H367" i="1"/>
  <c r="K366" i="1"/>
  <c r="H366" i="1"/>
  <c r="K365" i="1"/>
  <c r="H365" i="1"/>
  <c r="K364" i="1"/>
  <c r="H364" i="1"/>
  <c r="K363" i="1"/>
  <c r="H363" i="1"/>
  <c r="K362" i="1"/>
  <c r="H362" i="1"/>
  <c r="K361" i="1"/>
  <c r="H361" i="1"/>
  <c r="K360" i="1"/>
  <c r="H360" i="1"/>
  <c r="K359" i="1"/>
  <c r="H359" i="1"/>
  <c r="K358" i="1"/>
  <c r="H358" i="1"/>
  <c r="K357" i="1"/>
  <c r="H357" i="1"/>
  <c r="K356" i="1"/>
  <c r="H356" i="1"/>
  <c r="K355" i="1"/>
  <c r="H355" i="1"/>
  <c r="K354" i="1"/>
  <c r="H354" i="1"/>
  <c r="K353" i="1"/>
  <c r="H353" i="1"/>
  <c r="K352" i="1"/>
  <c r="H352" i="1"/>
  <c r="K351" i="1"/>
  <c r="H351" i="1"/>
  <c r="K350" i="1"/>
  <c r="H350" i="1"/>
  <c r="K349" i="1"/>
  <c r="H349" i="1"/>
  <c r="K348" i="1"/>
  <c r="H348" i="1"/>
  <c r="K347" i="1"/>
  <c r="H347" i="1"/>
  <c r="K346" i="1"/>
  <c r="H346" i="1"/>
  <c r="K345" i="1"/>
  <c r="H345" i="1"/>
  <c r="K344" i="1"/>
  <c r="H344" i="1"/>
  <c r="K343" i="1"/>
  <c r="H343" i="1"/>
  <c r="K342" i="1"/>
  <c r="H342" i="1"/>
  <c r="K341" i="1"/>
  <c r="H341" i="1"/>
  <c r="K340" i="1"/>
  <c r="H340" i="1"/>
  <c r="K339" i="1"/>
  <c r="H339" i="1"/>
  <c r="K338" i="1"/>
  <c r="H338" i="1"/>
  <c r="K337" i="1"/>
  <c r="H337" i="1"/>
  <c r="K336" i="1"/>
  <c r="H336" i="1"/>
  <c r="K335" i="1"/>
  <c r="H335" i="1"/>
  <c r="K334" i="1"/>
  <c r="H334" i="1"/>
  <c r="K333" i="1"/>
  <c r="H333" i="1"/>
  <c r="K332" i="1"/>
  <c r="H332" i="1"/>
  <c r="K331" i="1"/>
  <c r="H331" i="1"/>
  <c r="K330" i="1"/>
  <c r="H330" i="1"/>
  <c r="K329" i="1"/>
  <c r="H329" i="1"/>
  <c r="K328" i="1"/>
  <c r="H328" i="1"/>
  <c r="K327" i="1"/>
  <c r="H327" i="1"/>
  <c r="K326" i="1"/>
  <c r="H326" i="1"/>
  <c r="K325" i="1"/>
  <c r="H325" i="1"/>
  <c r="K324" i="1"/>
  <c r="H324" i="1"/>
  <c r="K323" i="1"/>
  <c r="H323" i="1"/>
  <c r="K322" i="1"/>
  <c r="H322" i="1"/>
  <c r="K321" i="1"/>
  <c r="H321" i="1"/>
  <c r="K320" i="1"/>
  <c r="H320" i="1"/>
  <c r="K319" i="1"/>
  <c r="H319" i="1"/>
  <c r="K318" i="1"/>
  <c r="H318" i="1"/>
  <c r="K317" i="1"/>
  <c r="H317" i="1"/>
  <c r="K316" i="1"/>
  <c r="H316" i="1"/>
  <c r="K315" i="1"/>
  <c r="H315" i="1"/>
  <c r="K314" i="1"/>
  <c r="H314" i="1"/>
  <c r="K313" i="1"/>
  <c r="H313" i="1"/>
  <c r="K312" i="1"/>
  <c r="H312" i="1"/>
  <c r="K311" i="1"/>
  <c r="H311" i="1"/>
  <c r="K310" i="1"/>
  <c r="H310" i="1"/>
  <c r="K309" i="1"/>
  <c r="H309" i="1"/>
  <c r="K308" i="1"/>
  <c r="H308" i="1"/>
  <c r="K307" i="1"/>
  <c r="H307" i="1"/>
  <c r="K306" i="1"/>
  <c r="H306" i="1"/>
  <c r="K305" i="1"/>
  <c r="H305" i="1"/>
  <c r="K304" i="1"/>
  <c r="H304" i="1"/>
  <c r="K303" i="1"/>
  <c r="H303" i="1"/>
  <c r="K302" i="1"/>
  <c r="H302" i="1"/>
  <c r="K301" i="1"/>
  <c r="H301" i="1"/>
  <c r="K300" i="1"/>
  <c r="H300" i="1"/>
  <c r="K299" i="1"/>
  <c r="H299" i="1"/>
  <c r="K298" i="1"/>
  <c r="H298" i="1"/>
  <c r="K297" i="1"/>
  <c r="H297" i="1"/>
  <c r="K296" i="1"/>
  <c r="H296" i="1"/>
  <c r="K295" i="1"/>
  <c r="H295" i="1"/>
  <c r="K294" i="1"/>
  <c r="H294" i="1"/>
  <c r="K293" i="1"/>
  <c r="H293" i="1"/>
  <c r="K292" i="1"/>
  <c r="H292" i="1"/>
  <c r="K291" i="1"/>
  <c r="H291" i="1"/>
  <c r="K290" i="1"/>
  <c r="H290" i="1"/>
  <c r="K289" i="1"/>
  <c r="H289" i="1"/>
  <c r="K288" i="1"/>
  <c r="H288" i="1"/>
  <c r="K287" i="1"/>
  <c r="H287" i="1"/>
  <c r="K286" i="1"/>
  <c r="H286" i="1"/>
  <c r="K285" i="1"/>
  <c r="H285" i="1"/>
  <c r="K284" i="1"/>
  <c r="H284" i="1"/>
  <c r="K283" i="1"/>
  <c r="H283" i="1"/>
  <c r="K282" i="1"/>
  <c r="H282" i="1"/>
  <c r="K281" i="1"/>
  <c r="H281" i="1"/>
  <c r="K280" i="1"/>
  <c r="H280" i="1"/>
  <c r="K279" i="1"/>
  <c r="H279" i="1"/>
  <c r="K278" i="1"/>
  <c r="H278" i="1"/>
  <c r="K277" i="1"/>
  <c r="H277" i="1"/>
  <c r="K276" i="1"/>
  <c r="H276" i="1"/>
  <c r="K275" i="1"/>
  <c r="H275" i="1"/>
  <c r="K274" i="1"/>
  <c r="H274" i="1"/>
  <c r="K273" i="1"/>
  <c r="H273" i="1"/>
  <c r="K272" i="1"/>
  <c r="H272" i="1"/>
  <c r="K271" i="1"/>
  <c r="H271" i="1"/>
  <c r="K270" i="1"/>
  <c r="H270" i="1"/>
  <c r="K269" i="1"/>
  <c r="H269" i="1"/>
  <c r="K268" i="1"/>
  <c r="H268" i="1"/>
  <c r="K267" i="1"/>
  <c r="H267" i="1"/>
  <c r="K266" i="1"/>
  <c r="H266" i="1"/>
  <c r="K265" i="1"/>
  <c r="H265" i="1"/>
  <c r="K264" i="1"/>
  <c r="H264" i="1"/>
  <c r="K263" i="1"/>
  <c r="H263" i="1"/>
  <c r="K262" i="1"/>
  <c r="H262" i="1"/>
  <c r="K261" i="1"/>
  <c r="H261" i="1"/>
  <c r="K260" i="1"/>
  <c r="H260" i="1"/>
  <c r="K259" i="1"/>
  <c r="H259" i="1"/>
  <c r="K258" i="1"/>
  <c r="H258" i="1"/>
  <c r="K257" i="1"/>
  <c r="H257" i="1"/>
  <c r="K256" i="1"/>
  <c r="H256" i="1"/>
  <c r="K255" i="1"/>
  <c r="H255" i="1"/>
  <c r="K254" i="1"/>
  <c r="H254" i="1"/>
  <c r="K253" i="1"/>
  <c r="H253" i="1"/>
  <c r="K252" i="1"/>
  <c r="H252" i="1"/>
  <c r="K251" i="1"/>
  <c r="H251" i="1"/>
  <c r="K250" i="1"/>
  <c r="H250" i="1"/>
  <c r="K249" i="1"/>
  <c r="H249" i="1"/>
  <c r="K248" i="1"/>
  <c r="H248" i="1"/>
  <c r="K247" i="1"/>
  <c r="H247" i="1"/>
  <c r="K246" i="1"/>
  <c r="H246" i="1"/>
  <c r="K245" i="1"/>
  <c r="H245" i="1"/>
  <c r="K244" i="1"/>
  <c r="H244" i="1"/>
  <c r="K243" i="1"/>
  <c r="H243" i="1"/>
  <c r="K242" i="1"/>
  <c r="H242" i="1"/>
  <c r="K241" i="1"/>
  <c r="H241" i="1"/>
  <c r="K240" i="1"/>
  <c r="H240" i="1"/>
  <c r="K239" i="1"/>
  <c r="H239" i="1"/>
  <c r="K238" i="1"/>
  <c r="H238" i="1"/>
  <c r="K237" i="1"/>
  <c r="H237" i="1"/>
  <c r="K236" i="1"/>
  <c r="H236" i="1"/>
  <c r="K235" i="1"/>
  <c r="H235" i="1"/>
  <c r="K234" i="1"/>
  <c r="H234" i="1"/>
  <c r="K233" i="1"/>
  <c r="H233" i="1"/>
  <c r="K232" i="1"/>
  <c r="H232" i="1"/>
  <c r="K231" i="1"/>
  <c r="H231" i="1"/>
  <c r="K230" i="1"/>
  <c r="H230" i="1"/>
  <c r="K229" i="1"/>
  <c r="H229" i="1"/>
  <c r="K228" i="1"/>
  <c r="H228" i="1"/>
  <c r="K227" i="1"/>
  <c r="H227" i="1"/>
  <c r="K226" i="1"/>
  <c r="H226" i="1"/>
  <c r="K225" i="1"/>
  <c r="H225" i="1"/>
  <c r="K224" i="1"/>
  <c r="H224" i="1"/>
  <c r="K223" i="1"/>
  <c r="H223" i="1"/>
  <c r="K222" i="1"/>
  <c r="H222" i="1"/>
  <c r="K221" i="1"/>
  <c r="H221" i="1"/>
  <c r="K220" i="1"/>
  <c r="H220" i="1"/>
  <c r="K219" i="1"/>
  <c r="H219" i="1"/>
  <c r="K218" i="1"/>
  <c r="H218" i="1"/>
  <c r="K217" i="1"/>
  <c r="H217" i="1"/>
  <c r="K216" i="1"/>
  <c r="H216" i="1"/>
  <c r="K215" i="1"/>
  <c r="H215" i="1"/>
  <c r="K214" i="1"/>
  <c r="H214" i="1"/>
  <c r="K213" i="1"/>
  <c r="H213" i="1"/>
  <c r="K212" i="1"/>
  <c r="H212" i="1"/>
  <c r="K211" i="1"/>
  <c r="H211" i="1"/>
  <c r="K210" i="1"/>
  <c r="H210" i="1"/>
  <c r="K209" i="1"/>
  <c r="H209" i="1"/>
  <c r="K208" i="1"/>
  <c r="H208" i="1"/>
  <c r="K207" i="1"/>
  <c r="H207" i="1"/>
  <c r="K206" i="1"/>
  <c r="H206" i="1"/>
  <c r="K205" i="1"/>
  <c r="H205" i="1"/>
  <c r="K204" i="1"/>
  <c r="H204" i="1"/>
  <c r="K203" i="1"/>
  <c r="H203" i="1"/>
  <c r="K202" i="1"/>
  <c r="H202" i="1"/>
  <c r="K201" i="1"/>
  <c r="H201" i="1"/>
  <c r="K200" i="1"/>
  <c r="H200" i="1"/>
  <c r="K199" i="1"/>
  <c r="H199" i="1"/>
  <c r="K198" i="1"/>
  <c r="H198" i="1"/>
  <c r="K197" i="1"/>
  <c r="H197" i="1"/>
  <c r="K196" i="1"/>
  <c r="H196" i="1"/>
  <c r="K195" i="1"/>
  <c r="H195" i="1"/>
  <c r="K194" i="1"/>
  <c r="H194" i="1"/>
  <c r="K193" i="1"/>
  <c r="H193" i="1"/>
  <c r="K192" i="1"/>
  <c r="H192" i="1"/>
  <c r="K191" i="1"/>
  <c r="H191" i="1"/>
  <c r="K190" i="1"/>
  <c r="H190" i="1"/>
  <c r="K189" i="1"/>
  <c r="H189" i="1"/>
  <c r="K188" i="1"/>
  <c r="H188" i="1"/>
  <c r="K187" i="1"/>
  <c r="H187" i="1"/>
  <c r="K186" i="1"/>
  <c r="H186" i="1"/>
  <c r="K185" i="1"/>
  <c r="H185" i="1"/>
  <c r="K184" i="1"/>
  <c r="H184" i="1"/>
  <c r="K183" i="1"/>
  <c r="H183" i="1"/>
  <c r="K182" i="1"/>
  <c r="H182" i="1"/>
  <c r="K181" i="1"/>
  <c r="H181" i="1"/>
  <c r="K180" i="1"/>
  <c r="H180" i="1"/>
  <c r="K179" i="1"/>
  <c r="H179" i="1"/>
  <c r="K178" i="1"/>
  <c r="H178" i="1"/>
  <c r="K177" i="1"/>
  <c r="H177" i="1"/>
  <c r="K176" i="1"/>
  <c r="H176" i="1"/>
  <c r="K175" i="1"/>
  <c r="H175" i="1"/>
  <c r="K174" i="1"/>
  <c r="H174" i="1"/>
  <c r="K173" i="1"/>
  <c r="H173" i="1"/>
  <c r="K172" i="1"/>
  <c r="H172" i="1"/>
  <c r="K171" i="1"/>
  <c r="H171" i="1"/>
  <c r="K170" i="1"/>
  <c r="H170" i="1"/>
  <c r="K169" i="1"/>
  <c r="H169" i="1"/>
  <c r="K168" i="1"/>
  <c r="H168" i="1"/>
  <c r="K167" i="1"/>
  <c r="H167" i="1"/>
  <c r="K166" i="1"/>
  <c r="H166" i="1"/>
  <c r="K165" i="1"/>
  <c r="H165" i="1"/>
  <c r="K164" i="1"/>
  <c r="H164" i="1"/>
  <c r="K163" i="1"/>
  <c r="H163" i="1"/>
  <c r="K162" i="1"/>
  <c r="H162" i="1"/>
  <c r="K161" i="1"/>
  <c r="H161" i="1"/>
  <c r="K160" i="1"/>
  <c r="H160" i="1"/>
  <c r="K159" i="1"/>
  <c r="H159" i="1"/>
  <c r="K158" i="1"/>
  <c r="H158" i="1"/>
  <c r="K157" i="1"/>
  <c r="H157" i="1"/>
  <c r="K156" i="1"/>
  <c r="H156" i="1"/>
  <c r="K155" i="1"/>
  <c r="H155" i="1"/>
  <c r="K154" i="1"/>
  <c r="H154" i="1"/>
  <c r="K153" i="1"/>
  <c r="H153" i="1"/>
  <c r="K152" i="1"/>
  <c r="H152" i="1"/>
  <c r="K151" i="1"/>
  <c r="H151" i="1"/>
  <c r="K150" i="1"/>
  <c r="H150" i="1"/>
  <c r="K149" i="1"/>
  <c r="H149" i="1"/>
  <c r="K148" i="1"/>
  <c r="H148" i="1"/>
  <c r="K147" i="1"/>
  <c r="H147" i="1"/>
  <c r="K146" i="1"/>
  <c r="H146" i="1"/>
  <c r="K145" i="1"/>
  <c r="H145" i="1"/>
  <c r="K144" i="1"/>
  <c r="H144" i="1"/>
  <c r="K143" i="1"/>
  <c r="H143" i="1"/>
  <c r="K142" i="1"/>
  <c r="H142" i="1"/>
  <c r="K141" i="1"/>
  <c r="H141" i="1"/>
  <c r="K140" i="1"/>
  <c r="H140" i="1"/>
  <c r="K139" i="1"/>
  <c r="H139" i="1"/>
  <c r="K138" i="1"/>
  <c r="H138" i="1"/>
  <c r="K137" i="1"/>
  <c r="H137" i="1"/>
  <c r="K136" i="1"/>
  <c r="H136" i="1"/>
  <c r="K135" i="1"/>
  <c r="H135" i="1"/>
  <c r="K134" i="1"/>
  <c r="H134" i="1"/>
  <c r="K133" i="1"/>
  <c r="H133" i="1"/>
  <c r="K132" i="1"/>
  <c r="H132" i="1"/>
  <c r="K131" i="1"/>
  <c r="H131" i="1"/>
  <c r="K130" i="1"/>
  <c r="H130" i="1"/>
  <c r="K129" i="1"/>
  <c r="H129" i="1"/>
  <c r="K128" i="1"/>
  <c r="H128" i="1"/>
  <c r="K127" i="1"/>
  <c r="H127" i="1"/>
  <c r="K126" i="1"/>
  <c r="H126" i="1"/>
  <c r="K125" i="1"/>
  <c r="H125" i="1"/>
  <c r="K124" i="1"/>
  <c r="H124" i="1"/>
  <c r="K123" i="1"/>
  <c r="H123" i="1"/>
  <c r="K122" i="1"/>
  <c r="H122" i="1"/>
  <c r="K121" i="1"/>
  <c r="H121" i="1"/>
  <c r="K120" i="1"/>
  <c r="H120" i="1"/>
  <c r="K119" i="1"/>
  <c r="H119" i="1"/>
  <c r="K118" i="1"/>
  <c r="H118" i="1"/>
  <c r="K117" i="1"/>
  <c r="H117" i="1"/>
  <c r="K116" i="1"/>
  <c r="H116" i="1"/>
  <c r="K115" i="1"/>
  <c r="H115" i="1"/>
  <c r="K114" i="1"/>
  <c r="H114" i="1"/>
  <c r="K113" i="1"/>
  <c r="H113" i="1"/>
  <c r="K112" i="1"/>
  <c r="H112" i="1"/>
  <c r="K111" i="1"/>
  <c r="H111" i="1"/>
  <c r="K110" i="1"/>
  <c r="H110" i="1"/>
  <c r="K109" i="1"/>
  <c r="H109" i="1"/>
  <c r="K108" i="1"/>
  <c r="H108" i="1"/>
  <c r="K107" i="1"/>
  <c r="H107" i="1"/>
  <c r="K106" i="1"/>
  <c r="H106" i="1"/>
  <c r="K105" i="1"/>
  <c r="H105" i="1"/>
  <c r="K104" i="1"/>
  <c r="H104" i="1"/>
  <c r="K103" i="1"/>
  <c r="H103" i="1"/>
  <c r="K102" i="1"/>
  <c r="H102" i="1"/>
  <c r="K101" i="1"/>
  <c r="H101" i="1"/>
  <c r="K100" i="1"/>
  <c r="H100" i="1"/>
  <c r="K99" i="1"/>
  <c r="H99" i="1"/>
  <c r="K98" i="1"/>
  <c r="H98" i="1"/>
  <c r="K97" i="1"/>
  <c r="H97" i="1"/>
  <c r="K96" i="1"/>
  <c r="H96" i="1"/>
  <c r="K95" i="1"/>
  <c r="H95" i="1"/>
  <c r="K94" i="1"/>
  <c r="H94" i="1"/>
  <c r="K93" i="1"/>
  <c r="H93" i="1"/>
  <c r="K92" i="1"/>
  <c r="H92" i="1"/>
  <c r="K91" i="1"/>
  <c r="H91" i="1"/>
  <c r="K90" i="1"/>
  <c r="H90" i="1"/>
  <c r="K89" i="1"/>
  <c r="H89" i="1"/>
  <c r="K88" i="1"/>
  <c r="H88" i="1"/>
  <c r="K87" i="1"/>
  <c r="H87" i="1"/>
  <c r="K86" i="1"/>
  <c r="H86" i="1"/>
  <c r="K85" i="1"/>
  <c r="H85" i="1"/>
  <c r="K84" i="1"/>
  <c r="H84" i="1"/>
  <c r="K83" i="1"/>
  <c r="H83" i="1"/>
  <c r="K82" i="1"/>
  <c r="H82" i="1"/>
  <c r="K81" i="1"/>
  <c r="H81" i="1"/>
  <c r="K80" i="1"/>
  <c r="H80" i="1"/>
  <c r="K79" i="1"/>
  <c r="H79" i="1"/>
  <c r="K78" i="1"/>
  <c r="H78" i="1"/>
  <c r="K77" i="1"/>
  <c r="H77" i="1"/>
  <c r="K76" i="1"/>
  <c r="H76" i="1"/>
  <c r="K75" i="1"/>
  <c r="H75" i="1"/>
  <c r="K74" i="1"/>
  <c r="H74" i="1"/>
  <c r="K73" i="1"/>
  <c r="H73" i="1"/>
  <c r="K72" i="1"/>
  <c r="H72" i="1"/>
  <c r="K71" i="1"/>
  <c r="H71" i="1"/>
  <c r="K70" i="1"/>
  <c r="H70" i="1"/>
  <c r="K69" i="1"/>
  <c r="H69" i="1"/>
  <c r="K68" i="1"/>
  <c r="H68" i="1"/>
  <c r="K67" i="1"/>
  <c r="H67" i="1"/>
  <c r="K66" i="1"/>
  <c r="H66" i="1"/>
  <c r="K65" i="1"/>
  <c r="H65" i="1"/>
  <c r="K64" i="1"/>
  <c r="H64" i="1"/>
  <c r="K63" i="1"/>
  <c r="H63" i="1"/>
  <c r="K62" i="1"/>
  <c r="H62" i="1"/>
  <c r="K61" i="1"/>
  <c r="H61" i="1"/>
  <c r="K60" i="1"/>
  <c r="H60" i="1"/>
  <c r="K59" i="1"/>
  <c r="H59" i="1"/>
  <c r="K58" i="1"/>
  <c r="H58" i="1"/>
  <c r="K57" i="1"/>
  <c r="H57" i="1"/>
  <c r="K56" i="1"/>
  <c r="H56" i="1"/>
  <c r="K55" i="1"/>
  <c r="H55" i="1"/>
  <c r="K54" i="1"/>
  <c r="H54" i="1"/>
  <c r="K53" i="1"/>
  <c r="H53" i="1"/>
  <c r="K52" i="1"/>
  <c r="H52" i="1"/>
  <c r="K51" i="1"/>
  <c r="H51" i="1"/>
  <c r="K50" i="1"/>
  <c r="H50" i="1"/>
  <c r="K49" i="1"/>
  <c r="H49" i="1"/>
  <c r="K48" i="1"/>
  <c r="H48" i="1"/>
  <c r="K47" i="1"/>
  <c r="H47" i="1"/>
  <c r="K46" i="1"/>
  <c r="H46" i="1"/>
  <c r="K45" i="1"/>
  <c r="H45" i="1"/>
  <c r="K44" i="1"/>
  <c r="H44" i="1"/>
  <c r="K43" i="1"/>
  <c r="H43" i="1"/>
  <c r="K42" i="1"/>
  <c r="H42" i="1"/>
  <c r="K41" i="1"/>
  <c r="H41" i="1"/>
  <c r="K40" i="1"/>
  <c r="H40" i="1"/>
  <c r="K39" i="1"/>
  <c r="H39" i="1"/>
  <c r="K38" i="1"/>
  <c r="H38" i="1"/>
  <c r="K37" i="1"/>
  <c r="H37" i="1"/>
  <c r="K36" i="1"/>
  <c r="H36" i="1"/>
  <c r="K35" i="1"/>
  <c r="H35" i="1"/>
  <c r="K34" i="1"/>
  <c r="H34" i="1"/>
  <c r="K33" i="1"/>
  <c r="H33" i="1"/>
  <c r="K32" i="1"/>
  <c r="H32" i="1"/>
  <c r="K31" i="1"/>
  <c r="H31" i="1"/>
  <c r="K30" i="1"/>
  <c r="H30" i="1"/>
  <c r="K29" i="1"/>
  <c r="H29" i="1"/>
  <c r="K28" i="1"/>
  <c r="H28" i="1"/>
  <c r="K27" i="1"/>
  <c r="H27" i="1"/>
  <c r="K26" i="1"/>
  <c r="H26" i="1"/>
  <c r="K25" i="1"/>
  <c r="H25" i="1"/>
  <c r="K24" i="1"/>
  <c r="H24" i="1"/>
  <c r="K23" i="1"/>
  <c r="H23" i="1"/>
  <c r="K22" i="1"/>
  <c r="H22" i="1"/>
  <c r="K21" i="1"/>
  <c r="H21" i="1"/>
  <c r="K20" i="1"/>
  <c r="H20" i="1"/>
  <c r="K19" i="1"/>
  <c r="H19" i="1"/>
  <c r="K18" i="1"/>
  <c r="H18" i="1"/>
  <c r="K17" i="1"/>
  <c r="H17" i="1"/>
  <c r="K16" i="1"/>
  <c r="H16" i="1"/>
  <c r="K15" i="1"/>
  <c r="H15" i="1"/>
  <c r="K14" i="1"/>
  <c r="H14" i="1"/>
  <c r="K13" i="1"/>
  <c r="H13" i="1"/>
  <c r="K12" i="1"/>
  <c r="H12" i="1"/>
  <c r="K11" i="1"/>
  <c r="H11" i="1"/>
  <c r="K10" i="1"/>
  <c r="H10" i="1"/>
  <c r="K9" i="1"/>
  <c r="H9" i="1"/>
  <c r="K8" i="1"/>
  <c r="H8" i="1"/>
  <c r="K7" i="1"/>
  <c r="H7" i="1"/>
  <c r="BX1432" i="17"/>
  <c r="BX1431" i="17"/>
  <c r="BX1430" i="17"/>
  <c r="BX1429" i="17"/>
  <c r="BX1428" i="17"/>
  <c r="BX1427" i="17"/>
  <c r="BX1426" i="17"/>
  <c r="BX1425" i="17"/>
  <c r="BX1424" i="17"/>
  <c r="BX1423" i="17"/>
  <c r="BX1422" i="17"/>
  <c r="BX1421" i="17"/>
  <c r="BX1420" i="17"/>
  <c r="BX1419" i="17"/>
  <c r="BX1418" i="17"/>
  <c r="BX1417" i="17"/>
  <c r="BX1416" i="17"/>
  <c r="BX1415" i="17"/>
  <c r="BX1414" i="17"/>
  <c r="BX1413" i="17"/>
  <c r="BX1412" i="17"/>
  <c r="BX1411" i="17"/>
  <c r="BX1410" i="17"/>
  <c r="BX1409" i="17"/>
  <c r="BX1408" i="17"/>
  <c r="BX1407" i="17"/>
  <c r="BX1406" i="17"/>
  <c r="BX1405" i="17"/>
  <c r="BX1404" i="17"/>
  <c r="BX1403" i="17"/>
  <c r="BX1402" i="17"/>
  <c r="BX1401" i="17"/>
  <c r="BX1400" i="17"/>
  <c r="BX1399" i="17"/>
  <c r="BX1398" i="17"/>
  <c r="BX1397" i="17"/>
  <c r="BX1396" i="17"/>
  <c r="BX1395" i="17"/>
  <c r="BX1394" i="17"/>
  <c r="BX1393" i="17"/>
  <c r="BX1392" i="17"/>
  <c r="BX1391" i="17"/>
  <c r="BX1390" i="17"/>
  <c r="BX1389" i="17"/>
  <c r="BX1388" i="17"/>
  <c r="BX1387" i="17"/>
  <c r="BX1386" i="17"/>
  <c r="BX1385" i="17"/>
  <c r="BX1384" i="17"/>
  <c r="BX1383" i="17"/>
  <c r="BX1382" i="17"/>
  <c r="BX1381" i="17"/>
  <c r="BX1380" i="17"/>
  <c r="BX1379" i="17"/>
  <c r="BX1378" i="17"/>
  <c r="BX1377" i="17"/>
  <c r="BX1376" i="17"/>
  <c r="BX1375" i="17"/>
  <c r="BX1374" i="17"/>
  <c r="BX1373" i="17"/>
  <c r="BX1372" i="17"/>
  <c r="BX1371" i="17"/>
  <c r="BX1370" i="17"/>
  <c r="BX1369" i="17"/>
  <c r="BX1368" i="17"/>
  <c r="BX1367" i="17"/>
  <c r="BX1366" i="17"/>
  <c r="BX1365" i="17"/>
  <c r="BX1364" i="17"/>
  <c r="BX1363" i="17"/>
  <c r="BX1362" i="17"/>
  <c r="BX1361" i="17"/>
  <c r="BX1360" i="17"/>
  <c r="BX1359" i="17"/>
  <c r="BX1358" i="17"/>
  <c r="BX1357" i="17"/>
  <c r="BX1356" i="17"/>
  <c r="BX1355" i="17"/>
  <c r="BX1354" i="17"/>
  <c r="BX1353" i="17"/>
  <c r="BX1352" i="17"/>
  <c r="BX1351" i="17"/>
  <c r="BX1350" i="17"/>
  <c r="BX1349" i="17"/>
  <c r="BX1348" i="17"/>
  <c r="BX1347" i="17"/>
  <c r="BX1346" i="17"/>
  <c r="BX1345" i="17"/>
  <c r="BX1344" i="17"/>
  <c r="BX1343" i="17"/>
  <c r="BX1342" i="17"/>
  <c r="BX1341" i="17"/>
  <c r="BX1340" i="17"/>
  <c r="BX1339" i="17"/>
  <c r="BX1338" i="17"/>
  <c r="BX1337" i="17"/>
  <c r="BX1336" i="17"/>
  <c r="BX1335" i="17"/>
  <c r="BX1334" i="17"/>
  <c r="BX1333" i="17"/>
  <c r="BX1332" i="17"/>
  <c r="BX1331" i="17"/>
  <c r="BX1330" i="17"/>
  <c r="BX1329" i="17"/>
  <c r="BX1328" i="17"/>
  <c r="BX1327" i="17"/>
  <c r="BX1326" i="17"/>
  <c r="BX1325" i="17"/>
  <c r="BX1324" i="17"/>
  <c r="BX1323" i="17"/>
  <c r="BX1322" i="17"/>
  <c r="BX1321" i="17"/>
  <c r="BX1320" i="17"/>
  <c r="BX1319" i="17"/>
  <c r="BX1318" i="17"/>
  <c r="BX1317" i="17"/>
  <c r="BX1316" i="17"/>
  <c r="BX1315" i="17"/>
  <c r="BX1314" i="17"/>
  <c r="BX1313" i="17"/>
  <c r="BX1312" i="17"/>
  <c r="BX1311" i="17"/>
  <c r="BX1310" i="17"/>
  <c r="BX1309" i="17"/>
  <c r="BX1308" i="17"/>
  <c r="BX1307" i="17"/>
  <c r="BX1306" i="17"/>
  <c r="BX1305" i="17"/>
  <c r="BX1304" i="17"/>
  <c r="BX1303" i="17"/>
  <c r="BX1302" i="17"/>
  <c r="BX1301" i="17"/>
  <c r="BX1300" i="17"/>
  <c r="BX1299" i="17"/>
  <c r="BX1298" i="17"/>
  <c r="BX1297" i="17"/>
  <c r="BX1296" i="17"/>
  <c r="BX1295" i="17"/>
  <c r="BX1294" i="17"/>
  <c r="BX1293" i="17"/>
  <c r="BX1292" i="17"/>
  <c r="BX1291" i="17"/>
  <c r="BX1290" i="17"/>
  <c r="BX1289" i="17"/>
  <c r="BX1288" i="17"/>
  <c r="BX1287" i="17"/>
  <c r="BX1286" i="17"/>
  <c r="BX1285" i="17"/>
  <c r="BX1284" i="17"/>
  <c r="BX1283" i="17"/>
  <c r="BX1282" i="17"/>
  <c r="BX1281" i="17"/>
  <c r="BX1280" i="17"/>
  <c r="BX1279" i="17"/>
  <c r="BX1278" i="17"/>
  <c r="BX1277" i="17"/>
  <c r="BX1276" i="17"/>
  <c r="BX1275" i="17"/>
  <c r="BX1274" i="17"/>
  <c r="BX1273" i="17"/>
  <c r="BX1272" i="17"/>
  <c r="BX1271" i="17"/>
  <c r="BX1270" i="17"/>
  <c r="BX1269" i="17"/>
  <c r="BX1268" i="17"/>
  <c r="BX1267" i="17"/>
  <c r="BX1266" i="17"/>
  <c r="BX1265" i="17"/>
  <c r="BX1264" i="17"/>
  <c r="BX1263" i="17"/>
  <c r="BX1262" i="17"/>
  <c r="BX1261" i="17"/>
  <c r="BX1260" i="17"/>
  <c r="BX1259" i="17"/>
  <c r="BX1258" i="17"/>
  <c r="BX1257" i="17"/>
  <c r="BX1256" i="17"/>
  <c r="BX1255" i="17"/>
  <c r="BX1254" i="17"/>
  <c r="BX1253" i="17"/>
  <c r="BX1252" i="17"/>
  <c r="BX1251" i="17"/>
  <c r="BX1250" i="17"/>
  <c r="BX1249" i="17"/>
  <c r="BX1248" i="17"/>
  <c r="BX1247" i="17"/>
  <c r="BX1246" i="17"/>
  <c r="BX1245" i="17"/>
  <c r="BX1244" i="17"/>
  <c r="BX1243" i="17"/>
  <c r="BX1242" i="17"/>
  <c r="BX1241" i="17"/>
  <c r="BX1240" i="17"/>
  <c r="BX1239" i="17"/>
  <c r="BX1238" i="17"/>
  <c r="BX1237" i="17"/>
  <c r="BX1236" i="17"/>
  <c r="BX1235" i="17"/>
  <c r="BX1234" i="17"/>
  <c r="BX1233" i="17"/>
  <c r="BX1232" i="17"/>
  <c r="BX1231" i="17"/>
  <c r="BX1230" i="17"/>
  <c r="BX1229" i="17"/>
  <c r="BX1228" i="17"/>
  <c r="BX1227" i="17"/>
  <c r="BX1226" i="17"/>
  <c r="BX1225" i="17"/>
  <c r="BX1224" i="17"/>
  <c r="BX1223" i="17"/>
  <c r="BX1222" i="17"/>
  <c r="BX1221" i="17"/>
  <c r="BX1220" i="17"/>
  <c r="BX1219" i="17"/>
  <c r="BX1218" i="17"/>
  <c r="BX1217" i="17"/>
  <c r="BX1216" i="17"/>
  <c r="BX1215" i="17"/>
  <c r="BX1214" i="17"/>
  <c r="BX1213" i="17"/>
  <c r="BX1212" i="17"/>
  <c r="BX1211" i="17"/>
  <c r="BX1210" i="17"/>
  <c r="BX1209" i="17"/>
  <c r="BX1208" i="17"/>
  <c r="BX1207" i="17"/>
  <c r="BX1206" i="17"/>
  <c r="BX1205" i="17"/>
  <c r="BX1204" i="17"/>
  <c r="BX1203" i="17"/>
  <c r="BX1202" i="17"/>
  <c r="BX1201" i="17"/>
  <c r="BX1200" i="17"/>
  <c r="BX1199" i="17"/>
  <c r="BX1198" i="17"/>
  <c r="BX1197" i="17"/>
  <c r="BX1196" i="17"/>
  <c r="BX1195" i="17"/>
  <c r="BX1194" i="17"/>
  <c r="BX1193" i="17"/>
  <c r="BX1192" i="17"/>
  <c r="BX1191" i="17"/>
  <c r="BX1190" i="17"/>
  <c r="BX1189" i="17"/>
  <c r="BX1188" i="17"/>
  <c r="BX1187" i="17"/>
  <c r="BX1186" i="17"/>
  <c r="BX1185" i="17"/>
  <c r="BX1184" i="17"/>
  <c r="BX1183" i="17"/>
  <c r="BX1182" i="17"/>
  <c r="BX1181" i="17"/>
  <c r="BX1180" i="17"/>
  <c r="BX1179" i="17"/>
  <c r="BX1178" i="17"/>
  <c r="BX1177" i="17"/>
  <c r="BX1176" i="17"/>
  <c r="BX1175" i="17"/>
  <c r="BX1174" i="17"/>
  <c r="BX1173" i="17"/>
  <c r="BX1172" i="17"/>
  <c r="BX1171" i="17"/>
  <c r="BX1170" i="17"/>
  <c r="BX1169" i="17"/>
  <c r="BX1168" i="17"/>
  <c r="BX1167" i="17"/>
  <c r="BX1166" i="17"/>
  <c r="BX1165" i="17"/>
  <c r="BX1164" i="17"/>
  <c r="BX1163" i="17"/>
  <c r="BX1162" i="17"/>
  <c r="BX1161" i="17"/>
  <c r="BX1160" i="17"/>
  <c r="BX1159" i="17"/>
  <c r="BX1158" i="17"/>
  <c r="BX1157" i="17"/>
  <c r="BX1156" i="17"/>
  <c r="BX1155" i="17"/>
  <c r="BX1154" i="17"/>
  <c r="BX1153" i="17"/>
  <c r="BX1152" i="17"/>
  <c r="BX1151" i="17"/>
  <c r="BX1150" i="17"/>
  <c r="BX1149" i="17"/>
  <c r="BX1148" i="17"/>
  <c r="BX1147" i="17"/>
  <c r="BX1146" i="17"/>
  <c r="BX1145" i="17"/>
  <c r="BX1144" i="17"/>
  <c r="BX1143" i="17"/>
  <c r="BX1142" i="17"/>
  <c r="BX1141" i="17"/>
  <c r="BX1140" i="17"/>
  <c r="BX1139" i="17"/>
  <c r="BX1138" i="17"/>
  <c r="BX1137" i="17"/>
  <c r="BX1136" i="17"/>
  <c r="BX1135" i="17"/>
  <c r="BX1134" i="17"/>
  <c r="BX1133" i="17"/>
  <c r="BX1132" i="17"/>
  <c r="BX1131" i="17"/>
  <c r="BX1130" i="17"/>
  <c r="BX1129" i="17"/>
  <c r="BX1128" i="17"/>
  <c r="BX1127" i="17"/>
  <c r="BX1126" i="17"/>
  <c r="BX1125" i="17"/>
  <c r="BX1124" i="17"/>
  <c r="BX1123" i="17"/>
  <c r="BX1122" i="17"/>
  <c r="BX1121" i="17"/>
  <c r="BX1120" i="17"/>
  <c r="BX1119" i="17"/>
  <c r="BX1118" i="17"/>
  <c r="BX1117" i="17"/>
  <c r="BX1116" i="17"/>
  <c r="BX1115" i="17"/>
  <c r="BX1114" i="17"/>
  <c r="BX1113" i="17"/>
  <c r="BX1112" i="17"/>
  <c r="BX1111" i="17"/>
  <c r="BX1110" i="17"/>
  <c r="BX1109" i="17"/>
  <c r="BX1108" i="17"/>
  <c r="BX1107" i="17"/>
  <c r="BX1106" i="17"/>
  <c r="BX1105" i="17"/>
  <c r="BX1104" i="17"/>
  <c r="BX1103" i="17"/>
  <c r="BX1102" i="17"/>
  <c r="BX1101" i="17"/>
  <c r="BX1100" i="17"/>
  <c r="BX1099" i="17"/>
  <c r="BX1098" i="17"/>
  <c r="BX1097" i="17"/>
  <c r="BX1096" i="17"/>
  <c r="BX1095" i="17"/>
  <c r="BX1094" i="17"/>
  <c r="BX1093" i="17"/>
  <c r="BX1092" i="17"/>
  <c r="BX1091" i="17"/>
  <c r="BX1090" i="17"/>
  <c r="BX1089" i="17"/>
  <c r="BX1088" i="17"/>
  <c r="BX1087" i="17"/>
  <c r="BX1086" i="17"/>
  <c r="BX1085" i="17"/>
  <c r="BX1084" i="17"/>
  <c r="BX1083" i="17"/>
  <c r="BX1082" i="17"/>
  <c r="BX1081" i="17"/>
  <c r="BX1080" i="17"/>
  <c r="BX1079" i="17"/>
  <c r="BX1078" i="17"/>
  <c r="BX1077" i="17"/>
  <c r="BX1076" i="17"/>
  <c r="BX1075" i="17"/>
  <c r="BX1074" i="17"/>
  <c r="BX1073" i="17"/>
  <c r="BX1072" i="17"/>
  <c r="BX1071" i="17"/>
  <c r="BX1070" i="17"/>
  <c r="BX1069" i="17"/>
  <c r="BX1068" i="17"/>
  <c r="BX1067" i="17"/>
  <c r="BX1066" i="17"/>
  <c r="BX1065" i="17"/>
  <c r="BX1064" i="17"/>
  <c r="BX1063" i="17"/>
  <c r="BX1062" i="17"/>
  <c r="BX1061" i="17"/>
  <c r="BX1060" i="17"/>
  <c r="BX1059" i="17"/>
  <c r="BX1058" i="17"/>
  <c r="BX1057" i="17"/>
  <c r="BX1056" i="17"/>
  <c r="BX1055" i="17"/>
  <c r="BX1054" i="17"/>
  <c r="BX1053" i="17"/>
  <c r="BX1052" i="17"/>
  <c r="BX1051" i="17"/>
  <c r="BX1050" i="17"/>
  <c r="BX1049" i="17"/>
  <c r="BX1048" i="17"/>
  <c r="BX1047" i="17"/>
  <c r="BX1046" i="17"/>
  <c r="BX1045" i="17"/>
  <c r="BX1044" i="17"/>
  <c r="BX1043" i="17"/>
  <c r="BX1042" i="17"/>
  <c r="BX1041" i="17"/>
  <c r="BX1040" i="17"/>
  <c r="BX1039" i="17"/>
  <c r="BX1038" i="17"/>
  <c r="BX1037" i="17"/>
  <c r="BX1036" i="17"/>
  <c r="BX1035" i="17"/>
  <c r="BX1034" i="17"/>
  <c r="BX1033" i="17"/>
  <c r="BX1032" i="17"/>
  <c r="BX1031" i="17"/>
  <c r="BX1030" i="17"/>
  <c r="BX1029" i="17"/>
  <c r="BX1028" i="17"/>
  <c r="BX1027" i="17"/>
  <c r="BX1026" i="17"/>
  <c r="BX1025" i="17"/>
  <c r="BX1024" i="17"/>
  <c r="BX1023" i="17"/>
  <c r="BX1022" i="17"/>
  <c r="BX1021" i="17"/>
  <c r="BX1020" i="17"/>
  <c r="BX1019" i="17"/>
  <c r="BX1018" i="17"/>
  <c r="BX1017" i="17"/>
  <c r="BX1016" i="17"/>
  <c r="BX1015" i="17"/>
  <c r="BX1014" i="17"/>
  <c r="BX1013" i="17"/>
  <c r="BX1012" i="17"/>
  <c r="BX1011" i="17"/>
  <c r="BX1010" i="17"/>
  <c r="BX1009" i="17"/>
  <c r="BX1008" i="17"/>
  <c r="BX1007" i="17"/>
  <c r="BX1006" i="17"/>
  <c r="BX1005" i="17"/>
  <c r="BX1004" i="17"/>
  <c r="BX1003" i="17"/>
  <c r="BX1002" i="17"/>
  <c r="BX1001" i="17"/>
  <c r="BX1000" i="17"/>
  <c r="BX999" i="17"/>
  <c r="BX998" i="17"/>
  <c r="BX997" i="17"/>
  <c r="BX996" i="17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BX669" i="17"/>
  <c r="BX668" i="17"/>
  <c r="BX667" i="17"/>
  <c r="BX666" i="17"/>
  <c r="BX665" i="17"/>
  <c r="BX664" i="17"/>
  <c r="BX663" i="17"/>
  <c r="BX662" i="17"/>
  <c r="BX661" i="17"/>
  <c r="BX660" i="17"/>
  <c r="BX659" i="17"/>
  <c r="BX658" i="17"/>
  <c r="BX657" i="17"/>
  <c r="BX656" i="17"/>
  <c r="BX655" i="17"/>
  <c r="BX654" i="17"/>
  <c r="BX653" i="17"/>
  <c r="BX652" i="17"/>
  <c r="BX651" i="17"/>
  <c r="BX650" i="17"/>
  <c r="BX649" i="17"/>
  <c r="BX648" i="17"/>
  <c r="BX647" i="17"/>
  <c r="BX646" i="17"/>
  <c r="BX645" i="17"/>
  <c r="BX644" i="17"/>
  <c r="BX643" i="17"/>
  <c r="BX642" i="17"/>
  <c r="BX641" i="17"/>
  <c r="BX640" i="17"/>
  <c r="BX639" i="17"/>
  <c r="BX638" i="17"/>
  <c r="BX637" i="17"/>
  <c r="BX636" i="17"/>
  <c r="BX635" i="17"/>
  <c r="BX634" i="17"/>
  <c r="BX633" i="17"/>
  <c r="BX632" i="17"/>
  <c r="BX631" i="17"/>
  <c r="BX630" i="17"/>
  <c r="BX629" i="17"/>
  <c r="BX628" i="17"/>
  <c r="BX627" i="17"/>
  <c r="BX626" i="17"/>
  <c r="BX625" i="17"/>
  <c r="BX624" i="17"/>
  <c r="BX623" i="17"/>
  <c r="BX622" i="17"/>
  <c r="BX621" i="17"/>
  <c r="BX620" i="17"/>
  <c r="BX619" i="17"/>
  <c r="BX618" i="17"/>
  <c r="BX617" i="17"/>
  <c r="BX616" i="17"/>
  <c r="BX615" i="17"/>
  <c r="BX614" i="17"/>
  <c r="BX613" i="17"/>
  <c r="BX612" i="17"/>
  <c r="BX611" i="17"/>
  <c r="BX610" i="17"/>
  <c r="BX609" i="17"/>
  <c r="BX608" i="17"/>
  <c r="BX607" i="17"/>
  <c r="BX606" i="17"/>
  <c r="BX605" i="17"/>
  <c r="BX604" i="17"/>
  <c r="BX603" i="17"/>
  <c r="BX602" i="17"/>
  <c r="BX601" i="17"/>
  <c r="BX600" i="17"/>
  <c r="BX599" i="17"/>
  <c r="BX598" i="17"/>
  <c r="BX597" i="17"/>
  <c r="BX596" i="17"/>
  <c r="BX595" i="17"/>
  <c r="BX594" i="17"/>
  <c r="BX593" i="17"/>
  <c r="BX592" i="17"/>
  <c r="BX591" i="17"/>
  <c r="BX590" i="17"/>
  <c r="BX589" i="17"/>
  <c r="BX588" i="17"/>
  <c r="BX587" i="17"/>
  <c r="BX586" i="17"/>
  <c r="BX585" i="17"/>
  <c r="BX584" i="17"/>
  <c r="BX583" i="17"/>
  <c r="BX582" i="17"/>
  <c r="BX581" i="17"/>
  <c r="BX580" i="17"/>
  <c r="BX579" i="17"/>
  <c r="BX578" i="17"/>
  <c r="BX577" i="17"/>
  <c r="BX576" i="17"/>
  <c r="BX575" i="17"/>
  <c r="BX574" i="17"/>
  <c r="BX573" i="17"/>
  <c r="BX572" i="17"/>
  <c r="BX571" i="17"/>
  <c r="BX570" i="17"/>
  <c r="BX569" i="17"/>
  <c r="BX568" i="17"/>
  <c r="BX567" i="17"/>
  <c r="BX566" i="17"/>
  <c r="BX565" i="17"/>
  <c r="BX564" i="17"/>
  <c r="BX563" i="17"/>
  <c r="BX562" i="17"/>
  <c r="BX561" i="17"/>
  <c r="BX560" i="17"/>
  <c r="BX559" i="17"/>
  <c r="BX558" i="17"/>
  <c r="BX557" i="17"/>
  <c r="BX556" i="17"/>
  <c r="BX555" i="17"/>
  <c r="BX554" i="17"/>
  <c r="BX553" i="17"/>
  <c r="BX552" i="17"/>
  <c r="BX551" i="17"/>
  <c r="BX550" i="17"/>
  <c r="BX549" i="17"/>
  <c r="BX548" i="17"/>
  <c r="BX547" i="17"/>
  <c r="BX546" i="17"/>
  <c r="BX545" i="17"/>
  <c r="BX544" i="17"/>
  <c r="BX543" i="17"/>
  <c r="BX542" i="17"/>
  <c r="BX541" i="17"/>
  <c r="BX540" i="17"/>
  <c r="BX539" i="17"/>
  <c r="BX538" i="17"/>
  <c r="BX537" i="17"/>
  <c r="BX536" i="17"/>
  <c r="BX535" i="17"/>
  <c r="BX534" i="17"/>
  <c r="BX533" i="17"/>
  <c r="BX532" i="17"/>
  <c r="BX531" i="17"/>
  <c r="BX530" i="17"/>
  <c r="BX529" i="17"/>
  <c r="BX528" i="17"/>
  <c r="BX527" i="17"/>
  <c r="BX526" i="17"/>
  <c r="BX525" i="17"/>
  <c r="BX524" i="17"/>
  <c r="BX523" i="17"/>
  <c r="BX522" i="17"/>
  <c r="BX521" i="17"/>
  <c r="BX520" i="17"/>
  <c r="BX519" i="17"/>
  <c r="BX518" i="17"/>
  <c r="BX517" i="17"/>
  <c r="BX516" i="17"/>
  <c r="BX515" i="17"/>
  <c r="BX514" i="17"/>
  <c r="BX513" i="17"/>
  <c r="BX512" i="17"/>
  <c r="BX511" i="17"/>
  <c r="BX510" i="17"/>
  <c r="BX509" i="17"/>
  <c r="BX508" i="17"/>
  <c r="BX507" i="17"/>
  <c r="BX506" i="17"/>
  <c r="BX505" i="17"/>
  <c r="BX504" i="17"/>
  <c r="BX503" i="17"/>
  <c r="BX502" i="17"/>
  <c r="BX501" i="17"/>
  <c r="BX500" i="17"/>
  <c r="BX499" i="17"/>
  <c r="BX498" i="17"/>
  <c r="BX497" i="17"/>
  <c r="BX496" i="17"/>
  <c r="BX495" i="17"/>
  <c r="BX494" i="17"/>
  <c r="BX493" i="17"/>
  <c r="BX492" i="17"/>
  <c r="BX491" i="17"/>
  <c r="BX490" i="17"/>
  <c r="BX489" i="17"/>
  <c r="BX488" i="17"/>
  <c r="BX487" i="17"/>
  <c r="BX486" i="17"/>
  <c r="BX485" i="17"/>
  <c r="BX484" i="17"/>
  <c r="BX483" i="17"/>
  <c r="BX482" i="17"/>
  <c r="BX481" i="17"/>
  <c r="BX480" i="17"/>
  <c r="BX479" i="17"/>
  <c r="BX478" i="17"/>
  <c r="BX477" i="17"/>
  <c r="BX476" i="17"/>
  <c r="BX475" i="17"/>
  <c r="BX474" i="17"/>
  <c r="BX473" i="17"/>
  <c r="BX472" i="17"/>
  <c r="BX471" i="17"/>
  <c r="BX470" i="17"/>
  <c r="BX469" i="17"/>
  <c r="BX468" i="17"/>
  <c r="BX467" i="17"/>
  <c r="BX466" i="17"/>
  <c r="BX465" i="17"/>
  <c r="BX464" i="17"/>
  <c r="BX463" i="17"/>
  <c r="BX462" i="17"/>
  <c r="BX461" i="17"/>
  <c r="BX460" i="17"/>
  <c r="BX459" i="17"/>
  <c r="BX458" i="17"/>
  <c r="BX457" i="17"/>
  <c r="BX456" i="17"/>
  <c r="BX455" i="17"/>
  <c r="BX454" i="17"/>
  <c r="BX453" i="17"/>
  <c r="BX452" i="17"/>
  <c r="BX451" i="17"/>
  <c r="BX450" i="17"/>
  <c r="BX449" i="17"/>
  <c r="BX448" i="17"/>
  <c r="BX447" i="17"/>
  <c r="BX446" i="17"/>
  <c r="BX445" i="17"/>
  <c r="BX444" i="17"/>
  <c r="BX443" i="17"/>
  <c r="BX442" i="17"/>
  <c r="BX441" i="17"/>
  <c r="BX440" i="17"/>
  <c r="BX439" i="17"/>
  <c r="BX438" i="17"/>
  <c r="BX437" i="17"/>
  <c r="BX436" i="17"/>
  <c r="BX435" i="17"/>
  <c r="BX434" i="17"/>
  <c r="BX433" i="17"/>
  <c r="BX432" i="17"/>
  <c r="BX431" i="17"/>
  <c r="BX430" i="17"/>
  <c r="BX429" i="17"/>
  <c r="BX428" i="17"/>
  <c r="BX427" i="17"/>
  <c r="BX426" i="17"/>
  <c r="BX425" i="17"/>
  <c r="BX424" i="17"/>
  <c r="BX423" i="17"/>
  <c r="BX422" i="17"/>
  <c r="BX421" i="17"/>
  <c r="BX420" i="17"/>
  <c r="BX419" i="17"/>
  <c r="BX418" i="17"/>
  <c r="BX417" i="17"/>
  <c r="BX416" i="17"/>
  <c r="BX415" i="17"/>
  <c r="BX414" i="17"/>
  <c r="BX413" i="17"/>
  <c r="BX412" i="17"/>
  <c r="BX411" i="17"/>
  <c r="BX410" i="17"/>
  <c r="BX409" i="17"/>
  <c r="BX408" i="17"/>
  <c r="BX407" i="17"/>
  <c r="BX406" i="17"/>
  <c r="BX405" i="17"/>
  <c r="BX404" i="17"/>
  <c r="BX403" i="17"/>
  <c r="BX402" i="17"/>
  <c r="BX401" i="17"/>
  <c r="BX400" i="17"/>
  <c r="BX399" i="17"/>
  <c r="BX398" i="17"/>
  <c r="BX397" i="17"/>
  <c r="BX396" i="17"/>
  <c r="BX395" i="17"/>
  <c r="BX394" i="17"/>
  <c r="BX393" i="17"/>
  <c r="BX392" i="17"/>
  <c r="BX391" i="17"/>
  <c r="BX390" i="17"/>
  <c r="BX389" i="17"/>
  <c r="BX388" i="17"/>
  <c r="BX387" i="17"/>
  <c r="BX386" i="17"/>
  <c r="BX385" i="17"/>
  <c r="BX384" i="17"/>
  <c r="BX383" i="17"/>
  <c r="BX382" i="17"/>
  <c r="BX381" i="17"/>
  <c r="BX380" i="17"/>
  <c r="BX379" i="17"/>
  <c r="BX378" i="17"/>
  <c r="BX377" i="17"/>
  <c r="BX376" i="17"/>
  <c r="BX375" i="17"/>
  <c r="BX374" i="17"/>
  <c r="BX373" i="17"/>
  <c r="BX372" i="17"/>
  <c r="BX371" i="17"/>
  <c r="BX370" i="17"/>
  <c r="BX369" i="17"/>
  <c r="BX368" i="17"/>
  <c r="BX367" i="17"/>
  <c r="BX366" i="17"/>
  <c r="BX365" i="17"/>
  <c r="BX364" i="17"/>
  <c r="BX363" i="17"/>
  <c r="BX362" i="17"/>
  <c r="BX361" i="17"/>
  <c r="BX360" i="17"/>
  <c r="BX359" i="17"/>
  <c r="BX358" i="17"/>
  <c r="BX357" i="17"/>
  <c r="BX356" i="17"/>
  <c r="BX355" i="17"/>
  <c r="BX354" i="17"/>
  <c r="BX353" i="17"/>
  <c r="BX352" i="17"/>
  <c r="BX351" i="17"/>
  <c r="BX350" i="17"/>
  <c r="BX349" i="17"/>
  <c r="BX348" i="17"/>
  <c r="BX347" i="17"/>
  <c r="BX346" i="17"/>
  <c r="BX345" i="17"/>
  <c r="BX344" i="17"/>
  <c r="BX343" i="17"/>
  <c r="BX342" i="17"/>
  <c r="BX341" i="17"/>
  <c r="BX340" i="17"/>
  <c r="BX339" i="17"/>
  <c r="BX338" i="17"/>
  <c r="BX337" i="17"/>
  <c r="BX336" i="17"/>
  <c r="BX335" i="17"/>
  <c r="BX334" i="17"/>
  <c r="BX333" i="17"/>
  <c r="BX332" i="17"/>
  <c r="BX331" i="17"/>
  <c r="BX330" i="17"/>
  <c r="BX329" i="17"/>
  <c r="BX328" i="17"/>
  <c r="BX327" i="17"/>
  <c r="BX326" i="17"/>
  <c r="BX325" i="17"/>
  <c r="BX324" i="17"/>
  <c r="BX323" i="17"/>
  <c r="BX322" i="17"/>
  <c r="BX321" i="17"/>
  <c r="BX320" i="17"/>
  <c r="BX319" i="17"/>
  <c r="BX318" i="17"/>
  <c r="BX317" i="17"/>
  <c r="BX316" i="17"/>
  <c r="BX315" i="17"/>
  <c r="BX314" i="17"/>
  <c r="BX313" i="17"/>
  <c r="BX312" i="17"/>
  <c r="BX311" i="17"/>
  <c r="BX310" i="17"/>
  <c r="BX309" i="17"/>
  <c r="BX308" i="17"/>
  <c r="BX307" i="17"/>
  <c r="BX306" i="17"/>
  <c r="BX305" i="17"/>
  <c r="BX304" i="17"/>
  <c r="BX303" i="17"/>
  <c r="BX302" i="17"/>
  <c r="BX301" i="17"/>
  <c r="BX300" i="17"/>
  <c r="BX299" i="17"/>
  <c r="BX298" i="17"/>
  <c r="BX297" i="17"/>
  <c r="BX296" i="17"/>
  <c r="BX295" i="17"/>
  <c r="BX294" i="17"/>
  <c r="BX293" i="17"/>
  <c r="BX292" i="17"/>
  <c r="BX291" i="17"/>
  <c r="BX290" i="17"/>
  <c r="BX289" i="17"/>
  <c r="BX288" i="17"/>
  <c r="BX287" i="17"/>
  <c r="BX286" i="17"/>
  <c r="BX285" i="17"/>
  <c r="BX284" i="17"/>
  <c r="BX283" i="17"/>
  <c r="BX282" i="17"/>
  <c r="BX281" i="17"/>
  <c r="BX280" i="17"/>
  <c r="BX279" i="17"/>
  <c r="BX278" i="17"/>
  <c r="BX277" i="17"/>
  <c r="BX276" i="17"/>
  <c r="BX275" i="17"/>
  <c r="BX274" i="17"/>
  <c r="BX273" i="17"/>
  <c r="BX272" i="17"/>
  <c r="BX271" i="17"/>
  <c r="BX270" i="17"/>
  <c r="BX269" i="17"/>
  <c r="BX268" i="17"/>
  <c r="BX267" i="17"/>
  <c r="BX266" i="17"/>
  <c r="BX265" i="17"/>
  <c r="BX264" i="17"/>
  <c r="BX263" i="17"/>
  <c r="BX262" i="17"/>
  <c r="BX261" i="17"/>
  <c r="BX260" i="17"/>
  <c r="BX259" i="17"/>
  <c r="BX258" i="17"/>
  <c r="BX257" i="17"/>
  <c r="BX256" i="17"/>
  <c r="BX255" i="17"/>
  <c r="BX254" i="17"/>
  <c r="BX253" i="17"/>
  <c r="BX252" i="17"/>
  <c r="BX251" i="17"/>
  <c r="BX250" i="17"/>
  <c r="BX249" i="17"/>
  <c r="BX248" i="17"/>
  <c r="BX247" i="17"/>
  <c r="BX246" i="17"/>
  <c r="BX245" i="17"/>
  <c r="BX244" i="17"/>
  <c r="BX243" i="17"/>
  <c r="BX242" i="17"/>
  <c r="BX241" i="17"/>
  <c r="BX240" i="17"/>
  <c r="BX239" i="17"/>
  <c r="BX238" i="17"/>
  <c r="BX237" i="17"/>
  <c r="BX236" i="17"/>
  <c r="BX235" i="17"/>
  <c r="BX234" i="17"/>
  <c r="BX233" i="17"/>
  <c r="BX232" i="17"/>
  <c r="BX231" i="17"/>
  <c r="BX230" i="17"/>
  <c r="BX229" i="17"/>
  <c r="BX228" i="17"/>
  <c r="BX227" i="17"/>
  <c r="BX226" i="17"/>
  <c r="BX225" i="17"/>
  <c r="BX224" i="17"/>
  <c r="BX223" i="17"/>
  <c r="BX222" i="17"/>
  <c r="BX221" i="17"/>
  <c r="BX220" i="17"/>
  <c r="BX219" i="17"/>
  <c r="BX218" i="17"/>
  <c r="BX217" i="17"/>
  <c r="BX216" i="17"/>
  <c r="BX215" i="17"/>
  <c r="BX214" i="17"/>
  <c r="BX213" i="17"/>
  <c r="BX212" i="17"/>
  <c r="BX211" i="17"/>
  <c r="BX210" i="17"/>
  <c r="BX209" i="17"/>
  <c r="BX208" i="17"/>
  <c r="BX207" i="17"/>
  <c r="BX206" i="17"/>
  <c r="BX205" i="17"/>
  <c r="BX204" i="17"/>
  <c r="BX203" i="17"/>
  <c r="BX202" i="17"/>
  <c r="BX201" i="17"/>
  <c r="BX200" i="17"/>
  <c r="BX199" i="17"/>
  <c r="BX198" i="17"/>
  <c r="BX197" i="17"/>
  <c r="BX196" i="17"/>
  <c r="BX195" i="17"/>
  <c r="BX194" i="17"/>
  <c r="BX193" i="17"/>
  <c r="BX192" i="17"/>
  <c r="BX191" i="17"/>
  <c r="BX190" i="17"/>
  <c r="BX189" i="17"/>
  <c r="BX188" i="17"/>
  <c r="BX187" i="17"/>
  <c r="BX186" i="17"/>
  <c r="BX185" i="17"/>
  <c r="BX184" i="17"/>
  <c r="BX183" i="17"/>
  <c r="BX182" i="17"/>
  <c r="BX181" i="17"/>
  <c r="BX180" i="17"/>
  <c r="BX179" i="17"/>
  <c r="BX178" i="17"/>
  <c r="BX177" i="17"/>
  <c r="BX176" i="17"/>
  <c r="BX175" i="17"/>
  <c r="BX174" i="17"/>
  <c r="BX173" i="17"/>
  <c r="BX172" i="17"/>
  <c r="BX171" i="17"/>
  <c r="BX170" i="17"/>
  <c r="BX169" i="17"/>
  <c r="BX168" i="17"/>
  <c r="BX167" i="17"/>
  <c r="BX166" i="17"/>
  <c r="BX165" i="17"/>
  <c r="BX164" i="17"/>
  <c r="BX163" i="17"/>
  <c r="BX162" i="17"/>
  <c r="BX161" i="17"/>
  <c r="BX160" i="17"/>
  <c r="BX159" i="17"/>
  <c r="BX158" i="17"/>
  <c r="BX157" i="17"/>
  <c r="BX156" i="17"/>
  <c r="BX155" i="17"/>
  <c r="BX154" i="17"/>
  <c r="BX153" i="17"/>
  <c r="BX152" i="17"/>
  <c r="BX151" i="17"/>
  <c r="BX150" i="17"/>
  <c r="BX149" i="17"/>
  <c r="BX148" i="17"/>
  <c r="BX147" i="17"/>
  <c r="BX146" i="17"/>
  <c r="BX145" i="17"/>
  <c r="BX144" i="17"/>
  <c r="BX143" i="17"/>
  <c r="BX142" i="17"/>
  <c r="BX141" i="17"/>
  <c r="BX140" i="17"/>
  <c r="BX139" i="17"/>
  <c r="BX138" i="17"/>
  <c r="BX137" i="17"/>
  <c r="BX136" i="17"/>
  <c r="BX135" i="17"/>
  <c r="BX134" i="17"/>
  <c r="BX133" i="17"/>
  <c r="BX132" i="17"/>
  <c r="BX131" i="17"/>
  <c r="BX130" i="17"/>
  <c r="BX129" i="17"/>
  <c r="BX128" i="17"/>
  <c r="BX127" i="17"/>
  <c r="BX126" i="17"/>
  <c r="BX125" i="17"/>
  <c r="BX124" i="17"/>
  <c r="BX123" i="17"/>
  <c r="BX122" i="17"/>
  <c r="BX121" i="17"/>
  <c r="BX120" i="17"/>
  <c r="BX119" i="17"/>
  <c r="BX118" i="17"/>
  <c r="BX117" i="17"/>
  <c r="BX116" i="17"/>
  <c r="BX115" i="17"/>
  <c r="BX114" i="17"/>
  <c r="BX113" i="17"/>
  <c r="BX112" i="17"/>
  <c r="BX111" i="17"/>
  <c r="BX110" i="17"/>
  <c r="BX109" i="17"/>
  <c r="BX108" i="17"/>
  <c r="BX107" i="17"/>
  <c r="BX106" i="17"/>
  <c r="BX105" i="17"/>
  <c r="BX104" i="17"/>
  <c r="BX103" i="17"/>
  <c r="BX102" i="17"/>
  <c r="BX101" i="17"/>
  <c r="BX100" i="17"/>
  <c r="BX99" i="17"/>
  <c r="BX98" i="17"/>
  <c r="BX97" i="17"/>
  <c r="BX96" i="17"/>
  <c r="BX95" i="17"/>
  <c r="BX94" i="17"/>
  <c r="BX93" i="17"/>
  <c r="BX92" i="17"/>
  <c r="BX91" i="17"/>
  <c r="BX90" i="17"/>
  <c r="BX89" i="17"/>
  <c r="BX88" i="17"/>
  <c r="BX87" i="17"/>
  <c r="BX86" i="17"/>
  <c r="BX85" i="17"/>
  <c r="BX84" i="17"/>
  <c r="BX83" i="17"/>
  <c r="BX82" i="17"/>
  <c r="BX81" i="17"/>
  <c r="BX80" i="17"/>
  <c r="BX79" i="17"/>
  <c r="BX78" i="17"/>
  <c r="BX77" i="17"/>
  <c r="BX76" i="17"/>
  <c r="BX75" i="17"/>
  <c r="BX74" i="17"/>
  <c r="BX73" i="17"/>
  <c r="BX72" i="17"/>
  <c r="BX71" i="17"/>
  <c r="BX70" i="17"/>
  <c r="BX69" i="17"/>
  <c r="BX68" i="17"/>
  <c r="BX67" i="17"/>
  <c r="BX66" i="17"/>
  <c r="BX65" i="17"/>
  <c r="BX64" i="17"/>
  <c r="BX63" i="17"/>
  <c r="BX62" i="17"/>
  <c r="BX61" i="17"/>
  <c r="BX60" i="17"/>
  <c r="BX59" i="17"/>
  <c r="BX58" i="17"/>
  <c r="BX57" i="17"/>
  <c r="BX56" i="17"/>
  <c r="BX55" i="17"/>
  <c r="BX54" i="17"/>
  <c r="BX53" i="17"/>
  <c r="BX52" i="17"/>
  <c r="BX51" i="17"/>
  <c r="BX50" i="17"/>
  <c r="BX49" i="17"/>
  <c r="BX48" i="17"/>
  <c r="BX47" i="17"/>
  <c r="BX46" i="17"/>
  <c r="BX45" i="17"/>
  <c r="BX44" i="17"/>
  <c r="BX43" i="17"/>
  <c r="BX42" i="17"/>
  <c r="BX41" i="17"/>
  <c r="BX40" i="17"/>
  <c r="BX39" i="17"/>
  <c r="BX38" i="17"/>
  <c r="BX37" i="17"/>
  <c r="BX36" i="17"/>
  <c r="BX35" i="17"/>
  <c r="BX34" i="17"/>
  <c r="BX33" i="17"/>
  <c r="BX32" i="17"/>
  <c r="BX31" i="17"/>
  <c r="BX30" i="17"/>
  <c r="BX29" i="17"/>
  <c r="BX28" i="17"/>
  <c r="BX27" i="17"/>
  <c r="BX26" i="17"/>
  <c r="BX25" i="17"/>
  <c r="BX24" i="17"/>
  <c r="BX23" i="17"/>
  <c r="BX22" i="17"/>
  <c r="BX21" i="17"/>
  <c r="BX20" i="17"/>
  <c r="BX19" i="17"/>
  <c r="BX18" i="17"/>
  <c r="BX17" i="17"/>
  <c r="BX16" i="17"/>
  <c r="BX15" i="17"/>
  <c r="BX14" i="17"/>
  <c r="BX13" i="17"/>
  <c r="BX12" i="17"/>
  <c r="BX11" i="17"/>
  <c r="BX10" i="17"/>
  <c r="BX9" i="17"/>
  <c r="BX8" i="17"/>
  <c r="BX7" i="17"/>
  <c r="BX6" i="17"/>
  <c r="BX5" i="17"/>
  <c r="BX4" i="17"/>
  <c r="BX3" i="17"/>
  <c r="BX2" i="17"/>
  <c r="I222" i="9"/>
  <c r="H222" i="9"/>
  <c r="I221" i="9"/>
  <c r="H221" i="9"/>
  <c r="I220" i="9"/>
  <c r="H220" i="9"/>
  <c r="I219" i="9"/>
  <c r="H219" i="9"/>
  <c r="AG3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132" i="23"/>
  <c r="AG133" i="23"/>
  <c r="AG134" i="23"/>
  <c r="AG135" i="23"/>
  <c r="AG136" i="23"/>
  <c r="AG137" i="23"/>
  <c r="AG138" i="23"/>
  <c r="AG139" i="23"/>
  <c r="AG140" i="23"/>
  <c r="AG141" i="23"/>
  <c r="AG142" i="23"/>
  <c r="AG143" i="23"/>
  <c r="AG144" i="23"/>
  <c r="AG145" i="23"/>
  <c r="AG146" i="23"/>
  <c r="AG147" i="23"/>
  <c r="AG148" i="23"/>
  <c r="AG149" i="23"/>
  <c r="AG150" i="23"/>
  <c r="AG151" i="23"/>
  <c r="AG152" i="23"/>
  <c r="AG153" i="23"/>
  <c r="AG154" i="23"/>
  <c r="AG155" i="23"/>
  <c r="AG156" i="23"/>
  <c r="AG157" i="23"/>
  <c r="AG158" i="23"/>
  <c r="AG159" i="23"/>
  <c r="AG160" i="23"/>
  <c r="AG161" i="23"/>
  <c r="AG162" i="23"/>
  <c r="AG163" i="23"/>
  <c r="AG164" i="23"/>
  <c r="AG165" i="23"/>
  <c r="AG166" i="23"/>
  <c r="AG167" i="23"/>
  <c r="AG168" i="23"/>
  <c r="AG169" i="23"/>
  <c r="AG170" i="23"/>
  <c r="AG171" i="23"/>
  <c r="AG172" i="23"/>
  <c r="AG173" i="23"/>
  <c r="AG174" i="23"/>
  <c r="AG175" i="23"/>
  <c r="AG176" i="23"/>
  <c r="AG177" i="23"/>
  <c r="AG178" i="23"/>
  <c r="AG179" i="23"/>
  <c r="AG180" i="23"/>
  <c r="AG181" i="23"/>
  <c r="AG182" i="23"/>
  <c r="AG183" i="23"/>
  <c r="AG184" i="23"/>
  <c r="AG185" i="23"/>
  <c r="AG186" i="23"/>
  <c r="AG187" i="23"/>
  <c r="AG188" i="23"/>
  <c r="AG189" i="23"/>
  <c r="AG190" i="23"/>
  <c r="AG191" i="23"/>
  <c r="AG192" i="23"/>
  <c r="AG193" i="23"/>
  <c r="AG194" i="23"/>
  <c r="AG195" i="23"/>
  <c r="AG196" i="23"/>
  <c r="AG197" i="23"/>
  <c r="AG198" i="23"/>
  <c r="AG199" i="23"/>
  <c r="AG200" i="23"/>
  <c r="AG201" i="23"/>
  <c r="AG202" i="23"/>
  <c r="AG203" i="23"/>
  <c r="AG204" i="23"/>
  <c r="AG205" i="23"/>
  <c r="AG206" i="23"/>
  <c r="AG207" i="23"/>
  <c r="AG208" i="23"/>
  <c r="AG209" i="23"/>
  <c r="AG210" i="23"/>
  <c r="AG211" i="23"/>
  <c r="AG212" i="23"/>
  <c r="AG213" i="23"/>
  <c r="AG214" i="23"/>
  <c r="AG215" i="23"/>
  <c r="AG216" i="23"/>
  <c r="AG217" i="23"/>
  <c r="AG218" i="23"/>
  <c r="AG219" i="23"/>
  <c r="AG220" i="23"/>
  <c r="AG221" i="23"/>
  <c r="AG222" i="23"/>
  <c r="AG223" i="23"/>
  <c r="AG224" i="23"/>
  <c r="AG225" i="23"/>
  <c r="AG226" i="23"/>
  <c r="AG227" i="23"/>
  <c r="AG228" i="23"/>
  <c r="AG229" i="23"/>
  <c r="AG230" i="23"/>
  <c r="AG231" i="23"/>
  <c r="AG232" i="23"/>
  <c r="AG233" i="23"/>
  <c r="AG234" i="23"/>
  <c r="AG235" i="23"/>
  <c r="AG236" i="23"/>
  <c r="AG237" i="23"/>
  <c r="AG238" i="23"/>
  <c r="AG239" i="23"/>
  <c r="AG240" i="23"/>
  <c r="AG241" i="23"/>
  <c r="AG242" i="23"/>
  <c r="AG243" i="23"/>
  <c r="AG244" i="23"/>
  <c r="AG245" i="23"/>
  <c r="AG246" i="23"/>
  <c r="AG247" i="23"/>
  <c r="AG248" i="23"/>
  <c r="AG249" i="23"/>
  <c r="AG250" i="23"/>
  <c r="AG251" i="23"/>
  <c r="AG252" i="23"/>
  <c r="AG253" i="23"/>
  <c r="AG254" i="23"/>
  <c r="AG255" i="23"/>
  <c r="AG256" i="23"/>
  <c r="AG257" i="23"/>
  <c r="AG258" i="23"/>
  <c r="AG259" i="23"/>
  <c r="AG260" i="23"/>
  <c r="AG261" i="23"/>
  <c r="AG262" i="23"/>
  <c r="AG263" i="23"/>
  <c r="AG264" i="23"/>
  <c r="AG265" i="23"/>
  <c r="AG266" i="23"/>
  <c r="AG267" i="23"/>
  <c r="AG268" i="23"/>
  <c r="AG269" i="23"/>
  <c r="AG270" i="23"/>
  <c r="AG271" i="23"/>
  <c r="AG272" i="23"/>
  <c r="AG273" i="23"/>
  <c r="AG274" i="23"/>
  <c r="AG275" i="23"/>
  <c r="AG276" i="23"/>
  <c r="AG277" i="23"/>
  <c r="AG278" i="23"/>
  <c r="AG279" i="23"/>
  <c r="AG280" i="23"/>
  <c r="AG281" i="23"/>
  <c r="AG282" i="23"/>
  <c r="AG283" i="23"/>
  <c r="AG284" i="23"/>
  <c r="AG285" i="23"/>
  <c r="AG286" i="23"/>
  <c r="AG287" i="23"/>
  <c r="AG288" i="23"/>
  <c r="AG289" i="23"/>
  <c r="AG290" i="23"/>
  <c r="AG291" i="23"/>
  <c r="AG292" i="23"/>
  <c r="AG293" i="23"/>
  <c r="AG294" i="23"/>
  <c r="AG295" i="23"/>
  <c r="AG296" i="23"/>
  <c r="AG297" i="23"/>
  <c r="AG298" i="23"/>
  <c r="AG299" i="23"/>
  <c r="AG300" i="23"/>
  <c r="AG301" i="23"/>
  <c r="AG302" i="23"/>
  <c r="AG303" i="23"/>
  <c r="AG304" i="23"/>
  <c r="AG305" i="23"/>
  <c r="AG306" i="23"/>
  <c r="AG307" i="23"/>
  <c r="AG308" i="23"/>
  <c r="AG309" i="23"/>
  <c r="AG310" i="23"/>
  <c r="AG311" i="23"/>
  <c r="AG312" i="23"/>
  <c r="AG313" i="23"/>
  <c r="AG314" i="23"/>
  <c r="AG315" i="23"/>
  <c r="AG316" i="23"/>
  <c r="AG317" i="23"/>
  <c r="AG318" i="23"/>
  <c r="AG319" i="23"/>
  <c r="AG320" i="23"/>
  <c r="AG321" i="23"/>
  <c r="AG322" i="23"/>
  <c r="AG323" i="23"/>
  <c r="AG324" i="23"/>
  <c r="AG325" i="23"/>
  <c r="AG326" i="23"/>
  <c r="AG327" i="23"/>
  <c r="AG328" i="23"/>
  <c r="AG329" i="23"/>
  <c r="AG330" i="23"/>
  <c r="AG331" i="23"/>
  <c r="AG332" i="23"/>
  <c r="AG333" i="23"/>
  <c r="AG334" i="23"/>
  <c r="AG335" i="23"/>
  <c r="AG336" i="23"/>
  <c r="AG337" i="23"/>
  <c r="AG338" i="23"/>
  <c r="AG339" i="23"/>
  <c r="AG340" i="23"/>
  <c r="AG341" i="23"/>
  <c r="AG342" i="23"/>
  <c r="AG343" i="23"/>
  <c r="AG344" i="23"/>
  <c r="AG345" i="23"/>
  <c r="AG346" i="23"/>
  <c r="AG347" i="23"/>
  <c r="AG348" i="23"/>
  <c r="AG349" i="23"/>
  <c r="AG350" i="23"/>
  <c r="AG351" i="23"/>
  <c r="AG352" i="23"/>
  <c r="AG353" i="23"/>
  <c r="AG354" i="23"/>
  <c r="AG355" i="23"/>
  <c r="AG356" i="23"/>
  <c r="AG357" i="23"/>
  <c r="AG358" i="23"/>
  <c r="AG359" i="23"/>
  <c r="AG360" i="23"/>
  <c r="AG361" i="23"/>
  <c r="AG362" i="23"/>
  <c r="AG363" i="23"/>
  <c r="AG364" i="23"/>
  <c r="AG365" i="23"/>
  <c r="AG366" i="23"/>
  <c r="AG367" i="23"/>
  <c r="AG368" i="23"/>
  <c r="AG369" i="23"/>
  <c r="AG370" i="23"/>
  <c r="AG371" i="23"/>
  <c r="AG372" i="23"/>
  <c r="AG373" i="23"/>
  <c r="AG374" i="23"/>
  <c r="AG375" i="23"/>
  <c r="AG376" i="23"/>
  <c r="AG377" i="23"/>
  <c r="AG378" i="23"/>
  <c r="AG379" i="23"/>
  <c r="AG380" i="23"/>
  <c r="AG381" i="23"/>
  <c r="AG382" i="23"/>
  <c r="AG383" i="23"/>
  <c r="AG384" i="23"/>
  <c r="AG385" i="23"/>
  <c r="AG386" i="23"/>
  <c r="AG387" i="23"/>
  <c r="AG388" i="23"/>
  <c r="AG389" i="23"/>
  <c r="AG390" i="23"/>
  <c r="AG391" i="23"/>
  <c r="AG392" i="23"/>
  <c r="AG393" i="23"/>
  <c r="AG394" i="23"/>
  <c r="AG395" i="23"/>
  <c r="AG396" i="23"/>
  <c r="AG397" i="23"/>
  <c r="AG398" i="23"/>
  <c r="AG399" i="23"/>
  <c r="AG400" i="23"/>
  <c r="AG401" i="23"/>
  <c r="AG402" i="23"/>
  <c r="AG403" i="23"/>
  <c r="AG404" i="23"/>
  <c r="AG405" i="23"/>
  <c r="AG406" i="23"/>
  <c r="AG407" i="23"/>
  <c r="AG408" i="23"/>
  <c r="AG409" i="23"/>
  <c r="AG410" i="23"/>
  <c r="AG411" i="23"/>
  <c r="AG412" i="23"/>
  <c r="AG413" i="23"/>
  <c r="AG414" i="23"/>
  <c r="AG415" i="23"/>
  <c r="AG416" i="23"/>
  <c r="AG417" i="23"/>
  <c r="AG418" i="23"/>
  <c r="AG419" i="23"/>
  <c r="AG420" i="23"/>
  <c r="AG421" i="23"/>
  <c r="AG422" i="23"/>
  <c r="AG423" i="23"/>
  <c r="AG424" i="23"/>
  <c r="AG425" i="23"/>
  <c r="AG426" i="23"/>
  <c r="AG427" i="23"/>
  <c r="AG428" i="23"/>
  <c r="AG429" i="23"/>
  <c r="AG430" i="23"/>
  <c r="AG431" i="23"/>
  <c r="AG432" i="23"/>
  <c r="AG433" i="23"/>
  <c r="AG434" i="23"/>
  <c r="AG435" i="23"/>
  <c r="AG436" i="23"/>
  <c r="AG437" i="23"/>
  <c r="AG438" i="23"/>
  <c r="AG439" i="23"/>
  <c r="AG440" i="23"/>
  <c r="AG441" i="23"/>
  <c r="AG442" i="23"/>
  <c r="AG443" i="23"/>
  <c r="AG444" i="23"/>
  <c r="AG445" i="23"/>
  <c r="AG446" i="23"/>
  <c r="AG447" i="23"/>
  <c r="AG448" i="23"/>
  <c r="AG449" i="23"/>
  <c r="AG450" i="23"/>
  <c r="AG451" i="23"/>
  <c r="AG452" i="23"/>
  <c r="AG453" i="23"/>
  <c r="AG454" i="23"/>
  <c r="AG455" i="23"/>
  <c r="AG456" i="23"/>
  <c r="AG457" i="23"/>
  <c r="AG458" i="23"/>
  <c r="AG459" i="23"/>
  <c r="AG460" i="23"/>
  <c r="AG461" i="23"/>
  <c r="AG462" i="23"/>
  <c r="AG463" i="23"/>
  <c r="AG464" i="23"/>
  <c r="AG465" i="23"/>
  <c r="AG466" i="23"/>
  <c r="AG467" i="23"/>
  <c r="AG468" i="23"/>
  <c r="AG469" i="23"/>
  <c r="AG470" i="23"/>
  <c r="AG471" i="23"/>
  <c r="AG472" i="23"/>
  <c r="AG473" i="23"/>
  <c r="AG474" i="23"/>
  <c r="AG475" i="23"/>
  <c r="AG476" i="23"/>
  <c r="AG477" i="23"/>
  <c r="AG478" i="23"/>
  <c r="AG479" i="23"/>
  <c r="AG480" i="23"/>
  <c r="AG481" i="23"/>
  <c r="AG482" i="23"/>
  <c r="AG483" i="23"/>
  <c r="AG484" i="23"/>
  <c r="AG485" i="23"/>
  <c r="AG486" i="23"/>
  <c r="AG487" i="23"/>
  <c r="AG488" i="23"/>
  <c r="AG489" i="23"/>
  <c r="AG490" i="23"/>
  <c r="AG491" i="23"/>
  <c r="AG492" i="23"/>
  <c r="AG493" i="23"/>
  <c r="AG494" i="23"/>
  <c r="AG495" i="23"/>
  <c r="AG496" i="23"/>
  <c r="AG497" i="23"/>
  <c r="AG498" i="23"/>
  <c r="AG499" i="23"/>
  <c r="AG500" i="23"/>
  <c r="AG501" i="23"/>
  <c r="AG502" i="23"/>
  <c r="AG503" i="23"/>
  <c r="AG504" i="23"/>
  <c r="AG505" i="23"/>
  <c r="AG506" i="23"/>
  <c r="AG507" i="23"/>
  <c r="AG508" i="23"/>
  <c r="AG509" i="23"/>
  <c r="AG510" i="23"/>
  <c r="AG511" i="23"/>
  <c r="AG512" i="23"/>
  <c r="AG513" i="23"/>
  <c r="AG514" i="23"/>
  <c r="AG515" i="23"/>
  <c r="AG516" i="23"/>
  <c r="AG517" i="23"/>
  <c r="AG518" i="23"/>
  <c r="AG519" i="23"/>
  <c r="AG520" i="23"/>
  <c r="AG521" i="23"/>
  <c r="AG522" i="23"/>
  <c r="AG523" i="23"/>
  <c r="AG524" i="23"/>
  <c r="AG525" i="23"/>
  <c r="AG526" i="23"/>
  <c r="AG527" i="23"/>
  <c r="AG528" i="23"/>
  <c r="AG529" i="23"/>
  <c r="AG530" i="23"/>
  <c r="AG531" i="23"/>
  <c r="AG532" i="23"/>
  <c r="AG533" i="23"/>
  <c r="AG534" i="23"/>
  <c r="AG535" i="23"/>
  <c r="AG536" i="23"/>
  <c r="AG537" i="23"/>
  <c r="AG538" i="23"/>
  <c r="AG539" i="23"/>
  <c r="AG540" i="23"/>
  <c r="AG541" i="23"/>
  <c r="AG542" i="23"/>
  <c r="AG543" i="23"/>
  <c r="AG544" i="23"/>
  <c r="AG545" i="23"/>
  <c r="AG546" i="23"/>
  <c r="AG547" i="23"/>
  <c r="AG548" i="23"/>
  <c r="AG549" i="23"/>
  <c r="AG550" i="23"/>
  <c r="AG551" i="23"/>
  <c r="AG552" i="23"/>
  <c r="AG553" i="23"/>
  <c r="AG554" i="23"/>
  <c r="AG555" i="23"/>
  <c r="AG556" i="23"/>
  <c r="AG557" i="23"/>
  <c r="AG558" i="23"/>
  <c r="AG559" i="23"/>
  <c r="AG560" i="23"/>
  <c r="AG561" i="23"/>
  <c r="AG562" i="23"/>
  <c r="AG563" i="23"/>
  <c r="AG564" i="23"/>
  <c r="AG565" i="23"/>
  <c r="AG566" i="23"/>
  <c r="AG567" i="23"/>
  <c r="AG568" i="23"/>
  <c r="AG569" i="23"/>
  <c r="AG570" i="23"/>
  <c r="AG571" i="23"/>
  <c r="AG572" i="23"/>
  <c r="AG573" i="23"/>
  <c r="AG574" i="23"/>
  <c r="AG575" i="23"/>
  <c r="AG576" i="23"/>
  <c r="AG577" i="23"/>
  <c r="AG578" i="23"/>
  <c r="AG579" i="23"/>
  <c r="AG580" i="23"/>
  <c r="AG581" i="23"/>
  <c r="AG582" i="23"/>
  <c r="AG583" i="23"/>
  <c r="AG584" i="23"/>
  <c r="AG585" i="23"/>
  <c r="AG586" i="23"/>
  <c r="AG587" i="23"/>
  <c r="AG588" i="23"/>
  <c r="AG589" i="23"/>
  <c r="AG590" i="23"/>
  <c r="AG591" i="23"/>
  <c r="AG592" i="23"/>
  <c r="AG593" i="23"/>
  <c r="AG594" i="23"/>
  <c r="AG595" i="23"/>
  <c r="AG596" i="23"/>
  <c r="AG597" i="23"/>
  <c r="AG598" i="23"/>
  <c r="AG599" i="23"/>
  <c r="AG600" i="23"/>
  <c r="AG601" i="23"/>
  <c r="AG602" i="23"/>
  <c r="AG603" i="23"/>
  <c r="AG604" i="23"/>
  <c r="AG605" i="23"/>
  <c r="AG606" i="23"/>
  <c r="AG607" i="23"/>
  <c r="AG608" i="23"/>
  <c r="AG609" i="23"/>
  <c r="AG610" i="23"/>
  <c r="AG611" i="23"/>
  <c r="AG612" i="23"/>
  <c r="AG613" i="23"/>
  <c r="AG614" i="23"/>
  <c r="AG615" i="23"/>
  <c r="AG616" i="23"/>
  <c r="AG617" i="23"/>
  <c r="AG618" i="23"/>
  <c r="AG619" i="23"/>
  <c r="AG620" i="23"/>
  <c r="AG621" i="23"/>
  <c r="AG622" i="23"/>
  <c r="AG623" i="23"/>
  <c r="AG624" i="23"/>
  <c r="AG625" i="23"/>
  <c r="AG626" i="23"/>
  <c r="AG627" i="23"/>
  <c r="AG628" i="23"/>
  <c r="AG629" i="23"/>
  <c r="AG630" i="23"/>
  <c r="AG631" i="23"/>
  <c r="AG632" i="23"/>
  <c r="AG633" i="23"/>
  <c r="AG634" i="23"/>
  <c r="AG635" i="23"/>
  <c r="AG636" i="23"/>
  <c r="AG637" i="23"/>
  <c r="AG638" i="23"/>
  <c r="AG639" i="23"/>
  <c r="AG640" i="23"/>
  <c r="AG641" i="23"/>
  <c r="AG642" i="23"/>
  <c r="AG643" i="23"/>
  <c r="AG644" i="23"/>
  <c r="AG645" i="23"/>
  <c r="AG646" i="23"/>
  <c r="AG647" i="23"/>
  <c r="AG648" i="23"/>
  <c r="AG649" i="23"/>
  <c r="AG650" i="23"/>
  <c r="AG651" i="23"/>
  <c r="AG652" i="23"/>
  <c r="AG653" i="23"/>
  <c r="AG654" i="23"/>
  <c r="AG655" i="23"/>
  <c r="AG656" i="23"/>
  <c r="AG657" i="23"/>
  <c r="AG658" i="23"/>
  <c r="AG659" i="23"/>
  <c r="AG660" i="23"/>
  <c r="AG661" i="23"/>
  <c r="AG662" i="23"/>
  <c r="AG663" i="23"/>
  <c r="AG664" i="23"/>
  <c r="AG665" i="23"/>
  <c r="AG666" i="23"/>
  <c r="AG667" i="23"/>
  <c r="AG668" i="23"/>
  <c r="AG669" i="23"/>
  <c r="AG670" i="23"/>
  <c r="AG671" i="23"/>
  <c r="AG672" i="23"/>
  <c r="AG673" i="23"/>
  <c r="AG674" i="23"/>
  <c r="AG675" i="23"/>
  <c r="AG676" i="23"/>
  <c r="AG677" i="23"/>
  <c r="AG678" i="23"/>
  <c r="AG679" i="23"/>
  <c r="AG680" i="23"/>
  <c r="AG681" i="23"/>
  <c r="AG682" i="23"/>
  <c r="AG683" i="23"/>
  <c r="AG684" i="23"/>
  <c r="AG685" i="23"/>
  <c r="AG686" i="23"/>
  <c r="AG687" i="23"/>
  <c r="AG688" i="23"/>
  <c r="AG689" i="23"/>
  <c r="AG690" i="23"/>
  <c r="AG691" i="23"/>
  <c r="AG692" i="23"/>
  <c r="AG693" i="23"/>
  <c r="AG694" i="23"/>
  <c r="AG695" i="23"/>
  <c r="AG696" i="23"/>
  <c r="AG697" i="23"/>
  <c r="AG698" i="23"/>
  <c r="AG699" i="23"/>
  <c r="AG700" i="23"/>
  <c r="AG701" i="23"/>
  <c r="AG702" i="23"/>
  <c r="AG703" i="23"/>
  <c r="AG704" i="23"/>
  <c r="AG705" i="23"/>
  <c r="AG706" i="23"/>
  <c r="AG707" i="23"/>
  <c r="AG708" i="23"/>
  <c r="AG709" i="23"/>
  <c r="AG710" i="23"/>
  <c r="AG711" i="23"/>
  <c r="AG712" i="23"/>
  <c r="AG713" i="23"/>
  <c r="AG714" i="23"/>
  <c r="AG715" i="23"/>
  <c r="AG716" i="23"/>
  <c r="AG717" i="23"/>
  <c r="AG718" i="23"/>
  <c r="AG719" i="23"/>
  <c r="AG720" i="23"/>
  <c r="AG721" i="23"/>
  <c r="AG722" i="23"/>
  <c r="AG723" i="23"/>
  <c r="AG724" i="23"/>
  <c r="AG725" i="23"/>
  <c r="AG726" i="23"/>
  <c r="AG727" i="23"/>
  <c r="AG728" i="23"/>
  <c r="AG729" i="23"/>
  <c r="AG730" i="23"/>
  <c r="AG731" i="23"/>
  <c r="AG732" i="23"/>
  <c r="AG733" i="23"/>
  <c r="AG734" i="23"/>
  <c r="AG735" i="23"/>
  <c r="AG736" i="23"/>
  <c r="AG737" i="23"/>
  <c r="AG738" i="23"/>
  <c r="AG739" i="23"/>
  <c r="AG740" i="23"/>
  <c r="AG741" i="23"/>
  <c r="AG742" i="23"/>
  <c r="AG743" i="23"/>
  <c r="AG744" i="23"/>
  <c r="AG745" i="23"/>
  <c r="AG746" i="23"/>
  <c r="AG747" i="23"/>
  <c r="AG748" i="23"/>
  <c r="AG749" i="23"/>
  <c r="AG750" i="23"/>
  <c r="AG751" i="23"/>
  <c r="AG752" i="23"/>
  <c r="AG753" i="23"/>
  <c r="AG754" i="23"/>
  <c r="AG755" i="23"/>
  <c r="AG756" i="23"/>
  <c r="AG757" i="23"/>
  <c r="AG758" i="23"/>
  <c r="AG759" i="23"/>
  <c r="AG760" i="23"/>
  <c r="AG761" i="23"/>
  <c r="AG762" i="23"/>
  <c r="AG763" i="23"/>
  <c r="AG764" i="23"/>
  <c r="AG765" i="23"/>
  <c r="AG766" i="23"/>
  <c r="AG767" i="23"/>
  <c r="AG768" i="23"/>
  <c r="AG769" i="23"/>
  <c r="AG770" i="23"/>
  <c r="AG771" i="23"/>
  <c r="AG772" i="23"/>
  <c r="AG773" i="23"/>
  <c r="AG774" i="23"/>
  <c r="AG775" i="23"/>
  <c r="AG776" i="23"/>
  <c r="AG777" i="23"/>
  <c r="AG778" i="23"/>
  <c r="AG779" i="23"/>
  <c r="AG780" i="23"/>
  <c r="AG781" i="23"/>
  <c r="AG782" i="23"/>
  <c r="AG783" i="23"/>
  <c r="AG784" i="23"/>
  <c r="AG785" i="23"/>
  <c r="AG786" i="23"/>
  <c r="AG787" i="23"/>
  <c r="AG788" i="23"/>
  <c r="AG789" i="23"/>
  <c r="AG790" i="23"/>
  <c r="AG791" i="23"/>
  <c r="AG792" i="23"/>
  <c r="AG793" i="23"/>
  <c r="AG794" i="23"/>
  <c r="AG795" i="23"/>
  <c r="AG796" i="23"/>
  <c r="AG797" i="23"/>
  <c r="AG798" i="23"/>
  <c r="AG799" i="23"/>
  <c r="AG800" i="23"/>
  <c r="AG801" i="23"/>
  <c r="AG802" i="23"/>
  <c r="AG803" i="23"/>
  <c r="AG804" i="23"/>
  <c r="AG805" i="23"/>
  <c r="AG806" i="23"/>
  <c r="AG807" i="23"/>
  <c r="AG808" i="23"/>
  <c r="AG809" i="23"/>
  <c r="AG810" i="23"/>
  <c r="AG811" i="23"/>
  <c r="AG812" i="23"/>
  <c r="AG813" i="23"/>
  <c r="AG814" i="23"/>
  <c r="AG815" i="23"/>
  <c r="AG816" i="23"/>
  <c r="AG817" i="23"/>
  <c r="AG818" i="23"/>
  <c r="AG819" i="23"/>
  <c r="AG820" i="23"/>
  <c r="AG821" i="23"/>
  <c r="AG822" i="23"/>
  <c r="AG823" i="23"/>
  <c r="AG824" i="23"/>
  <c r="AG825" i="23"/>
  <c r="AG826" i="23"/>
  <c r="AG827" i="23"/>
  <c r="AG828" i="23"/>
  <c r="AG829" i="23"/>
  <c r="AG830" i="23"/>
  <c r="AG831" i="23"/>
  <c r="AG832" i="23"/>
  <c r="AG833" i="23"/>
  <c r="AG834" i="23"/>
  <c r="AG835" i="23"/>
  <c r="AG836" i="23"/>
  <c r="AG837" i="23"/>
  <c r="AG838" i="23"/>
  <c r="AG839" i="23"/>
  <c r="AG840" i="23"/>
  <c r="AG841" i="23"/>
  <c r="AG842" i="23"/>
  <c r="AG843" i="23"/>
  <c r="AG844" i="23"/>
  <c r="AG845" i="23"/>
  <c r="AG846" i="23"/>
  <c r="AG847" i="23"/>
  <c r="AG848" i="23"/>
  <c r="AG849" i="23"/>
  <c r="AG850" i="23"/>
  <c r="AG851" i="23"/>
  <c r="AG852" i="23"/>
  <c r="AG853" i="23"/>
  <c r="AG854" i="23"/>
  <c r="AG855" i="23"/>
  <c r="AG856" i="23"/>
  <c r="AG857" i="23"/>
  <c r="AG858" i="23"/>
  <c r="AG859" i="23"/>
  <c r="AG860" i="23"/>
  <c r="AG861" i="23"/>
  <c r="AG862" i="23"/>
  <c r="AG863" i="23"/>
  <c r="AG864" i="23"/>
  <c r="AG865" i="23"/>
  <c r="AG866" i="23"/>
  <c r="AG867" i="23"/>
  <c r="AG868" i="23"/>
  <c r="AG869" i="23"/>
  <c r="AG870" i="23"/>
  <c r="AG871" i="23"/>
  <c r="AG872" i="23"/>
  <c r="AG873" i="23"/>
  <c r="AG874" i="23"/>
  <c r="AG875" i="23"/>
  <c r="AG876" i="23"/>
  <c r="AG877" i="23"/>
  <c r="AG878" i="23"/>
  <c r="AG879" i="23"/>
  <c r="AG880" i="23"/>
  <c r="AG881" i="23"/>
  <c r="AG882" i="23"/>
  <c r="AG883" i="23"/>
  <c r="AG884" i="23"/>
  <c r="AG885" i="23"/>
  <c r="AG886" i="23"/>
  <c r="AG887" i="23"/>
  <c r="AG888" i="23"/>
  <c r="AG889" i="23"/>
  <c r="AG890" i="23"/>
  <c r="AG891" i="23"/>
  <c r="AG892" i="23"/>
  <c r="AG893" i="23"/>
  <c r="AG894" i="23"/>
  <c r="AG895" i="23"/>
  <c r="AG896" i="23"/>
  <c r="AG897" i="23"/>
  <c r="AG898" i="23"/>
  <c r="AG899" i="23"/>
  <c r="AG900" i="23"/>
  <c r="AG901" i="23"/>
  <c r="AG902" i="23"/>
  <c r="AG903" i="23"/>
  <c r="AG904" i="23"/>
  <c r="AG905" i="23"/>
  <c r="AG906" i="23"/>
  <c r="AG907" i="23"/>
  <c r="AG908" i="23"/>
  <c r="AG909" i="23"/>
  <c r="AG910" i="23"/>
  <c r="AG911" i="23"/>
  <c r="AG912" i="23"/>
  <c r="AG913" i="23"/>
  <c r="AG914" i="23"/>
  <c r="AG915" i="23"/>
  <c r="AG916" i="23"/>
  <c r="AG917" i="23"/>
  <c r="AG918" i="23"/>
  <c r="AG919" i="23"/>
  <c r="AG920" i="23"/>
  <c r="AG921" i="23"/>
  <c r="AG922" i="23"/>
  <c r="AG923" i="23"/>
  <c r="AG924" i="23"/>
  <c r="AG925" i="23"/>
  <c r="AG926" i="23"/>
  <c r="AG927" i="23"/>
  <c r="AG928" i="23"/>
  <c r="AG929" i="23"/>
  <c r="AG930" i="23"/>
  <c r="AG931" i="23"/>
  <c r="AG932" i="23"/>
  <c r="AG933" i="23"/>
  <c r="AG934" i="23"/>
  <c r="AG935" i="23"/>
  <c r="AG936" i="23"/>
  <c r="AG937" i="23"/>
  <c r="AG938" i="23"/>
  <c r="AG939" i="23"/>
  <c r="AG940" i="23"/>
  <c r="AG941" i="23"/>
  <c r="AG942" i="23"/>
  <c r="AG943" i="23"/>
  <c r="AG944" i="23"/>
  <c r="AG945" i="23"/>
  <c r="AG946" i="23"/>
  <c r="AG947" i="23"/>
  <c r="AG948" i="23"/>
  <c r="AG949" i="23"/>
  <c r="AG950" i="23"/>
  <c r="AG951" i="23"/>
  <c r="AG952" i="23"/>
  <c r="AG953" i="23"/>
  <c r="AG954" i="23"/>
  <c r="AG955" i="23"/>
  <c r="AG956" i="23"/>
  <c r="AG957" i="23"/>
  <c r="AG958" i="23"/>
  <c r="AG959" i="23"/>
  <c r="AG960" i="23"/>
  <c r="AG961" i="23"/>
  <c r="AG962" i="23"/>
  <c r="AG963" i="23"/>
  <c r="AG964" i="23"/>
  <c r="AG965" i="23"/>
  <c r="AG966" i="23"/>
  <c r="AG967" i="23"/>
  <c r="AG968" i="23"/>
  <c r="AG969" i="23"/>
  <c r="AG970" i="23"/>
  <c r="AG971" i="23"/>
  <c r="AG972" i="23"/>
  <c r="AG973" i="23"/>
  <c r="AG974" i="23"/>
  <c r="AG975" i="23"/>
  <c r="AG976" i="23"/>
  <c r="AG977" i="23"/>
  <c r="AG978" i="23"/>
  <c r="AG979" i="23"/>
  <c r="AG980" i="23"/>
  <c r="AG981" i="23"/>
  <c r="AG982" i="23"/>
  <c r="AG983" i="23"/>
  <c r="AG984" i="23"/>
  <c r="AG985" i="23"/>
  <c r="AG986" i="23"/>
  <c r="AG987" i="23"/>
  <c r="AG988" i="23"/>
  <c r="AG989" i="23"/>
  <c r="AG990" i="23"/>
  <c r="AG991" i="23"/>
  <c r="AG992" i="23"/>
  <c r="AG993" i="23"/>
  <c r="AG994" i="23"/>
  <c r="AG995" i="23"/>
  <c r="AG996" i="23"/>
  <c r="AG997" i="23"/>
  <c r="AG998" i="23"/>
  <c r="AG999" i="23"/>
  <c r="AG1000" i="23"/>
  <c r="AG1001" i="23"/>
  <c r="AG1002" i="23"/>
  <c r="AG1003" i="23"/>
  <c r="AG1004" i="23"/>
  <c r="AG1005" i="23"/>
  <c r="AG1006" i="23"/>
  <c r="AG1007" i="23"/>
  <c r="AG1008" i="23"/>
  <c r="AG1009" i="23"/>
  <c r="AG1010" i="23"/>
  <c r="AG1011" i="23"/>
  <c r="AG1012" i="23"/>
  <c r="AG1013" i="23"/>
  <c r="AG1014" i="23"/>
  <c r="AG1015" i="23"/>
  <c r="AG1016" i="23"/>
  <c r="AG1017" i="23"/>
  <c r="AG1018" i="23"/>
  <c r="AG1019" i="23"/>
  <c r="AG1020" i="23"/>
  <c r="AG1021" i="23"/>
  <c r="AG1022" i="23"/>
  <c r="AG1023" i="23"/>
  <c r="AG1024" i="23"/>
  <c r="AG1025" i="23"/>
  <c r="AG1026" i="23"/>
  <c r="AG1027" i="23"/>
  <c r="AG1028" i="23"/>
  <c r="AG1029" i="23"/>
  <c r="AG1030" i="23"/>
  <c r="AG1031" i="23"/>
  <c r="AG1032" i="23"/>
  <c r="AG1033" i="23"/>
  <c r="AG1034" i="23"/>
  <c r="AG1035" i="23"/>
  <c r="AG1036" i="23"/>
  <c r="AG1037" i="23"/>
  <c r="AG1038" i="23"/>
  <c r="AG1039" i="23"/>
  <c r="AG1040" i="23"/>
  <c r="AG1041" i="23"/>
  <c r="AG1042" i="23"/>
  <c r="AG1043" i="23"/>
  <c r="AG1044" i="23"/>
  <c r="AG1045" i="23"/>
  <c r="AG1046" i="23"/>
  <c r="AG1047" i="23"/>
  <c r="AG1048" i="23"/>
  <c r="AG1049" i="23"/>
  <c r="AG1050" i="23"/>
  <c r="AG1051" i="23"/>
  <c r="AG1052" i="23"/>
  <c r="AG1053" i="23"/>
  <c r="AG1054" i="23"/>
  <c r="AG1055" i="23"/>
  <c r="AG1056" i="23"/>
  <c r="AG1057" i="23"/>
  <c r="AG1058" i="23"/>
  <c r="AG1059" i="23"/>
  <c r="AG1060" i="23"/>
  <c r="AG1061" i="23"/>
  <c r="AG1062" i="23"/>
  <c r="AG1063" i="23"/>
  <c r="AG1064" i="23"/>
  <c r="AG1065" i="23"/>
  <c r="AG1066" i="23"/>
  <c r="AG1067" i="23"/>
  <c r="AG1068" i="23"/>
  <c r="AG1069" i="23"/>
  <c r="AG1070" i="23"/>
  <c r="AG1071" i="23"/>
  <c r="AG1072" i="23"/>
  <c r="AG1073" i="23"/>
  <c r="AG1074" i="23"/>
  <c r="AG1075" i="23"/>
  <c r="AG1076" i="23"/>
  <c r="AG1077" i="23"/>
  <c r="AG1078" i="23"/>
  <c r="AG1079" i="23"/>
  <c r="AG1080" i="23"/>
  <c r="AG1081" i="23"/>
  <c r="AG1082" i="23"/>
  <c r="AG1083" i="23"/>
  <c r="AG1084" i="23"/>
  <c r="AG1085" i="23"/>
  <c r="AG1086" i="23"/>
  <c r="AG1087" i="23"/>
  <c r="AG1088" i="23"/>
  <c r="AG1089" i="23"/>
  <c r="AG1090" i="23"/>
  <c r="AG1091" i="23"/>
  <c r="AG1092" i="23"/>
  <c r="AG1093" i="23"/>
  <c r="AG1094" i="23"/>
  <c r="AG1095" i="23"/>
  <c r="AG1096" i="23"/>
  <c r="AG1097" i="23"/>
  <c r="AG1098" i="23"/>
  <c r="AG1099" i="23"/>
  <c r="AG1100" i="23"/>
  <c r="AG1101" i="23"/>
  <c r="AG1102" i="23"/>
  <c r="AG1103" i="23"/>
  <c r="AG1104" i="23"/>
  <c r="AG1105" i="23"/>
  <c r="AG1106" i="23"/>
  <c r="AG1107" i="23"/>
  <c r="AG1108" i="23"/>
  <c r="AG1109" i="23"/>
  <c r="AG1110" i="23"/>
  <c r="AG1111" i="23"/>
  <c r="AG1112" i="23"/>
  <c r="AG1113" i="23"/>
  <c r="AG1114" i="23"/>
  <c r="AG1115" i="23"/>
  <c r="AG1116" i="23"/>
  <c r="AG1117" i="23"/>
  <c r="AG1118" i="23"/>
  <c r="AG1119" i="23"/>
  <c r="AG1120" i="23"/>
  <c r="AG1121" i="23"/>
  <c r="AG1122" i="23"/>
  <c r="AG1123" i="23"/>
  <c r="AG1124" i="23"/>
  <c r="AG1125" i="23"/>
  <c r="AG1126" i="23"/>
  <c r="AG1127" i="23"/>
  <c r="AG1128" i="23"/>
  <c r="AG1129" i="23"/>
  <c r="AG1130" i="23"/>
  <c r="AG1131" i="23"/>
  <c r="AG1132" i="23"/>
  <c r="AG1133" i="23"/>
  <c r="AG1134" i="23"/>
  <c r="AG1135" i="23"/>
  <c r="AG1136" i="23"/>
  <c r="AG1137" i="23"/>
  <c r="AG1138" i="23"/>
  <c r="AG1139" i="23"/>
  <c r="AG1140" i="23"/>
  <c r="AG1141" i="23"/>
  <c r="AG1142" i="23"/>
  <c r="AG1143" i="23"/>
  <c r="AG1144" i="23"/>
  <c r="AG1145" i="23"/>
  <c r="AG1146" i="23"/>
  <c r="AG1147" i="23"/>
  <c r="AG1148" i="23"/>
  <c r="AG1149" i="23"/>
  <c r="AG1150" i="23"/>
  <c r="AG1151" i="23"/>
  <c r="AG1152" i="23"/>
  <c r="AG1153" i="23"/>
  <c r="AG1154" i="23"/>
  <c r="AG1155" i="23"/>
  <c r="AG1156" i="23"/>
  <c r="AG1157" i="23"/>
  <c r="AG1158" i="23"/>
  <c r="AG1159" i="23"/>
  <c r="AG1160" i="23"/>
  <c r="AG1161" i="23"/>
  <c r="AG1162" i="23"/>
  <c r="AG1163" i="23"/>
  <c r="AG1164" i="23"/>
  <c r="AG1165" i="23"/>
  <c r="AG1166" i="23"/>
  <c r="AG1167" i="23"/>
  <c r="AG1168" i="23"/>
  <c r="AG1169" i="23"/>
  <c r="AG1170" i="23"/>
  <c r="AG1171" i="23"/>
  <c r="AG1172" i="23"/>
  <c r="AG1173" i="23"/>
  <c r="AG1174" i="23"/>
  <c r="AG1175" i="23"/>
  <c r="AG1176" i="23"/>
  <c r="AG1177" i="23"/>
  <c r="AG1178" i="23"/>
  <c r="AG1179" i="23"/>
  <c r="AG1180" i="23"/>
  <c r="AG1181" i="23"/>
  <c r="AG1182" i="23"/>
  <c r="AG1183" i="23"/>
  <c r="AG1184" i="23"/>
  <c r="AG1185" i="23"/>
  <c r="AG1186" i="23"/>
  <c r="AG1187" i="23"/>
  <c r="AG1188" i="23"/>
  <c r="AG1189" i="23"/>
  <c r="AG1190" i="23"/>
  <c r="AG1191" i="23"/>
  <c r="AG1192" i="23"/>
  <c r="AG1193" i="23"/>
  <c r="AG1194" i="23"/>
  <c r="AG1195" i="23"/>
  <c r="AG1196" i="23"/>
  <c r="AG1197" i="23"/>
  <c r="AG1198" i="23"/>
  <c r="AG1199" i="23"/>
  <c r="AG1200" i="23"/>
  <c r="AG1201" i="23"/>
  <c r="AG1202" i="23"/>
  <c r="AG1203" i="23"/>
  <c r="AG1204" i="23"/>
  <c r="AG1205" i="23"/>
  <c r="AG1206" i="23"/>
  <c r="AG1207" i="23"/>
  <c r="AG1208" i="23"/>
  <c r="AG1209" i="23"/>
  <c r="AG1210" i="23"/>
  <c r="AG1211" i="23"/>
  <c r="AG1212" i="23"/>
  <c r="AG1213" i="23"/>
  <c r="AG1214" i="23"/>
  <c r="AG1215" i="23"/>
  <c r="AG1216" i="23"/>
  <c r="AG1217" i="23"/>
  <c r="AG1218" i="23"/>
  <c r="AG1219" i="23"/>
  <c r="AG1220" i="23"/>
  <c r="AG1221" i="23"/>
  <c r="AG1222" i="23"/>
  <c r="AG1223" i="23"/>
  <c r="AG1224" i="23"/>
  <c r="AG1225" i="23"/>
  <c r="AG1226" i="23"/>
  <c r="AG1227" i="23"/>
  <c r="AG1228" i="23"/>
  <c r="AG1229" i="23"/>
  <c r="AG1230" i="23"/>
  <c r="AG1231" i="23"/>
  <c r="AG1232" i="23"/>
  <c r="AG1233" i="23"/>
  <c r="AG1234" i="23"/>
  <c r="AG1235" i="23"/>
  <c r="AG1236" i="23"/>
  <c r="AG1237" i="23"/>
  <c r="AG1238" i="23"/>
  <c r="AG1239" i="23"/>
  <c r="AG1240" i="23"/>
  <c r="AG1241" i="23"/>
  <c r="AG1242" i="23"/>
  <c r="AG1243" i="23"/>
  <c r="AG1244" i="23"/>
  <c r="AG1245" i="23"/>
  <c r="AG1246" i="23"/>
  <c r="AG1247" i="23"/>
  <c r="AG1248" i="23"/>
  <c r="AG1249" i="23"/>
  <c r="AG1250" i="23"/>
  <c r="AG1251" i="23"/>
  <c r="AG1252" i="23"/>
  <c r="AG1253" i="23"/>
  <c r="AG1254" i="23"/>
  <c r="AG1255" i="23"/>
  <c r="AG1256" i="23"/>
  <c r="AG1257" i="23"/>
  <c r="AG1258" i="23"/>
  <c r="AG1259" i="23"/>
  <c r="AG1260" i="23"/>
  <c r="AG1261" i="23"/>
  <c r="AG1262" i="23"/>
  <c r="AG1263" i="23"/>
  <c r="AG1264" i="23"/>
  <c r="AG1265" i="23"/>
  <c r="AG1266" i="23"/>
  <c r="AG1267" i="23"/>
  <c r="AG1268" i="23"/>
  <c r="AG1269" i="23"/>
  <c r="AG1270" i="23"/>
  <c r="AG1271" i="23"/>
  <c r="AG1272" i="23"/>
  <c r="AG1273" i="23"/>
  <c r="AG1274" i="23"/>
  <c r="AG1275" i="23"/>
  <c r="AG1276" i="23"/>
  <c r="AG1277" i="23"/>
  <c r="AG1278" i="23"/>
  <c r="AG1279" i="23"/>
  <c r="AG1280" i="23"/>
  <c r="AG1281" i="23"/>
  <c r="AG1282" i="23"/>
  <c r="AG1283" i="23"/>
  <c r="AG1284" i="23"/>
  <c r="AG1285" i="23"/>
  <c r="AG1286" i="23"/>
  <c r="AG1287" i="23"/>
  <c r="AG1288" i="23"/>
  <c r="AG1289" i="23"/>
  <c r="AG1290" i="23"/>
  <c r="AG1291" i="23"/>
  <c r="AG1292" i="23"/>
  <c r="AG1293" i="23"/>
  <c r="AG1294" i="23"/>
  <c r="AG1295" i="23"/>
  <c r="AG1296" i="23"/>
  <c r="AG1297" i="23"/>
  <c r="AG1298" i="23"/>
  <c r="AG1299" i="23"/>
  <c r="AG1300" i="23"/>
  <c r="AG1301" i="23"/>
  <c r="AG1302" i="23"/>
  <c r="AG1303" i="23"/>
  <c r="AG1304" i="23"/>
  <c r="AG1305" i="23"/>
  <c r="AG1306" i="23"/>
  <c r="AG1307" i="23"/>
  <c r="AG1308" i="23"/>
  <c r="AG1309" i="23"/>
  <c r="AG1310" i="23"/>
  <c r="AG1311" i="23"/>
  <c r="AG1312" i="23"/>
  <c r="AG1313" i="23"/>
  <c r="AG1314" i="23"/>
  <c r="AG1315" i="23"/>
  <c r="AG1316" i="23"/>
  <c r="AG1317" i="23"/>
  <c r="AG1318" i="23"/>
  <c r="AG1319" i="23"/>
  <c r="AG1320" i="23"/>
  <c r="AG1321" i="23"/>
  <c r="AG1322" i="23"/>
  <c r="AG1323" i="23"/>
  <c r="AG1324" i="23"/>
  <c r="AG1325" i="23"/>
  <c r="AG1326" i="23"/>
  <c r="AG1327" i="23"/>
  <c r="AG1328" i="23"/>
  <c r="AG1329" i="23"/>
  <c r="AG1330" i="23"/>
  <c r="AG1331" i="23"/>
  <c r="AG1332" i="23"/>
  <c r="AG1333" i="23"/>
  <c r="AG1334" i="23"/>
  <c r="AG1335" i="23"/>
  <c r="AG1336" i="23"/>
  <c r="AG1337" i="23"/>
  <c r="AG1338" i="23"/>
  <c r="AG1339" i="23"/>
  <c r="I218" i="9"/>
  <c r="H218" i="9"/>
  <c r="I217" i="9"/>
  <c r="H217" i="9"/>
  <c r="I216" i="9"/>
  <c r="H216" i="9"/>
  <c r="I215" i="9"/>
  <c r="H215" i="9"/>
  <c r="I214" i="9"/>
  <c r="H214" i="9"/>
  <c r="I213" i="9"/>
  <c r="H213" i="9"/>
  <c r="I212" i="9"/>
  <c r="H212" i="9"/>
  <c r="I211" i="9"/>
  <c r="H211" i="9"/>
  <c r="I210" i="9"/>
  <c r="H210" i="9"/>
  <c r="I209" i="9"/>
  <c r="H209" i="9"/>
  <c r="I208" i="9"/>
  <c r="H208" i="9"/>
  <c r="I207" i="9"/>
  <c r="H207" i="9"/>
  <c r="I206" i="9"/>
  <c r="H206" i="9"/>
  <c r="I205" i="9"/>
  <c r="H205" i="9"/>
  <c r="I204" i="9"/>
  <c r="H204" i="9"/>
  <c r="I203" i="9"/>
  <c r="H203" i="9"/>
  <c r="I202" i="9"/>
  <c r="H202" i="9"/>
  <c r="I201" i="9"/>
  <c r="H201" i="9"/>
  <c r="I200" i="9"/>
  <c r="H200" i="9"/>
  <c r="I199" i="9"/>
  <c r="H199" i="9"/>
  <c r="I198" i="9"/>
  <c r="H198" i="9"/>
  <c r="I197" i="9"/>
  <c r="H197" i="9"/>
  <c r="I196" i="9"/>
  <c r="H196" i="9"/>
  <c r="I195" i="9"/>
  <c r="H195" i="9"/>
  <c r="I194" i="9"/>
  <c r="H194" i="9"/>
  <c r="I193" i="9"/>
  <c r="H193" i="9"/>
  <c r="I192" i="9"/>
  <c r="H192" i="9"/>
  <c r="I191" i="9"/>
  <c r="H191" i="9"/>
  <c r="I190" i="9"/>
  <c r="H190" i="9"/>
  <c r="I189" i="9"/>
  <c r="H189" i="9"/>
  <c r="I188" i="9"/>
  <c r="H188" i="9"/>
  <c r="I187" i="9"/>
  <c r="H187" i="9"/>
  <c r="I186" i="9"/>
  <c r="H186" i="9"/>
  <c r="I185" i="9"/>
  <c r="H185" i="9"/>
  <c r="I184" i="9"/>
  <c r="H184" i="9"/>
  <c r="I183" i="9"/>
  <c r="H183" i="9"/>
  <c r="I182" i="9"/>
  <c r="H182" i="9"/>
  <c r="I181" i="9"/>
  <c r="H181" i="9"/>
  <c r="I180" i="9"/>
  <c r="H180" i="9"/>
  <c r="I179" i="9"/>
  <c r="H179" i="9"/>
  <c r="I178" i="9"/>
  <c r="H178" i="9"/>
  <c r="I177" i="9"/>
  <c r="H177" i="9"/>
  <c r="I176" i="9"/>
  <c r="H176" i="9"/>
  <c r="I175" i="9"/>
  <c r="H175" i="9"/>
  <c r="I174" i="9"/>
  <c r="H174" i="9"/>
  <c r="I173" i="9"/>
  <c r="H173" i="9"/>
  <c r="I172" i="9"/>
  <c r="H172" i="9"/>
  <c r="I171" i="9"/>
  <c r="H171" i="9"/>
  <c r="I170" i="9"/>
  <c r="H170" i="9"/>
  <c r="I169" i="9"/>
  <c r="H169" i="9"/>
  <c r="I168" i="9"/>
  <c r="H168" i="9"/>
  <c r="I167" i="9"/>
  <c r="H167" i="9"/>
  <c r="I166" i="9"/>
  <c r="H166" i="9"/>
  <c r="I165" i="9"/>
  <c r="H165" i="9"/>
  <c r="I164" i="9"/>
  <c r="H164" i="9"/>
  <c r="I163" i="9"/>
  <c r="H163" i="9"/>
  <c r="I162" i="9"/>
  <c r="H162" i="9"/>
  <c r="I161" i="9"/>
  <c r="H161" i="9"/>
  <c r="I160" i="9"/>
  <c r="H160" i="9"/>
  <c r="I159" i="9"/>
  <c r="H159" i="9"/>
  <c r="I158" i="9"/>
  <c r="H158" i="9"/>
  <c r="I157" i="9"/>
  <c r="H157" i="9"/>
  <c r="I156" i="9"/>
  <c r="H156" i="9"/>
  <c r="I155" i="9"/>
  <c r="H155" i="9"/>
  <c r="I154" i="9"/>
  <c r="H154" i="9"/>
  <c r="I153" i="9"/>
  <c r="H153" i="9"/>
  <c r="I152" i="9"/>
  <c r="H152" i="9"/>
  <c r="I151" i="9"/>
  <c r="H151" i="9"/>
  <c r="I150" i="9"/>
  <c r="H150" i="9"/>
  <c r="I149" i="9"/>
  <c r="H149" i="9"/>
  <c r="I148" i="9"/>
  <c r="H148" i="9"/>
  <c r="I147" i="9"/>
  <c r="H147" i="9"/>
  <c r="I146" i="9"/>
  <c r="H146" i="9"/>
  <c r="I145" i="9"/>
  <c r="H145" i="9"/>
  <c r="I144" i="9"/>
  <c r="H144" i="9"/>
  <c r="I143" i="9"/>
  <c r="H143" i="9"/>
  <c r="I142" i="9"/>
  <c r="H142" i="9"/>
  <c r="I141" i="9"/>
  <c r="H141" i="9"/>
  <c r="I140" i="9"/>
  <c r="H140" i="9"/>
  <c r="I139" i="9"/>
  <c r="H139" i="9"/>
  <c r="I138" i="9"/>
  <c r="H138" i="9"/>
  <c r="I137" i="9"/>
  <c r="H137" i="9"/>
  <c r="I136" i="9"/>
  <c r="H136" i="9"/>
  <c r="I135" i="9"/>
  <c r="H135" i="9"/>
  <c r="I134" i="9"/>
  <c r="H134" i="9"/>
  <c r="I133" i="9"/>
  <c r="H133" i="9"/>
  <c r="I132" i="9"/>
  <c r="H132" i="9"/>
  <c r="I131" i="9"/>
  <c r="H131" i="9"/>
  <c r="I130" i="9"/>
  <c r="H130" i="9"/>
  <c r="I129" i="9"/>
  <c r="H129" i="9"/>
  <c r="I128" i="9"/>
  <c r="H128" i="9"/>
  <c r="I127" i="9"/>
  <c r="H127" i="9"/>
  <c r="I126" i="9"/>
  <c r="H126" i="9"/>
  <c r="I125" i="9"/>
  <c r="H125" i="9"/>
  <c r="I124" i="9"/>
  <c r="H124" i="9"/>
  <c r="I123" i="9"/>
  <c r="H123" i="9"/>
  <c r="I122" i="9"/>
  <c r="H122" i="9"/>
  <c r="I121" i="9"/>
  <c r="H121" i="9"/>
  <c r="I120" i="9"/>
  <c r="H120" i="9"/>
  <c r="I119" i="9"/>
  <c r="H119" i="9"/>
  <c r="I118" i="9"/>
  <c r="H118" i="9"/>
  <c r="I117" i="9"/>
  <c r="H117" i="9"/>
  <c r="I116" i="9"/>
  <c r="H116" i="9"/>
  <c r="I115" i="9"/>
  <c r="H115" i="9"/>
  <c r="I114" i="9"/>
  <c r="H114" i="9"/>
  <c r="I113" i="9"/>
  <c r="H113" i="9"/>
  <c r="I112" i="9"/>
  <c r="H112" i="9"/>
  <c r="I111" i="9"/>
  <c r="H111" i="9"/>
  <c r="I110" i="9"/>
  <c r="H110" i="9"/>
  <c r="I109" i="9"/>
  <c r="H109" i="9"/>
  <c r="I108" i="9"/>
  <c r="H108" i="9"/>
  <c r="I107" i="9"/>
  <c r="H107" i="9"/>
  <c r="I106" i="9"/>
  <c r="H106" i="9"/>
  <c r="I105" i="9"/>
  <c r="H105" i="9"/>
  <c r="I104" i="9"/>
  <c r="H104" i="9"/>
  <c r="I103" i="9"/>
  <c r="H103" i="9"/>
  <c r="I102" i="9"/>
  <c r="H102" i="9"/>
  <c r="I101" i="9"/>
  <c r="H101" i="9"/>
  <c r="I100" i="9"/>
  <c r="H100" i="9"/>
  <c r="I99" i="9"/>
  <c r="H99" i="9"/>
  <c r="I98" i="9"/>
  <c r="H98" i="9"/>
  <c r="I97" i="9"/>
  <c r="H97" i="9"/>
  <c r="I96" i="9"/>
  <c r="H96" i="9"/>
  <c r="I95" i="9"/>
  <c r="H95" i="9"/>
  <c r="I94" i="9"/>
  <c r="H94" i="9"/>
  <c r="I93" i="9"/>
  <c r="H93" i="9"/>
  <c r="I92" i="9"/>
  <c r="H92" i="9"/>
  <c r="I91" i="9"/>
  <c r="H91" i="9"/>
  <c r="I90" i="9"/>
  <c r="H90" i="9"/>
  <c r="I89" i="9"/>
  <c r="H89" i="9"/>
  <c r="I88" i="9"/>
  <c r="H88" i="9"/>
  <c r="I87" i="9"/>
  <c r="H87" i="9"/>
  <c r="I86" i="9"/>
  <c r="H86" i="9"/>
  <c r="I85" i="9"/>
  <c r="H85" i="9"/>
  <c r="I84" i="9"/>
  <c r="H84" i="9"/>
  <c r="I83" i="9"/>
  <c r="H83" i="9"/>
  <c r="I82" i="9"/>
  <c r="H82" i="9"/>
  <c r="I81" i="9"/>
  <c r="H81" i="9"/>
  <c r="I80" i="9"/>
  <c r="H80" i="9"/>
  <c r="I79" i="9"/>
  <c r="H79" i="9"/>
  <c r="I78" i="9"/>
  <c r="H78" i="9"/>
  <c r="I77" i="9"/>
  <c r="H77" i="9"/>
  <c r="I76" i="9"/>
  <c r="H76" i="9"/>
  <c r="I75" i="9"/>
  <c r="H75" i="9"/>
  <c r="I74" i="9"/>
  <c r="H74" i="9"/>
  <c r="I73" i="9"/>
  <c r="H73" i="9"/>
  <c r="I72" i="9"/>
  <c r="H72" i="9"/>
  <c r="I71" i="9"/>
  <c r="H71" i="9"/>
  <c r="I70" i="9"/>
  <c r="H70" i="9"/>
  <c r="I69" i="9"/>
  <c r="H69" i="9"/>
  <c r="I68" i="9"/>
  <c r="H68" i="9"/>
  <c r="I67" i="9"/>
  <c r="H67" i="9"/>
  <c r="I66" i="9"/>
  <c r="H66" i="9"/>
  <c r="I65" i="9"/>
  <c r="H65" i="9"/>
  <c r="I64" i="9"/>
  <c r="H64" i="9"/>
  <c r="I63" i="9"/>
  <c r="H63" i="9"/>
  <c r="I62" i="9"/>
  <c r="H62" i="9"/>
  <c r="I61" i="9"/>
  <c r="H61" i="9"/>
  <c r="I60" i="9"/>
  <c r="H60" i="9"/>
  <c r="I59" i="9"/>
  <c r="H59" i="9"/>
  <c r="I58" i="9"/>
  <c r="H58" i="9"/>
  <c r="I57" i="9"/>
  <c r="H57" i="9"/>
  <c r="I56" i="9"/>
  <c r="H56" i="9"/>
  <c r="I55" i="9"/>
  <c r="H55" i="9"/>
  <c r="I54" i="9"/>
  <c r="H54" i="9"/>
  <c r="I53" i="9"/>
  <c r="H53" i="9"/>
  <c r="I52" i="9"/>
  <c r="H52" i="9"/>
  <c r="I51" i="9"/>
  <c r="H51" i="9"/>
  <c r="I50" i="9"/>
  <c r="H50" i="9"/>
  <c r="I49" i="9"/>
  <c r="H49" i="9"/>
  <c r="I48" i="9"/>
  <c r="H48" i="9"/>
  <c r="I47" i="9"/>
  <c r="H47" i="9"/>
  <c r="I46" i="9"/>
  <c r="H46" i="9"/>
  <c r="I45" i="9"/>
  <c r="H45" i="9"/>
  <c r="I44" i="9"/>
  <c r="H44" i="9"/>
  <c r="I43" i="9"/>
  <c r="H43" i="9"/>
  <c r="I42" i="9"/>
  <c r="H42" i="9"/>
  <c r="I41" i="9"/>
  <c r="H41" i="9"/>
  <c r="I40" i="9"/>
  <c r="H40" i="9"/>
  <c r="I39" i="9"/>
  <c r="H39" i="9"/>
  <c r="I38" i="9"/>
  <c r="H38" i="9"/>
  <c r="I37" i="9"/>
  <c r="H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I9" i="9"/>
  <c r="H9" i="9"/>
  <c r="I8" i="9"/>
  <c r="H8" i="9"/>
  <c r="I7" i="9"/>
  <c r="H7" i="9"/>
  <c r="I6" i="9"/>
  <c r="H6" i="9"/>
  <c r="I5" i="9"/>
  <c r="H5" i="9"/>
  <c r="I4" i="9"/>
  <c r="H4" i="9"/>
  <c r="I3" i="9"/>
  <c r="H3" i="9"/>
  <c r="I216" i="25"/>
  <c r="H216" i="25"/>
  <c r="I215" i="25"/>
  <c r="H215" i="25"/>
  <c r="I214" i="25"/>
  <c r="H214" i="25"/>
  <c r="I213" i="25"/>
  <c r="H213" i="25"/>
  <c r="I212" i="25"/>
  <c r="H212" i="25"/>
  <c r="I211" i="25"/>
  <c r="H211" i="25"/>
  <c r="I210" i="25"/>
  <c r="H210" i="25"/>
  <c r="I209" i="25"/>
  <c r="H209" i="25"/>
  <c r="I208" i="25"/>
  <c r="H208" i="25"/>
  <c r="I207" i="25"/>
  <c r="H207" i="25"/>
  <c r="I206" i="25"/>
  <c r="H206" i="25"/>
  <c r="I205" i="25"/>
  <c r="H205" i="25"/>
  <c r="I204" i="25"/>
  <c r="H204" i="25"/>
  <c r="I203" i="25"/>
  <c r="H203" i="25"/>
  <c r="I202" i="25"/>
  <c r="H202" i="25"/>
  <c r="I201" i="25"/>
  <c r="H201" i="25"/>
  <c r="I200" i="25"/>
  <c r="H200" i="25"/>
  <c r="I199" i="25"/>
  <c r="H199" i="25"/>
  <c r="I198" i="25"/>
  <c r="H198" i="25"/>
  <c r="I197" i="25"/>
  <c r="H197" i="25"/>
  <c r="I196" i="25"/>
  <c r="H196" i="25"/>
  <c r="I195" i="25"/>
  <c r="H195" i="25"/>
  <c r="I194" i="25"/>
  <c r="H194" i="25"/>
  <c r="I193" i="25"/>
  <c r="H193" i="25"/>
  <c r="I192" i="25"/>
  <c r="H192" i="25"/>
  <c r="I191" i="25"/>
  <c r="H191" i="25"/>
  <c r="I190" i="25"/>
  <c r="H190" i="25"/>
  <c r="I189" i="25"/>
  <c r="H189" i="25"/>
  <c r="I188" i="25"/>
  <c r="H188" i="25"/>
  <c r="I187" i="25"/>
  <c r="H187" i="25"/>
  <c r="I186" i="25"/>
  <c r="H186" i="25"/>
  <c r="I185" i="25"/>
  <c r="H185" i="25"/>
  <c r="I184" i="25"/>
  <c r="H184" i="25"/>
  <c r="I183" i="25"/>
  <c r="H183" i="25"/>
  <c r="I182" i="25"/>
  <c r="H182" i="25"/>
  <c r="I181" i="25"/>
  <c r="H181" i="25"/>
  <c r="I180" i="25"/>
  <c r="H180" i="25"/>
  <c r="I179" i="25"/>
  <c r="H179" i="25"/>
  <c r="I178" i="25"/>
  <c r="H178" i="25"/>
  <c r="I177" i="25"/>
  <c r="H177" i="25"/>
  <c r="I176" i="25"/>
  <c r="H176" i="25"/>
  <c r="I175" i="25"/>
  <c r="H175" i="25"/>
  <c r="I174" i="25"/>
  <c r="H174" i="25"/>
  <c r="I173" i="25"/>
  <c r="H173" i="25"/>
  <c r="I172" i="25"/>
  <c r="H172" i="25"/>
  <c r="I171" i="25"/>
  <c r="H171" i="25"/>
  <c r="I170" i="25"/>
  <c r="H170" i="25"/>
  <c r="I169" i="25"/>
  <c r="H169" i="25"/>
  <c r="I168" i="25"/>
  <c r="H168" i="25"/>
  <c r="I167" i="25"/>
  <c r="H167" i="25"/>
  <c r="I166" i="25"/>
  <c r="H166" i="25"/>
  <c r="I165" i="25"/>
  <c r="H165" i="25"/>
  <c r="I164" i="25"/>
  <c r="H164" i="25"/>
  <c r="I163" i="25"/>
  <c r="H163" i="25"/>
  <c r="I162" i="25"/>
  <c r="H162" i="25"/>
  <c r="I161" i="25"/>
  <c r="H161" i="25"/>
  <c r="I160" i="25"/>
  <c r="H160" i="25"/>
  <c r="I159" i="25"/>
  <c r="H159" i="25"/>
  <c r="I158" i="25"/>
  <c r="H158" i="25"/>
  <c r="I157" i="25"/>
  <c r="H157" i="25"/>
  <c r="I156" i="25"/>
  <c r="H156" i="25"/>
  <c r="I155" i="25"/>
  <c r="H155" i="25"/>
  <c r="I154" i="25"/>
  <c r="H154" i="25"/>
  <c r="I153" i="25"/>
  <c r="H153" i="25"/>
  <c r="I152" i="25"/>
  <c r="H152" i="25"/>
  <c r="I151" i="25"/>
  <c r="H151" i="25"/>
  <c r="I150" i="25"/>
  <c r="H150" i="25"/>
  <c r="I149" i="25"/>
  <c r="H149" i="25"/>
  <c r="I148" i="25"/>
  <c r="H148" i="25"/>
  <c r="I147" i="25"/>
  <c r="H147" i="25"/>
  <c r="I146" i="25"/>
  <c r="H146" i="25"/>
  <c r="I145" i="25"/>
  <c r="H145" i="25"/>
  <c r="I144" i="25"/>
  <c r="H144" i="25"/>
  <c r="I143" i="25"/>
  <c r="H143" i="25"/>
  <c r="I142" i="25"/>
  <c r="H142" i="25"/>
  <c r="I141" i="25"/>
  <c r="H141" i="25"/>
  <c r="I140" i="25"/>
  <c r="H140" i="25"/>
  <c r="I139" i="25"/>
  <c r="H139" i="25"/>
  <c r="I138" i="25"/>
  <c r="H138" i="25"/>
  <c r="I137" i="25"/>
  <c r="H137" i="25"/>
  <c r="I136" i="25"/>
  <c r="H136" i="25"/>
  <c r="I135" i="25"/>
  <c r="H135" i="25"/>
  <c r="I134" i="25"/>
  <c r="H134" i="25"/>
  <c r="I133" i="25"/>
  <c r="H133" i="25"/>
  <c r="I132" i="25"/>
  <c r="H132" i="25"/>
  <c r="I131" i="25"/>
  <c r="H131" i="25"/>
  <c r="I130" i="25"/>
  <c r="H130" i="25"/>
  <c r="I129" i="25"/>
  <c r="H129" i="25"/>
  <c r="I128" i="25"/>
  <c r="H128" i="25"/>
  <c r="I127" i="25"/>
  <c r="H127" i="25"/>
  <c r="I126" i="25"/>
  <c r="H126" i="25"/>
  <c r="I125" i="25"/>
  <c r="H125" i="25"/>
  <c r="I124" i="25"/>
  <c r="H124" i="25"/>
  <c r="I123" i="25"/>
  <c r="H123" i="25"/>
  <c r="I122" i="25"/>
  <c r="H122" i="25"/>
  <c r="I121" i="25"/>
  <c r="H121" i="25"/>
  <c r="I120" i="25"/>
  <c r="H120" i="25"/>
  <c r="I119" i="25"/>
  <c r="H119" i="25"/>
  <c r="I118" i="25"/>
  <c r="H118" i="25"/>
  <c r="I117" i="25"/>
  <c r="H117" i="25"/>
  <c r="I116" i="25"/>
  <c r="H116" i="25"/>
  <c r="I115" i="25"/>
  <c r="H115" i="25"/>
  <c r="I114" i="25"/>
  <c r="H114" i="25"/>
  <c r="I113" i="25"/>
  <c r="H113" i="25"/>
  <c r="I112" i="25"/>
  <c r="H112" i="25"/>
  <c r="I111" i="25"/>
  <c r="H111" i="25"/>
  <c r="I110" i="25"/>
  <c r="H110" i="25"/>
  <c r="I109" i="25"/>
  <c r="H109" i="25"/>
  <c r="I108" i="25"/>
  <c r="H108" i="25"/>
  <c r="I107" i="25"/>
  <c r="H107" i="25"/>
  <c r="I106" i="25"/>
  <c r="H106" i="25"/>
  <c r="I105" i="25"/>
  <c r="H105" i="25"/>
  <c r="I104" i="25"/>
  <c r="H104" i="25"/>
  <c r="I103" i="25"/>
  <c r="H103" i="25"/>
  <c r="I102" i="25"/>
  <c r="H102" i="25"/>
  <c r="I101" i="25"/>
  <c r="H101" i="25"/>
  <c r="I100" i="25"/>
  <c r="H100" i="25"/>
  <c r="I99" i="25"/>
  <c r="H99" i="25"/>
  <c r="I98" i="25"/>
  <c r="H98" i="25"/>
  <c r="I97" i="25"/>
  <c r="H97" i="25"/>
  <c r="I96" i="25"/>
  <c r="H96" i="25"/>
  <c r="I95" i="25"/>
  <c r="H95" i="25"/>
  <c r="I94" i="25"/>
  <c r="H94" i="25"/>
  <c r="I93" i="25"/>
  <c r="H93" i="25"/>
  <c r="I92" i="25"/>
  <c r="H92" i="25"/>
  <c r="I91" i="25"/>
  <c r="H91" i="25"/>
  <c r="I90" i="25"/>
  <c r="H90" i="25"/>
  <c r="I89" i="25"/>
  <c r="H89" i="25"/>
  <c r="I88" i="25"/>
  <c r="H88" i="25"/>
  <c r="I87" i="25"/>
  <c r="H87" i="25"/>
  <c r="I86" i="25"/>
  <c r="H86" i="25"/>
  <c r="I85" i="25"/>
  <c r="H85" i="25"/>
  <c r="I84" i="25"/>
  <c r="H84" i="25"/>
  <c r="I83" i="25"/>
  <c r="H83" i="25"/>
  <c r="I82" i="25"/>
  <c r="H82" i="25"/>
  <c r="I81" i="25"/>
  <c r="H81" i="25"/>
  <c r="I80" i="25"/>
  <c r="H80" i="25"/>
  <c r="I79" i="25"/>
  <c r="H79" i="25"/>
  <c r="I78" i="25"/>
  <c r="H78" i="25"/>
  <c r="I77" i="25"/>
  <c r="H77" i="25"/>
  <c r="I76" i="25"/>
  <c r="H76" i="25"/>
  <c r="I75" i="25"/>
  <c r="H75" i="25"/>
  <c r="I74" i="25"/>
  <c r="H74" i="25"/>
  <c r="I73" i="25"/>
  <c r="H73" i="25"/>
  <c r="I72" i="25"/>
  <c r="H72" i="25"/>
  <c r="I71" i="25"/>
  <c r="H71" i="25"/>
  <c r="I70" i="25"/>
  <c r="H70" i="25"/>
  <c r="I69" i="25"/>
  <c r="H69" i="25"/>
  <c r="I68" i="25"/>
  <c r="H68" i="25"/>
  <c r="I67" i="25"/>
  <c r="H67" i="25"/>
  <c r="I66" i="25"/>
  <c r="H66" i="25"/>
  <c r="I65" i="25"/>
  <c r="H65" i="25"/>
  <c r="I64" i="25"/>
  <c r="H64" i="25"/>
  <c r="I63" i="25"/>
  <c r="H63" i="25"/>
  <c r="I62" i="25"/>
  <c r="H62" i="25"/>
  <c r="I61" i="25"/>
  <c r="H61" i="25"/>
  <c r="I60" i="25"/>
  <c r="H60" i="25"/>
  <c r="I59" i="25"/>
  <c r="H59" i="25"/>
  <c r="I58" i="25"/>
  <c r="H58" i="25"/>
  <c r="I57" i="25"/>
  <c r="H57" i="25"/>
  <c r="I56" i="25"/>
  <c r="H56" i="25"/>
  <c r="I55" i="25"/>
  <c r="H55" i="25"/>
  <c r="I54" i="25"/>
  <c r="H54" i="25"/>
  <c r="I53" i="25"/>
  <c r="H53" i="25"/>
  <c r="I52" i="25"/>
  <c r="H52" i="25"/>
  <c r="I51" i="25"/>
  <c r="H51" i="25"/>
  <c r="I50" i="25"/>
  <c r="H50" i="25"/>
  <c r="I49" i="25"/>
  <c r="H49" i="25"/>
  <c r="I48" i="25"/>
  <c r="H48" i="25"/>
  <c r="I47" i="25"/>
  <c r="H47" i="25"/>
  <c r="I46" i="25"/>
  <c r="H46" i="25"/>
  <c r="I45" i="25"/>
  <c r="H45" i="25"/>
  <c r="I44" i="25"/>
  <c r="H44" i="25"/>
  <c r="I43" i="25"/>
  <c r="H43" i="25"/>
  <c r="I42" i="25"/>
  <c r="H42" i="25"/>
  <c r="I41" i="25"/>
  <c r="H41" i="25"/>
  <c r="I40" i="25"/>
  <c r="H40" i="25"/>
  <c r="I39" i="25"/>
  <c r="H39" i="25"/>
  <c r="I38" i="25"/>
  <c r="H38" i="25"/>
  <c r="I37" i="25"/>
  <c r="H37" i="25"/>
  <c r="I36" i="25"/>
  <c r="H36" i="25"/>
  <c r="I35" i="25"/>
  <c r="H35" i="25"/>
  <c r="I34" i="25"/>
  <c r="H34" i="25"/>
  <c r="I33" i="25"/>
  <c r="H33" i="25"/>
  <c r="I32" i="25"/>
  <c r="H32" i="25"/>
  <c r="I31" i="25"/>
  <c r="H31" i="25"/>
  <c r="I30" i="25"/>
  <c r="H30" i="25"/>
  <c r="I29" i="25"/>
  <c r="H29" i="25"/>
  <c r="I28" i="25"/>
  <c r="H28" i="25"/>
  <c r="I27" i="25"/>
  <c r="H27" i="25"/>
  <c r="I26" i="25"/>
  <c r="H26" i="25"/>
  <c r="I25" i="25"/>
  <c r="H25" i="25"/>
  <c r="I24" i="25"/>
  <c r="H24" i="25"/>
  <c r="I23" i="25"/>
  <c r="H23" i="25"/>
  <c r="I22" i="25"/>
  <c r="H22" i="25"/>
  <c r="I21" i="25"/>
  <c r="H21" i="25"/>
  <c r="I20" i="25"/>
  <c r="H20" i="25"/>
  <c r="I19" i="25"/>
  <c r="H19" i="25"/>
  <c r="I18" i="25"/>
  <c r="H18" i="25"/>
  <c r="I17" i="25"/>
  <c r="H17" i="25"/>
  <c r="I16" i="25"/>
  <c r="H16" i="25"/>
  <c r="I15" i="25"/>
  <c r="H15" i="25"/>
  <c r="I14" i="25"/>
  <c r="H14" i="25"/>
  <c r="I13" i="25"/>
  <c r="H13" i="25"/>
  <c r="I12" i="25"/>
  <c r="H12" i="25"/>
  <c r="I11" i="25"/>
  <c r="H11" i="25"/>
  <c r="I10" i="25"/>
  <c r="H10" i="25"/>
  <c r="I9" i="25"/>
  <c r="H9" i="25"/>
  <c r="I8" i="25"/>
  <c r="H8" i="25"/>
  <c r="I7" i="25"/>
  <c r="H7" i="25"/>
  <c r="I6" i="25"/>
  <c r="H6" i="25"/>
  <c r="I5" i="25"/>
  <c r="H5" i="25"/>
  <c r="I4" i="25"/>
  <c r="H4" i="25"/>
  <c r="I3" i="25"/>
  <c r="H3" i="25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D894" i="1"/>
  <c r="C894" i="1"/>
  <c r="D893" i="1"/>
  <c r="C893" i="1"/>
  <c r="D892" i="1"/>
  <c r="C892" i="1"/>
  <c r="D891" i="1"/>
  <c r="C891" i="1"/>
  <c r="D890" i="1"/>
  <c r="C890" i="1"/>
  <c r="D889" i="1"/>
  <c r="C889" i="1"/>
  <c r="D888" i="1"/>
  <c r="C888" i="1"/>
  <c r="D887" i="1"/>
  <c r="C887" i="1"/>
  <c r="D886" i="1"/>
  <c r="C886" i="1"/>
  <c r="D885" i="1"/>
  <c r="C885" i="1"/>
  <c r="D884" i="1"/>
  <c r="C884" i="1"/>
  <c r="D883" i="1"/>
  <c r="C883" i="1"/>
  <c r="D882" i="1"/>
  <c r="C882" i="1"/>
  <c r="D881" i="1"/>
  <c r="C881" i="1"/>
  <c r="D880" i="1"/>
  <c r="C880" i="1"/>
  <c r="D879" i="1"/>
  <c r="C879" i="1"/>
  <c r="D878" i="1"/>
  <c r="C878" i="1"/>
  <c r="D877" i="1"/>
  <c r="C877" i="1"/>
  <c r="D876" i="1"/>
  <c r="C876" i="1"/>
  <c r="D875" i="1"/>
  <c r="C875" i="1"/>
  <c r="D874" i="1"/>
  <c r="C874" i="1"/>
  <c r="D873" i="1"/>
  <c r="C873" i="1"/>
  <c r="D872" i="1"/>
  <c r="C872" i="1"/>
  <c r="D871" i="1"/>
  <c r="C871" i="1"/>
  <c r="D870" i="1"/>
  <c r="C870" i="1"/>
  <c r="D869" i="1"/>
  <c r="C869" i="1"/>
  <c r="D868" i="1"/>
  <c r="C868" i="1"/>
  <c r="D867" i="1"/>
  <c r="C867" i="1"/>
  <c r="D866" i="1"/>
  <c r="C866" i="1"/>
  <c r="D865" i="1"/>
  <c r="C865" i="1"/>
  <c r="D864" i="1"/>
  <c r="C864" i="1"/>
  <c r="D863" i="1"/>
  <c r="C863" i="1"/>
  <c r="D862" i="1"/>
  <c r="C862" i="1"/>
  <c r="D861" i="1"/>
  <c r="C861" i="1"/>
  <c r="D860" i="1"/>
  <c r="C860" i="1"/>
  <c r="D859" i="1"/>
  <c r="C859" i="1"/>
  <c r="D858" i="1"/>
  <c r="C858" i="1"/>
  <c r="D857" i="1"/>
  <c r="C857" i="1"/>
  <c r="D856" i="1"/>
  <c r="C856" i="1"/>
  <c r="D855" i="1"/>
  <c r="C855" i="1"/>
  <c r="D854" i="1"/>
  <c r="C854" i="1"/>
  <c r="D853" i="1"/>
  <c r="C853" i="1"/>
  <c r="D852" i="1"/>
  <c r="C852" i="1"/>
  <c r="D851" i="1"/>
  <c r="C851" i="1"/>
  <c r="D850" i="1"/>
  <c r="C850" i="1"/>
  <c r="D849" i="1"/>
  <c r="C849" i="1"/>
  <c r="D848" i="1"/>
  <c r="C848" i="1"/>
  <c r="D847" i="1"/>
  <c r="C847" i="1"/>
  <c r="D846" i="1"/>
  <c r="C846" i="1"/>
  <c r="D845" i="1"/>
  <c r="C845" i="1"/>
  <c r="D844" i="1"/>
  <c r="C844" i="1"/>
  <c r="D843" i="1"/>
  <c r="C843" i="1"/>
  <c r="D842" i="1"/>
  <c r="C842" i="1"/>
  <c r="D841" i="1"/>
  <c r="C841" i="1"/>
  <c r="D840" i="1"/>
  <c r="C840" i="1"/>
  <c r="D839" i="1"/>
  <c r="C839" i="1"/>
  <c r="D838" i="1"/>
  <c r="C838" i="1"/>
  <c r="D837" i="1"/>
  <c r="C837" i="1"/>
  <c r="D836" i="1"/>
  <c r="C836" i="1"/>
  <c r="D835" i="1"/>
  <c r="C835" i="1"/>
  <c r="D834" i="1"/>
  <c r="C834" i="1"/>
  <c r="D833" i="1"/>
  <c r="C833" i="1"/>
  <c r="D832" i="1"/>
  <c r="C832" i="1"/>
  <c r="D831" i="1"/>
  <c r="C831" i="1"/>
  <c r="D830" i="1"/>
  <c r="C830" i="1"/>
  <c r="D829" i="1"/>
  <c r="C829" i="1"/>
  <c r="D828" i="1"/>
  <c r="C828" i="1"/>
  <c r="D827" i="1"/>
  <c r="C827" i="1"/>
  <c r="D826" i="1"/>
  <c r="C826" i="1"/>
  <c r="D825" i="1"/>
  <c r="C825" i="1"/>
  <c r="D824" i="1"/>
  <c r="C824" i="1"/>
  <c r="D823" i="1"/>
  <c r="C823" i="1"/>
  <c r="D822" i="1"/>
  <c r="C822" i="1"/>
  <c r="D821" i="1"/>
  <c r="C821" i="1"/>
  <c r="D820" i="1"/>
  <c r="C820" i="1"/>
  <c r="D819" i="1"/>
  <c r="C819" i="1"/>
  <c r="D818" i="1"/>
  <c r="C818" i="1"/>
  <c r="D817" i="1"/>
  <c r="C817" i="1"/>
  <c r="D816" i="1"/>
  <c r="C816" i="1"/>
  <c r="D815" i="1"/>
  <c r="C815" i="1"/>
  <c r="D814" i="1"/>
  <c r="C814" i="1"/>
  <c r="D813" i="1"/>
  <c r="C813" i="1"/>
  <c r="D812" i="1"/>
  <c r="C812" i="1"/>
  <c r="D811" i="1"/>
  <c r="C811" i="1"/>
  <c r="D810" i="1"/>
  <c r="C810" i="1"/>
  <c r="D809" i="1"/>
  <c r="C809" i="1"/>
  <c r="D808" i="1"/>
  <c r="C808" i="1"/>
  <c r="D807" i="1"/>
  <c r="C807" i="1"/>
  <c r="D806" i="1"/>
  <c r="C806" i="1"/>
  <c r="D805" i="1"/>
  <c r="C805" i="1"/>
  <c r="D804" i="1"/>
  <c r="C804" i="1"/>
  <c r="D803" i="1"/>
  <c r="C803" i="1"/>
  <c r="D802" i="1"/>
  <c r="C802" i="1"/>
  <c r="D801" i="1"/>
  <c r="C801" i="1"/>
  <c r="D800" i="1"/>
  <c r="C800" i="1"/>
  <c r="D799" i="1"/>
  <c r="C799" i="1"/>
  <c r="D798" i="1"/>
  <c r="C798" i="1"/>
  <c r="D797" i="1"/>
  <c r="C797" i="1"/>
  <c r="D796" i="1"/>
  <c r="C796" i="1"/>
  <c r="D795" i="1"/>
  <c r="C795" i="1"/>
  <c r="D794" i="1"/>
  <c r="C794" i="1"/>
  <c r="D793" i="1"/>
  <c r="C793" i="1"/>
  <c r="D792" i="1"/>
  <c r="C792" i="1"/>
  <c r="D791" i="1"/>
  <c r="C791" i="1"/>
  <c r="D790" i="1"/>
  <c r="C790" i="1"/>
  <c r="D789" i="1"/>
  <c r="C789" i="1"/>
  <c r="D788" i="1"/>
  <c r="C788" i="1"/>
  <c r="D787" i="1"/>
  <c r="C787" i="1"/>
  <c r="D786" i="1"/>
  <c r="C786" i="1"/>
  <c r="D785" i="1"/>
  <c r="C785" i="1"/>
  <c r="D784" i="1"/>
  <c r="C784" i="1"/>
  <c r="D783" i="1"/>
  <c r="C783" i="1"/>
  <c r="D782" i="1"/>
  <c r="C782" i="1"/>
  <c r="D781" i="1"/>
  <c r="C781" i="1"/>
  <c r="D780" i="1"/>
  <c r="C780" i="1"/>
  <c r="D779" i="1"/>
  <c r="C779" i="1"/>
  <c r="D778" i="1"/>
  <c r="C778" i="1"/>
  <c r="D777" i="1"/>
  <c r="C777" i="1"/>
  <c r="D776" i="1"/>
  <c r="C776" i="1"/>
  <c r="D775" i="1"/>
  <c r="C775" i="1"/>
  <c r="D774" i="1"/>
  <c r="C774" i="1"/>
  <c r="D773" i="1"/>
  <c r="C773" i="1"/>
  <c r="D772" i="1"/>
  <c r="C772" i="1"/>
  <c r="D771" i="1"/>
  <c r="C771" i="1"/>
  <c r="D770" i="1"/>
  <c r="C770" i="1"/>
  <c r="D769" i="1"/>
  <c r="C769" i="1"/>
  <c r="D768" i="1"/>
  <c r="C768" i="1"/>
  <c r="D767" i="1"/>
  <c r="C767" i="1"/>
  <c r="D766" i="1"/>
  <c r="C766" i="1"/>
  <c r="D765" i="1"/>
  <c r="C765" i="1"/>
  <c r="D764" i="1"/>
  <c r="C764" i="1"/>
  <c r="D763" i="1"/>
  <c r="C763" i="1"/>
  <c r="D762" i="1"/>
  <c r="C762" i="1"/>
  <c r="D761" i="1"/>
  <c r="C761" i="1"/>
  <c r="D760" i="1"/>
  <c r="C760" i="1"/>
  <c r="D759" i="1"/>
  <c r="C759" i="1"/>
  <c r="D758" i="1"/>
  <c r="C758" i="1"/>
  <c r="D757" i="1"/>
  <c r="C757" i="1"/>
  <c r="D756" i="1"/>
  <c r="C756" i="1"/>
  <c r="D755" i="1"/>
  <c r="C755" i="1"/>
  <c r="D754" i="1"/>
  <c r="C754" i="1"/>
  <c r="D753" i="1"/>
  <c r="C753" i="1"/>
  <c r="D752" i="1"/>
  <c r="C752" i="1"/>
  <c r="D751" i="1"/>
  <c r="C751" i="1"/>
  <c r="D750" i="1"/>
  <c r="C750" i="1"/>
  <c r="D749" i="1"/>
  <c r="C749" i="1"/>
  <c r="D748" i="1"/>
  <c r="C748" i="1"/>
  <c r="D747" i="1"/>
  <c r="C747" i="1"/>
  <c r="D746" i="1"/>
  <c r="C746" i="1"/>
  <c r="D745" i="1"/>
  <c r="C745" i="1"/>
  <c r="D744" i="1"/>
  <c r="C744" i="1"/>
  <c r="D743" i="1"/>
  <c r="C743" i="1"/>
  <c r="D742" i="1"/>
  <c r="C742" i="1"/>
  <c r="D741" i="1"/>
  <c r="C741" i="1"/>
  <c r="D740" i="1"/>
  <c r="C740" i="1"/>
  <c r="D739" i="1"/>
  <c r="C739" i="1"/>
  <c r="D738" i="1"/>
  <c r="C738" i="1"/>
  <c r="D737" i="1"/>
  <c r="C737" i="1"/>
  <c r="D736" i="1"/>
  <c r="C736" i="1"/>
  <c r="D735" i="1"/>
  <c r="C735" i="1"/>
  <c r="D734" i="1"/>
  <c r="C734" i="1"/>
  <c r="D733" i="1"/>
  <c r="C733" i="1"/>
  <c r="D732" i="1"/>
  <c r="C732" i="1"/>
  <c r="D731" i="1"/>
  <c r="C731" i="1"/>
  <c r="D730" i="1"/>
  <c r="C730" i="1"/>
  <c r="D729" i="1"/>
  <c r="C729" i="1"/>
  <c r="D728" i="1"/>
  <c r="C728" i="1"/>
  <c r="D727" i="1"/>
  <c r="C727" i="1"/>
  <c r="D726" i="1"/>
  <c r="C726" i="1"/>
  <c r="D725" i="1"/>
  <c r="C725" i="1"/>
  <c r="D724" i="1"/>
  <c r="C724" i="1"/>
  <c r="D723" i="1"/>
  <c r="C723" i="1"/>
  <c r="D722" i="1"/>
  <c r="C722" i="1"/>
  <c r="D721" i="1"/>
  <c r="C721" i="1"/>
  <c r="D720" i="1"/>
  <c r="C720" i="1"/>
  <c r="D719" i="1"/>
  <c r="C719" i="1"/>
  <c r="D718" i="1"/>
  <c r="C718" i="1"/>
  <c r="D717" i="1"/>
  <c r="C717" i="1"/>
  <c r="D716" i="1"/>
  <c r="C716" i="1"/>
  <c r="D715" i="1"/>
  <c r="C715" i="1"/>
  <c r="D714" i="1"/>
  <c r="C714" i="1"/>
  <c r="D713" i="1"/>
  <c r="C713" i="1"/>
  <c r="D712" i="1"/>
  <c r="C712" i="1"/>
  <c r="D711" i="1"/>
  <c r="C711" i="1"/>
  <c r="D710" i="1"/>
  <c r="C710" i="1"/>
  <c r="D709" i="1"/>
  <c r="C709" i="1"/>
  <c r="D708" i="1"/>
  <c r="C708" i="1"/>
  <c r="D707" i="1"/>
  <c r="C707" i="1"/>
  <c r="D706" i="1"/>
  <c r="C706" i="1"/>
  <c r="D705" i="1"/>
  <c r="C705" i="1"/>
  <c r="D704" i="1"/>
  <c r="C704" i="1"/>
  <c r="D703" i="1"/>
  <c r="C703" i="1"/>
  <c r="D702" i="1"/>
  <c r="C702" i="1"/>
  <c r="D701" i="1"/>
  <c r="C701" i="1"/>
  <c r="D700" i="1"/>
  <c r="C700" i="1"/>
  <c r="D699" i="1"/>
  <c r="C699" i="1"/>
  <c r="D698" i="1"/>
  <c r="C698" i="1"/>
  <c r="D697" i="1"/>
  <c r="C697" i="1"/>
  <c r="D696" i="1"/>
  <c r="C696" i="1"/>
  <c r="D695" i="1"/>
  <c r="C695" i="1"/>
  <c r="D694" i="1"/>
  <c r="C694" i="1"/>
  <c r="D693" i="1"/>
  <c r="C693" i="1"/>
  <c r="D692" i="1"/>
  <c r="C692" i="1"/>
  <c r="D691" i="1"/>
  <c r="C691" i="1"/>
  <c r="D690" i="1"/>
  <c r="C690" i="1"/>
  <c r="D689" i="1"/>
  <c r="C689" i="1"/>
  <c r="D688" i="1"/>
  <c r="C688" i="1"/>
  <c r="D687" i="1"/>
  <c r="C687" i="1"/>
  <c r="D686" i="1"/>
  <c r="C686" i="1"/>
  <c r="D685" i="1"/>
  <c r="C685" i="1"/>
  <c r="D684" i="1"/>
  <c r="C684" i="1"/>
  <c r="D683" i="1"/>
  <c r="C683" i="1"/>
  <c r="D682" i="1"/>
  <c r="C682" i="1"/>
  <c r="D681" i="1"/>
  <c r="C681" i="1"/>
  <c r="D680" i="1"/>
  <c r="C680" i="1"/>
  <c r="D679" i="1"/>
  <c r="C679" i="1"/>
  <c r="D678" i="1"/>
  <c r="C678" i="1"/>
  <c r="D677" i="1"/>
  <c r="C677" i="1"/>
  <c r="D676" i="1"/>
  <c r="C676" i="1"/>
  <c r="D675" i="1"/>
  <c r="C675" i="1"/>
  <c r="D674" i="1"/>
  <c r="C674" i="1"/>
  <c r="D673" i="1"/>
  <c r="C673" i="1"/>
  <c r="D672" i="1"/>
  <c r="C672" i="1"/>
  <c r="D671" i="1"/>
  <c r="C671" i="1"/>
  <c r="D670" i="1"/>
  <c r="C670" i="1"/>
  <c r="D669" i="1"/>
  <c r="C669" i="1"/>
  <c r="D668" i="1"/>
  <c r="C668" i="1"/>
  <c r="D667" i="1"/>
  <c r="C667" i="1"/>
  <c r="D666" i="1"/>
  <c r="C666" i="1"/>
  <c r="D665" i="1"/>
  <c r="C665" i="1"/>
  <c r="D664" i="1"/>
  <c r="C664" i="1"/>
  <c r="D663" i="1"/>
  <c r="C663" i="1"/>
  <c r="D662" i="1"/>
  <c r="C662" i="1"/>
  <c r="D661" i="1"/>
  <c r="C661" i="1"/>
  <c r="D660" i="1"/>
  <c r="C660" i="1"/>
  <c r="D659" i="1"/>
  <c r="C659" i="1"/>
  <c r="D658" i="1"/>
  <c r="C658" i="1"/>
  <c r="D657" i="1"/>
  <c r="C657" i="1"/>
  <c r="D656" i="1"/>
  <c r="C656" i="1"/>
  <c r="D655" i="1"/>
  <c r="C655" i="1"/>
  <c r="D654" i="1"/>
  <c r="C654" i="1"/>
  <c r="D653" i="1"/>
  <c r="C653" i="1"/>
  <c r="D652" i="1"/>
  <c r="C652" i="1"/>
  <c r="D651" i="1"/>
  <c r="C651" i="1"/>
  <c r="D650" i="1"/>
  <c r="C650" i="1"/>
  <c r="D649" i="1"/>
  <c r="C649" i="1"/>
  <c r="D648" i="1"/>
  <c r="C648" i="1"/>
  <c r="D647" i="1"/>
  <c r="C647" i="1"/>
  <c r="D646" i="1"/>
  <c r="C646" i="1"/>
  <c r="D645" i="1"/>
  <c r="C645" i="1"/>
  <c r="D644" i="1"/>
  <c r="C644" i="1"/>
  <c r="D643" i="1"/>
  <c r="C643" i="1"/>
  <c r="D642" i="1"/>
  <c r="C642" i="1"/>
  <c r="D641" i="1"/>
  <c r="C641" i="1"/>
  <c r="D640" i="1"/>
  <c r="C640" i="1"/>
  <c r="D639" i="1"/>
  <c r="C639" i="1"/>
  <c r="D638" i="1"/>
  <c r="C638" i="1"/>
  <c r="D637" i="1"/>
  <c r="C637" i="1"/>
  <c r="D636" i="1"/>
  <c r="C636" i="1"/>
  <c r="D635" i="1"/>
  <c r="C635" i="1"/>
  <c r="D634" i="1"/>
  <c r="C634" i="1"/>
  <c r="D633" i="1"/>
  <c r="C633" i="1"/>
  <c r="D632" i="1"/>
  <c r="C632" i="1"/>
  <c r="D631" i="1"/>
  <c r="C631" i="1"/>
  <c r="D630" i="1"/>
  <c r="C630" i="1"/>
  <c r="D629" i="1"/>
  <c r="C629" i="1"/>
  <c r="D628" i="1"/>
  <c r="C628" i="1"/>
  <c r="D627" i="1"/>
  <c r="C627" i="1"/>
  <c r="D626" i="1"/>
  <c r="C626" i="1"/>
  <c r="D625" i="1"/>
  <c r="C625" i="1"/>
  <c r="D624" i="1"/>
  <c r="C624" i="1"/>
  <c r="D623" i="1"/>
  <c r="C623" i="1"/>
  <c r="D622" i="1"/>
  <c r="C622" i="1"/>
  <c r="D621" i="1"/>
  <c r="C621" i="1"/>
  <c r="D620" i="1"/>
  <c r="C620" i="1"/>
  <c r="D619" i="1"/>
  <c r="C619" i="1"/>
  <c r="D618" i="1"/>
  <c r="C618" i="1"/>
  <c r="D617" i="1"/>
  <c r="C617" i="1"/>
  <c r="D616" i="1"/>
  <c r="C616" i="1"/>
  <c r="D615" i="1"/>
  <c r="C615" i="1"/>
  <c r="D614" i="1"/>
  <c r="C614" i="1"/>
  <c r="D613" i="1"/>
  <c r="C613" i="1"/>
  <c r="D612" i="1"/>
  <c r="C612" i="1"/>
  <c r="D611" i="1"/>
  <c r="C611" i="1"/>
  <c r="D610" i="1"/>
  <c r="C610" i="1"/>
  <c r="D609" i="1"/>
  <c r="C609" i="1"/>
  <c r="D608" i="1"/>
  <c r="C608" i="1"/>
  <c r="D607" i="1"/>
  <c r="C607" i="1"/>
  <c r="D606" i="1"/>
  <c r="C606" i="1"/>
  <c r="D605" i="1"/>
  <c r="C605" i="1"/>
  <c r="D604" i="1"/>
  <c r="C604" i="1"/>
  <c r="D603" i="1"/>
  <c r="C603" i="1"/>
  <c r="D602" i="1"/>
  <c r="C602" i="1"/>
  <c r="D601" i="1"/>
  <c r="C601" i="1"/>
  <c r="D600" i="1"/>
  <c r="C600" i="1"/>
  <c r="D599" i="1"/>
  <c r="C599" i="1"/>
  <c r="D598" i="1"/>
  <c r="C598" i="1"/>
  <c r="D597" i="1"/>
  <c r="C597" i="1"/>
  <c r="D596" i="1"/>
  <c r="C596" i="1"/>
  <c r="D595" i="1"/>
  <c r="C595" i="1"/>
  <c r="D594" i="1"/>
  <c r="C594" i="1"/>
  <c r="D593" i="1"/>
  <c r="C593" i="1"/>
  <c r="D592" i="1"/>
  <c r="C592" i="1"/>
  <c r="D591" i="1"/>
  <c r="C591" i="1"/>
  <c r="D590" i="1"/>
  <c r="C590" i="1"/>
  <c r="D589" i="1"/>
  <c r="C589" i="1"/>
  <c r="D588" i="1"/>
  <c r="C588" i="1"/>
  <c r="D587" i="1"/>
  <c r="C587" i="1"/>
  <c r="D586" i="1"/>
  <c r="C586" i="1"/>
  <c r="D585" i="1"/>
  <c r="C585" i="1"/>
  <c r="D584" i="1"/>
  <c r="C584" i="1"/>
  <c r="D583" i="1"/>
  <c r="C583" i="1"/>
  <c r="D582" i="1"/>
  <c r="C582" i="1"/>
  <c r="D581" i="1"/>
  <c r="C581" i="1"/>
  <c r="D580" i="1"/>
  <c r="C580" i="1"/>
  <c r="D579" i="1"/>
  <c r="C579" i="1"/>
  <c r="D578" i="1"/>
  <c r="C578" i="1"/>
  <c r="D577" i="1"/>
  <c r="C577" i="1"/>
  <c r="D576" i="1"/>
  <c r="C576" i="1"/>
  <c r="D575" i="1"/>
  <c r="C575" i="1"/>
  <c r="D574" i="1"/>
  <c r="C574" i="1"/>
  <c r="D573" i="1"/>
  <c r="C573" i="1"/>
  <c r="D572" i="1"/>
  <c r="C572" i="1"/>
  <c r="D571" i="1"/>
  <c r="C571" i="1"/>
  <c r="D570" i="1"/>
  <c r="C570" i="1"/>
  <c r="D569" i="1"/>
  <c r="C569" i="1"/>
  <c r="D568" i="1"/>
  <c r="C568" i="1"/>
  <c r="D567" i="1"/>
  <c r="C567" i="1"/>
  <c r="D566" i="1"/>
  <c r="C566" i="1"/>
  <c r="D565" i="1"/>
  <c r="C565" i="1"/>
  <c r="D564" i="1"/>
  <c r="C564" i="1"/>
  <c r="D563" i="1"/>
  <c r="C563" i="1"/>
  <c r="D562" i="1"/>
  <c r="C562" i="1"/>
  <c r="D561" i="1"/>
  <c r="C561" i="1"/>
  <c r="D560" i="1"/>
  <c r="C560" i="1"/>
  <c r="D559" i="1"/>
  <c r="C559" i="1"/>
  <c r="D558" i="1"/>
  <c r="C558" i="1"/>
  <c r="D557" i="1"/>
  <c r="C557" i="1"/>
  <c r="D556" i="1"/>
  <c r="C556" i="1"/>
  <c r="D555" i="1"/>
  <c r="C555" i="1"/>
  <c r="D554" i="1"/>
  <c r="C554" i="1"/>
  <c r="D553" i="1"/>
  <c r="C553" i="1"/>
  <c r="D552" i="1"/>
  <c r="C552" i="1"/>
  <c r="D551" i="1"/>
  <c r="C551" i="1"/>
  <c r="D550" i="1"/>
  <c r="C550" i="1"/>
  <c r="D549" i="1"/>
  <c r="C549" i="1"/>
  <c r="D548" i="1"/>
  <c r="C548" i="1"/>
  <c r="D547" i="1"/>
  <c r="C547" i="1"/>
  <c r="D546" i="1"/>
  <c r="C546" i="1"/>
  <c r="D545" i="1"/>
  <c r="C545" i="1"/>
  <c r="D544" i="1"/>
  <c r="C544" i="1"/>
  <c r="D543" i="1"/>
  <c r="C543" i="1"/>
  <c r="D542" i="1"/>
  <c r="C542" i="1"/>
  <c r="D541" i="1"/>
  <c r="C541" i="1"/>
  <c r="D540" i="1"/>
  <c r="C540" i="1"/>
  <c r="D539" i="1"/>
  <c r="C539" i="1"/>
  <c r="D538" i="1"/>
  <c r="C538" i="1"/>
  <c r="D537" i="1"/>
  <c r="C537" i="1"/>
  <c r="D536" i="1"/>
  <c r="C536" i="1"/>
  <c r="D535" i="1"/>
  <c r="C535" i="1"/>
  <c r="D534" i="1"/>
  <c r="C534" i="1"/>
  <c r="D533" i="1"/>
  <c r="C533" i="1"/>
  <c r="D532" i="1"/>
  <c r="C532" i="1"/>
  <c r="D531" i="1"/>
  <c r="C531" i="1"/>
  <c r="D530" i="1"/>
  <c r="C530" i="1"/>
  <c r="D529" i="1"/>
  <c r="C529" i="1"/>
  <c r="D528" i="1"/>
  <c r="C528" i="1"/>
  <c r="D527" i="1"/>
  <c r="C527" i="1"/>
  <c r="D526" i="1"/>
  <c r="C526" i="1"/>
  <c r="D525" i="1"/>
  <c r="C525" i="1"/>
  <c r="D524" i="1"/>
  <c r="C524" i="1"/>
  <c r="D523" i="1"/>
  <c r="C523" i="1"/>
  <c r="D522" i="1"/>
  <c r="C522" i="1"/>
  <c r="D521" i="1"/>
  <c r="C521" i="1"/>
  <c r="D520" i="1"/>
  <c r="C520" i="1"/>
  <c r="D519" i="1"/>
  <c r="C519" i="1"/>
  <c r="D518" i="1"/>
  <c r="C518" i="1"/>
  <c r="D517" i="1"/>
  <c r="C517" i="1"/>
  <c r="D516" i="1"/>
  <c r="C516" i="1"/>
  <c r="D515" i="1"/>
  <c r="C515" i="1"/>
  <c r="D514" i="1"/>
  <c r="C514" i="1"/>
  <c r="D513" i="1"/>
  <c r="C513" i="1"/>
  <c r="D512" i="1"/>
  <c r="C512" i="1"/>
  <c r="D511" i="1"/>
  <c r="C511" i="1"/>
  <c r="D510" i="1"/>
  <c r="C510" i="1"/>
  <c r="D509" i="1"/>
  <c r="C509" i="1"/>
  <c r="D508" i="1"/>
  <c r="C508" i="1"/>
  <c r="D507" i="1"/>
  <c r="C507" i="1"/>
  <c r="D506" i="1"/>
  <c r="C506" i="1"/>
  <c r="D505" i="1"/>
  <c r="C505" i="1"/>
  <c r="D504" i="1"/>
  <c r="C504" i="1"/>
  <c r="D503" i="1"/>
  <c r="C503" i="1"/>
  <c r="D502" i="1"/>
  <c r="C502" i="1"/>
  <c r="D501" i="1"/>
  <c r="C501" i="1"/>
  <c r="D500" i="1"/>
  <c r="C500" i="1"/>
  <c r="D499" i="1"/>
  <c r="C499" i="1"/>
  <c r="D498" i="1"/>
  <c r="C498" i="1"/>
  <c r="D497" i="1"/>
  <c r="C497" i="1"/>
  <c r="D496" i="1"/>
  <c r="C496" i="1"/>
  <c r="D495" i="1"/>
  <c r="C495" i="1"/>
  <c r="D494" i="1"/>
  <c r="C494" i="1"/>
  <c r="D493" i="1"/>
  <c r="C493" i="1"/>
  <c r="D492" i="1"/>
  <c r="C492" i="1"/>
  <c r="D491" i="1"/>
  <c r="C491" i="1"/>
  <c r="D490" i="1"/>
  <c r="C490" i="1"/>
  <c r="D489" i="1"/>
  <c r="C489" i="1"/>
  <c r="D488" i="1"/>
  <c r="C488" i="1"/>
  <c r="D487" i="1"/>
  <c r="C487" i="1"/>
  <c r="D486" i="1"/>
  <c r="C486" i="1"/>
  <c r="D485" i="1"/>
  <c r="C485" i="1"/>
  <c r="D484" i="1"/>
  <c r="C484" i="1"/>
  <c r="D483" i="1"/>
  <c r="C483" i="1"/>
  <c r="D482" i="1"/>
  <c r="C482" i="1"/>
  <c r="D481" i="1"/>
  <c r="C481" i="1"/>
  <c r="D480" i="1"/>
  <c r="C480" i="1"/>
  <c r="D479" i="1"/>
  <c r="C479" i="1"/>
  <c r="D478" i="1"/>
  <c r="C478" i="1"/>
  <c r="D477" i="1"/>
  <c r="C477" i="1"/>
  <c r="D476" i="1"/>
  <c r="C476" i="1"/>
  <c r="D475" i="1"/>
  <c r="C475" i="1"/>
  <c r="D474" i="1"/>
  <c r="C474" i="1"/>
  <c r="D473" i="1"/>
  <c r="C473" i="1"/>
  <c r="D472" i="1"/>
  <c r="C472" i="1"/>
  <c r="D471" i="1"/>
  <c r="C471" i="1"/>
  <c r="D470" i="1"/>
  <c r="C470" i="1"/>
  <c r="D469" i="1"/>
  <c r="C469" i="1"/>
  <c r="D468" i="1"/>
  <c r="C468" i="1"/>
  <c r="D467" i="1"/>
  <c r="C467" i="1"/>
  <c r="D466" i="1"/>
  <c r="C466" i="1"/>
  <c r="D465" i="1"/>
  <c r="C465" i="1"/>
  <c r="D464" i="1"/>
  <c r="C464" i="1"/>
  <c r="D463" i="1"/>
  <c r="C463" i="1"/>
  <c r="D462" i="1"/>
  <c r="C462" i="1"/>
  <c r="D461" i="1"/>
  <c r="C461" i="1"/>
  <c r="D460" i="1"/>
  <c r="C460" i="1"/>
  <c r="D459" i="1"/>
  <c r="C459" i="1"/>
  <c r="D458" i="1"/>
  <c r="C458" i="1"/>
  <c r="D457" i="1"/>
  <c r="C457" i="1"/>
  <c r="D456" i="1"/>
  <c r="C456" i="1"/>
  <c r="D455" i="1"/>
  <c r="C455" i="1"/>
  <c r="D454" i="1"/>
  <c r="C454" i="1"/>
  <c r="D453" i="1"/>
  <c r="C453" i="1"/>
  <c r="D452" i="1"/>
  <c r="C452" i="1"/>
  <c r="D451" i="1"/>
  <c r="C451" i="1"/>
  <c r="D450" i="1"/>
  <c r="C450" i="1"/>
  <c r="D449" i="1"/>
  <c r="C449" i="1"/>
  <c r="D448" i="1"/>
  <c r="C448" i="1"/>
  <c r="D447" i="1"/>
  <c r="C447" i="1"/>
  <c r="D446" i="1"/>
  <c r="C446" i="1"/>
  <c r="D445" i="1"/>
  <c r="C445" i="1"/>
  <c r="D444" i="1"/>
  <c r="C444" i="1"/>
  <c r="D443" i="1"/>
  <c r="C443" i="1"/>
  <c r="D442" i="1"/>
  <c r="C442" i="1"/>
  <c r="D441" i="1"/>
  <c r="C441" i="1"/>
  <c r="D440" i="1"/>
  <c r="C440" i="1"/>
  <c r="D439" i="1"/>
  <c r="C439" i="1"/>
  <c r="D438" i="1"/>
  <c r="C438" i="1"/>
  <c r="D437" i="1"/>
  <c r="C437" i="1"/>
  <c r="D436" i="1"/>
  <c r="C436" i="1"/>
  <c r="D435" i="1"/>
  <c r="C435" i="1"/>
  <c r="D434" i="1"/>
  <c r="C434" i="1"/>
  <c r="D433" i="1"/>
  <c r="C433" i="1"/>
  <c r="D432" i="1"/>
  <c r="C432" i="1"/>
  <c r="D431" i="1"/>
  <c r="C431" i="1"/>
  <c r="D430" i="1"/>
  <c r="C430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8" i="1"/>
  <c r="C418" i="1"/>
  <c r="D417" i="1"/>
  <c r="C417" i="1"/>
  <c r="D416" i="1"/>
  <c r="C416" i="1"/>
  <c r="D415" i="1"/>
  <c r="C415" i="1"/>
  <c r="D414" i="1"/>
  <c r="C414" i="1"/>
  <c r="D413" i="1"/>
  <c r="C413" i="1"/>
  <c r="D412" i="1"/>
  <c r="C412" i="1"/>
  <c r="D411" i="1"/>
  <c r="C411" i="1"/>
  <c r="D410" i="1"/>
  <c r="C410" i="1"/>
  <c r="D409" i="1"/>
  <c r="C409" i="1"/>
  <c r="D408" i="1"/>
  <c r="C408" i="1"/>
  <c r="D407" i="1"/>
  <c r="C407" i="1"/>
  <c r="D406" i="1"/>
  <c r="C406" i="1"/>
  <c r="D405" i="1"/>
  <c r="C405" i="1"/>
  <c r="D404" i="1"/>
  <c r="C404" i="1"/>
  <c r="D403" i="1"/>
  <c r="C403" i="1"/>
  <c r="D402" i="1"/>
  <c r="C402" i="1"/>
  <c r="D401" i="1"/>
  <c r="C401" i="1"/>
  <c r="D400" i="1"/>
  <c r="C400" i="1"/>
  <c r="D399" i="1"/>
  <c r="C399" i="1"/>
  <c r="D398" i="1"/>
  <c r="C398" i="1"/>
  <c r="D397" i="1"/>
  <c r="C397" i="1"/>
  <c r="D396" i="1"/>
  <c r="C396" i="1"/>
  <c r="D395" i="1"/>
  <c r="C395" i="1"/>
  <c r="D394" i="1"/>
  <c r="C394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63" i="1"/>
  <c r="C363" i="1"/>
  <c r="D362" i="1"/>
  <c r="C362" i="1"/>
  <c r="D361" i="1"/>
  <c r="C361" i="1"/>
  <c r="D360" i="1"/>
  <c r="C360" i="1"/>
  <c r="D359" i="1"/>
  <c r="C359" i="1"/>
  <c r="D358" i="1"/>
  <c r="C358" i="1"/>
  <c r="D357" i="1"/>
  <c r="C357" i="1"/>
  <c r="D356" i="1"/>
  <c r="C356" i="1"/>
  <c r="D355" i="1"/>
  <c r="C355" i="1"/>
  <c r="D354" i="1"/>
  <c r="C354" i="1"/>
  <c r="D353" i="1"/>
  <c r="C353" i="1"/>
  <c r="D352" i="1"/>
  <c r="C352" i="1"/>
  <c r="D351" i="1"/>
  <c r="C351" i="1"/>
  <c r="D350" i="1"/>
  <c r="C350" i="1"/>
  <c r="D349" i="1"/>
  <c r="C349" i="1"/>
  <c r="D348" i="1"/>
  <c r="C348" i="1"/>
  <c r="D347" i="1"/>
  <c r="C347" i="1"/>
  <c r="D346" i="1"/>
  <c r="C346" i="1"/>
  <c r="D345" i="1"/>
  <c r="C345" i="1"/>
  <c r="D344" i="1"/>
  <c r="C344" i="1"/>
  <c r="D343" i="1"/>
  <c r="C343" i="1"/>
  <c r="D342" i="1"/>
  <c r="C342" i="1"/>
  <c r="D341" i="1"/>
  <c r="C341" i="1"/>
  <c r="D340" i="1"/>
  <c r="C340" i="1"/>
  <c r="D339" i="1"/>
  <c r="C339" i="1"/>
  <c r="D338" i="1"/>
  <c r="C338" i="1"/>
  <c r="D337" i="1"/>
  <c r="C337" i="1"/>
  <c r="D336" i="1"/>
  <c r="C336" i="1"/>
  <c r="D335" i="1"/>
  <c r="C335" i="1"/>
  <c r="D334" i="1"/>
  <c r="C33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318" i="1"/>
  <c r="C318" i="1"/>
  <c r="D317" i="1"/>
  <c r="C317" i="1"/>
  <c r="D316" i="1"/>
  <c r="C316" i="1"/>
  <c r="D315" i="1"/>
  <c r="C315" i="1"/>
  <c r="D314" i="1"/>
  <c r="C314" i="1"/>
  <c r="D313" i="1"/>
  <c r="C313" i="1"/>
  <c r="D312" i="1"/>
  <c r="C312" i="1"/>
  <c r="D311" i="1"/>
  <c r="C311" i="1"/>
  <c r="D310" i="1"/>
  <c r="C310" i="1"/>
  <c r="D309" i="1"/>
  <c r="C309" i="1"/>
  <c r="D308" i="1"/>
  <c r="C308" i="1"/>
  <c r="D307" i="1"/>
  <c r="C307" i="1"/>
  <c r="D306" i="1"/>
  <c r="C306" i="1"/>
  <c r="D305" i="1"/>
  <c r="C305" i="1"/>
  <c r="D304" i="1"/>
  <c r="C304" i="1"/>
  <c r="D303" i="1"/>
  <c r="C303" i="1"/>
  <c r="D302" i="1"/>
  <c r="C302" i="1"/>
  <c r="D301" i="1"/>
  <c r="C301" i="1"/>
  <c r="D300" i="1"/>
  <c r="C300" i="1"/>
  <c r="D299" i="1"/>
  <c r="C299" i="1"/>
  <c r="D298" i="1"/>
  <c r="C298" i="1"/>
  <c r="D297" i="1"/>
  <c r="C297" i="1"/>
  <c r="D296" i="1"/>
  <c r="C296" i="1"/>
  <c r="D295" i="1"/>
  <c r="C295" i="1"/>
  <c r="D294" i="1"/>
  <c r="C294" i="1"/>
  <c r="D293" i="1"/>
  <c r="C293" i="1"/>
  <c r="D292" i="1"/>
  <c r="C292" i="1"/>
  <c r="D291" i="1"/>
  <c r="C291" i="1"/>
  <c r="D290" i="1"/>
  <c r="C290" i="1"/>
  <c r="D289" i="1"/>
  <c r="C289" i="1"/>
  <c r="D288" i="1"/>
  <c r="C288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D272" i="1"/>
  <c r="C272" i="1"/>
  <c r="D271" i="1"/>
  <c r="C271" i="1"/>
  <c r="D270" i="1"/>
  <c r="C270" i="1"/>
  <c r="D269" i="1"/>
  <c r="C269" i="1"/>
  <c r="D268" i="1"/>
  <c r="C268" i="1"/>
  <c r="D267" i="1"/>
  <c r="C267" i="1"/>
  <c r="D266" i="1"/>
  <c r="C266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C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H2" i="25"/>
  <c r="I183" i="24"/>
  <c r="I26" i="24"/>
  <c r="I232" i="24"/>
  <c r="I12" i="24"/>
  <c r="I91" i="24"/>
  <c r="I241" i="24"/>
  <c r="I3" i="24"/>
  <c r="I73" i="24"/>
  <c r="I174" i="24"/>
  <c r="I188" i="24"/>
  <c r="I204" i="24"/>
  <c r="I96" i="24"/>
  <c r="I229" i="24"/>
  <c r="I24" i="24"/>
  <c r="I250" i="24"/>
  <c r="I63" i="24"/>
  <c r="I146" i="24"/>
  <c r="I220" i="24"/>
  <c r="I28" i="24"/>
  <c r="I192" i="24"/>
  <c r="I194" i="24"/>
  <c r="I263" i="24"/>
  <c r="I21" i="24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5" i="24"/>
  <c r="I245" i="24"/>
  <c r="I219" i="24"/>
  <c r="I157" i="24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8" i="24"/>
  <c r="I69" i="24"/>
  <c r="I132" i="24"/>
  <c r="I29" i="24"/>
  <c r="I27" i="24"/>
  <c r="I159" i="24"/>
  <c r="I81" i="24"/>
  <c r="I114" i="24"/>
  <c r="I221" i="24"/>
  <c r="I86" i="24"/>
  <c r="I130" i="24"/>
  <c r="I171" i="24"/>
  <c r="I127" i="24"/>
  <c r="I39" i="24"/>
  <c r="I164" i="24"/>
  <c r="I156" i="24"/>
  <c r="I53" i="24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162" i="24"/>
  <c r="I237" i="24"/>
  <c r="I141" i="24"/>
  <c r="I160" i="24"/>
  <c r="I214" i="24"/>
  <c r="I274" i="24"/>
  <c r="I72" i="24"/>
  <c r="I163" i="24"/>
  <c r="I243" i="24"/>
  <c r="I198" i="24"/>
  <c r="I197" i="24"/>
  <c r="I251" i="24"/>
  <c r="I95" i="24"/>
  <c r="I195" i="24"/>
  <c r="I25" i="24"/>
  <c r="I248" i="24"/>
  <c r="I161" i="24"/>
  <c r="I261" i="24"/>
  <c r="I41" i="24"/>
  <c r="I272" i="24"/>
  <c r="I190" i="24"/>
  <c r="I117" i="24"/>
  <c r="I58" i="24"/>
  <c r="I80" i="24"/>
  <c r="I275" i="24"/>
  <c r="I211" i="24"/>
  <c r="I139" i="24"/>
  <c r="I271" i="24"/>
  <c r="I234" i="24"/>
  <c r="I13" i="24"/>
  <c r="I60" i="24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2" i="9"/>
  <c r="I2" i="25" l="1"/>
  <c r="I2" i="9"/>
  <c r="R498" i="1"/>
  <c r="E1127" i="1" l="1"/>
  <c r="G1126" i="1"/>
  <c r="F1126" i="1"/>
  <c r="G1125" i="1"/>
  <c r="E1125" i="1"/>
  <c r="G1124" i="1"/>
  <c r="E1124" i="1"/>
  <c r="G1123" i="1"/>
  <c r="E1123" i="1"/>
  <c r="G1122" i="1"/>
  <c r="E1122" i="1"/>
  <c r="G1121" i="1"/>
  <c r="E1121" i="1"/>
  <c r="G1120" i="1"/>
  <c r="F1120" i="1"/>
  <c r="F1119" i="1"/>
  <c r="F1118" i="1"/>
  <c r="F1117" i="1"/>
  <c r="E1116" i="1"/>
  <c r="G1115" i="1"/>
  <c r="E1115" i="1"/>
  <c r="G1114" i="1"/>
  <c r="E1114" i="1"/>
  <c r="G1113" i="1"/>
  <c r="E1113" i="1"/>
  <c r="G1112" i="1"/>
  <c r="E1112" i="1"/>
  <c r="G1111" i="1"/>
  <c r="E1111" i="1"/>
  <c r="G1110" i="1"/>
  <c r="E1110" i="1"/>
  <c r="G1109" i="1"/>
  <c r="E1109" i="1"/>
  <c r="G1108" i="1"/>
  <c r="E1108" i="1"/>
  <c r="G1107" i="1"/>
  <c r="E1107" i="1"/>
  <c r="G1106" i="1"/>
  <c r="E1106" i="1"/>
  <c r="G1105" i="1"/>
  <c r="E1105" i="1"/>
  <c r="G1104" i="1"/>
  <c r="E1104" i="1"/>
  <c r="G1103" i="1"/>
  <c r="E1103" i="1"/>
  <c r="G1102" i="1"/>
  <c r="E1102" i="1"/>
  <c r="G1101" i="1"/>
  <c r="E1101" i="1"/>
  <c r="G1100" i="1"/>
  <c r="E1100" i="1"/>
  <c r="G1099" i="1"/>
  <c r="E1099" i="1"/>
  <c r="G1098" i="1"/>
  <c r="E1098" i="1"/>
  <c r="G1097" i="1"/>
  <c r="E1097" i="1"/>
  <c r="G1096" i="1"/>
  <c r="E1096" i="1"/>
  <c r="F1095" i="1"/>
  <c r="F1094" i="1"/>
  <c r="F1093" i="1"/>
  <c r="E1092" i="1"/>
  <c r="G1091" i="1"/>
  <c r="E1091" i="1"/>
  <c r="G1090" i="1"/>
  <c r="E1090" i="1"/>
  <c r="G1089" i="1"/>
  <c r="E1089" i="1"/>
  <c r="G1088" i="1"/>
  <c r="E1088" i="1"/>
  <c r="G1087" i="1"/>
  <c r="E1087" i="1"/>
  <c r="G1086" i="1"/>
  <c r="E1086" i="1"/>
  <c r="G1085" i="1"/>
  <c r="E1085" i="1"/>
  <c r="E1084" i="1"/>
  <c r="E1082" i="1"/>
  <c r="E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G999" i="1"/>
  <c r="E998" i="1"/>
  <c r="F997" i="1"/>
  <c r="E996" i="1"/>
  <c r="F995" i="1"/>
  <c r="G994" i="1"/>
  <c r="E993" i="1"/>
  <c r="F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2" i="1"/>
  <c r="G971" i="1"/>
  <c r="G970" i="1"/>
  <c r="G969" i="1"/>
  <c r="G968" i="1"/>
  <c r="G967" i="1"/>
  <c r="G966" i="1"/>
  <c r="F965" i="1"/>
  <c r="G964" i="1"/>
  <c r="F963" i="1"/>
  <c r="F962" i="1"/>
  <c r="F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F948" i="1"/>
  <c r="F947" i="1"/>
  <c r="F946" i="1"/>
  <c r="F945" i="1"/>
  <c r="F944" i="1"/>
  <c r="F943" i="1"/>
  <c r="G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F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E860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F782" i="1"/>
  <c r="F781" i="1"/>
  <c r="F780" i="1"/>
  <c r="F779" i="1"/>
  <c r="F778" i="1"/>
  <c r="F777" i="1"/>
  <c r="F776" i="1"/>
  <c r="F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E752" i="1"/>
  <c r="F751" i="1"/>
  <c r="G750" i="1"/>
  <c r="E749" i="1"/>
  <c r="F748" i="1"/>
  <c r="G747" i="1"/>
  <c r="F745" i="1"/>
  <c r="F744" i="1"/>
  <c r="F743" i="1"/>
  <c r="E741" i="1"/>
  <c r="G740" i="1"/>
  <c r="E739" i="1"/>
  <c r="F738" i="1"/>
  <c r="G737" i="1"/>
  <c r="E736" i="1"/>
  <c r="G735" i="1"/>
  <c r="E735" i="1"/>
  <c r="F734" i="1"/>
  <c r="G733" i="1"/>
  <c r="G732" i="1"/>
  <c r="E731" i="1"/>
  <c r="E730" i="1"/>
  <c r="E729" i="1"/>
  <c r="E728" i="1"/>
  <c r="E727" i="1"/>
  <c r="E726" i="1"/>
  <c r="E725" i="1"/>
  <c r="E724" i="1"/>
  <c r="E723" i="1"/>
  <c r="F722" i="1"/>
  <c r="F721" i="1"/>
  <c r="F720" i="1"/>
  <c r="F719" i="1"/>
  <c r="F718" i="1"/>
  <c r="F717" i="1"/>
  <c r="E715" i="1"/>
  <c r="E714" i="1"/>
  <c r="E713" i="1"/>
  <c r="E712" i="1"/>
  <c r="E711" i="1"/>
  <c r="E710" i="1"/>
  <c r="E709" i="1"/>
  <c r="E708" i="1"/>
  <c r="E707" i="1"/>
  <c r="E706" i="1"/>
  <c r="E705" i="1"/>
  <c r="F704" i="1"/>
  <c r="E703" i="1"/>
  <c r="F702" i="1"/>
  <c r="F701" i="1"/>
  <c r="F700" i="1"/>
  <c r="F699" i="1"/>
  <c r="F698" i="1"/>
  <c r="F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G666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F632" i="1"/>
  <c r="F631" i="1"/>
  <c r="E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F558" i="1"/>
  <c r="G557" i="1"/>
  <c r="E556" i="1"/>
  <c r="E555" i="1"/>
  <c r="E553" i="1"/>
  <c r="E552" i="1"/>
  <c r="E551" i="1"/>
  <c r="E550" i="1"/>
  <c r="F549" i="1"/>
  <c r="G547" i="1"/>
  <c r="G546" i="1"/>
  <c r="G545" i="1"/>
  <c r="G544" i="1"/>
  <c r="G543" i="1"/>
  <c r="G542" i="1"/>
  <c r="F541" i="1"/>
  <c r="F540" i="1"/>
  <c r="F539" i="1"/>
  <c r="F538" i="1"/>
  <c r="F537" i="1"/>
  <c r="F536" i="1"/>
  <c r="F535" i="1"/>
  <c r="F534" i="1"/>
  <c r="F533" i="1"/>
  <c r="G532" i="1"/>
  <c r="F531" i="1"/>
  <c r="F530" i="1"/>
  <c r="G526" i="1"/>
  <c r="G525" i="1"/>
  <c r="G524" i="1"/>
  <c r="G523" i="1"/>
  <c r="G522" i="1"/>
  <c r="G521" i="1"/>
  <c r="G520" i="1"/>
  <c r="G519" i="1"/>
  <c r="G518" i="1"/>
  <c r="G517" i="1"/>
  <c r="F516" i="1"/>
  <c r="F515" i="1"/>
  <c r="F514" i="1"/>
  <c r="F513" i="1"/>
  <c r="G512" i="1"/>
  <c r="G511" i="1"/>
  <c r="G510" i="1"/>
  <c r="G509" i="1"/>
  <c r="G508" i="1"/>
  <c r="G507" i="1"/>
  <c r="G506" i="1"/>
  <c r="G505" i="1"/>
  <c r="G504" i="1"/>
  <c r="G503" i="1"/>
  <c r="E500" i="1"/>
  <c r="E499" i="1"/>
  <c r="E498" i="1"/>
  <c r="E497" i="1"/>
  <c r="E496" i="1"/>
  <c r="E495" i="1"/>
  <c r="E494" i="1"/>
  <c r="G493" i="1"/>
  <c r="E483" i="1"/>
  <c r="E482" i="1"/>
  <c r="E481" i="1"/>
  <c r="E480" i="1"/>
  <c r="E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E462" i="1"/>
  <c r="E461" i="1"/>
  <c r="E460" i="1"/>
  <c r="E459" i="1"/>
  <c r="E458" i="1"/>
  <c r="G457" i="1"/>
  <c r="G456" i="1"/>
  <c r="G455" i="1"/>
  <c r="G454" i="1"/>
  <c r="G453" i="1"/>
  <c r="G452" i="1"/>
  <c r="G451" i="1"/>
  <c r="E450" i="1"/>
  <c r="E449" i="1"/>
  <c r="E448" i="1"/>
  <c r="F447" i="1"/>
  <c r="F446" i="1"/>
  <c r="F445" i="1"/>
  <c r="F444" i="1"/>
  <c r="F443" i="1"/>
  <c r="F442" i="1"/>
  <c r="G441" i="1"/>
  <c r="G440" i="1"/>
  <c r="G439" i="1"/>
  <c r="G438" i="1"/>
  <c r="E434" i="1"/>
  <c r="E433" i="1"/>
  <c r="E432" i="1"/>
  <c r="E431" i="1"/>
  <c r="E430" i="1"/>
  <c r="E429" i="1"/>
  <c r="E428" i="1"/>
  <c r="F427" i="1"/>
  <c r="F426" i="1"/>
  <c r="F425" i="1"/>
  <c r="F424" i="1"/>
  <c r="F423" i="1"/>
  <c r="G422" i="1"/>
  <c r="F421" i="1"/>
  <c r="F420" i="1"/>
  <c r="F419" i="1"/>
  <c r="F418" i="1"/>
  <c r="G417" i="1"/>
  <c r="G416" i="1"/>
  <c r="G415" i="1"/>
  <c r="G414" i="1"/>
  <c r="G413" i="1"/>
  <c r="E412" i="1"/>
  <c r="F411" i="1"/>
  <c r="F410" i="1"/>
  <c r="E409" i="1"/>
  <c r="F408" i="1"/>
  <c r="G407" i="1"/>
  <c r="E406" i="1"/>
  <c r="F405" i="1"/>
  <c r="G404" i="1"/>
  <c r="E403" i="1"/>
  <c r="G402" i="1"/>
  <c r="E402" i="1"/>
  <c r="F401" i="1"/>
  <c r="F400" i="1"/>
  <c r="F399" i="1"/>
  <c r="F398" i="1"/>
  <c r="F397" i="1"/>
  <c r="F396" i="1"/>
  <c r="G395" i="1"/>
  <c r="E394" i="1"/>
  <c r="F393" i="1"/>
  <c r="F392" i="1"/>
  <c r="G391" i="1"/>
  <c r="E390" i="1"/>
  <c r="F389" i="1"/>
  <c r="G388" i="1"/>
  <c r="E387" i="1"/>
  <c r="F386" i="1"/>
  <c r="E385" i="1"/>
  <c r="F384" i="1"/>
  <c r="G383" i="1"/>
  <c r="E381" i="1"/>
  <c r="F380" i="1"/>
  <c r="E379" i="1"/>
  <c r="F378" i="1"/>
  <c r="E377" i="1"/>
  <c r="F376" i="1"/>
  <c r="F375" i="1"/>
  <c r="E374" i="1"/>
  <c r="F373" i="1"/>
  <c r="F372" i="1"/>
  <c r="E371" i="1"/>
  <c r="E370" i="1"/>
  <c r="E369" i="1"/>
  <c r="F368" i="1"/>
  <c r="F367" i="1"/>
  <c r="F366" i="1"/>
  <c r="F365" i="1"/>
  <c r="F364" i="1"/>
  <c r="F363" i="1"/>
  <c r="F362" i="1"/>
  <c r="F361" i="1"/>
  <c r="F360" i="1"/>
  <c r="G359" i="1"/>
  <c r="E350" i="1"/>
  <c r="E349" i="1"/>
  <c r="E341" i="1"/>
  <c r="E340" i="1"/>
  <c r="E339" i="1"/>
  <c r="E338" i="1"/>
  <c r="E337" i="1"/>
  <c r="E336" i="1"/>
  <c r="E335" i="1"/>
  <c r="F334" i="1"/>
  <c r="F333" i="1"/>
  <c r="F332" i="1"/>
  <c r="F331" i="1"/>
  <c r="E318" i="1"/>
  <c r="E317" i="1"/>
  <c r="E316" i="1"/>
  <c r="E315" i="1"/>
  <c r="E314" i="1"/>
  <c r="G1127" i="1"/>
  <c r="F1127" i="1"/>
  <c r="E1126" i="1"/>
  <c r="F1125" i="1"/>
  <c r="F1124" i="1"/>
  <c r="F1123" i="1"/>
  <c r="F1122" i="1"/>
  <c r="F1121" i="1"/>
  <c r="E1120" i="1"/>
  <c r="G1119" i="1"/>
  <c r="E1119" i="1"/>
  <c r="G1118" i="1"/>
  <c r="E1118" i="1"/>
  <c r="G1117" i="1"/>
  <c r="E1117" i="1"/>
  <c r="G1116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E1095" i="1"/>
  <c r="G1094" i="1"/>
  <c r="E1094" i="1"/>
  <c r="G1093" i="1"/>
  <c r="E1093" i="1"/>
  <c r="G1092" i="1"/>
  <c r="F1091" i="1"/>
  <c r="F1090" i="1"/>
  <c r="F1089" i="1"/>
  <c r="F1088" i="1"/>
  <c r="F1087" i="1"/>
  <c r="F1086" i="1"/>
  <c r="F1085" i="1"/>
  <c r="F1084" i="1"/>
  <c r="F1082" i="1"/>
  <c r="F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G1000" i="1"/>
  <c r="E1000" i="1"/>
  <c r="F999" i="1"/>
  <c r="G997" i="1"/>
  <c r="G996" i="1"/>
  <c r="E995" i="1"/>
  <c r="F994" i="1"/>
  <c r="G993" i="1"/>
  <c r="E992" i="1"/>
  <c r="F991" i="1"/>
  <c r="F990" i="1"/>
  <c r="F989" i="1"/>
  <c r="E988" i="1"/>
  <c r="E987" i="1"/>
  <c r="F986" i="1"/>
  <c r="F985" i="1"/>
  <c r="F984" i="1"/>
  <c r="F983" i="1"/>
  <c r="F982" i="1"/>
  <c r="E981" i="1"/>
  <c r="E980" i="1"/>
  <c r="E979" i="1"/>
  <c r="E978" i="1"/>
  <c r="F977" i="1"/>
  <c r="E976" i="1"/>
  <c r="F975" i="1"/>
  <c r="F974" i="1"/>
  <c r="F973" i="1"/>
  <c r="F972" i="1"/>
  <c r="F971" i="1"/>
  <c r="F970" i="1"/>
  <c r="F969" i="1"/>
  <c r="F968" i="1"/>
  <c r="F967" i="1"/>
  <c r="F966" i="1"/>
  <c r="G965" i="1"/>
  <c r="F964" i="1"/>
  <c r="G963" i="1"/>
  <c r="G962" i="1"/>
  <c r="G961" i="1"/>
  <c r="F960" i="1"/>
  <c r="F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G941" i="1"/>
  <c r="G940" i="1"/>
  <c r="F939" i="1"/>
  <c r="F938" i="1"/>
  <c r="F937" i="1"/>
  <c r="G936" i="1"/>
  <c r="G935" i="1"/>
  <c r="G934" i="1"/>
  <c r="G933" i="1"/>
  <c r="G932" i="1"/>
  <c r="G931" i="1"/>
  <c r="G930" i="1"/>
  <c r="G929" i="1"/>
  <c r="G928" i="1"/>
  <c r="G927" i="1"/>
  <c r="G926" i="1"/>
  <c r="E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E869" i="1"/>
  <c r="E859" i="1"/>
  <c r="E858" i="1"/>
  <c r="E857" i="1"/>
  <c r="E856" i="1"/>
  <c r="E855" i="1"/>
  <c r="E854" i="1"/>
  <c r="E853" i="1"/>
  <c r="E852" i="1"/>
  <c r="E836" i="1"/>
  <c r="E835" i="1"/>
  <c r="E834" i="1"/>
  <c r="E833" i="1"/>
  <c r="E832" i="1"/>
  <c r="E831" i="1"/>
  <c r="E824" i="1"/>
  <c r="F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G782" i="1"/>
  <c r="G781" i="1"/>
  <c r="G780" i="1"/>
  <c r="G779" i="1"/>
  <c r="G778" i="1"/>
  <c r="G777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G752" i="1"/>
  <c r="E751" i="1"/>
  <c r="F750" i="1"/>
  <c r="G749" i="1"/>
  <c r="E748" i="1"/>
  <c r="F747" i="1"/>
  <c r="F746" i="1"/>
  <c r="G745" i="1"/>
  <c r="E745" i="1"/>
  <c r="G744" i="1"/>
  <c r="E744" i="1"/>
  <c r="G743" i="1"/>
  <c r="E743" i="1"/>
  <c r="G742" i="1"/>
  <c r="E742" i="1"/>
  <c r="F741" i="1"/>
  <c r="F740" i="1"/>
  <c r="G739" i="1"/>
  <c r="G738" i="1"/>
  <c r="E737" i="1"/>
  <c r="F736" i="1"/>
  <c r="F735" i="1"/>
  <c r="E734" i="1"/>
  <c r="F733" i="1"/>
  <c r="E732" i="1"/>
  <c r="F731" i="1"/>
  <c r="F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E581" i="1"/>
  <c r="E580" i="1"/>
  <c r="E579" i="1"/>
  <c r="E578" i="1"/>
  <c r="E577" i="1"/>
  <c r="E576" i="1"/>
  <c r="E575" i="1"/>
  <c r="E574" i="1"/>
  <c r="E573" i="1"/>
  <c r="E572" i="1"/>
  <c r="E571" i="1"/>
  <c r="E558" i="1"/>
  <c r="F557" i="1"/>
  <c r="G556" i="1"/>
  <c r="E554" i="1"/>
  <c r="F552" i="1"/>
  <c r="F551" i="1"/>
  <c r="E549" i="1"/>
  <c r="E548" i="1"/>
  <c r="E542" i="1"/>
  <c r="E541" i="1"/>
  <c r="E540" i="1"/>
  <c r="E539" i="1"/>
  <c r="G537" i="1"/>
  <c r="G536" i="1"/>
  <c r="G535" i="1"/>
  <c r="G534" i="1"/>
  <c r="G533" i="1"/>
  <c r="E532" i="1"/>
  <c r="E531" i="1"/>
  <c r="E530" i="1"/>
  <c r="E529" i="1"/>
  <c r="E528" i="1"/>
  <c r="E527" i="1"/>
  <c r="F524" i="1"/>
  <c r="F523" i="1"/>
  <c r="F522" i="1"/>
  <c r="F521" i="1"/>
  <c r="F520" i="1"/>
  <c r="F519" i="1"/>
  <c r="F518" i="1"/>
  <c r="F517" i="1"/>
  <c r="G516" i="1"/>
  <c r="G515" i="1"/>
  <c r="G514" i="1"/>
  <c r="G513" i="1"/>
  <c r="E512" i="1"/>
  <c r="E511" i="1"/>
  <c r="E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E493" i="1"/>
  <c r="F492" i="1"/>
  <c r="F482" i="1"/>
  <c r="F481" i="1"/>
  <c r="F480" i="1"/>
  <c r="F479" i="1"/>
  <c r="F478" i="1"/>
  <c r="E468" i="1"/>
  <c r="E467" i="1"/>
  <c r="E466" i="1"/>
  <c r="F465" i="1"/>
  <c r="F464" i="1"/>
  <c r="F463" i="1"/>
  <c r="F462" i="1"/>
  <c r="F461" i="1"/>
  <c r="F460" i="1"/>
  <c r="F459" i="1"/>
  <c r="G458" i="1"/>
  <c r="G450" i="1"/>
  <c r="E443" i="1"/>
  <c r="E442" i="1"/>
  <c r="E441" i="1"/>
  <c r="E440" i="1"/>
  <c r="E439" i="1"/>
  <c r="E438" i="1"/>
  <c r="E437" i="1"/>
  <c r="E436" i="1"/>
  <c r="E435" i="1"/>
  <c r="F434" i="1"/>
  <c r="F433" i="1"/>
  <c r="F432" i="1"/>
  <c r="F431" i="1"/>
  <c r="F430" i="1"/>
  <c r="G429" i="1"/>
  <c r="G428" i="1"/>
  <c r="G427" i="1"/>
  <c r="G426" i="1"/>
  <c r="G425" i="1"/>
  <c r="E420" i="1"/>
  <c r="E419" i="1"/>
  <c r="E418" i="1"/>
  <c r="E417" i="1"/>
  <c r="F416" i="1"/>
  <c r="F415" i="1"/>
  <c r="F414" i="1"/>
  <c r="F413" i="1"/>
  <c r="G412" i="1"/>
  <c r="E411" i="1"/>
  <c r="E410" i="1"/>
  <c r="F409" i="1"/>
  <c r="G408" i="1"/>
  <c r="E407" i="1"/>
  <c r="F406" i="1"/>
  <c r="G405" i="1"/>
  <c r="E404" i="1"/>
  <c r="F403" i="1"/>
  <c r="F402" i="1"/>
  <c r="E401" i="1"/>
  <c r="E400" i="1"/>
  <c r="E399" i="1"/>
  <c r="E398" i="1"/>
  <c r="E397" i="1"/>
  <c r="E396" i="1"/>
  <c r="E395" i="1"/>
  <c r="G394" i="1"/>
  <c r="E393" i="1"/>
  <c r="G392" i="1"/>
  <c r="E391" i="1"/>
  <c r="F390" i="1"/>
  <c r="G389" i="1"/>
  <c r="E388" i="1"/>
  <c r="F387" i="1"/>
  <c r="G386" i="1"/>
  <c r="E386" i="1"/>
  <c r="F385" i="1"/>
  <c r="G384" i="1"/>
  <c r="E383" i="1"/>
  <c r="E382" i="1"/>
  <c r="F381" i="1"/>
  <c r="E380" i="1"/>
  <c r="F379" i="1"/>
  <c r="E378" i="1"/>
  <c r="F377" i="1"/>
  <c r="E376" i="1"/>
  <c r="E375" i="1"/>
  <c r="F374" i="1"/>
  <c r="E373" i="1"/>
  <c r="E372" i="1"/>
  <c r="F371" i="1"/>
  <c r="F370" i="1"/>
  <c r="F369" i="1"/>
  <c r="G368" i="1"/>
  <c r="G367" i="1"/>
  <c r="G366" i="1"/>
  <c r="G365" i="1"/>
  <c r="G364" i="1"/>
  <c r="G363" i="1"/>
  <c r="G362" i="1"/>
  <c r="G361" i="1"/>
  <c r="G360" i="1"/>
  <c r="F359" i="1"/>
  <c r="G358" i="1"/>
  <c r="G357" i="1"/>
  <c r="G356" i="1"/>
  <c r="G355" i="1"/>
  <c r="G354" i="1"/>
  <c r="G353" i="1"/>
  <c r="G352" i="1"/>
  <c r="G351" i="1"/>
  <c r="G350" i="1"/>
  <c r="E348" i="1"/>
  <c r="E347" i="1"/>
  <c r="E346" i="1"/>
  <c r="E345" i="1"/>
  <c r="E344" i="1"/>
  <c r="E343" i="1"/>
  <c r="E342" i="1"/>
  <c r="F341" i="1"/>
  <c r="F340" i="1"/>
  <c r="F339" i="1"/>
  <c r="F338" i="1"/>
  <c r="F337" i="1"/>
  <c r="F336" i="1"/>
  <c r="G335" i="1"/>
  <c r="G334" i="1"/>
  <c r="G333" i="1"/>
  <c r="G332" i="1"/>
  <c r="G331" i="1"/>
  <c r="G330" i="1"/>
  <c r="E329" i="1"/>
  <c r="E328" i="1"/>
  <c r="E327" i="1"/>
  <c r="E326" i="1"/>
  <c r="E325" i="1"/>
  <c r="E324" i="1"/>
  <c r="F323" i="1"/>
  <c r="F322" i="1"/>
  <c r="F321" i="1"/>
  <c r="G320" i="1"/>
  <c r="G319" i="1"/>
  <c r="G318" i="1"/>
  <c r="F1092" i="1"/>
  <c r="G1083" i="1"/>
  <c r="F1083" i="1"/>
  <c r="E999" i="1"/>
  <c r="G998" i="1"/>
  <c r="F998" i="1"/>
  <c r="E997" i="1"/>
  <c r="F996" i="1"/>
  <c r="G995" i="1"/>
  <c r="E994" i="1"/>
  <c r="F993" i="1"/>
  <c r="G992" i="1"/>
  <c r="E991" i="1"/>
  <c r="E990" i="1"/>
  <c r="E989" i="1"/>
  <c r="F988" i="1"/>
  <c r="F987" i="1"/>
  <c r="E986" i="1"/>
  <c r="E985" i="1"/>
  <c r="E984" i="1"/>
  <c r="E983" i="1"/>
  <c r="E982" i="1"/>
  <c r="F981" i="1"/>
  <c r="F980" i="1"/>
  <c r="G973" i="1"/>
  <c r="F942" i="1"/>
  <c r="F941" i="1"/>
  <c r="F940" i="1"/>
  <c r="G939" i="1"/>
  <c r="G938" i="1"/>
  <c r="G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8" i="1"/>
  <c r="E867" i="1"/>
  <c r="E866" i="1"/>
  <c r="E865" i="1"/>
  <c r="E864" i="1"/>
  <c r="E863" i="1"/>
  <c r="E862" i="1"/>
  <c r="E861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E822" i="1"/>
  <c r="E820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G756" i="1"/>
  <c r="G755" i="1"/>
  <c r="G754" i="1"/>
  <c r="G753" i="1"/>
  <c r="G730" i="1"/>
  <c r="F729" i="1"/>
  <c r="F728" i="1"/>
  <c r="F727" i="1"/>
  <c r="F726" i="1"/>
  <c r="F725" i="1"/>
  <c r="F724" i="1"/>
  <c r="F723" i="1"/>
  <c r="E722" i="1"/>
  <c r="E721" i="1"/>
  <c r="E720" i="1"/>
  <c r="E719" i="1"/>
  <c r="E718" i="1"/>
  <c r="E717" i="1"/>
  <c r="F716" i="1"/>
  <c r="G715" i="1"/>
  <c r="G714" i="1"/>
  <c r="G713" i="1"/>
  <c r="G712" i="1"/>
  <c r="F711" i="1"/>
  <c r="F710" i="1"/>
  <c r="F709" i="1"/>
  <c r="F708" i="1"/>
  <c r="F707" i="1"/>
  <c r="F706" i="1"/>
  <c r="F705" i="1"/>
  <c r="E704" i="1"/>
  <c r="F703" i="1"/>
  <c r="E702" i="1"/>
  <c r="E701" i="1"/>
  <c r="G695" i="1"/>
  <c r="G694" i="1"/>
  <c r="G693" i="1"/>
  <c r="G692" i="1"/>
  <c r="F691" i="1"/>
  <c r="G690" i="1"/>
  <c r="G689" i="1"/>
  <c r="F688" i="1"/>
  <c r="F687" i="1"/>
  <c r="F686" i="1"/>
  <c r="F685" i="1"/>
  <c r="F684" i="1"/>
  <c r="F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F666" i="1"/>
  <c r="F665" i="1"/>
  <c r="F664" i="1"/>
  <c r="F663" i="1"/>
  <c r="F662" i="1"/>
  <c r="F661" i="1"/>
  <c r="F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E612" i="1"/>
  <c r="E611" i="1"/>
  <c r="E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G555" i="1"/>
  <c r="F554" i="1"/>
  <c r="G553" i="1"/>
  <c r="F550" i="1"/>
  <c r="F548" i="1"/>
  <c r="F547" i="1"/>
  <c r="F546" i="1"/>
  <c r="F545" i="1"/>
  <c r="F544" i="1"/>
  <c r="F543" i="1"/>
  <c r="F542" i="1"/>
  <c r="G541" i="1"/>
  <c r="G540" i="1"/>
  <c r="G539" i="1"/>
  <c r="G538" i="1"/>
  <c r="E533" i="1"/>
  <c r="F532" i="1"/>
  <c r="G531" i="1"/>
  <c r="G530" i="1"/>
  <c r="G529" i="1"/>
  <c r="G528" i="1"/>
  <c r="G527" i="1"/>
  <c r="E526" i="1"/>
  <c r="E525" i="1"/>
  <c r="G502" i="1"/>
  <c r="G501" i="1"/>
  <c r="G500" i="1"/>
  <c r="G499" i="1"/>
  <c r="G498" i="1"/>
  <c r="G497" i="1"/>
  <c r="G496" i="1"/>
  <c r="G495" i="1"/>
  <c r="G494" i="1"/>
  <c r="F493" i="1"/>
  <c r="G492" i="1"/>
  <c r="F491" i="1"/>
  <c r="F490" i="1"/>
  <c r="F489" i="1"/>
  <c r="F488" i="1"/>
  <c r="F487" i="1"/>
  <c r="F486" i="1"/>
  <c r="F485" i="1"/>
  <c r="G484" i="1"/>
  <c r="E484" i="1"/>
  <c r="F483" i="1"/>
  <c r="G482" i="1"/>
  <c r="G481" i="1"/>
  <c r="G480" i="1"/>
  <c r="G479" i="1"/>
  <c r="F477" i="1"/>
  <c r="F476" i="1"/>
  <c r="F475" i="1"/>
  <c r="E474" i="1"/>
  <c r="E473" i="1"/>
  <c r="E472" i="1"/>
  <c r="E471" i="1"/>
  <c r="E470" i="1"/>
  <c r="E469" i="1"/>
  <c r="G466" i="1"/>
  <c r="G465" i="1"/>
  <c r="G464" i="1"/>
  <c r="G463" i="1"/>
  <c r="G462" i="1"/>
  <c r="G461" i="1"/>
  <c r="G460" i="1"/>
  <c r="G459" i="1"/>
  <c r="F458" i="1"/>
  <c r="F457" i="1"/>
  <c r="F456" i="1"/>
  <c r="F455" i="1"/>
  <c r="F454" i="1"/>
  <c r="F453" i="1"/>
  <c r="F452" i="1"/>
  <c r="E451" i="1"/>
  <c r="G449" i="1"/>
  <c r="G448" i="1"/>
  <c r="G447" i="1"/>
  <c r="G446" i="1"/>
  <c r="G445" i="1"/>
  <c r="G444" i="1"/>
  <c r="G443" i="1"/>
  <c r="G437" i="1"/>
  <c r="G436" i="1"/>
  <c r="G435" i="1"/>
  <c r="G434" i="1"/>
  <c r="G433" i="1"/>
  <c r="G432" i="1"/>
  <c r="G431" i="1"/>
  <c r="G430" i="1"/>
  <c r="F429" i="1"/>
  <c r="F428" i="1"/>
  <c r="E427" i="1"/>
  <c r="E426" i="1"/>
  <c r="E425" i="1"/>
  <c r="E424" i="1"/>
  <c r="E423" i="1"/>
  <c r="E422" i="1"/>
  <c r="E421" i="1"/>
  <c r="E413" i="1"/>
  <c r="F412" i="1"/>
  <c r="G411" i="1"/>
  <c r="G410" i="1"/>
  <c r="G409" i="1"/>
  <c r="E408" i="1"/>
  <c r="F407" i="1"/>
  <c r="G406" i="1"/>
  <c r="E405" i="1"/>
  <c r="F404" i="1"/>
  <c r="G403" i="1"/>
  <c r="G401" i="1"/>
  <c r="F382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E330" i="1"/>
  <c r="F329" i="1"/>
  <c r="F328" i="1"/>
  <c r="F327" i="1"/>
  <c r="F326" i="1"/>
  <c r="F325" i="1"/>
  <c r="F324" i="1"/>
  <c r="E323" i="1"/>
  <c r="E322" i="1"/>
  <c r="E321" i="1"/>
  <c r="E320" i="1"/>
  <c r="E319" i="1"/>
  <c r="G317" i="1"/>
  <c r="G316" i="1"/>
  <c r="G315" i="1"/>
  <c r="G314" i="1"/>
  <c r="G1095" i="1"/>
  <c r="G1084" i="1"/>
  <c r="E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F979" i="1"/>
  <c r="F978" i="1"/>
  <c r="E977" i="1"/>
  <c r="F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F958" i="1"/>
  <c r="F957" i="1"/>
  <c r="F956" i="1"/>
  <c r="F955" i="1"/>
  <c r="F954" i="1"/>
  <c r="F953" i="1"/>
  <c r="F952" i="1"/>
  <c r="F951" i="1"/>
  <c r="F950" i="1"/>
  <c r="F949" i="1"/>
  <c r="G948" i="1"/>
  <c r="G947" i="1"/>
  <c r="G946" i="1"/>
  <c r="G945" i="1"/>
  <c r="G944" i="1"/>
  <c r="G943" i="1"/>
  <c r="G925" i="1"/>
  <c r="G924" i="1"/>
  <c r="G923" i="1"/>
  <c r="G922" i="1"/>
  <c r="G921" i="1"/>
  <c r="G920" i="1"/>
  <c r="G919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G837" i="1"/>
  <c r="G836" i="1"/>
  <c r="G835" i="1"/>
  <c r="G834" i="1"/>
  <c r="G833" i="1"/>
  <c r="G832" i="1"/>
  <c r="G831" i="1"/>
  <c r="G830" i="1"/>
  <c r="E830" i="1"/>
  <c r="G829" i="1"/>
  <c r="E829" i="1"/>
  <c r="G828" i="1"/>
  <c r="E828" i="1"/>
  <c r="G827" i="1"/>
  <c r="E827" i="1"/>
  <c r="G826" i="1"/>
  <c r="E826" i="1"/>
  <c r="G825" i="1"/>
  <c r="E825" i="1"/>
  <c r="G824" i="1"/>
  <c r="G823" i="1"/>
  <c r="E823" i="1"/>
  <c r="E821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G776" i="1"/>
  <c r="G775" i="1"/>
  <c r="E763" i="1"/>
  <c r="E762" i="1"/>
  <c r="E761" i="1"/>
  <c r="E760" i="1"/>
  <c r="E759" i="1"/>
  <c r="E758" i="1"/>
  <c r="E757" i="1"/>
  <c r="E756" i="1"/>
  <c r="E755" i="1"/>
  <c r="E754" i="1"/>
  <c r="E753" i="1"/>
  <c r="F752" i="1"/>
  <c r="G751" i="1"/>
  <c r="E750" i="1"/>
  <c r="F749" i="1"/>
  <c r="G748" i="1"/>
  <c r="E747" i="1"/>
  <c r="G746" i="1"/>
  <c r="E746" i="1"/>
  <c r="F742" i="1"/>
  <c r="G741" i="1"/>
  <c r="E740" i="1"/>
  <c r="F739" i="1"/>
  <c r="E738" i="1"/>
  <c r="F737" i="1"/>
  <c r="G736" i="1"/>
  <c r="G734" i="1"/>
  <c r="E733" i="1"/>
  <c r="F732" i="1"/>
  <c r="G731" i="1"/>
  <c r="E716" i="1"/>
  <c r="F715" i="1"/>
  <c r="F714" i="1"/>
  <c r="F713" i="1"/>
  <c r="F712" i="1"/>
  <c r="G711" i="1"/>
  <c r="G710" i="1"/>
  <c r="G709" i="1"/>
  <c r="E700" i="1"/>
  <c r="E699" i="1"/>
  <c r="E698" i="1"/>
  <c r="E697" i="1"/>
  <c r="F696" i="1"/>
  <c r="F695" i="1"/>
  <c r="F694" i="1"/>
  <c r="F693" i="1"/>
  <c r="F692" i="1"/>
  <c r="G691" i="1"/>
  <c r="F690" i="1"/>
  <c r="F689" i="1"/>
  <c r="G688" i="1"/>
  <c r="G687" i="1"/>
  <c r="G686" i="1"/>
  <c r="G685" i="1"/>
  <c r="G684" i="1"/>
  <c r="G683" i="1"/>
  <c r="E666" i="1"/>
  <c r="E665" i="1"/>
  <c r="E664" i="1"/>
  <c r="E663" i="1"/>
  <c r="E662" i="1"/>
  <c r="E661" i="1"/>
  <c r="E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E632" i="1"/>
  <c r="E631" i="1"/>
  <c r="F630" i="1"/>
  <c r="E629" i="1"/>
  <c r="E628" i="1"/>
  <c r="F612" i="1"/>
  <c r="F611" i="1"/>
  <c r="F610" i="1"/>
  <c r="E609" i="1"/>
  <c r="E608" i="1"/>
  <c r="E607" i="1"/>
  <c r="E606" i="1"/>
  <c r="E605" i="1"/>
  <c r="E604" i="1"/>
  <c r="E603" i="1"/>
  <c r="E602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E557" i="1"/>
  <c r="F556" i="1"/>
  <c r="F555" i="1"/>
  <c r="G554" i="1"/>
  <c r="F553" i="1"/>
  <c r="G552" i="1"/>
  <c r="G551" i="1"/>
  <c r="G550" i="1"/>
  <c r="G549" i="1"/>
  <c r="G548" i="1"/>
  <c r="E547" i="1"/>
  <c r="E546" i="1"/>
  <c r="E545" i="1"/>
  <c r="E544" i="1"/>
  <c r="E543" i="1"/>
  <c r="E538" i="1"/>
  <c r="E537" i="1"/>
  <c r="E536" i="1"/>
  <c r="E535" i="1"/>
  <c r="E534" i="1"/>
  <c r="F529" i="1"/>
  <c r="F528" i="1"/>
  <c r="F527" i="1"/>
  <c r="F526" i="1"/>
  <c r="F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F512" i="1"/>
  <c r="F511" i="1"/>
  <c r="F510" i="1"/>
  <c r="E509" i="1"/>
  <c r="E508" i="1"/>
  <c r="E507" i="1"/>
  <c r="E506" i="1"/>
  <c r="E505" i="1"/>
  <c r="E504" i="1"/>
  <c r="E503" i="1"/>
  <c r="E502" i="1"/>
  <c r="E501" i="1"/>
  <c r="E492" i="1"/>
  <c r="G491" i="1"/>
  <c r="E491" i="1"/>
  <c r="G490" i="1"/>
  <c r="E490" i="1"/>
  <c r="G489" i="1"/>
  <c r="E489" i="1"/>
  <c r="G488" i="1"/>
  <c r="E488" i="1"/>
  <c r="G487" i="1"/>
  <c r="E487" i="1"/>
  <c r="G486" i="1"/>
  <c r="E486" i="1"/>
  <c r="G485" i="1"/>
  <c r="E485" i="1"/>
  <c r="F484" i="1"/>
  <c r="G483" i="1"/>
  <c r="E478" i="1"/>
  <c r="E477" i="1"/>
  <c r="E476" i="1"/>
  <c r="E475" i="1"/>
  <c r="F474" i="1"/>
  <c r="F473" i="1"/>
  <c r="F472" i="1"/>
  <c r="F471" i="1"/>
  <c r="F470" i="1"/>
  <c r="F469" i="1"/>
  <c r="F468" i="1"/>
  <c r="F467" i="1"/>
  <c r="F466" i="1"/>
  <c r="E465" i="1"/>
  <c r="E464" i="1"/>
  <c r="E463" i="1"/>
  <c r="E457" i="1"/>
  <c r="E456" i="1"/>
  <c r="E455" i="1"/>
  <c r="E454" i="1"/>
  <c r="E453" i="1"/>
  <c r="E452" i="1"/>
  <c r="F451" i="1"/>
  <c r="F450" i="1"/>
  <c r="F449" i="1"/>
  <c r="F448" i="1"/>
  <c r="E447" i="1"/>
  <c r="E446" i="1"/>
  <c r="E445" i="1"/>
  <c r="E444" i="1"/>
  <c r="G442" i="1"/>
  <c r="F441" i="1"/>
  <c r="F440" i="1"/>
  <c r="F439" i="1"/>
  <c r="F438" i="1"/>
  <c r="F437" i="1"/>
  <c r="F436" i="1"/>
  <c r="F435" i="1"/>
  <c r="G424" i="1"/>
  <c r="G423" i="1"/>
  <c r="F422" i="1"/>
  <c r="G421" i="1"/>
  <c r="G420" i="1"/>
  <c r="G419" i="1"/>
  <c r="G418" i="1"/>
  <c r="F417" i="1"/>
  <c r="E416" i="1"/>
  <c r="E415" i="1"/>
  <c r="E414" i="1"/>
  <c r="G400" i="1"/>
  <c r="G399" i="1"/>
  <c r="G398" i="1"/>
  <c r="G397" i="1"/>
  <c r="G396" i="1"/>
  <c r="F395" i="1"/>
  <c r="F394" i="1"/>
  <c r="G393" i="1"/>
  <c r="E392" i="1"/>
  <c r="F391" i="1"/>
  <c r="G390" i="1"/>
  <c r="E389" i="1"/>
  <c r="F388" i="1"/>
  <c r="G387" i="1"/>
  <c r="G385" i="1"/>
  <c r="E384" i="1"/>
  <c r="F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F335" i="1"/>
  <c r="E334" i="1"/>
  <c r="E333" i="1"/>
  <c r="E332" i="1"/>
  <c r="E331" i="1"/>
  <c r="F330" i="1"/>
  <c r="G329" i="1"/>
  <c r="G328" i="1"/>
  <c r="G327" i="1"/>
  <c r="G326" i="1"/>
  <c r="G325" i="1"/>
  <c r="G324" i="1"/>
  <c r="G323" i="1"/>
  <c r="G322" i="1"/>
  <c r="G321" i="1"/>
  <c r="F320" i="1"/>
  <c r="F319" i="1"/>
  <c r="F318" i="1"/>
  <c r="F317" i="1"/>
  <c r="F316" i="1"/>
  <c r="F315" i="1"/>
  <c r="F314" i="1"/>
  <c r="G313" i="1"/>
  <c r="F313" i="1"/>
  <c r="E313" i="1"/>
  <c r="G312" i="1"/>
  <c r="F312" i="1"/>
  <c r="E312" i="1"/>
  <c r="G311" i="1"/>
  <c r="F311" i="1"/>
  <c r="E311" i="1"/>
  <c r="G310" i="1"/>
  <c r="F310" i="1"/>
  <c r="E310" i="1"/>
  <c r="G309" i="1"/>
  <c r="F309" i="1"/>
  <c r="E309" i="1"/>
  <c r="G308" i="1"/>
  <c r="F308" i="1"/>
  <c r="E308" i="1"/>
  <c r="G307" i="1"/>
  <c r="F307" i="1"/>
  <c r="E307" i="1"/>
  <c r="G306" i="1"/>
  <c r="F306" i="1"/>
  <c r="E306" i="1"/>
  <c r="G305" i="1"/>
  <c r="F305" i="1"/>
  <c r="E305" i="1"/>
  <c r="G304" i="1"/>
  <c r="F304" i="1"/>
  <c r="E304" i="1"/>
  <c r="G303" i="1"/>
  <c r="F303" i="1"/>
  <c r="E303" i="1"/>
  <c r="G302" i="1"/>
  <c r="F302" i="1"/>
  <c r="E302" i="1"/>
  <c r="G301" i="1"/>
  <c r="F301" i="1"/>
  <c r="E301" i="1"/>
  <c r="G300" i="1"/>
  <c r="F300" i="1"/>
  <c r="E300" i="1"/>
  <c r="G299" i="1"/>
  <c r="F299" i="1"/>
  <c r="E299" i="1"/>
  <c r="G298" i="1"/>
  <c r="F298" i="1"/>
  <c r="E298" i="1"/>
  <c r="G297" i="1"/>
  <c r="F297" i="1"/>
  <c r="E297" i="1"/>
  <c r="G296" i="1"/>
  <c r="F296" i="1"/>
  <c r="E296" i="1"/>
  <c r="G295" i="1"/>
  <c r="F295" i="1"/>
  <c r="E295" i="1"/>
  <c r="G294" i="1"/>
  <c r="F294" i="1"/>
  <c r="E294" i="1"/>
  <c r="G293" i="1"/>
  <c r="F293" i="1"/>
  <c r="E293" i="1"/>
  <c r="G292" i="1"/>
  <c r="F292" i="1"/>
  <c r="E292" i="1"/>
  <c r="G291" i="1"/>
  <c r="F291" i="1"/>
  <c r="E291" i="1"/>
  <c r="G290" i="1"/>
  <c r="F290" i="1"/>
  <c r="E290" i="1"/>
  <c r="G289" i="1"/>
  <c r="F289" i="1"/>
  <c r="E289" i="1"/>
  <c r="G288" i="1"/>
  <c r="F288" i="1"/>
  <c r="E288" i="1"/>
  <c r="G287" i="1"/>
  <c r="F287" i="1"/>
  <c r="E287" i="1"/>
  <c r="G286" i="1"/>
  <c r="F286" i="1"/>
  <c r="E286" i="1"/>
  <c r="G285" i="1"/>
  <c r="F285" i="1"/>
  <c r="E285" i="1"/>
  <c r="G284" i="1"/>
  <c r="F284" i="1"/>
  <c r="E284" i="1"/>
  <c r="G283" i="1"/>
  <c r="F283" i="1"/>
  <c r="E283" i="1"/>
  <c r="G282" i="1"/>
  <c r="F282" i="1"/>
  <c r="E282" i="1"/>
  <c r="G281" i="1"/>
  <c r="F281" i="1"/>
  <c r="E281" i="1"/>
  <c r="G280" i="1"/>
  <c r="F280" i="1"/>
  <c r="E280" i="1"/>
  <c r="G279" i="1"/>
  <c r="F279" i="1"/>
  <c r="E279" i="1"/>
  <c r="G278" i="1"/>
  <c r="F278" i="1"/>
  <c r="E278" i="1"/>
  <c r="G277" i="1"/>
  <c r="F277" i="1"/>
  <c r="E277" i="1"/>
  <c r="G276" i="1"/>
  <c r="F276" i="1"/>
  <c r="E276" i="1"/>
  <c r="G275" i="1"/>
  <c r="F275" i="1"/>
  <c r="E275" i="1"/>
  <c r="G274" i="1"/>
  <c r="F274" i="1"/>
  <c r="E274" i="1"/>
  <c r="G273" i="1"/>
  <c r="F273" i="1"/>
  <c r="E273" i="1"/>
  <c r="G272" i="1"/>
  <c r="F272" i="1"/>
  <c r="E272" i="1"/>
  <c r="G271" i="1"/>
  <c r="F271" i="1"/>
  <c r="E271" i="1"/>
  <c r="G270" i="1"/>
  <c r="F270" i="1"/>
  <c r="E270" i="1"/>
  <c r="G269" i="1"/>
  <c r="F269" i="1"/>
  <c r="E269" i="1"/>
  <c r="G268" i="1"/>
  <c r="F268" i="1"/>
  <c r="E268" i="1"/>
  <c r="G267" i="1"/>
  <c r="F267" i="1"/>
  <c r="E267" i="1"/>
  <c r="G266" i="1"/>
  <c r="F266" i="1"/>
  <c r="E266" i="1"/>
  <c r="G265" i="1"/>
  <c r="F265" i="1"/>
  <c r="E265" i="1"/>
  <c r="G264" i="1"/>
  <c r="F264" i="1"/>
  <c r="E264" i="1"/>
  <c r="G263" i="1"/>
  <c r="F263" i="1"/>
  <c r="E263" i="1"/>
  <c r="G262" i="1"/>
  <c r="F262" i="1"/>
  <c r="E262" i="1"/>
  <c r="G261" i="1"/>
  <c r="F261" i="1"/>
  <c r="E261" i="1"/>
  <c r="G260" i="1"/>
  <c r="F260" i="1"/>
  <c r="E260" i="1"/>
  <c r="G259" i="1"/>
  <c r="F259" i="1"/>
  <c r="E259" i="1"/>
  <c r="G258" i="1"/>
  <c r="F258" i="1"/>
  <c r="E258" i="1"/>
  <c r="G257" i="1"/>
  <c r="F257" i="1"/>
  <c r="E257" i="1"/>
  <c r="G256" i="1"/>
  <c r="F256" i="1"/>
  <c r="E256" i="1"/>
  <c r="G255" i="1"/>
  <c r="F255" i="1"/>
  <c r="E255" i="1"/>
  <c r="G254" i="1"/>
  <c r="F254" i="1"/>
  <c r="E254" i="1"/>
  <c r="G253" i="1"/>
  <c r="F253" i="1"/>
  <c r="E253" i="1"/>
  <c r="G252" i="1"/>
  <c r="F252" i="1"/>
  <c r="E252" i="1"/>
  <c r="G251" i="1"/>
  <c r="F251" i="1"/>
  <c r="E251" i="1"/>
  <c r="G250" i="1"/>
  <c r="F250" i="1"/>
  <c r="E250" i="1"/>
  <c r="G249" i="1"/>
  <c r="F249" i="1"/>
  <c r="E249" i="1"/>
  <c r="G248" i="1"/>
  <c r="F248" i="1"/>
  <c r="E248" i="1"/>
  <c r="G247" i="1"/>
  <c r="F247" i="1"/>
  <c r="E247" i="1"/>
  <c r="G246" i="1"/>
  <c r="F246" i="1"/>
  <c r="E246" i="1"/>
  <c r="G245" i="1"/>
  <c r="F245" i="1"/>
  <c r="E245" i="1"/>
  <c r="G244" i="1"/>
  <c r="F244" i="1"/>
  <c r="E244" i="1"/>
  <c r="G243" i="1"/>
  <c r="F243" i="1"/>
  <c r="E243" i="1"/>
  <c r="G242" i="1"/>
  <c r="F242" i="1"/>
  <c r="E242" i="1"/>
  <c r="G241" i="1"/>
  <c r="F241" i="1"/>
  <c r="E241" i="1"/>
  <c r="G240" i="1"/>
  <c r="F240" i="1"/>
  <c r="E240" i="1"/>
  <c r="G239" i="1"/>
  <c r="F239" i="1"/>
  <c r="E239" i="1"/>
  <c r="G238" i="1"/>
  <c r="F238" i="1"/>
  <c r="E238" i="1"/>
  <c r="G237" i="1"/>
  <c r="F237" i="1"/>
  <c r="E237" i="1"/>
  <c r="G236" i="1"/>
  <c r="F236" i="1"/>
  <c r="E236" i="1"/>
  <c r="G235" i="1"/>
  <c r="F235" i="1"/>
  <c r="E235" i="1"/>
  <c r="G234" i="1"/>
  <c r="F234" i="1"/>
  <c r="E234" i="1"/>
  <c r="G233" i="1"/>
  <c r="F233" i="1"/>
  <c r="E233" i="1"/>
  <c r="G232" i="1"/>
  <c r="F232" i="1"/>
  <c r="E232" i="1"/>
  <c r="G231" i="1"/>
  <c r="F231" i="1"/>
  <c r="E231" i="1"/>
  <c r="G230" i="1"/>
  <c r="F230" i="1"/>
  <c r="E230" i="1"/>
  <c r="G229" i="1"/>
  <c r="F229" i="1"/>
  <c r="E229" i="1"/>
  <c r="G228" i="1"/>
  <c r="F228" i="1"/>
  <c r="E228" i="1"/>
  <c r="G227" i="1"/>
  <c r="F227" i="1"/>
  <c r="E227" i="1"/>
  <c r="G226" i="1"/>
  <c r="F226" i="1"/>
  <c r="E226" i="1"/>
  <c r="G225" i="1"/>
  <c r="F225" i="1"/>
  <c r="E225" i="1"/>
  <c r="G224" i="1"/>
  <c r="F224" i="1"/>
  <c r="E224" i="1"/>
  <c r="G223" i="1"/>
  <c r="F223" i="1"/>
  <c r="E223" i="1"/>
  <c r="G222" i="1"/>
  <c r="F222" i="1"/>
  <c r="E222" i="1"/>
  <c r="G221" i="1"/>
  <c r="F221" i="1"/>
  <c r="E221" i="1"/>
  <c r="G220" i="1"/>
  <c r="F220" i="1"/>
  <c r="E220" i="1"/>
  <c r="G219" i="1"/>
  <c r="F219" i="1"/>
  <c r="E219" i="1"/>
  <c r="G218" i="1"/>
  <c r="F218" i="1"/>
  <c r="E218" i="1"/>
  <c r="G217" i="1"/>
  <c r="F217" i="1"/>
  <c r="E217" i="1"/>
  <c r="G216" i="1"/>
  <c r="F216" i="1"/>
  <c r="E216" i="1"/>
  <c r="G215" i="1"/>
  <c r="F215" i="1"/>
  <c r="E215" i="1"/>
  <c r="G214" i="1"/>
  <c r="F214" i="1"/>
  <c r="E214" i="1"/>
  <c r="G213" i="1"/>
  <c r="F213" i="1"/>
  <c r="E213" i="1"/>
  <c r="G212" i="1"/>
  <c r="F212" i="1"/>
  <c r="E212" i="1"/>
  <c r="G211" i="1"/>
  <c r="F211" i="1"/>
  <c r="E211" i="1"/>
  <c r="G210" i="1"/>
  <c r="F210" i="1"/>
  <c r="E210" i="1"/>
  <c r="B6" i="1" a="1"/>
  <c r="B3" i="1"/>
  <c r="B4" i="1"/>
  <c r="AG2" i="23"/>
  <c r="J838" i="1" l="1"/>
  <c r="J1127" i="1"/>
  <c r="I1127" i="1"/>
  <c r="L1127" i="1" s="1"/>
  <c r="I328" i="1"/>
  <c r="J1124" i="1"/>
  <c r="I1124" i="1"/>
  <c r="I757" i="1"/>
  <c r="J321" i="1"/>
  <c r="J1107" i="1"/>
  <c r="I1107" i="1"/>
  <c r="I321" i="1"/>
  <c r="J1102" i="1"/>
  <c r="I1102" i="1"/>
  <c r="J1087" i="1"/>
  <c r="J1099" i="1"/>
  <c r="I1099" i="1"/>
  <c r="J1086" i="1"/>
  <c r="J1096" i="1"/>
  <c r="I1096" i="1"/>
  <c r="I1086" i="1"/>
  <c r="J1093" i="1"/>
  <c r="I1093" i="1"/>
  <c r="L1093" i="1" s="1"/>
  <c r="J1082" i="1"/>
  <c r="J1090" i="1"/>
  <c r="I1090" i="1"/>
  <c r="L1090" i="1" s="1"/>
  <c r="I1082" i="1"/>
  <c r="L1082" i="1" s="1"/>
  <c r="I1087" i="1"/>
  <c r="L1087" i="1" s="1"/>
  <c r="J1078" i="1"/>
  <c r="J1083" i="1"/>
  <c r="I1083" i="1"/>
  <c r="L1083" i="1" s="1"/>
  <c r="I1078" i="1"/>
  <c r="L1078" i="1" s="1"/>
  <c r="J1079" i="1"/>
  <c r="I1079" i="1"/>
  <c r="L1079" i="1" s="1"/>
  <c r="J1074" i="1"/>
  <c r="J1075" i="1"/>
  <c r="I1075" i="1"/>
  <c r="L1075" i="1" s="1"/>
  <c r="I1074" i="1"/>
  <c r="L1074" i="1" s="1"/>
  <c r="J1071" i="1"/>
  <c r="I1071" i="1"/>
  <c r="L1071" i="1" s="1"/>
  <c r="J1070" i="1"/>
  <c r="J1067" i="1"/>
  <c r="I1067" i="1"/>
  <c r="L1067" i="1" s="1"/>
  <c r="I1070" i="1"/>
  <c r="L1070" i="1" s="1"/>
  <c r="J1063" i="1"/>
  <c r="I1063" i="1"/>
  <c r="L1063" i="1" s="1"/>
  <c r="J1066" i="1"/>
  <c r="J1059" i="1"/>
  <c r="I1059" i="1"/>
  <c r="L1059" i="1" s="1"/>
  <c r="I1066" i="1"/>
  <c r="L1066" i="1" s="1"/>
  <c r="J1055" i="1"/>
  <c r="I1055" i="1"/>
  <c r="L1055" i="1" s="1"/>
  <c r="J1062" i="1"/>
  <c r="J1051" i="1"/>
  <c r="I1051" i="1"/>
  <c r="L1051" i="1" s="1"/>
  <c r="I1062" i="1"/>
  <c r="L1062" i="1" s="1"/>
  <c r="J1047" i="1"/>
  <c r="I1047" i="1"/>
  <c r="L1047" i="1" s="1"/>
  <c r="J1058" i="1"/>
  <c r="J1043" i="1"/>
  <c r="I1043" i="1"/>
  <c r="L1043" i="1" s="1"/>
  <c r="I1058" i="1"/>
  <c r="L1058" i="1" s="1"/>
  <c r="J1039" i="1"/>
  <c r="I1039" i="1"/>
  <c r="L1039" i="1" s="1"/>
  <c r="J1054" i="1"/>
  <c r="J1035" i="1"/>
  <c r="I1035" i="1"/>
  <c r="L1035" i="1" s="1"/>
  <c r="I1054" i="1"/>
  <c r="L1054" i="1" s="1"/>
  <c r="J1031" i="1"/>
  <c r="I1031" i="1"/>
  <c r="L1031" i="1" s="1"/>
  <c r="J1050" i="1"/>
  <c r="J1027" i="1"/>
  <c r="I1027" i="1"/>
  <c r="L1027" i="1" s="1"/>
  <c r="I1050" i="1"/>
  <c r="L1050" i="1" s="1"/>
  <c r="J1023" i="1"/>
  <c r="I1023" i="1"/>
  <c r="L1023" i="1" s="1"/>
  <c r="J1044" i="1"/>
  <c r="J1019" i="1"/>
  <c r="I1019" i="1"/>
  <c r="L1019" i="1" s="1"/>
  <c r="I1044" i="1"/>
  <c r="L1044" i="1" s="1"/>
  <c r="J1015" i="1"/>
  <c r="I1015" i="1"/>
  <c r="L1015" i="1" s="1"/>
  <c r="J1040" i="1"/>
  <c r="J1011" i="1"/>
  <c r="I1011" i="1"/>
  <c r="L1011" i="1" s="1"/>
  <c r="I1040" i="1"/>
  <c r="L1040" i="1" s="1"/>
  <c r="J1007" i="1"/>
  <c r="I1007" i="1"/>
  <c r="L1007" i="1" s="1"/>
  <c r="J1036" i="1"/>
  <c r="J1004" i="1"/>
  <c r="I1004" i="1"/>
  <c r="L1004" i="1" s="1"/>
  <c r="I1036" i="1"/>
  <c r="L1036" i="1" s="1"/>
  <c r="J1001" i="1"/>
  <c r="I1001" i="1"/>
  <c r="L1001" i="1" s="1"/>
  <c r="J999" i="1"/>
  <c r="I999" i="1"/>
  <c r="L999" i="1" s="1"/>
  <c r="J1032" i="1"/>
  <c r="I1032" i="1"/>
  <c r="L1032" i="1" s="1"/>
  <c r="J996" i="1"/>
  <c r="I996" i="1"/>
  <c r="L996" i="1" s="1"/>
  <c r="J994" i="1"/>
  <c r="I994" i="1"/>
  <c r="L994" i="1" s="1"/>
  <c r="J1028" i="1"/>
  <c r="J991" i="1"/>
  <c r="I991" i="1"/>
  <c r="L991" i="1" s="1"/>
  <c r="I1028" i="1"/>
  <c r="L1028" i="1" s="1"/>
  <c r="J988" i="1"/>
  <c r="I988" i="1"/>
  <c r="L988" i="1" s="1"/>
  <c r="J1024" i="1"/>
  <c r="J985" i="1"/>
  <c r="I985" i="1"/>
  <c r="L985" i="1" s="1"/>
  <c r="I1024" i="1"/>
  <c r="L1024" i="1" s="1"/>
  <c r="J982" i="1"/>
  <c r="I982" i="1"/>
  <c r="L982" i="1" s="1"/>
  <c r="J1020" i="1"/>
  <c r="J979" i="1"/>
  <c r="I979" i="1"/>
  <c r="L979" i="1" s="1"/>
  <c r="I1020" i="1"/>
  <c r="L1020" i="1" s="1"/>
  <c r="J976" i="1"/>
  <c r="I976" i="1"/>
  <c r="L976" i="1" s="1"/>
  <c r="J1016" i="1"/>
  <c r="J973" i="1"/>
  <c r="I973" i="1"/>
  <c r="L973" i="1" s="1"/>
  <c r="I1016" i="1"/>
  <c r="L1016" i="1" s="1"/>
  <c r="J1012" i="1"/>
  <c r="J969" i="1"/>
  <c r="I969" i="1"/>
  <c r="L969" i="1" s="1"/>
  <c r="I1012" i="1"/>
  <c r="L1012" i="1" s="1"/>
  <c r="J965" i="1"/>
  <c r="I965" i="1"/>
  <c r="L965" i="1" s="1"/>
  <c r="J1008" i="1"/>
  <c r="J961" i="1"/>
  <c r="I961" i="1"/>
  <c r="L961" i="1" s="1"/>
  <c r="I1008" i="1"/>
  <c r="L1008" i="1" s="1"/>
  <c r="J957" i="1"/>
  <c r="I957" i="1"/>
  <c r="L957" i="1" s="1"/>
  <c r="J970" i="1"/>
  <c r="J953" i="1"/>
  <c r="I953" i="1"/>
  <c r="L953" i="1" s="1"/>
  <c r="I970" i="1"/>
  <c r="L970" i="1" s="1"/>
  <c r="J949" i="1"/>
  <c r="I949" i="1"/>
  <c r="L949" i="1" s="1"/>
  <c r="J946" i="1"/>
  <c r="I946" i="1"/>
  <c r="L946" i="1" s="1"/>
  <c r="J966" i="1"/>
  <c r="J942" i="1"/>
  <c r="I966" i="1"/>
  <c r="L966" i="1" s="1"/>
  <c r="J938" i="1"/>
  <c r="I938" i="1"/>
  <c r="L938" i="1" s="1"/>
  <c r="J962" i="1"/>
  <c r="J934" i="1"/>
  <c r="I934" i="1"/>
  <c r="L934" i="1" s="1"/>
  <c r="I962" i="1"/>
  <c r="L962" i="1" s="1"/>
  <c r="I930" i="1"/>
  <c r="J958" i="1"/>
  <c r="J929" i="1"/>
  <c r="I929" i="1"/>
  <c r="L929" i="1" s="1"/>
  <c r="J925" i="1"/>
  <c r="I925" i="1"/>
  <c r="L925" i="1" s="1"/>
  <c r="J921" i="1"/>
  <c r="I921" i="1"/>
  <c r="L921" i="1" s="1"/>
  <c r="I958" i="1"/>
  <c r="L958" i="1" s="1"/>
  <c r="J916" i="1"/>
  <c r="I916" i="1"/>
  <c r="L916" i="1" s="1"/>
  <c r="J954" i="1"/>
  <c r="J911" i="1"/>
  <c r="I911" i="1"/>
  <c r="L911" i="1" s="1"/>
  <c r="I954" i="1"/>
  <c r="L954" i="1" s="1"/>
  <c r="J906" i="1"/>
  <c r="I906" i="1"/>
  <c r="L906" i="1" s="1"/>
  <c r="J950" i="1"/>
  <c r="J901" i="1"/>
  <c r="I901" i="1"/>
  <c r="L901" i="1" s="1"/>
  <c r="I950" i="1"/>
  <c r="L950" i="1" s="1"/>
  <c r="J945" i="1"/>
  <c r="I945" i="1"/>
  <c r="L945" i="1" s="1"/>
  <c r="I942" i="1"/>
  <c r="L942" i="1" s="1"/>
  <c r="J893" i="1"/>
  <c r="I893" i="1"/>
  <c r="L893" i="1" s="1"/>
  <c r="J941" i="1"/>
  <c r="J890" i="1"/>
  <c r="I890" i="1"/>
  <c r="L890" i="1" s="1"/>
  <c r="I941" i="1"/>
  <c r="L941" i="1" s="1"/>
  <c r="J886" i="1"/>
  <c r="I886" i="1"/>
  <c r="L886" i="1" s="1"/>
  <c r="J937" i="1"/>
  <c r="J883" i="1"/>
  <c r="I883" i="1"/>
  <c r="L883" i="1" s="1"/>
  <c r="I937" i="1"/>
  <c r="L937" i="1" s="1"/>
  <c r="J880" i="1"/>
  <c r="I880" i="1"/>
  <c r="L880" i="1" s="1"/>
  <c r="J877" i="1"/>
  <c r="I877" i="1"/>
  <c r="L877" i="1" s="1"/>
  <c r="J933" i="1"/>
  <c r="I771" i="1"/>
  <c r="I933" i="1"/>
  <c r="L933" i="1" s="1"/>
  <c r="J770" i="1"/>
  <c r="I770" i="1"/>
  <c r="L770" i="1" s="1"/>
  <c r="J930" i="1"/>
  <c r="J764" i="1"/>
  <c r="I764" i="1"/>
  <c r="L764" i="1" s="1"/>
  <c r="I759" i="1"/>
  <c r="J926" i="1"/>
  <c r="J758" i="1"/>
  <c r="I758" i="1"/>
  <c r="L758" i="1" s="1"/>
  <c r="I753" i="1"/>
  <c r="I926" i="1"/>
  <c r="L926" i="1" s="1"/>
  <c r="J752" i="1"/>
  <c r="I752" i="1"/>
  <c r="L752" i="1" s="1"/>
  <c r="J747" i="1"/>
  <c r="J920" i="1"/>
  <c r="J741" i="1"/>
  <c r="I741" i="1"/>
  <c r="L741" i="1" s="1"/>
  <c r="I920" i="1"/>
  <c r="L920" i="1" s="1"/>
  <c r="J735" i="1"/>
  <c r="I735" i="1"/>
  <c r="L735" i="1" s="1"/>
  <c r="J914" i="1"/>
  <c r="J730" i="1"/>
  <c r="I730" i="1"/>
  <c r="L730" i="1" s="1"/>
  <c r="I914" i="1"/>
  <c r="L914" i="1" s="1"/>
  <c r="J726" i="1"/>
  <c r="I726" i="1"/>
  <c r="L726" i="1" s="1"/>
  <c r="J909" i="1"/>
  <c r="J721" i="1"/>
  <c r="I721" i="1"/>
  <c r="L721" i="1" s="1"/>
  <c r="I909" i="1"/>
  <c r="L909" i="1" s="1"/>
  <c r="J717" i="1"/>
  <c r="I717" i="1"/>
  <c r="L717" i="1" s="1"/>
  <c r="J713" i="1"/>
  <c r="I713" i="1"/>
  <c r="J708" i="1"/>
  <c r="I708" i="1"/>
  <c r="L708" i="1" s="1"/>
  <c r="J904" i="1"/>
  <c r="J703" i="1"/>
  <c r="I703" i="1"/>
  <c r="L703" i="1" s="1"/>
  <c r="I904" i="1"/>
  <c r="L904" i="1" s="1"/>
  <c r="J698" i="1"/>
  <c r="I698" i="1"/>
  <c r="L698" i="1" s="1"/>
  <c r="J899" i="1"/>
  <c r="J693" i="1"/>
  <c r="I693" i="1"/>
  <c r="L693" i="1" s="1"/>
  <c r="I899" i="1"/>
  <c r="L899" i="1" s="1"/>
  <c r="J894" i="1"/>
  <c r="J687" i="1"/>
  <c r="I687" i="1"/>
  <c r="L687" i="1" s="1"/>
  <c r="I894" i="1"/>
  <c r="L894" i="1" s="1"/>
  <c r="J682" i="1"/>
  <c r="I682" i="1"/>
  <c r="L682" i="1" s="1"/>
  <c r="I892" i="1"/>
  <c r="J677" i="1"/>
  <c r="I677" i="1"/>
  <c r="L677" i="1" s="1"/>
  <c r="J673" i="1"/>
  <c r="I673" i="1"/>
  <c r="L673" i="1" s="1"/>
  <c r="J888" i="1"/>
  <c r="I888" i="1"/>
  <c r="L888" i="1" s="1"/>
  <c r="J667" i="1"/>
  <c r="I667" i="1"/>
  <c r="L667" i="1" s="1"/>
  <c r="J885" i="1"/>
  <c r="I885" i="1"/>
  <c r="L885" i="1" s="1"/>
  <c r="J661" i="1"/>
  <c r="I661" i="1"/>
  <c r="L661" i="1" s="1"/>
  <c r="J656" i="1"/>
  <c r="I656" i="1"/>
  <c r="L656" i="1" s="1"/>
  <c r="J651" i="1"/>
  <c r="I651" i="1"/>
  <c r="L651" i="1" s="1"/>
  <c r="J882" i="1"/>
  <c r="I882" i="1"/>
  <c r="L882" i="1" s="1"/>
  <c r="J645" i="1"/>
  <c r="I645" i="1"/>
  <c r="L645" i="1" s="1"/>
  <c r="J640" i="1"/>
  <c r="I640" i="1"/>
  <c r="L640" i="1" s="1"/>
  <c r="J878" i="1"/>
  <c r="J634" i="1"/>
  <c r="I878" i="1"/>
  <c r="L878" i="1" s="1"/>
  <c r="J628" i="1"/>
  <c r="I628" i="1"/>
  <c r="L628" i="1" s="1"/>
  <c r="J623" i="1"/>
  <c r="J618" i="1"/>
  <c r="I618" i="1"/>
  <c r="L618" i="1" s="1"/>
  <c r="J875" i="1"/>
  <c r="J612" i="1"/>
  <c r="I612" i="1"/>
  <c r="L612" i="1" s="1"/>
  <c r="I875" i="1"/>
  <c r="L875" i="1" s="1"/>
  <c r="J606" i="1"/>
  <c r="I606" i="1"/>
  <c r="L606" i="1" s="1"/>
  <c r="J872" i="1"/>
  <c r="J601" i="1"/>
  <c r="I601" i="1"/>
  <c r="L601" i="1" s="1"/>
  <c r="J596" i="1"/>
  <c r="I596" i="1"/>
  <c r="L596" i="1" s="1"/>
  <c r="I872" i="1"/>
  <c r="L872" i="1" s="1"/>
  <c r="J595" i="1"/>
  <c r="I595" i="1"/>
  <c r="L595" i="1" s="1"/>
  <c r="J870" i="1"/>
  <c r="J590" i="1"/>
  <c r="I590" i="1"/>
  <c r="L590" i="1" s="1"/>
  <c r="J585" i="1"/>
  <c r="I585" i="1"/>
  <c r="L585" i="1" s="1"/>
  <c r="I870" i="1"/>
  <c r="L870" i="1" s="1"/>
  <c r="J584" i="1"/>
  <c r="I584" i="1"/>
  <c r="L584" i="1" s="1"/>
  <c r="I464" i="1"/>
  <c r="J865" i="1"/>
  <c r="I865" i="1"/>
  <c r="L865" i="1" s="1"/>
  <c r="J462" i="1"/>
  <c r="I462" i="1"/>
  <c r="L462" i="1" s="1"/>
  <c r="J456" i="1"/>
  <c r="I456" i="1"/>
  <c r="L456" i="1" s="1"/>
  <c r="J451" i="1"/>
  <c r="I451" i="1"/>
  <c r="L451" i="1" s="1"/>
  <c r="J858" i="1"/>
  <c r="J445" i="1"/>
  <c r="I445" i="1"/>
  <c r="L445" i="1" s="1"/>
  <c r="I858" i="1"/>
  <c r="L858" i="1" s="1"/>
  <c r="J438" i="1"/>
  <c r="I438" i="1"/>
  <c r="L438" i="1" s="1"/>
  <c r="J433" i="1"/>
  <c r="I433" i="1"/>
  <c r="L433" i="1" s="1"/>
  <c r="J855" i="1"/>
  <c r="J426" i="1"/>
  <c r="I426" i="1"/>
  <c r="L426" i="1" s="1"/>
  <c r="I855" i="1"/>
  <c r="L855" i="1" s="1"/>
  <c r="J791" i="1"/>
  <c r="J419" i="1"/>
  <c r="I419" i="1"/>
  <c r="L419" i="1" s="1"/>
  <c r="J414" i="1"/>
  <c r="I414" i="1"/>
  <c r="L414" i="1" s="1"/>
  <c r="J408" i="1"/>
  <c r="I408" i="1"/>
  <c r="L408" i="1" s="1"/>
  <c r="I791" i="1"/>
  <c r="L791" i="1" s="1"/>
  <c r="J788" i="1"/>
  <c r="I788" i="1"/>
  <c r="L788" i="1" s="1"/>
  <c r="J395" i="1"/>
  <c r="I395" i="1"/>
  <c r="L395" i="1" s="1"/>
  <c r="J784" i="1"/>
  <c r="J388" i="1"/>
  <c r="I388" i="1"/>
  <c r="L388" i="1" s="1"/>
  <c r="J382" i="1"/>
  <c r="I382" i="1"/>
  <c r="I784" i="1"/>
  <c r="L784" i="1" s="1"/>
  <c r="J375" i="1"/>
  <c r="I375" i="1"/>
  <c r="L375" i="1" s="1"/>
  <c r="J369" i="1"/>
  <c r="I369" i="1"/>
  <c r="L369" i="1" s="1"/>
  <c r="J363" i="1"/>
  <c r="I363" i="1"/>
  <c r="L363" i="1" s="1"/>
  <c r="J781" i="1"/>
  <c r="I781" i="1"/>
  <c r="L781" i="1" s="1"/>
  <c r="J356" i="1"/>
  <c r="I356" i="1"/>
  <c r="L356" i="1" s="1"/>
  <c r="J776" i="1"/>
  <c r="I776" i="1"/>
  <c r="L776" i="1" s="1"/>
  <c r="J349" i="1"/>
  <c r="I349" i="1"/>
  <c r="L349" i="1" s="1"/>
  <c r="J771" i="1"/>
  <c r="J343" i="1"/>
  <c r="I343" i="1"/>
  <c r="L343" i="1" s="1"/>
  <c r="J765" i="1"/>
  <c r="J337" i="1"/>
  <c r="I337" i="1"/>
  <c r="L337" i="1" s="1"/>
  <c r="J332" i="1"/>
  <c r="I332" i="1"/>
  <c r="L332" i="1" s="1"/>
  <c r="I765" i="1"/>
  <c r="L765" i="1" s="1"/>
  <c r="J325" i="1"/>
  <c r="I325" i="1"/>
  <c r="L325" i="1" s="1"/>
  <c r="I760" i="1"/>
  <c r="L760" i="1" s="1"/>
  <c r="J759" i="1"/>
  <c r="J318" i="1"/>
  <c r="I318" i="1"/>
  <c r="L318" i="1" s="1"/>
  <c r="J748" i="1"/>
  <c r="J311" i="1"/>
  <c r="I311" i="1"/>
  <c r="L311" i="1" s="1"/>
  <c r="I748" i="1"/>
  <c r="L748" i="1" s="1"/>
  <c r="J854" i="1"/>
  <c r="I854" i="1"/>
  <c r="L854" i="1" s="1"/>
  <c r="J742" i="1"/>
  <c r="J853" i="1"/>
  <c r="I853" i="1"/>
  <c r="L853" i="1" s="1"/>
  <c r="I742" i="1"/>
  <c r="L742" i="1" s="1"/>
  <c r="J852" i="1"/>
  <c r="I852" i="1"/>
  <c r="L852" i="1" s="1"/>
  <c r="J736" i="1"/>
  <c r="J851" i="1"/>
  <c r="I851" i="1"/>
  <c r="L851" i="1" s="1"/>
  <c r="I736" i="1"/>
  <c r="L736" i="1" s="1"/>
  <c r="J850" i="1"/>
  <c r="I850" i="1"/>
  <c r="L850" i="1" s="1"/>
  <c r="J1126" i="1"/>
  <c r="J849" i="1"/>
  <c r="I849" i="1"/>
  <c r="L849" i="1" s="1"/>
  <c r="I1126" i="1"/>
  <c r="L1126" i="1" s="1"/>
  <c r="J848" i="1"/>
  <c r="I848" i="1"/>
  <c r="L848" i="1" s="1"/>
  <c r="J1125" i="1"/>
  <c r="J847" i="1"/>
  <c r="I847" i="1"/>
  <c r="L847" i="1" s="1"/>
  <c r="I1125" i="1"/>
  <c r="L1125" i="1" s="1"/>
  <c r="J846" i="1"/>
  <c r="I846" i="1"/>
  <c r="L846" i="1" s="1"/>
  <c r="J1123" i="1"/>
  <c r="J845" i="1"/>
  <c r="I845" i="1"/>
  <c r="L845" i="1" s="1"/>
  <c r="I1123" i="1"/>
  <c r="L1123" i="1" s="1"/>
  <c r="J844" i="1"/>
  <c r="I844" i="1"/>
  <c r="L844" i="1" s="1"/>
  <c r="J1122" i="1"/>
  <c r="J843" i="1"/>
  <c r="I843" i="1"/>
  <c r="L843" i="1" s="1"/>
  <c r="I1122" i="1"/>
  <c r="L1122" i="1" s="1"/>
  <c r="J842" i="1"/>
  <c r="I842" i="1"/>
  <c r="L842" i="1" s="1"/>
  <c r="J1120" i="1"/>
  <c r="J841" i="1"/>
  <c r="I841" i="1"/>
  <c r="L841" i="1" s="1"/>
  <c r="I1120" i="1"/>
  <c r="L1120" i="1" s="1"/>
  <c r="J840" i="1"/>
  <c r="I840" i="1"/>
  <c r="L840" i="1" s="1"/>
  <c r="J1119" i="1"/>
  <c r="J839" i="1"/>
  <c r="I839" i="1"/>
  <c r="L839" i="1" s="1"/>
  <c r="I1119" i="1"/>
  <c r="L1119" i="1" s="1"/>
  <c r="J543" i="1"/>
  <c r="I838" i="1"/>
  <c r="L838" i="1" s="1"/>
  <c r="J1117" i="1"/>
  <c r="J837" i="1"/>
  <c r="I837" i="1"/>
  <c r="L837" i="1" s="1"/>
  <c r="I1117" i="1"/>
  <c r="L1117" i="1" s="1"/>
  <c r="J836" i="1"/>
  <c r="I836" i="1"/>
  <c r="L836" i="1" s="1"/>
  <c r="J1116" i="1"/>
  <c r="J835" i="1"/>
  <c r="I835" i="1"/>
  <c r="L835" i="1" s="1"/>
  <c r="I1116" i="1"/>
  <c r="L1116" i="1" s="1"/>
  <c r="J834" i="1"/>
  <c r="I834" i="1"/>
  <c r="L834" i="1" s="1"/>
  <c r="J1114" i="1"/>
  <c r="J833" i="1"/>
  <c r="I833" i="1"/>
  <c r="L833" i="1" s="1"/>
  <c r="I1114" i="1"/>
  <c r="L1114" i="1" s="1"/>
  <c r="J832" i="1"/>
  <c r="I832" i="1"/>
  <c r="L832" i="1" s="1"/>
  <c r="J1113" i="1"/>
  <c r="J831" i="1"/>
  <c r="I831" i="1"/>
  <c r="L831" i="1" s="1"/>
  <c r="I1113" i="1"/>
  <c r="L1113" i="1" s="1"/>
  <c r="J830" i="1"/>
  <c r="I830" i="1"/>
  <c r="L830" i="1" s="1"/>
  <c r="J1111" i="1"/>
  <c r="J829" i="1"/>
  <c r="I829" i="1"/>
  <c r="L829" i="1" s="1"/>
  <c r="I1111" i="1"/>
  <c r="L1111" i="1" s="1"/>
  <c r="J828" i="1"/>
  <c r="I828" i="1"/>
  <c r="L828" i="1" s="1"/>
  <c r="J1110" i="1"/>
  <c r="J827" i="1"/>
  <c r="I827" i="1"/>
  <c r="L827" i="1" s="1"/>
  <c r="I1110" i="1"/>
  <c r="L1110" i="1" s="1"/>
  <c r="J826" i="1"/>
  <c r="I826" i="1"/>
  <c r="L826" i="1" s="1"/>
  <c r="J1108" i="1"/>
  <c r="J825" i="1"/>
  <c r="I825" i="1"/>
  <c r="L825" i="1" s="1"/>
  <c r="I1108" i="1"/>
  <c r="L1108" i="1" s="1"/>
  <c r="J824" i="1"/>
  <c r="I824" i="1"/>
  <c r="L824" i="1" s="1"/>
  <c r="J1105" i="1"/>
  <c r="J823" i="1"/>
  <c r="I823" i="1"/>
  <c r="L823" i="1" s="1"/>
  <c r="I1105" i="1"/>
  <c r="L1105" i="1" s="1"/>
  <c r="J822" i="1"/>
  <c r="I822" i="1"/>
  <c r="L822" i="1" s="1"/>
  <c r="J1104" i="1"/>
  <c r="J821" i="1"/>
  <c r="I821" i="1"/>
  <c r="L821" i="1" s="1"/>
  <c r="I1104" i="1"/>
  <c r="L1104" i="1" s="1"/>
  <c r="J820" i="1"/>
  <c r="I820" i="1"/>
  <c r="L820" i="1" s="1"/>
  <c r="J1101" i="1"/>
  <c r="J819" i="1"/>
  <c r="I819" i="1"/>
  <c r="L819" i="1" s="1"/>
  <c r="I1101" i="1"/>
  <c r="L1101" i="1" s="1"/>
  <c r="J818" i="1"/>
  <c r="I818" i="1"/>
  <c r="L818" i="1" s="1"/>
  <c r="J1098" i="1"/>
  <c r="J817" i="1"/>
  <c r="I817" i="1"/>
  <c r="L817" i="1" s="1"/>
  <c r="I1098" i="1"/>
  <c r="L1098" i="1" s="1"/>
  <c r="J816" i="1"/>
  <c r="I816" i="1"/>
  <c r="L816" i="1" s="1"/>
  <c r="J1095" i="1"/>
  <c r="J815" i="1"/>
  <c r="I815" i="1"/>
  <c r="L815" i="1" s="1"/>
  <c r="I1095" i="1"/>
  <c r="L1095" i="1" s="1"/>
  <c r="J814" i="1"/>
  <c r="I814" i="1"/>
  <c r="L814" i="1" s="1"/>
  <c r="J1092" i="1"/>
  <c r="J813" i="1"/>
  <c r="I813" i="1"/>
  <c r="L813" i="1" s="1"/>
  <c r="I1092" i="1"/>
  <c r="L1092" i="1" s="1"/>
  <c r="J812" i="1"/>
  <c r="I812" i="1"/>
  <c r="L812" i="1" s="1"/>
  <c r="J1089" i="1"/>
  <c r="J811" i="1"/>
  <c r="I811" i="1"/>
  <c r="I1089" i="1"/>
  <c r="J810" i="1"/>
  <c r="I810" i="1"/>
  <c r="L810" i="1" s="1"/>
  <c r="J1085" i="1"/>
  <c r="J809" i="1"/>
  <c r="I809" i="1"/>
  <c r="L809" i="1" s="1"/>
  <c r="I1085" i="1"/>
  <c r="L1085" i="1" s="1"/>
  <c r="J808" i="1"/>
  <c r="I808" i="1"/>
  <c r="L808" i="1" s="1"/>
  <c r="J1081" i="1"/>
  <c r="J807" i="1"/>
  <c r="I807" i="1"/>
  <c r="L807" i="1" s="1"/>
  <c r="I1081" i="1"/>
  <c r="L1081" i="1" s="1"/>
  <c r="J806" i="1"/>
  <c r="I806" i="1"/>
  <c r="L806" i="1" s="1"/>
  <c r="J1077" i="1"/>
  <c r="J805" i="1"/>
  <c r="I805" i="1"/>
  <c r="L805" i="1" s="1"/>
  <c r="I1077" i="1"/>
  <c r="L1077" i="1" s="1"/>
  <c r="J804" i="1"/>
  <c r="I804" i="1"/>
  <c r="L804" i="1" s="1"/>
  <c r="J1073" i="1"/>
  <c r="J803" i="1"/>
  <c r="I803" i="1"/>
  <c r="L803" i="1" s="1"/>
  <c r="I1073" i="1"/>
  <c r="L1073" i="1" s="1"/>
  <c r="J802" i="1"/>
  <c r="I802" i="1"/>
  <c r="L802" i="1" s="1"/>
  <c r="J1069" i="1"/>
  <c r="J801" i="1"/>
  <c r="I801" i="1"/>
  <c r="L801" i="1" s="1"/>
  <c r="I1069" i="1"/>
  <c r="L1069" i="1" s="1"/>
  <c r="J800" i="1"/>
  <c r="I800" i="1"/>
  <c r="L800" i="1" s="1"/>
  <c r="J1065" i="1"/>
  <c r="J799" i="1"/>
  <c r="I799" i="1"/>
  <c r="L799" i="1" s="1"/>
  <c r="I1065" i="1"/>
  <c r="L1065" i="1" s="1"/>
  <c r="J798" i="1"/>
  <c r="I798" i="1"/>
  <c r="L798" i="1" s="1"/>
  <c r="J1061" i="1"/>
  <c r="J797" i="1"/>
  <c r="I797" i="1"/>
  <c r="L797" i="1" s="1"/>
  <c r="I1061" i="1"/>
  <c r="L1061" i="1" s="1"/>
  <c r="J796" i="1"/>
  <c r="I796" i="1"/>
  <c r="L796" i="1" s="1"/>
  <c r="J1057" i="1"/>
  <c r="J795" i="1"/>
  <c r="I795" i="1"/>
  <c r="L795" i="1" s="1"/>
  <c r="I1057" i="1"/>
  <c r="L1057" i="1" s="1"/>
  <c r="J794" i="1"/>
  <c r="I794" i="1"/>
  <c r="L794" i="1" s="1"/>
  <c r="J790" i="1"/>
  <c r="I790" i="1"/>
  <c r="L790" i="1" s="1"/>
  <c r="J786" i="1"/>
  <c r="I786" i="1"/>
  <c r="L786" i="1" s="1"/>
  <c r="J783" i="1"/>
  <c r="I783" i="1"/>
  <c r="L783" i="1" s="1"/>
  <c r="J1053" i="1"/>
  <c r="J777" i="1"/>
  <c r="I777" i="1"/>
  <c r="L777" i="1" s="1"/>
  <c r="I1053" i="1"/>
  <c r="L1053" i="1" s="1"/>
  <c r="J772" i="1"/>
  <c r="I772" i="1"/>
  <c r="L772" i="1" s="1"/>
  <c r="J1049" i="1"/>
  <c r="J766" i="1"/>
  <c r="I766" i="1"/>
  <c r="L766" i="1" s="1"/>
  <c r="I1049" i="1"/>
  <c r="L1049" i="1" s="1"/>
  <c r="J760" i="1"/>
  <c r="J1046" i="1"/>
  <c r="J754" i="1"/>
  <c r="I754" i="1"/>
  <c r="L754" i="1" s="1"/>
  <c r="I1046" i="1"/>
  <c r="L1046" i="1" s="1"/>
  <c r="J753" i="1"/>
  <c r="J1042" i="1"/>
  <c r="I747" i="1"/>
  <c r="L747" i="1" s="1"/>
  <c r="I1042" i="1"/>
  <c r="L1042" i="1" s="1"/>
  <c r="J746" i="1"/>
  <c r="I746" i="1"/>
  <c r="L746" i="1" s="1"/>
  <c r="J1038" i="1"/>
  <c r="J740" i="1"/>
  <c r="I740" i="1"/>
  <c r="L740" i="1" s="1"/>
  <c r="I1038" i="1"/>
  <c r="L1038" i="1" s="1"/>
  <c r="J734" i="1"/>
  <c r="I734" i="1"/>
  <c r="L734" i="1" s="1"/>
  <c r="J1034" i="1"/>
  <c r="J729" i="1"/>
  <c r="I729" i="1"/>
  <c r="L729" i="1" s="1"/>
  <c r="I1034" i="1"/>
  <c r="L1034" i="1" s="1"/>
  <c r="J1030" i="1"/>
  <c r="I1030" i="1"/>
  <c r="L1030" i="1" s="1"/>
  <c r="J723" i="1"/>
  <c r="I723" i="1"/>
  <c r="L723" i="1" s="1"/>
  <c r="J1026" i="1"/>
  <c r="J719" i="1"/>
  <c r="I719" i="1"/>
  <c r="L719" i="1" s="1"/>
  <c r="J715" i="1"/>
  <c r="I715" i="1"/>
  <c r="L715" i="1" s="1"/>
  <c r="I1026" i="1"/>
  <c r="L1026" i="1" s="1"/>
  <c r="J710" i="1"/>
  <c r="I710" i="1"/>
  <c r="L710" i="1" s="1"/>
  <c r="J706" i="1"/>
  <c r="I706" i="1"/>
  <c r="L706" i="1" s="1"/>
  <c r="J1022" i="1"/>
  <c r="I1022" i="1"/>
  <c r="L1022" i="1" s="1"/>
  <c r="J1018" i="1"/>
  <c r="J699" i="1"/>
  <c r="I699" i="1"/>
  <c r="L699" i="1" s="1"/>
  <c r="I1018" i="1"/>
  <c r="L1018" i="1" s="1"/>
  <c r="J694" i="1"/>
  <c r="I694" i="1"/>
  <c r="L694" i="1" s="1"/>
  <c r="J1014" i="1"/>
  <c r="J689" i="1"/>
  <c r="I689" i="1"/>
  <c r="L689" i="1" s="1"/>
  <c r="J684" i="1"/>
  <c r="I684" i="1"/>
  <c r="L684" i="1" s="1"/>
  <c r="I1014" i="1"/>
  <c r="L1014" i="1" s="1"/>
  <c r="J679" i="1"/>
  <c r="I679" i="1"/>
  <c r="L679" i="1" s="1"/>
  <c r="J1010" i="1"/>
  <c r="J674" i="1"/>
  <c r="I674" i="1"/>
  <c r="L674" i="1" s="1"/>
  <c r="J668" i="1"/>
  <c r="I668" i="1"/>
  <c r="L668" i="1" s="1"/>
  <c r="J662" i="1"/>
  <c r="I662" i="1"/>
  <c r="L662" i="1" s="1"/>
  <c r="I1010" i="1"/>
  <c r="L1010" i="1" s="1"/>
  <c r="J1006" i="1"/>
  <c r="J655" i="1"/>
  <c r="I655" i="1"/>
  <c r="L655" i="1" s="1"/>
  <c r="I1006" i="1"/>
  <c r="L1006" i="1" s="1"/>
  <c r="J649" i="1"/>
  <c r="I649" i="1"/>
  <c r="L649" i="1" s="1"/>
  <c r="J1003" i="1"/>
  <c r="J643" i="1"/>
  <c r="I643" i="1"/>
  <c r="L643" i="1" s="1"/>
  <c r="I1003" i="1"/>
  <c r="L1003" i="1" s="1"/>
  <c r="J637" i="1"/>
  <c r="I637" i="1"/>
  <c r="L637" i="1" s="1"/>
  <c r="J1000" i="1"/>
  <c r="J631" i="1"/>
  <c r="I631" i="1"/>
  <c r="L631" i="1" s="1"/>
  <c r="I1000" i="1"/>
  <c r="L1000" i="1" s="1"/>
  <c r="J625" i="1"/>
  <c r="I625" i="1"/>
  <c r="L625" i="1" s="1"/>
  <c r="J997" i="1"/>
  <c r="J619" i="1"/>
  <c r="I619" i="1"/>
  <c r="L619" i="1" s="1"/>
  <c r="I997" i="1"/>
  <c r="L997" i="1" s="1"/>
  <c r="J613" i="1"/>
  <c r="I613" i="1"/>
  <c r="L613" i="1" s="1"/>
  <c r="J993" i="1"/>
  <c r="J607" i="1"/>
  <c r="I607" i="1"/>
  <c r="L607" i="1" s="1"/>
  <c r="I993" i="1"/>
  <c r="L993" i="1" s="1"/>
  <c r="J602" i="1"/>
  <c r="I602" i="1"/>
  <c r="L602" i="1" s="1"/>
  <c r="J990" i="1"/>
  <c r="I990" i="1"/>
  <c r="L990" i="1" s="1"/>
  <c r="J591" i="1"/>
  <c r="I591" i="1"/>
  <c r="L591" i="1" s="1"/>
  <c r="J987" i="1"/>
  <c r="I987" i="1"/>
  <c r="L987" i="1" s="1"/>
  <c r="J463" i="1"/>
  <c r="I463" i="1"/>
  <c r="L463" i="1" s="1"/>
  <c r="J984" i="1"/>
  <c r="I984" i="1"/>
  <c r="L984" i="1" s="1"/>
  <c r="J981" i="1"/>
  <c r="J455" i="1"/>
  <c r="I455" i="1"/>
  <c r="L455" i="1" s="1"/>
  <c r="J449" i="1"/>
  <c r="I449" i="1"/>
  <c r="L449" i="1" s="1"/>
  <c r="I981" i="1"/>
  <c r="L981" i="1" s="1"/>
  <c r="J443" i="1"/>
  <c r="I443" i="1"/>
  <c r="L443" i="1" s="1"/>
  <c r="J978" i="1"/>
  <c r="I978" i="1"/>
  <c r="L978" i="1" s="1"/>
  <c r="J435" i="1"/>
  <c r="I435" i="1"/>
  <c r="L435" i="1" s="1"/>
  <c r="J975" i="1"/>
  <c r="J429" i="1"/>
  <c r="I429" i="1"/>
  <c r="L429" i="1" s="1"/>
  <c r="I975" i="1"/>
  <c r="L975" i="1" s="1"/>
  <c r="J422" i="1"/>
  <c r="I422" i="1"/>
  <c r="L422" i="1" s="1"/>
  <c r="J972" i="1"/>
  <c r="J416" i="1"/>
  <c r="I416" i="1"/>
  <c r="L416" i="1" s="1"/>
  <c r="J410" i="1"/>
  <c r="I410" i="1"/>
  <c r="L410" i="1" s="1"/>
  <c r="I972" i="1"/>
  <c r="L972" i="1" s="1"/>
  <c r="J404" i="1"/>
  <c r="I404" i="1"/>
  <c r="L404" i="1" s="1"/>
  <c r="J397" i="1"/>
  <c r="I397" i="1"/>
  <c r="L397" i="1" s="1"/>
  <c r="J968" i="1"/>
  <c r="I968" i="1"/>
  <c r="L968" i="1" s="1"/>
  <c r="J390" i="1"/>
  <c r="I390" i="1"/>
  <c r="L390" i="1" s="1"/>
  <c r="J964" i="1"/>
  <c r="J377" i="1"/>
  <c r="I377" i="1"/>
  <c r="L377" i="1" s="1"/>
  <c r="I964" i="1"/>
  <c r="L964" i="1" s="1"/>
  <c r="J370" i="1"/>
  <c r="I370" i="1"/>
  <c r="L370" i="1" s="1"/>
  <c r="J357" i="1"/>
  <c r="I357" i="1"/>
  <c r="L357" i="1" s="1"/>
  <c r="J351" i="1"/>
  <c r="I351" i="1"/>
  <c r="L351" i="1" s="1"/>
  <c r="J345" i="1"/>
  <c r="I345" i="1"/>
  <c r="L345" i="1" s="1"/>
  <c r="J338" i="1"/>
  <c r="I338" i="1"/>
  <c r="L338" i="1" s="1"/>
  <c r="J331" i="1"/>
  <c r="I331" i="1"/>
  <c r="L331" i="1" s="1"/>
  <c r="J960" i="1"/>
  <c r="J324" i="1"/>
  <c r="I324" i="1"/>
  <c r="L324" i="1" s="1"/>
  <c r="I960" i="1"/>
  <c r="L960" i="1" s="1"/>
  <c r="J317" i="1"/>
  <c r="I317" i="1"/>
  <c r="L317" i="1" s="1"/>
  <c r="J956" i="1"/>
  <c r="J310" i="1"/>
  <c r="I310" i="1"/>
  <c r="L310" i="1" s="1"/>
  <c r="J581" i="1"/>
  <c r="I581" i="1"/>
  <c r="L581" i="1" s="1"/>
  <c r="I956" i="1"/>
  <c r="L956" i="1" s="1"/>
  <c r="J580" i="1"/>
  <c r="I580" i="1"/>
  <c r="L580" i="1" s="1"/>
  <c r="J952" i="1"/>
  <c r="J579" i="1"/>
  <c r="I579" i="1"/>
  <c r="L579" i="1" s="1"/>
  <c r="I952" i="1"/>
  <c r="L952" i="1" s="1"/>
  <c r="J578" i="1"/>
  <c r="I578" i="1"/>
  <c r="L578" i="1" s="1"/>
  <c r="J948" i="1"/>
  <c r="J577" i="1"/>
  <c r="I577" i="1"/>
  <c r="L577" i="1" s="1"/>
  <c r="I948" i="1"/>
  <c r="L948" i="1" s="1"/>
  <c r="J576" i="1"/>
  <c r="I576" i="1"/>
  <c r="L576" i="1" s="1"/>
  <c r="J944" i="1"/>
  <c r="J575" i="1"/>
  <c r="I575" i="1"/>
  <c r="L575" i="1" s="1"/>
  <c r="I944" i="1"/>
  <c r="L944" i="1" s="1"/>
  <c r="J574" i="1"/>
  <c r="I574" i="1"/>
  <c r="L574" i="1" s="1"/>
  <c r="J940" i="1"/>
  <c r="J573" i="1"/>
  <c r="I573" i="1"/>
  <c r="L573" i="1" s="1"/>
  <c r="I940" i="1"/>
  <c r="L940" i="1" s="1"/>
  <c r="J572" i="1"/>
  <c r="I572" i="1"/>
  <c r="L572" i="1" s="1"/>
  <c r="J936" i="1"/>
  <c r="J571" i="1"/>
  <c r="I571" i="1"/>
  <c r="L571" i="1" s="1"/>
  <c r="I936" i="1"/>
  <c r="L936" i="1" s="1"/>
  <c r="J570" i="1"/>
  <c r="I570" i="1"/>
  <c r="L570" i="1" s="1"/>
  <c r="J932" i="1"/>
  <c r="J569" i="1"/>
  <c r="I569" i="1"/>
  <c r="L569" i="1" s="1"/>
  <c r="I932" i="1"/>
  <c r="L932" i="1" s="1"/>
  <c r="J568" i="1"/>
  <c r="I568" i="1"/>
  <c r="L568" i="1" s="1"/>
  <c r="J927" i="1"/>
  <c r="J567" i="1"/>
  <c r="I567" i="1"/>
  <c r="L567" i="1" s="1"/>
  <c r="I927" i="1"/>
  <c r="J566" i="1"/>
  <c r="I566" i="1"/>
  <c r="L566" i="1" s="1"/>
  <c r="J922" i="1"/>
  <c r="J565" i="1"/>
  <c r="I565" i="1"/>
  <c r="L565" i="1" s="1"/>
  <c r="I922" i="1"/>
  <c r="L922" i="1" s="1"/>
  <c r="J564" i="1"/>
  <c r="I564" i="1"/>
  <c r="L564" i="1" s="1"/>
  <c r="J917" i="1"/>
  <c r="J563" i="1"/>
  <c r="I563" i="1"/>
  <c r="L563" i="1" s="1"/>
  <c r="I917" i="1"/>
  <c r="L917" i="1" s="1"/>
  <c r="J562" i="1"/>
  <c r="I562" i="1"/>
  <c r="L562" i="1" s="1"/>
  <c r="J912" i="1"/>
  <c r="J561" i="1"/>
  <c r="I561" i="1"/>
  <c r="L561" i="1" s="1"/>
  <c r="I912" i="1"/>
  <c r="L912" i="1" s="1"/>
  <c r="J560" i="1"/>
  <c r="I560" i="1"/>
  <c r="L560" i="1" s="1"/>
  <c r="J907" i="1"/>
  <c r="J559" i="1"/>
  <c r="I559" i="1"/>
  <c r="L559" i="1" s="1"/>
  <c r="I907" i="1"/>
  <c r="L907" i="1" s="1"/>
  <c r="J558" i="1"/>
  <c r="I558" i="1"/>
  <c r="L558" i="1" s="1"/>
  <c r="J902" i="1"/>
  <c r="J557" i="1"/>
  <c r="I557" i="1"/>
  <c r="L557" i="1" s="1"/>
  <c r="I902" i="1"/>
  <c r="L902" i="1" s="1"/>
  <c r="J556" i="1"/>
  <c r="I556" i="1"/>
  <c r="L556" i="1" s="1"/>
  <c r="J897" i="1"/>
  <c r="J555" i="1"/>
  <c r="I555" i="1"/>
  <c r="L555" i="1" s="1"/>
  <c r="I897" i="1"/>
  <c r="L897" i="1" s="1"/>
  <c r="J554" i="1"/>
  <c r="I554" i="1"/>
  <c r="L554" i="1" s="1"/>
  <c r="J892" i="1"/>
  <c r="J553" i="1"/>
  <c r="I553" i="1"/>
  <c r="L553" i="1" s="1"/>
  <c r="J889" i="1"/>
  <c r="J552" i="1"/>
  <c r="I552" i="1"/>
  <c r="L552" i="1" s="1"/>
  <c r="I889" i="1"/>
  <c r="L889" i="1" s="1"/>
  <c r="J551" i="1"/>
  <c r="I551" i="1"/>
  <c r="L551" i="1" s="1"/>
  <c r="J873" i="1"/>
  <c r="J550" i="1"/>
  <c r="I550" i="1"/>
  <c r="L550" i="1" s="1"/>
  <c r="I873" i="1"/>
  <c r="L873" i="1" s="1"/>
  <c r="J549" i="1"/>
  <c r="I549" i="1"/>
  <c r="L549" i="1" s="1"/>
  <c r="J866" i="1"/>
  <c r="J548" i="1"/>
  <c r="I548" i="1"/>
  <c r="L548" i="1" s="1"/>
  <c r="I866" i="1"/>
  <c r="L866" i="1" s="1"/>
  <c r="J547" i="1"/>
  <c r="I547" i="1"/>
  <c r="L547" i="1" s="1"/>
  <c r="J863" i="1"/>
  <c r="J546" i="1"/>
  <c r="I546" i="1"/>
  <c r="L546" i="1" s="1"/>
  <c r="I863" i="1"/>
  <c r="L863" i="1" s="1"/>
  <c r="J545" i="1"/>
  <c r="I545" i="1"/>
  <c r="L545" i="1" s="1"/>
  <c r="J860" i="1"/>
  <c r="J544" i="1"/>
  <c r="I544" i="1"/>
  <c r="L544" i="1" s="1"/>
  <c r="I860" i="1"/>
  <c r="L860" i="1" s="1"/>
  <c r="J857" i="1"/>
  <c r="I543" i="1"/>
  <c r="L543" i="1" s="1"/>
  <c r="I857" i="1"/>
  <c r="L857" i="1" s="1"/>
  <c r="J542" i="1"/>
  <c r="I542" i="1"/>
  <c r="L542" i="1" s="1"/>
  <c r="J793" i="1"/>
  <c r="J541" i="1"/>
  <c r="I541" i="1"/>
  <c r="L541" i="1" s="1"/>
  <c r="I793" i="1"/>
  <c r="L793" i="1" s="1"/>
  <c r="J540" i="1"/>
  <c r="I540" i="1"/>
  <c r="L540" i="1" s="1"/>
  <c r="J787" i="1"/>
  <c r="J539" i="1"/>
  <c r="I539" i="1"/>
  <c r="L539" i="1" s="1"/>
  <c r="I787" i="1"/>
  <c r="L787" i="1" s="1"/>
  <c r="J538" i="1"/>
  <c r="I538" i="1"/>
  <c r="L538" i="1" s="1"/>
  <c r="J775" i="1"/>
  <c r="J537" i="1"/>
  <c r="I537" i="1"/>
  <c r="L537" i="1" s="1"/>
  <c r="J774" i="1"/>
  <c r="J536" i="1"/>
  <c r="I536" i="1"/>
  <c r="L536" i="1" s="1"/>
  <c r="I774" i="1"/>
  <c r="L774" i="1" s="1"/>
  <c r="J535" i="1"/>
  <c r="I535" i="1"/>
  <c r="L535" i="1" s="1"/>
  <c r="J763" i="1"/>
  <c r="J534" i="1"/>
  <c r="I534" i="1"/>
  <c r="L534" i="1" s="1"/>
  <c r="I312" i="1"/>
  <c r="L312" i="1" s="1"/>
  <c r="J533" i="1"/>
  <c r="I533" i="1"/>
  <c r="L533" i="1" s="1"/>
  <c r="I751" i="1"/>
  <c r="L751" i="1" s="1"/>
  <c r="J532" i="1"/>
  <c r="I532" i="1"/>
  <c r="L532" i="1" s="1"/>
  <c r="J750" i="1"/>
  <c r="J531" i="1"/>
  <c r="I531" i="1"/>
  <c r="L531" i="1" s="1"/>
  <c r="I750" i="1"/>
  <c r="L750" i="1" s="1"/>
  <c r="J530" i="1"/>
  <c r="I530" i="1"/>
  <c r="L530" i="1" s="1"/>
  <c r="J744" i="1"/>
  <c r="J529" i="1"/>
  <c r="I529" i="1"/>
  <c r="L529" i="1" s="1"/>
  <c r="I744" i="1"/>
  <c r="L744" i="1" s="1"/>
  <c r="J528" i="1"/>
  <c r="I528" i="1"/>
  <c r="L528" i="1" s="1"/>
  <c r="J738" i="1"/>
  <c r="J527" i="1"/>
  <c r="I527" i="1"/>
  <c r="L527" i="1" s="1"/>
  <c r="I738" i="1"/>
  <c r="L738" i="1" s="1"/>
  <c r="J526" i="1"/>
  <c r="I526" i="1"/>
  <c r="L526" i="1" s="1"/>
  <c r="J733" i="1"/>
  <c r="J525" i="1"/>
  <c r="I525" i="1"/>
  <c r="L525" i="1" s="1"/>
  <c r="I733" i="1"/>
  <c r="L733" i="1" s="1"/>
  <c r="J524" i="1"/>
  <c r="I524" i="1"/>
  <c r="L524" i="1" s="1"/>
  <c r="J725" i="1"/>
  <c r="J523" i="1"/>
  <c r="I523" i="1"/>
  <c r="L523" i="1" s="1"/>
  <c r="I725" i="1"/>
  <c r="L725" i="1" s="1"/>
  <c r="J522" i="1"/>
  <c r="I522" i="1"/>
  <c r="L522" i="1" s="1"/>
  <c r="J711" i="1"/>
  <c r="J521" i="1"/>
  <c r="I521" i="1"/>
  <c r="L521" i="1" s="1"/>
  <c r="I711" i="1"/>
  <c r="L711" i="1" s="1"/>
  <c r="J520" i="1"/>
  <c r="I520" i="1"/>
  <c r="L520" i="1" s="1"/>
  <c r="J705" i="1"/>
  <c r="J519" i="1"/>
  <c r="I519" i="1"/>
  <c r="L519" i="1" s="1"/>
  <c r="I705" i="1"/>
  <c r="L705" i="1" s="1"/>
  <c r="J518" i="1"/>
  <c r="I518" i="1"/>
  <c r="L518" i="1" s="1"/>
  <c r="J700" i="1"/>
  <c r="J517" i="1"/>
  <c r="I517" i="1"/>
  <c r="L517" i="1" s="1"/>
  <c r="I700" i="1"/>
  <c r="L700" i="1" s="1"/>
  <c r="J516" i="1"/>
  <c r="I516" i="1"/>
  <c r="L516" i="1" s="1"/>
  <c r="J695" i="1"/>
  <c r="J515" i="1"/>
  <c r="I515" i="1"/>
  <c r="L515" i="1" s="1"/>
  <c r="I695" i="1"/>
  <c r="L695" i="1" s="1"/>
  <c r="J514" i="1"/>
  <c r="I514" i="1"/>
  <c r="L514" i="1" s="1"/>
  <c r="J690" i="1"/>
  <c r="J513" i="1"/>
  <c r="I513" i="1"/>
  <c r="L513" i="1" s="1"/>
  <c r="I690" i="1"/>
  <c r="L690" i="1" s="1"/>
  <c r="J512" i="1"/>
  <c r="I512" i="1"/>
  <c r="L512" i="1" s="1"/>
  <c r="J683" i="1"/>
  <c r="J511" i="1"/>
  <c r="I511" i="1"/>
  <c r="L511" i="1" s="1"/>
  <c r="I683" i="1"/>
  <c r="L683" i="1" s="1"/>
  <c r="J510" i="1"/>
  <c r="I510" i="1"/>
  <c r="L510" i="1" s="1"/>
  <c r="J678" i="1"/>
  <c r="J509" i="1"/>
  <c r="I509" i="1"/>
  <c r="L509" i="1" s="1"/>
  <c r="I678" i="1"/>
  <c r="L678" i="1" s="1"/>
  <c r="J508" i="1"/>
  <c r="I508" i="1"/>
  <c r="L508" i="1" s="1"/>
  <c r="J672" i="1"/>
  <c r="J507" i="1"/>
  <c r="I507" i="1"/>
  <c r="L507" i="1" s="1"/>
  <c r="I672" i="1"/>
  <c r="L672" i="1" s="1"/>
  <c r="J506" i="1"/>
  <c r="I506" i="1"/>
  <c r="L506" i="1" s="1"/>
  <c r="J666" i="1"/>
  <c r="J505" i="1"/>
  <c r="I505" i="1"/>
  <c r="L505" i="1" s="1"/>
  <c r="I666" i="1"/>
  <c r="L666" i="1" s="1"/>
  <c r="J504" i="1"/>
  <c r="I504" i="1"/>
  <c r="L504" i="1" s="1"/>
  <c r="J660" i="1"/>
  <c r="J503" i="1"/>
  <c r="I503" i="1"/>
  <c r="L503" i="1" s="1"/>
  <c r="I660" i="1"/>
  <c r="J502" i="1"/>
  <c r="I502" i="1"/>
  <c r="L502" i="1" s="1"/>
  <c r="J654" i="1"/>
  <c r="J501" i="1"/>
  <c r="I501" i="1"/>
  <c r="L501" i="1" s="1"/>
  <c r="I654" i="1"/>
  <c r="L654" i="1" s="1"/>
  <c r="J500" i="1"/>
  <c r="I500" i="1"/>
  <c r="L500" i="1" s="1"/>
  <c r="J648" i="1"/>
  <c r="J499" i="1"/>
  <c r="I499" i="1"/>
  <c r="L499" i="1" s="1"/>
  <c r="I648" i="1"/>
  <c r="L648" i="1" s="1"/>
  <c r="J498" i="1"/>
  <c r="I498" i="1"/>
  <c r="L498" i="1" s="1"/>
  <c r="J642" i="1"/>
  <c r="J497" i="1"/>
  <c r="I497" i="1"/>
  <c r="L497" i="1" s="1"/>
  <c r="I642" i="1"/>
  <c r="L642" i="1" s="1"/>
  <c r="J496" i="1"/>
  <c r="I496" i="1"/>
  <c r="L496" i="1" s="1"/>
  <c r="J636" i="1"/>
  <c r="J495" i="1"/>
  <c r="I495" i="1"/>
  <c r="L495" i="1" s="1"/>
  <c r="I636" i="1"/>
  <c r="L636" i="1" s="1"/>
  <c r="J494" i="1"/>
  <c r="I494" i="1"/>
  <c r="J630" i="1"/>
  <c r="J493" i="1"/>
  <c r="I493" i="1"/>
  <c r="L493" i="1" s="1"/>
  <c r="I630" i="1"/>
  <c r="L630" i="1" s="1"/>
  <c r="J492" i="1"/>
  <c r="I492" i="1"/>
  <c r="J624" i="1"/>
  <c r="J491" i="1"/>
  <c r="I491" i="1"/>
  <c r="I624" i="1"/>
  <c r="J490" i="1"/>
  <c r="I490" i="1"/>
  <c r="L490" i="1" s="1"/>
  <c r="J617" i="1"/>
  <c r="J489" i="1"/>
  <c r="I489" i="1"/>
  <c r="L489" i="1" s="1"/>
  <c r="I617" i="1"/>
  <c r="L617" i="1" s="1"/>
  <c r="J488" i="1"/>
  <c r="I488" i="1"/>
  <c r="L488" i="1" s="1"/>
  <c r="J611" i="1"/>
  <c r="J487" i="1"/>
  <c r="I487" i="1"/>
  <c r="L487" i="1" s="1"/>
  <c r="I611" i="1"/>
  <c r="L611" i="1" s="1"/>
  <c r="J486" i="1"/>
  <c r="I486" i="1"/>
  <c r="L486" i="1" s="1"/>
  <c r="J605" i="1"/>
  <c r="J485" i="1"/>
  <c r="I485" i="1"/>
  <c r="L485" i="1" s="1"/>
  <c r="I605" i="1"/>
  <c r="L605" i="1" s="1"/>
  <c r="J484" i="1"/>
  <c r="I484" i="1"/>
  <c r="L484" i="1" s="1"/>
  <c r="J600" i="1"/>
  <c r="J483" i="1"/>
  <c r="I483" i="1"/>
  <c r="L483" i="1" s="1"/>
  <c r="I600" i="1"/>
  <c r="L600" i="1" s="1"/>
  <c r="J482" i="1"/>
  <c r="I482" i="1"/>
  <c r="L482" i="1" s="1"/>
  <c r="J594" i="1"/>
  <c r="J481" i="1"/>
  <c r="I481" i="1"/>
  <c r="L481" i="1" s="1"/>
  <c r="I594" i="1"/>
  <c r="L594" i="1" s="1"/>
  <c r="J480" i="1"/>
  <c r="I480" i="1"/>
  <c r="L480" i="1" s="1"/>
  <c r="J588" i="1"/>
  <c r="J479" i="1"/>
  <c r="I479" i="1"/>
  <c r="L479" i="1" s="1"/>
  <c r="I588" i="1"/>
  <c r="L588" i="1" s="1"/>
  <c r="J478" i="1"/>
  <c r="I478" i="1"/>
  <c r="L478" i="1" s="1"/>
  <c r="J582" i="1"/>
  <c r="J477" i="1"/>
  <c r="I477" i="1"/>
  <c r="L477" i="1" s="1"/>
  <c r="I582" i="1"/>
  <c r="L582" i="1" s="1"/>
  <c r="J476" i="1"/>
  <c r="I476" i="1"/>
  <c r="L476" i="1" s="1"/>
  <c r="J461" i="1"/>
  <c r="J475" i="1"/>
  <c r="I475" i="1"/>
  <c r="L475" i="1" s="1"/>
  <c r="I461" i="1"/>
  <c r="L461" i="1" s="1"/>
  <c r="J474" i="1"/>
  <c r="I474" i="1"/>
  <c r="L474" i="1" s="1"/>
  <c r="J441" i="1"/>
  <c r="J473" i="1"/>
  <c r="I473" i="1"/>
  <c r="L473" i="1" s="1"/>
  <c r="I441" i="1"/>
  <c r="L441" i="1" s="1"/>
  <c r="J472" i="1"/>
  <c r="I472" i="1"/>
  <c r="L472" i="1" s="1"/>
  <c r="J427" i="1"/>
  <c r="J471" i="1"/>
  <c r="I471" i="1"/>
  <c r="L471" i="1" s="1"/>
  <c r="I427" i="1"/>
  <c r="L427" i="1" s="1"/>
  <c r="J470" i="1"/>
  <c r="I470" i="1"/>
  <c r="L470" i="1" s="1"/>
  <c r="J417" i="1"/>
  <c r="J469" i="1"/>
  <c r="I469" i="1"/>
  <c r="L469" i="1" s="1"/>
  <c r="I417" i="1"/>
  <c r="L417" i="1" s="1"/>
  <c r="J468" i="1"/>
  <c r="I468" i="1"/>
  <c r="L468" i="1" s="1"/>
  <c r="J413" i="1"/>
  <c r="J467" i="1"/>
  <c r="I467" i="1"/>
  <c r="L467" i="1" s="1"/>
  <c r="I413" i="1"/>
  <c r="L413" i="1" s="1"/>
  <c r="J466" i="1"/>
  <c r="I466" i="1"/>
  <c r="L466" i="1" s="1"/>
  <c r="J402" i="1"/>
  <c r="I402" i="1"/>
  <c r="L402" i="1" s="1"/>
  <c r="J460" i="1"/>
  <c r="I460" i="1"/>
  <c r="L460" i="1" s="1"/>
  <c r="J389" i="1"/>
  <c r="J453" i="1"/>
  <c r="I453" i="1"/>
  <c r="L453" i="1" s="1"/>
  <c r="J447" i="1"/>
  <c r="I447" i="1"/>
  <c r="L447" i="1" s="1"/>
  <c r="I389" i="1"/>
  <c r="L389" i="1" s="1"/>
  <c r="J381" i="1"/>
  <c r="J434" i="1"/>
  <c r="I434" i="1"/>
  <c r="L434" i="1" s="1"/>
  <c r="J428" i="1"/>
  <c r="I428" i="1"/>
  <c r="L428" i="1" s="1"/>
  <c r="I381" i="1"/>
  <c r="L381" i="1" s="1"/>
  <c r="J421" i="1"/>
  <c r="I421" i="1"/>
  <c r="L421" i="1" s="1"/>
  <c r="J374" i="1"/>
  <c r="I374" i="1"/>
  <c r="L374" i="1" s="1"/>
  <c r="J367" i="1"/>
  <c r="J407" i="1"/>
  <c r="I407" i="1"/>
  <c r="L407" i="1" s="1"/>
  <c r="J401" i="1"/>
  <c r="I401" i="1"/>
  <c r="L401" i="1" s="1"/>
  <c r="I367" i="1"/>
  <c r="L367" i="1" s="1"/>
  <c r="J400" i="1"/>
  <c r="I400" i="1"/>
  <c r="L400" i="1" s="1"/>
  <c r="J360" i="1"/>
  <c r="J394" i="1"/>
  <c r="I360" i="1"/>
  <c r="L360" i="1" s="1"/>
  <c r="J353" i="1"/>
  <c r="I353" i="1"/>
  <c r="L353" i="1" s="1"/>
  <c r="J346" i="1"/>
  <c r="J384" i="1"/>
  <c r="I384" i="1"/>
  <c r="L384" i="1" s="1"/>
  <c r="I346" i="1"/>
  <c r="L346" i="1" s="1"/>
  <c r="J383" i="1"/>
  <c r="I383" i="1"/>
  <c r="L383" i="1" s="1"/>
  <c r="J339" i="1"/>
  <c r="J376" i="1"/>
  <c r="I376" i="1"/>
  <c r="L376" i="1" s="1"/>
  <c r="I339" i="1"/>
  <c r="L339" i="1" s="1"/>
  <c r="J330" i="1"/>
  <c r="J368" i="1"/>
  <c r="I368" i="1"/>
  <c r="L368" i="1" s="1"/>
  <c r="I330" i="1"/>
  <c r="L330" i="1" s="1"/>
  <c r="J361" i="1"/>
  <c r="I361" i="1"/>
  <c r="L361" i="1" s="1"/>
  <c r="J323" i="1"/>
  <c r="J354" i="1"/>
  <c r="I354" i="1"/>
  <c r="L354" i="1" s="1"/>
  <c r="I323" i="1"/>
  <c r="L323" i="1" s="1"/>
  <c r="J347" i="1"/>
  <c r="I347" i="1"/>
  <c r="L347" i="1" s="1"/>
  <c r="J316" i="1"/>
  <c r="I334" i="1"/>
  <c r="L334" i="1" s="1"/>
  <c r="I316" i="1"/>
  <c r="L316" i="1" s="1"/>
  <c r="J333" i="1"/>
  <c r="I333" i="1"/>
  <c r="L333" i="1" s="1"/>
  <c r="J327" i="1"/>
  <c r="I327" i="1"/>
  <c r="L327" i="1" s="1"/>
  <c r="J309" i="1"/>
  <c r="J319" i="1"/>
  <c r="I319" i="1"/>
  <c r="L319" i="1" s="1"/>
  <c r="J313" i="1"/>
  <c r="I313" i="1"/>
  <c r="L313" i="1" s="1"/>
  <c r="J308" i="1"/>
  <c r="I308" i="1"/>
  <c r="L308" i="1" s="1"/>
  <c r="I309" i="1"/>
  <c r="L309" i="1" s="1"/>
  <c r="J307" i="1"/>
  <c r="I307" i="1"/>
  <c r="L307" i="1" s="1"/>
  <c r="J924" i="1"/>
  <c r="J306" i="1"/>
  <c r="I306" i="1"/>
  <c r="L306" i="1" s="1"/>
  <c r="I924" i="1"/>
  <c r="L924" i="1" s="1"/>
  <c r="J305" i="1"/>
  <c r="I305" i="1"/>
  <c r="L305" i="1" s="1"/>
  <c r="J919" i="1"/>
  <c r="J304" i="1"/>
  <c r="I304" i="1"/>
  <c r="L304" i="1" s="1"/>
  <c r="I919" i="1"/>
  <c r="L919" i="1" s="1"/>
  <c r="J303" i="1"/>
  <c r="I303" i="1"/>
  <c r="L303" i="1" s="1"/>
  <c r="J915" i="1"/>
  <c r="J302" i="1"/>
  <c r="I302" i="1"/>
  <c r="L302" i="1" s="1"/>
  <c r="I915" i="1"/>
  <c r="L915" i="1" s="1"/>
  <c r="J301" i="1"/>
  <c r="I301" i="1"/>
  <c r="L301" i="1" s="1"/>
  <c r="J910" i="1"/>
  <c r="J300" i="1"/>
  <c r="I300" i="1"/>
  <c r="L300" i="1" s="1"/>
  <c r="I910" i="1"/>
  <c r="L910" i="1" s="1"/>
  <c r="J299" i="1"/>
  <c r="I299" i="1"/>
  <c r="L299" i="1" s="1"/>
  <c r="J905" i="1"/>
  <c r="J298" i="1"/>
  <c r="I298" i="1"/>
  <c r="L298" i="1" s="1"/>
  <c r="I905" i="1"/>
  <c r="L905" i="1" s="1"/>
  <c r="J297" i="1"/>
  <c r="I297" i="1"/>
  <c r="L297" i="1" s="1"/>
  <c r="J900" i="1"/>
  <c r="J296" i="1"/>
  <c r="I296" i="1"/>
  <c r="L296" i="1" s="1"/>
  <c r="I900" i="1"/>
  <c r="L900" i="1" s="1"/>
  <c r="J295" i="1"/>
  <c r="I295" i="1"/>
  <c r="L295" i="1" s="1"/>
  <c r="J895" i="1"/>
  <c r="J294" i="1"/>
  <c r="I294" i="1"/>
  <c r="L294" i="1" s="1"/>
  <c r="I895" i="1"/>
  <c r="L895" i="1" s="1"/>
  <c r="J293" i="1"/>
  <c r="I293" i="1"/>
  <c r="L293" i="1" s="1"/>
  <c r="J891" i="1"/>
  <c r="J292" i="1"/>
  <c r="I292" i="1"/>
  <c r="L292" i="1" s="1"/>
  <c r="I891" i="1"/>
  <c r="L891" i="1" s="1"/>
  <c r="J291" i="1"/>
  <c r="I291" i="1"/>
  <c r="L291" i="1" s="1"/>
  <c r="J887" i="1"/>
  <c r="J290" i="1"/>
  <c r="I290" i="1"/>
  <c r="L290" i="1" s="1"/>
  <c r="I887" i="1"/>
  <c r="L887" i="1" s="1"/>
  <c r="J289" i="1"/>
  <c r="I289" i="1"/>
  <c r="L289" i="1" s="1"/>
  <c r="J884" i="1"/>
  <c r="J288" i="1"/>
  <c r="I288" i="1"/>
  <c r="L288" i="1" s="1"/>
  <c r="I884" i="1"/>
  <c r="L884" i="1" s="1"/>
  <c r="J287" i="1"/>
  <c r="I287" i="1"/>
  <c r="L287" i="1" s="1"/>
  <c r="J881" i="1"/>
  <c r="J286" i="1"/>
  <c r="I286" i="1"/>
  <c r="L286" i="1" s="1"/>
  <c r="I881" i="1"/>
  <c r="L881" i="1" s="1"/>
  <c r="J285" i="1"/>
  <c r="I285" i="1"/>
  <c r="L285" i="1" s="1"/>
  <c r="J879" i="1"/>
  <c r="J284" i="1"/>
  <c r="I284" i="1"/>
  <c r="I879" i="1"/>
  <c r="L879" i="1" s="1"/>
  <c r="J283" i="1"/>
  <c r="I283" i="1"/>
  <c r="L283" i="1" s="1"/>
  <c r="J876" i="1"/>
  <c r="J282" i="1"/>
  <c r="I282" i="1"/>
  <c r="L282" i="1" s="1"/>
  <c r="I876" i="1"/>
  <c r="L876" i="1" s="1"/>
  <c r="J281" i="1"/>
  <c r="I281" i="1"/>
  <c r="L281" i="1" s="1"/>
  <c r="J874" i="1"/>
  <c r="J280" i="1"/>
  <c r="I280" i="1"/>
  <c r="L280" i="1" s="1"/>
  <c r="I874" i="1"/>
  <c r="L874" i="1" s="1"/>
  <c r="J279" i="1"/>
  <c r="I279" i="1"/>
  <c r="L279" i="1" s="1"/>
  <c r="J871" i="1"/>
  <c r="J278" i="1"/>
  <c r="I278" i="1"/>
  <c r="L278" i="1" s="1"/>
  <c r="I871" i="1"/>
  <c r="L871" i="1" s="1"/>
  <c r="J277" i="1"/>
  <c r="I277" i="1"/>
  <c r="L277" i="1" s="1"/>
  <c r="J869" i="1"/>
  <c r="J276" i="1"/>
  <c r="I276" i="1"/>
  <c r="L276" i="1" s="1"/>
  <c r="I869" i="1"/>
  <c r="L869" i="1" s="1"/>
  <c r="J275" i="1"/>
  <c r="I275" i="1"/>
  <c r="L275" i="1" s="1"/>
  <c r="J868" i="1"/>
  <c r="J274" i="1"/>
  <c r="I274" i="1"/>
  <c r="L274" i="1" s="1"/>
  <c r="I868" i="1"/>
  <c r="L868" i="1" s="1"/>
  <c r="J273" i="1"/>
  <c r="I273" i="1"/>
  <c r="L273" i="1" s="1"/>
  <c r="J867" i="1"/>
  <c r="J272" i="1"/>
  <c r="I272" i="1"/>
  <c r="L272" i="1" s="1"/>
  <c r="I867" i="1"/>
  <c r="L867" i="1" s="1"/>
  <c r="J271" i="1"/>
  <c r="I271" i="1"/>
  <c r="L271" i="1" s="1"/>
  <c r="J864" i="1"/>
  <c r="J270" i="1"/>
  <c r="I270" i="1"/>
  <c r="L270" i="1" s="1"/>
  <c r="I864" i="1"/>
  <c r="L864" i="1" s="1"/>
  <c r="J269" i="1"/>
  <c r="I269" i="1"/>
  <c r="L269" i="1" s="1"/>
  <c r="J862" i="1"/>
  <c r="J268" i="1"/>
  <c r="I268" i="1"/>
  <c r="L268" i="1" s="1"/>
  <c r="I862" i="1"/>
  <c r="L862" i="1" s="1"/>
  <c r="J267" i="1"/>
  <c r="I267" i="1"/>
  <c r="L267" i="1" s="1"/>
  <c r="J861" i="1"/>
  <c r="J266" i="1"/>
  <c r="I266" i="1"/>
  <c r="L266" i="1" s="1"/>
  <c r="I861" i="1"/>
  <c r="L861" i="1" s="1"/>
  <c r="J265" i="1"/>
  <c r="I265" i="1"/>
  <c r="L265" i="1" s="1"/>
  <c r="J859" i="1"/>
  <c r="J264" i="1"/>
  <c r="I264" i="1"/>
  <c r="L264" i="1" s="1"/>
  <c r="I859" i="1"/>
  <c r="L859" i="1" s="1"/>
  <c r="J263" i="1"/>
  <c r="I263" i="1"/>
  <c r="L263" i="1" s="1"/>
  <c r="J856" i="1"/>
  <c r="J262" i="1"/>
  <c r="I262" i="1"/>
  <c r="L262" i="1" s="1"/>
  <c r="I856" i="1"/>
  <c r="L856" i="1" s="1"/>
  <c r="J261" i="1"/>
  <c r="I261" i="1"/>
  <c r="L261" i="1" s="1"/>
  <c r="J792" i="1"/>
  <c r="J260" i="1"/>
  <c r="I260" i="1"/>
  <c r="L260" i="1" s="1"/>
  <c r="I792" i="1"/>
  <c r="L792" i="1" s="1"/>
  <c r="J259" i="1"/>
  <c r="I259" i="1"/>
  <c r="L259" i="1" s="1"/>
  <c r="J789" i="1"/>
  <c r="J258" i="1"/>
  <c r="I258" i="1"/>
  <c r="L258" i="1" s="1"/>
  <c r="I789" i="1"/>
  <c r="L789" i="1" s="1"/>
  <c r="J257" i="1"/>
  <c r="I257" i="1"/>
  <c r="L257" i="1" s="1"/>
  <c r="J785" i="1"/>
  <c r="J256" i="1"/>
  <c r="I256" i="1"/>
  <c r="L256" i="1" s="1"/>
  <c r="I785" i="1"/>
  <c r="L785" i="1" s="1"/>
  <c r="J255" i="1"/>
  <c r="I255" i="1"/>
  <c r="L255" i="1" s="1"/>
  <c r="J782" i="1"/>
  <c r="J254" i="1"/>
  <c r="I254" i="1"/>
  <c r="L254" i="1" s="1"/>
  <c r="I782" i="1"/>
  <c r="L782" i="1" s="1"/>
  <c r="J253" i="1"/>
  <c r="I253" i="1"/>
  <c r="L253" i="1" s="1"/>
  <c r="J778" i="1"/>
  <c r="J252" i="1"/>
  <c r="I252" i="1"/>
  <c r="L252" i="1" s="1"/>
  <c r="I778" i="1"/>
  <c r="L778" i="1" s="1"/>
  <c r="J251" i="1"/>
  <c r="I251" i="1"/>
  <c r="L251" i="1" s="1"/>
  <c r="J773" i="1"/>
  <c r="J250" i="1"/>
  <c r="I250" i="1"/>
  <c r="L250" i="1" s="1"/>
  <c r="I773" i="1"/>
  <c r="L773" i="1" s="1"/>
  <c r="J249" i="1"/>
  <c r="I249" i="1"/>
  <c r="L249" i="1" s="1"/>
  <c r="J767" i="1"/>
  <c r="J248" i="1"/>
  <c r="I248" i="1"/>
  <c r="L248" i="1" s="1"/>
  <c r="I767" i="1"/>
  <c r="L767" i="1" s="1"/>
  <c r="J247" i="1"/>
  <c r="I247" i="1"/>
  <c r="L247" i="1" s="1"/>
  <c r="J761" i="1"/>
  <c r="J246" i="1"/>
  <c r="I246" i="1"/>
  <c r="L246" i="1" s="1"/>
  <c r="I761" i="1"/>
  <c r="L761" i="1" s="1"/>
  <c r="J245" i="1"/>
  <c r="I245" i="1"/>
  <c r="L245" i="1" s="1"/>
  <c r="J755" i="1"/>
  <c r="J244" i="1"/>
  <c r="I244" i="1"/>
  <c r="L244" i="1" s="1"/>
  <c r="I755" i="1"/>
  <c r="L755" i="1" s="1"/>
  <c r="J243" i="1"/>
  <c r="I243" i="1"/>
  <c r="L243" i="1" s="1"/>
  <c r="J749" i="1"/>
  <c r="J242" i="1"/>
  <c r="I242" i="1"/>
  <c r="L242" i="1" s="1"/>
  <c r="I749" i="1"/>
  <c r="L749" i="1" s="1"/>
  <c r="J241" i="1"/>
  <c r="I241" i="1"/>
  <c r="L241" i="1" s="1"/>
  <c r="J743" i="1"/>
  <c r="J240" i="1"/>
  <c r="I240" i="1"/>
  <c r="L240" i="1" s="1"/>
  <c r="I743" i="1"/>
  <c r="L743" i="1" s="1"/>
  <c r="J239" i="1"/>
  <c r="I239" i="1"/>
  <c r="L239" i="1" s="1"/>
  <c r="J737" i="1"/>
  <c r="J238" i="1"/>
  <c r="I238" i="1"/>
  <c r="L238" i="1" s="1"/>
  <c r="I737" i="1"/>
  <c r="L737" i="1" s="1"/>
  <c r="J237" i="1"/>
  <c r="I237" i="1"/>
  <c r="L237" i="1" s="1"/>
  <c r="J731" i="1"/>
  <c r="J236" i="1"/>
  <c r="I236" i="1"/>
  <c r="L236" i="1" s="1"/>
  <c r="I731" i="1"/>
  <c r="L731" i="1" s="1"/>
  <c r="J235" i="1"/>
  <c r="I235" i="1"/>
  <c r="L235" i="1" s="1"/>
  <c r="J728" i="1"/>
  <c r="J234" i="1"/>
  <c r="I234" i="1"/>
  <c r="L234" i="1" s="1"/>
  <c r="I728" i="1"/>
  <c r="L728" i="1" s="1"/>
  <c r="J233" i="1"/>
  <c r="I233" i="1"/>
  <c r="L233" i="1" s="1"/>
  <c r="J724" i="1"/>
  <c r="J232" i="1"/>
  <c r="I232" i="1"/>
  <c r="L232" i="1" s="1"/>
  <c r="I724" i="1"/>
  <c r="L724" i="1" s="1"/>
  <c r="J231" i="1"/>
  <c r="I231" i="1"/>
  <c r="L231" i="1" s="1"/>
  <c r="J720" i="1"/>
  <c r="J230" i="1"/>
  <c r="I230" i="1"/>
  <c r="L230" i="1" s="1"/>
  <c r="I720" i="1"/>
  <c r="L720" i="1" s="1"/>
  <c r="J229" i="1"/>
  <c r="I229" i="1"/>
  <c r="L229" i="1" s="1"/>
  <c r="J716" i="1"/>
  <c r="J228" i="1"/>
  <c r="I228" i="1"/>
  <c r="L228" i="1" s="1"/>
  <c r="I716" i="1"/>
  <c r="L716" i="1" s="1"/>
  <c r="J227" i="1"/>
  <c r="I227" i="1"/>
  <c r="L227" i="1" s="1"/>
  <c r="J712" i="1"/>
  <c r="J226" i="1"/>
  <c r="I226" i="1"/>
  <c r="L226" i="1" s="1"/>
  <c r="I712" i="1"/>
  <c r="L712" i="1" s="1"/>
  <c r="J225" i="1"/>
  <c r="I225" i="1"/>
  <c r="L225" i="1" s="1"/>
  <c r="J704" i="1"/>
  <c r="J224" i="1"/>
  <c r="I224" i="1"/>
  <c r="L224" i="1" s="1"/>
  <c r="I704" i="1"/>
  <c r="L704" i="1" s="1"/>
  <c r="J223" i="1"/>
  <c r="I223" i="1"/>
  <c r="L223" i="1" s="1"/>
  <c r="J701" i="1"/>
  <c r="J222" i="1"/>
  <c r="I222" i="1"/>
  <c r="L222" i="1" s="1"/>
  <c r="I701" i="1"/>
  <c r="L701" i="1" s="1"/>
  <c r="J221" i="1"/>
  <c r="I221" i="1"/>
  <c r="L221" i="1" s="1"/>
  <c r="J696" i="1"/>
  <c r="J220" i="1"/>
  <c r="I220" i="1"/>
  <c r="L220" i="1" s="1"/>
  <c r="I696" i="1"/>
  <c r="L696" i="1" s="1"/>
  <c r="J219" i="1"/>
  <c r="I219" i="1"/>
  <c r="L219" i="1" s="1"/>
  <c r="J692" i="1"/>
  <c r="J218" i="1"/>
  <c r="I218" i="1"/>
  <c r="L218" i="1" s="1"/>
  <c r="I692" i="1"/>
  <c r="L692" i="1" s="1"/>
  <c r="J217" i="1"/>
  <c r="I217" i="1"/>
  <c r="L217" i="1" s="1"/>
  <c r="J688" i="1"/>
  <c r="J216" i="1"/>
  <c r="I216" i="1"/>
  <c r="L216" i="1" s="1"/>
  <c r="I688" i="1"/>
  <c r="L688" i="1" s="1"/>
  <c r="J215" i="1"/>
  <c r="I215" i="1"/>
  <c r="L215" i="1" s="1"/>
  <c r="J685" i="1"/>
  <c r="J214" i="1"/>
  <c r="I214" i="1"/>
  <c r="L214" i="1" s="1"/>
  <c r="I685" i="1"/>
  <c r="L685" i="1" s="1"/>
  <c r="J213" i="1"/>
  <c r="I213" i="1"/>
  <c r="L213" i="1" s="1"/>
  <c r="J680" i="1"/>
  <c r="J212" i="1"/>
  <c r="I212" i="1"/>
  <c r="L212" i="1" s="1"/>
  <c r="I680" i="1"/>
  <c r="L680" i="1" s="1"/>
  <c r="J211" i="1"/>
  <c r="I211" i="1"/>
  <c r="L211" i="1" s="1"/>
  <c r="J676" i="1"/>
  <c r="J210" i="1"/>
  <c r="I210" i="1"/>
  <c r="L210" i="1" s="1"/>
  <c r="I676" i="1"/>
  <c r="L676" i="1" s="1"/>
  <c r="J209" i="1"/>
  <c r="I209" i="1"/>
  <c r="L209" i="1" s="1"/>
  <c r="J669" i="1"/>
  <c r="J208" i="1"/>
  <c r="I208" i="1"/>
  <c r="L208" i="1" s="1"/>
  <c r="I669" i="1"/>
  <c r="L669" i="1" s="1"/>
  <c r="J207" i="1"/>
  <c r="I207" i="1"/>
  <c r="L207" i="1" s="1"/>
  <c r="J663" i="1"/>
  <c r="J206" i="1"/>
  <c r="I206" i="1"/>
  <c r="L206" i="1" s="1"/>
  <c r="I663" i="1"/>
  <c r="L663" i="1" s="1"/>
  <c r="J205" i="1"/>
  <c r="I205" i="1"/>
  <c r="L205" i="1" s="1"/>
  <c r="J657" i="1"/>
  <c r="J204" i="1"/>
  <c r="I204" i="1"/>
  <c r="L204" i="1" s="1"/>
  <c r="I657" i="1"/>
  <c r="L657" i="1" s="1"/>
  <c r="J203" i="1"/>
  <c r="I203" i="1"/>
  <c r="L203" i="1" s="1"/>
  <c r="J650" i="1"/>
  <c r="J202" i="1"/>
  <c r="I202" i="1"/>
  <c r="L202" i="1" s="1"/>
  <c r="I650" i="1"/>
  <c r="L650" i="1" s="1"/>
  <c r="J201" i="1"/>
  <c r="I201" i="1"/>
  <c r="J644" i="1"/>
  <c r="J200" i="1"/>
  <c r="I200" i="1"/>
  <c r="L200" i="1" s="1"/>
  <c r="I644" i="1"/>
  <c r="L644" i="1" s="1"/>
  <c r="J199" i="1"/>
  <c r="I199" i="1"/>
  <c r="L199" i="1" s="1"/>
  <c r="J639" i="1"/>
  <c r="J198" i="1"/>
  <c r="I198" i="1"/>
  <c r="L198" i="1" s="1"/>
  <c r="I639" i="1"/>
  <c r="L639" i="1" s="1"/>
  <c r="J197" i="1"/>
  <c r="I197" i="1"/>
  <c r="L197" i="1" s="1"/>
  <c r="I634" i="1"/>
  <c r="L634" i="1" s="1"/>
  <c r="J196" i="1"/>
  <c r="I196" i="1"/>
  <c r="L196" i="1" s="1"/>
  <c r="J632" i="1"/>
  <c r="J195" i="1"/>
  <c r="I195" i="1"/>
  <c r="L195" i="1" s="1"/>
  <c r="I632" i="1"/>
  <c r="L632" i="1" s="1"/>
  <c r="J194" i="1"/>
  <c r="I194" i="1"/>
  <c r="L194" i="1" s="1"/>
  <c r="J627" i="1"/>
  <c r="J193" i="1"/>
  <c r="I193" i="1"/>
  <c r="I627" i="1"/>
  <c r="J192" i="1"/>
  <c r="I192" i="1"/>
  <c r="L192" i="1" s="1"/>
  <c r="J621" i="1"/>
  <c r="J191" i="1"/>
  <c r="I191" i="1"/>
  <c r="L191" i="1" s="1"/>
  <c r="I621" i="1"/>
  <c r="J190" i="1"/>
  <c r="I190" i="1"/>
  <c r="L190" i="1" s="1"/>
  <c r="J615" i="1"/>
  <c r="J189" i="1"/>
  <c r="I189" i="1"/>
  <c r="L189" i="1" s="1"/>
  <c r="I615" i="1"/>
  <c r="L615" i="1" s="1"/>
  <c r="J188" i="1"/>
  <c r="I188" i="1"/>
  <c r="L188" i="1" s="1"/>
  <c r="J609" i="1"/>
  <c r="J187" i="1"/>
  <c r="I187" i="1"/>
  <c r="L187" i="1" s="1"/>
  <c r="I609" i="1"/>
  <c r="L609" i="1" s="1"/>
  <c r="J186" i="1"/>
  <c r="I186" i="1"/>
  <c r="L186" i="1" s="1"/>
  <c r="J604" i="1"/>
  <c r="J185" i="1"/>
  <c r="I185" i="1"/>
  <c r="L185" i="1" s="1"/>
  <c r="I604" i="1"/>
  <c r="L604" i="1" s="1"/>
  <c r="J184" i="1"/>
  <c r="I184" i="1"/>
  <c r="L184" i="1" s="1"/>
  <c r="I599" i="1"/>
  <c r="J183" i="1"/>
  <c r="I183" i="1"/>
  <c r="L183" i="1" s="1"/>
  <c r="J597" i="1"/>
  <c r="J182" i="1"/>
  <c r="I182" i="1"/>
  <c r="L182" i="1" s="1"/>
  <c r="I597" i="1"/>
  <c r="L597" i="1" s="1"/>
  <c r="J181" i="1"/>
  <c r="I181" i="1"/>
  <c r="L181" i="1" s="1"/>
  <c r="J593" i="1"/>
  <c r="J180" i="1"/>
  <c r="I180" i="1"/>
  <c r="L180" i="1" s="1"/>
  <c r="I593" i="1"/>
  <c r="L593" i="1" s="1"/>
  <c r="J179" i="1"/>
  <c r="I179" i="1"/>
  <c r="L179" i="1" s="1"/>
  <c r="J589" i="1"/>
  <c r="J178" i="1"/>
  <c r="I178" i="1"/>
  <c r="L178" i="1" s="1"/>
  <c r="I589" i="1"/>
  <c r="L589" i="1" s="1"/>
  <c r="J177" i="1"/>
  <c r="I177" i="1"/>
  <c r="L177" i="1" s="1"/>
  <c r="J583" i="1"/>
  <c r="J176" i="1"/>
  <c r="I176" i="1"/>
  <c r="L176" i="1" s="1"/>
  <c r="I583" i="1"/>
  <c r="L583" i="1" s="1"/>
  <c r="J175" i="1"/>
  <c r="I175" i="1"/>
  <c r="L175" i="1" s="1"/>
  <c r="J464" i="1"/>
  <c r="J174" i="1"/>
  <c r="I174" i="1"/>
  <c r="L174" i="1" s="1"/>
  <c r="J459" i="1"/>
  <c r="J173" i="1"/>
  <c r="I173" i="1"/>
  <c r="L173" i="1" s="1"/>
  <c r="I459" i="1"/>
  <c r="L459" i="1" s="1"/>
  <c r="J172" i="1"/>
  <c r="I172" i="1"/>
  <c r="L172" i="1" s="1"/>
  <c r="J454" i="1"/>
  <c r="J171" i="1"/>
  <c r="I171" i="1"/>
  <c r="L171" i="1" s="1"/>
  <c r="I454" i="1"/>
  <c r="L454" i="1" s="1"/>
  <c r="J170" i="1"/>
  <c r="I170" i="1"/>
  <c r="L170" i="1" s="1"/>
  <c r="J448" i="1"/>
  <c r="J169" i="1"/>
  <c r="I169" i="1"/>
  <c r="L169" i="1" s="1"/>
  <c r="I448" i="1"/>
  <c r="L448" i="1" s="1"/>
  <c r="J168" i="1"/>
  <c r="I168" i="1"/>
  <c r="L168" i="1" s="1"/>
  <c r="J442" i="1"/>
  <c r="J167" i="1"/>
  <c r="I167" i="1"/>
  <c r="L167" i="1" s="1"/>
  <c r="I442" i="1"/>
  <c r="L442" i="1" s="1"/>
  <c r="J166" i="1"/>
  <c r="I166" i="1"/>
  <c r="L166" i="1" s="1"/>
  <c r="J436" i="1"/>
  <c r="J165" i="1"/>
  <c r="I165" i="1"/>
  <c r="L165" i="1" s="1"/>
  <c r="I436" i="1"/>
  <c r="L436" i="1" s="1"/>
  <c r="J164" i="1"/>
  <c r="I164" i="1"/>
  <c r="L164" i="1" s="1"/>
  <c r="J430" i="1"/>
  <c r="J163" i="1"/>
  <c r="I163" i="1"/>
  <c r="L163" i="1" s="1"/>
  <c r="I430" i="1"/>
  <c r="L430" i="1" s="1"/>
  <c r="J162" i="1"/>
  <c r="I162" i="1"/>
  <c r="L162" i="1" s="1"/>
  <c r="J424" i="1"/>
  <c r="J161" i="1"/>
  <c r="I161" i="1"/>
  <c r="L161" i="1" s="1"/>
  <c r="I424" i="1"/>
  <c r="L424" i="1" s="1"/>
  <c r="J160" i="1"/>
  <c r="I160" i="1"/>
  <c r="L160" i="1" s="1"/>
  <c r="J409" i="1"/>
  <c r="J159" i="1"/>
  <c r="I159" i="1"/>
  <c r="L159" i="1" s="1"/>
  <c r="I409" i="1"/>
  <c r="L409" i="1" s="1"/>
  <c r="J158" i="1"/>
  <c r="I158" i="1"/>
  <c r="L158" i="1" s="1"/>
  <c r="J403" i="1"/>
  <c r="J157" i="1"/>
  <c r="I157" i="1"/>
  <c r="L157" i="1" s="1"/>
  <c r="I403" i="1"/>
  <c r="L403" i="1" s="1"/>
  <c r="J156" i="1"/>
  <c r="I156" i="1"/>
  <c r="L156" i="1" s="1"/>
  <c r="J396" i="1"/>
  <c r="J155" i="1"/>
  <c r="I155" i="1"/>
  <c r="L155" i="1" s="1"/>
  <c r="I396" i="1"/>
  <c r="L396" i="1" s="1"/>
  <c r="J154" i="1"/>
  <c r="I154" i="1"/>
  <c r="L154" i="1" s="1"/>
  <c r="J392" i="1"/>
  <c r="J153" i="1"/>
  <c r="I153" i="1"/>
  <c r="L153" i="1" s="1"/>
  <c r="I392" i="1"/>
  <c r="L392" i="1" s="1"/>
  <c r="J152" i="1"/>
  <c r="I152" i="1"/>
  <c r="L152" i="1" s="1"/>
  <c r="J386" i="1"/>
  <c r="J151" i="1"/>
  <c r="I151" i="1"/>
  <c r="L151" i="1" s="1"/>
  <c r="I386" i="1"/>
  <c r="L386" i="1" s="1"/>
  <c r="J150" i="1"/>
  <c r="I150" i="1"/>
  <c r="L150" i="1" s="1"/>
  <c r="J378" i="1"/>
  <c r="J149" i="1"/>
  <c r="I149" i="1"/>
  <c r="L149" i="1" s="1"/>
  <c r="I378" i="1"/>
  <c r="L378" i="1" s="1"/>
  <c r="J148" i="1"/>
  <c r="I148" i="1"/>
  <c r="L148" i="1" s="1"/>
  <c r="J371" i="1"/>
  <c r="J147" i="1"/>
  <c r="I147" i="1"/>
  <c r="L147" i="1" s="1"/>
  <c r="I371" i="1"/>
  <c r="L371" i="1" s="1"/>
  <c r="J146" i="1"/>
  <c r="I146" i="1"/>
  <c r="L146" i="1" s="1"/>
  <c r="J364" i="1"/>
  <c r="J145" i="1"/>
  <c r="I145" i="1"/>
  <c r="L145" i="1" s="1"/>
  <c r="I364" i="1"/>
  <c r="L364" i="1" s="1"/>
  <c r="J144" i="1"/>
  <c r="I144" i="1"/>
  <c r="L144" i="1" s="1"/>
  <c r="J362" i="1"/>
  <c r="J143" i="1"/>
  <c r="I143" i="1"/>
  <c r="L143" i="1" s="1"/>
  <c r="I362" i="1"/>
  <c r="L362" i="1" s="1"/>
  <c r="J142" i="1"/>
  <c r="I142" i="1"/>
  <c r="L142" i="1" s="1"/>
  <c r="J355" i="1"/>
  <c r="J141" i="1"/>
  <c r="I141" i="1"/>
  <c r="L141" i="1" s="1"/>
  <c r="I355" i="1"/>
  <c r="L355" i="1" s="1"/>
  <c r="J140" i="1"/>
  <c r="I140" i="1"/>
  <c r="L140" i="1" s="1"/>
  <c r="J348" i="1"/>
  <c r="J139" i="1"/>
  <c r="I139" i="1"/>
  <c r="L139" i="1" s="1"/>
  <c r="I348" i="1"/>
  <c r="L348" i="1" s="1"/>
  <c r="J138" i="1"/>
  <c r="I138" i="1"/>
  <c r="L138" i="1" s="1"/>
  <c r="J341" i="1"/>
  <c r="J137" i="1"/>
  <c r="I137" i="1"/>
  <c r="L137" i="1" s="1"/>
  <c r="I341" i="1"/>
  <c r="L341" i="1" s="1"/>
  <c r="J136" i="1"/>
  <c r="I136" i="1"/>
  <c r="L136" i="1" s="1"/>
  <c r="J340" i="1"/>
  <c r="J135" i="1"/>
  <c r="I135" i="1"/>
  <c r="L135" i="1" s="1"/>
  <c r="I340" i="1"/>
  <c r="L340" i="1" s="1"/>
  <c r="J134" i="1"/>
  <c r="I134" i="1"/>
  <c r="L134" i="1" s="1"/>
  <c r="J334" i="1"/>
  <c r="J133" i="1"/>
  <c r="I133" i="1"/>
  <c r="L133" i="1" s="1"/>
  <c r="J326" i="1"/>
  <c r="J132" i="1"/>
  <c r="I132" i="1"/>
  <c r="L132" i="1" s="1"/>
  <c r="I326" i="1"/>
  <c r="L326" i="1" s="1"/>
  <c r="J131" i="1"/>
  <c r="I131" i="1"/>
  <c r="L131" i="1" s="1"/>
  <c r="J320" i="1"/>
  <c r="J130" i="1"/>
  <c r="I130" i="1"/>
  <c r="L130" i="1" s="1"/>
  <c r="I320" i="1"/>
  <c r="L320" i="1" s="1"/>
  <c r="J129" i="1"/>
  <c r="I129" i="1"/>
  <c r="L129" i="1" s="1"/>
  <c r="J312" i="1"/>
  <c r="J128" i="1"/>
  <c r="I128" i="1"/>
  <c r="L128" i="1" s="1"/>
  <c r="J127" i="1"/>
  <c r="I127" i="1"/>
  <c r="L127" i="1" s="1"/>
  <c r="J126" i="1"/>
  <c r="I126" i="1"/>
  <c r="L126" i="1" s="1"/>
  <c r="J125" i="1"/>
  <c r="I125" i="1"/>
  <c r="L125" i="1" s="1"/>
  <c r="J124" i="1"/>
  <c r="I124" i="1"/>
  <c r="L124" i="1" s="1"/>
  <c r="J123" i="1"/>
  <c r="I123" i="1"/>
  <c r="L123" i="1" s="1"/>
  <c r="J122" i="1"/>
  <c r="I122" i="1"/>
  <c r="L122" i="1" s="1"/>
  <c r="J121" i="1"/>
  <c r="I121" i="1"/>
  <c r="L121" i="1" s="1"/>
  <c r="J120" i="1"/>
  <c r="I120" i="1"/>
  <c r="L120" i="1" s="1"/>
  <c r="J119" i="1"/>
  <c r="I119" i="1"/>
  <c r="L119" i="1" s="1"/>
  <c r="J118" i="1"/>
  <c r="I118" i="1"/>
  <c r="L118" i="1" s="1"/>
  <c r="J117" i="1"/>
  <c r="I117" i="1"/>
  <c r="L117" i="1" s="1"/>
  <c r="J116" i="1"/>
  <c r="I116" i="1"/>
  <c r="L116" i="1" s="1"/>
  <c r="J115" i="1"/>
  <c r="I115" i="1"/>
  <c r="L115" i="1" s="1"/>
  <c r="J114" i="1"/>
  <c r="I114" i="1"/>
  <c r="L114" i="1" s="1"/>
  <c r="J113" i="1"/>
  <c r="I113" i="1"/>
  <c r="L113" i="1" s="1"/>
  <c r="J112" i="1"/>
  <c r="I112" i="1"/>
  <c r="L112" i="1" s="1"/>
  <c r="J111" i="1"/>
  <c r="I111" i="1"/>
  <c r="L111" i="1" s="1"/>
  <c r="J110" i="1"/>
  <c r="I110" i="1"/>
  <c r="L110" i="1" s="1"/>
  <c r="J109" i="1"/>
  <c r="I109" i="1"/>
  <c r="L109" i="1" s="1"/>
  <c r="J108" i="1"/>
  <c r="I108" i="1"/>
  <c r="L108" i="1" s="1"/>
  <c r="J107" i="1"/>
  <c r="I107" i="1"/>
  <c r="L107" i="1" s="1"/>
  <c r="J106" i="1"/>
  <c r="I106" i="1"/>
  <c r="L106" i="1" s="1"/>
  <c r="J105" i="1"/>
  <c r="I105" i="1"/>
  <c r="L105" i="1" s="1"/>
  <c r="J104" i="1"/>
  <c r="I104" i="1"/>
  <c r="L104" i="1" s="1"/>
  <c r="J103" i="1"/>
  <c r="I103" i="1"/>
  <c r="L103" i="1" s="1"/>
  <c r="J102" i="1"/>
  <c r="I102" i="1"/>
  <c r="L102" i="1" s="1"/>
  <c r="J101" i="1"/>
  <c r="I101" i="1"/>
  <c r="L101" i="1" s="1"/>
  <c r="J100" i="1"/>
  <c r="I100" i="1"/>
  <c r="L100" i="1" s="1"/>
  <c r="J99" i="1"/>
  <c r="I99" i="1"/>
  <c r="L99" i="1" s="1"/>
  <c r="J98" i="1"/>
  <c r="I98" i="1"/>
  <c r="L98" i="1" s="1"/>
  <c r="J97" i="1"/>
  <c r="I97" i="1"/>
  <c r="L97" i="1" s="1"/>
  <c r="J96" i="1"/>
  <c r="I96" i="1"/>
  <c r="L96" i="1" s="1"/>
  <c r="J95" i="1"/>
  <c r="I95" i="1"/>
  <c r="L95" i="1" s="1"/>
  <c r="J94" i="1"/>
  <c r="I94" i="1"/>
  <c r="L94" i="1" s="1"/>
  <c r="J93" i="1"/>
  <c r="I93" i="1"/>
  <c r="L93" i="1" s="1"/>
  <c r="J92" i="1"/>
  <c r="I92" i="1"/>
  <c r="L92" i="1" s="1"/>
  <c r="J91" i="1"/>
  <c r="I91" i="1"/>
  <c r="L91" i="1" s="1"/>
  <c r="J90" i="1"/>
  <c r="I90" i="1"/>
  <c r="L90" i="1" s="1"/>
  <c r="J89" i="1"/>
  <c r="I89" i="1"/>
  <c r="L89" i="1" s="1"/>
  <c r="J88" i="1"/>
  <c r="I88" i="1"/>
  <c r="L88" i="1" s="1"/>
  <c r="J87" i="1"/>
  <c r="I87" i="1"/>
  <c r="L87" i="1" s="1"/>
  <c r="J86" i="1"/>
  <c r="I86" i="1"/>
  <c r="L86" i="1" s="1"/>
  <c r="J85" i="1"/>
  <c r="I85" i="1"/>
  <c r="L85" i="1" s="1"/>
  <c r="J84" i="1"/>
  <c r="I84" i="1"/>
  <c r="L84" i="1" s="1"/>
  <c r="J83" i="1"/>
  <c r="I83" i="1"/>
  <c r="L83" i="1" s="1"/>
  <c r="J82" i="1"/>
  <c r="I82" i="1"/>
  <c r="L82" i="1" s="1"/>
  <c r="J81" i="1"/>
  <c r="I81" i="1"/>
  <c r="L81" i="1" s="1"/>
  <c r="J80" i="1"/>
  <c r="I80" i="1"/>
  <c r="L80" i="1" s="1"/>
  <c r="J79" i="1"/>
  <c r="I79" i="1"/>
  <c r="L79" i="1" s="1"/>
  <c r="J78" i="1"/>
  <c r="I78" i="1"/>
  <c r="L78" i="1" s="1"/>
  <c r="J77" i="1"/>
  <c r="I77" i="1"/>
  <c r="L77" i="1" s="1"/>
  <c r="J76" i="1"/>
  <c r="I76" i="1"/>
  <c r="L76" i="1" s="1"/>
  <c r="J75" i="1"/>
  <c r="I75" i="1"/>
  <c r="L75" i="1" s="1"/>
  <c r="J74" i="1"/>
  <c r="I74" i="1"/>
  <c r="L74" i="1" s="1"/>
  <c r="J73" i="1"/>
  <c r="I73" i="1"/>
  <c r="L73" i="1" s="1"/>
  <c r="J72" i="1"/>
  <c r="I72" i="1"/>
  <c r="L72" i="1" s="1"/>
  <c r="J71" i="1"/>
  <c r="I71" i="1"/>
  <c r="L71" i="1" s="1"/>
  <c r="J70" i="1"/>
  <c r="I70" i="1"/>
  <c r="L70" i="1" s="1"/>
  <c r="J69" i="1"/>
  <c r="I69" i="1"/>
  <c r="L69" i="1" s="1"/>
  <c r="J68" i="1"/>
  <c r="I68" i="1"/>
  <c r="L68" i="1" s="1"/>
  <c r="J67" i="1"/>
  <c r="I67" i="1"/>
  <c r="L67" i="1" s="1"/>
  <c r="J66" i="1"/>
  <c r="I66" i="1"/>
  <c r="L66" i="1" s="1"/>
  <c r="J65" i="1"/>
  <c r="I65" i="1"/>
  <c r="L65" i="1" s="1"/>
  <c r="J64" i="1"/>
  <c r="I64" i="1"/>
  <c r="L64" i="1" s="1"/>
  <c r="J63" i="1"/>
  <c r="I63" i="1"/>
  <c r="L63" i="1" s="1"/>
  <c r="J62" i="1"/>
  <c r="I62" i="1"/>
  <c r="L62" i="1" s="1"/>
  <c r="J61" i="1"/>
  <c r="I61" i="1"/>
  <c r="L61" i="1" s="1"/>
  <c r="J60" i="1"/>
  <c r="I60" i="1"/>
  <c r="L60" i="1" s="1"/>
  <c r="J59" i="1"/>
  <c r="I59" i="1"/>
  <c r="L59" i="1" s="1"/>
  <c r="J58" i="1"/>
  <c r="I58" i="1"/>
  <c r="L58" i="1" s="1"/>
  <c r="J57" i="1"/>
  <c r="I57" i="1"/>
  <c r="L57" i="1" s="1"/>
  <c r="J56" i="1"/>
  <c r="I56" i="1"/>
  <c r="L56" i="1" s="1"/>
  <c r="J55" i="1"/>
  <c r="I55" i="1"/>
  <c r="L55" i="1" s="1"/>
  <c r="J54" i="1"/>
  <c r="I54" i="1"/>
  <c r="L54" i="1" s="1"/>
  <c r="J53" i="1"/>
  <c r="I53" i="1"/>
  <c r="L53" i="1" s="1"/>
  <c r="J52" i="1"/>
  <c r="I52" i="1"/>
  <c r="L52" i="1" s="1"/>
  <c r="J51" i="1"/>
  <c r="I51" i="1"/>
  <c r="L51" i="1" s="1"/>
  <c r="J50" i="1"/>
  <c r="I50" i="1"/>
  <c r="L50" i="1" s="1"/>
  <c r="J49" i="1"/>
  <c r="I49" i="1"/>
  <c r="L49" i="1" s="1"/>
  <c r="J48" i="1"/>
  <c r="I48" i="1"/>
  <c r="L48" i="1" s="1"/>
  <c r="J47" i="1"/>
  <c r="I47" i="1"/>
  <c r="L47" i="1" s="1"/>
  <c r="J46" i="1"/>
  <c r="I46" i="1"/>
  <c r="L46" i="1" s="1"/>
  <c r="J45" i="1"/>
  <c r="I45" i="1"/>
  <c r="L45" i="1" s="1"/>
  <c r="J44" i="1"/>
  <c r="I44" i="1"/>
  <c r="L44" i="1" s="1"/>
  <c r="J43" i="1"/>
  <c r="I43" i="1"/>
  <c r="L43" i="1" s="1"/>
  <c r="J42" i="1"/>
  <c r="I42" i="1"/>
  <c r="L42" i="1" s="1"/>
  <c r="J41" i="1"/>
  <c r="I41" i="1"/>
  <c r="L41" i="1" s="1"/>
  <c r="J40" i="1"/>
  <c r="I40" i="1"/>
  <c r="L40" i="1" s="1"/>
  <c r="J39" i="1"/>
  <c r="I39" i="1"/>
  <c r="L39" i="1" s="1"/>
  <c r="J38" i="1"/>
  <c r="I38" i="1"/>
  <c r="L38" i="1" s="1"/>
  <c r="J37" i="1"/>
  <c r="I37" i="1"/>
  <c r="L37" i="1" s="1"/>
  <c r="J36" i="1"/>
  <c r="I36" i="1"/>
  <c r="L36" i="1" s="1"/>
  <c r="J671" i="1"/>
  <c r="I671" i="1"/>
  <c r="L671" i="1" s="1"/>
  <c r="J665" i="1"/>
  <c r="I665" i="1"/>
  <c r="L665" i="1" s="1"/>
  <c r="J659" i="1"/>
  <c r="I659" i="1"/>
  <c r="L659" i="1" s="1"/>
  <c r="J653" i="1"/>
  <c r="I653" i="1"/>
  <c r="L653" i="1" s="1"/>
  <c r="J647" i="1"/>
  <c r="I647" i="1"/>
  <c r="L647" i="1" s="1"/>
  <c r="J638" i="1"/>
  <c r="I638" i="1"/>
  <c r="L638" i="1" s="1"/>
  <c r="J633" i="1"/>
  <c r="I633" i="1"/>
  <c r="L633" i="1" s="1"/>
  <c r="J626" i="1"/>
  <c r="I626" i="1"/>
  <c r="L626" i="1" s="1"/>
  <c r="J620" i="1"/>
  <c r="I620" i="1"/>
  <c r="L620" i="1" s="1"/>
  <c r="J614" i="1"/>
  <c r="I614" i="1"/>
  <c r="L614" i="1" s="1"/>
  <c r="J608" i="1"/>
  <c r="I608" i="1"/>
  <c r="L608" i="1" s="1"/>
  <c r="J599" i="1"/>
  <c r="J587" i="1"/>
  <c r="I587" i="1"/>
  <c r="L587" i="1" s="1"/>
  <c r="J457" i="1"/>
  <c r="I457" i="1"/>
  <c r="L457" i="1" s="1"/>
  <c r="J450" i="1"/>
  <c r="I450" i="1"/>
  <c r="L450" i="1" s="1"/>
  <c r="J444" i="1"/>
  <c r="I444" i="1"/>
  <c r="L444" i="1" s="1"/>
  <c r="J437" i="1"/>
  <c r="I437" i="1"/>
  <c r="L437" i="1" s="1"/>
  <c r="J431" i="1"/>
  <c r="I431" i="1"/>
  <c r="L431" i="1" s="1"/>
  <c r="J423" i="1"/>
  <c r="I423" i="1"/>
  <c r="L423" i="1" s="1"/>
  <c r="J418" i="1"/>
  <c r="I418" i="1"/>
  <c r="L418" i="1" s="1"/>
  <c r="J412" i="1"/>
  <c r="I412" i="1"/>
  <c r="L412" i="1" s="1"/>
  <c r="J406" i="1"/>
  <c r="I406" i="1"/>
  <c r="L406" i="1" s="1"/>
  <c r="J398" i="1"/>
  <c r="I398" i="1"/>
  <c r="L398" i="1" s="1"/>
  <c r="J391" i="1"/>
  <c r="I391" i="1"/>
  <c r="L391" i="1" s="1"/>
  <c r="J385" i="1"/>
  <c r="I385" i="1"/>
  <c r="L385" i="1" s="1"/>
  <c r="J379" i="1"/>
  <c r="I379" i="1"/>
  <c r="L379" i="1" s="1"/>
  <c r="J373" i="1"/>
  <c r="I373" i="1"/>
  <c r="L373" i="1" s="1"/>
  <c r="J366" i="1"/>
  <c r="I366" i="1"/>
  <c r="L366" i="1" s="1"/>
  <c r="J359" i="1"/>
  <c r="I359" i="1"/>
  <c r="L359" i="1" s="1"/>
  <c r="J352" i="1"/>
  <c r="I352" i="1"/>
  <c r="L352" i="1" s="1"/>
  <c r="J344" i="1"/>
  <c r="I344" i="1"/>
  <c r="L344" i="1" s="1"/>
  <c r="J336" i="1"/>
  <c r="I336" i="1"/>
  <c r="L336" i="1" s="1"/>
  <c r="J329" i="1"/>
  <c r="I329" i="1"/>
  <c r="L329" i="1" s="1"/>
  <c r="J322" i="1"/>
  <c r="I322" i="1"/>
  <c r="L322" i="1" s="1"/>
  <c r="J315" i="1"/>
  <c r="I315" i="1"/>
  <c r="L315" i="1" s="1"/>
  <c r="J314" i="1"/>
  <c r="I314" i="1"/>
  <c r="L314" i="1" s="1"/>
  <c r="J35" i="1"/>
  <c r="I35" i="1"/>
  <c r="L35" i="1" s="1"/>
  <c r="J34" i="1"/>
  <c r="I34" i="1"/>
  <c r="L34" i="1" s="1"/>
  <c r="J33" i="1"/>
  <c r="I33" i="1"/>
  <c r="L33" i="1" s="1"/>
  <c r="J32" i="1"/>
  <c r="I32" i="1"/>
  <c r="L32" i="1" s="1"/>
  <c r="J31" i="1"/>
  <c r="I31" i="1"/>
  <c r="L31" i="1" s="1"/>
  <c r="J30" i="1"/>
  <c r="I30" i="1"/>
  <c r="L30" i="1" s="1"/>
  <c r="J29" i="1"/>
  <c r="I29" i="1"/>
  <c r="L29" i="1" s="1"/>
  <c r="J28" i="1"/>
  <c r="I28" i="1"/>
  <c r="L28" i="1" s="1"/>
  <c r="J27" i="1"/>
  <c r="I27" i="1"/>
  <c r="L27" i="1" s="1"/>
  <c r="J26" i="1"/>
  <c r="I26" i="1"/>
  <c r="L26" i="1" s="1"/>
  <c r="J25" i="1"/>
  <c r="I25" i="1"/>
  <c r="L25" i="1" s="1"/>
  <c r="J24" i="1"/>
  <c r="I24" i="1"/>
  <c r="L24" i="1" s="1"/>
  <c r="J23" i="1"/>
  <c r="I23" i="1"/>
  <c r="L23" i="1" s="1"/>
  <c r="J22" i="1"/>
  <c r="I22" i="1"/>
  <c r="L22" i="1" s="1"/>
  <c r="J21" i="1"/>
  <c r="I21" i="1"/>
  <c r="L21" i="1" s="1"/>
  <c r="J20" i="1"/>
  <c r="I20" i="1"/>
  <c r="L20" i="1" s="1"/>
  <c r="J19" i="1"/>
  <c r="I19" i="1"/>
  <c r="L19" i="1" s="1"/>
  <c r="J18" i="1"/>
  <c r="I18" i="1"/>
  <c r="L18" i="1" s="1"/>
  <c r="J17" i="1"/>
  <c r="I17" i="1"/>
  <c r="L17" i="1" s="1"/>
  <c r="J16" i="1"/>
  <c r="I16" i="1"/>
  <c r="L16" i="1" s="1"/>
  <c r="J15" i="1"/>
  <c r="I15" i="1"/>
  <c r="L15" i="1" s="1"/>
  <c r="J14" i="1"/>
  <c r="I14" i="1"/>
  <c r="J13" i="1"/>
  <c r="I13" i="1"/>
  <c r="J12" i="1"/>
  <c r="I12" i="1"/>
  <c r="L12" i="1" s="1"/>
  <c r="J11" i="1"/>
  <c r="I11" i="1"/>
  <c r="L11" i="1" s="1"/>
  <c r="J10" i="1"/>
  <c r="I10" i="1"/>
  <c r="L10" i="1" s="1"/>
  <c r="J9" i="1"/>
  <c r="I9" i="1"/>
  <c r="L9" i="1" s="1"/>
  <c r="J8" i="1"/>
  <c r="I8" i="1"/>
  <c r="L8" i="1" s="1"/>
  <c r="J7" i="1"/>
  <c r="I7" i="1"/>
  <c r="L7" i="1" s="1"/>
  <c r="J1121" i="1"/>
  <c r="I1121" i="1"/>
  <c r="L1121" i="1" s="1"/>
  <c r="J1118" i="1"/>
  <c r="I1118" i="1"/>
  <c r="L1118" i="1" s="1"/>
  <c r="J1115" i="1"/>
  <c r="I1115" i="1"/>
  <c r="L1115" i="1" s="1"/>
  <c r="J1112" i="1"/>
  <c r="I1112" i="1"/>
  <c r="L1112" i="1" s="1"/>
  <c r="J1109" i="1"/>
  <c r="I1109" i="1"/>
  <c r="L1109" i="1" s="1"/>
  <c r="J1106" i="1"/>
  <c r="I1106" i="1"/>
  <c r="L1106" i="1" s="1"/>
  <c r="J1103" i="1"/>
  <c r="I1103" i="1"/>
  <c r="L1103" i="1" s="1"/>
  <c r="J1100" i="1"/>
  <c r="I1100" i="1"/>
  <c r="L1100" i="1" s="1"/>
  <c r="J1097" i="1"/>
  <c r="I1097" i="1"/>
  <c r="L1097" i="1" s="1"/>
  <c r="J1094" i="1"/>
  <c r="I1094" i="1"/>
  <c r="L1094" i="1" s="1"/>
  <c r="J1091" i="1"/>
  <c r="I1091" i="1"/>
  <c r="L1091" i="1" s="1"/>
  <c r="J1088" i="1"/>
  <c r="I1088" i="1"/>
  <c r="L1088" i="1" s="1"/>
  <c r="J1084" i="1"/>
  <c r="I1084" i="1"/>
  <c r="L1084" i="1" s="1"/>
  <c r="J1080" i="1"/>
  <c r="I1080" i="1"/>
  <c r="L1080" i="1" s="1"/>
  <c r="J1076" i="1"/>
  <c r="I1076" i="1"/>
  <c r="L1076" i="1" s="1"/>
  <c r="J1072" i="1"/>
  <c r="I1072" i="1"/>
  <c r="L1072" i="1" s="1"/>
  <c r="J1068" i="1"/>
  <c r="I1068" i="1"/>
  <c r="L1068" i="1" s="1"/>
  <c r="J1064" i="1"/>
  <c r="I1064" i="1"/>
  <c r="L1064" i="1" s="1"/>
  <c r="J1060" i="1"/>
  <c r="I1060" i="1"/>
  <c r="L1060" i="1" s="1"/>
  <c r="J1056" i="1"/>
  <c r="I1056" i="1"/>
  <c r="L1056" i="1" s="1"/>
  <c r="J1052" i="1"/>
  <c r="I1052" i="1"/>
  <c r="L1052" i="1" s="1"/>
  <c r="J1048" i="1"/>
  <c r="I1048" i="1"/>
  <c r="L1048" i="1" s="1"/>
  <c r="J1045" i="1"/>
  <c r="I1045" i="1"/>
  <c r="L1045" i="1" s="1"/>
  <c r="J1041" i="1"/>
  <c r="I1041" i="1"/>
  <c r="L1041" i="1" s="1"/>
  <c r="J1037" i="1"/>
  <c r="I1037" i="1"/>
  <c r="L1037" i="1" s="1"/>
  <c r="J1033" i="1"/>
  <c r="I1033" i="1"/>
  <c r="L1033" i="1" s="1"/>
  <c r="J1029" i="1"/>
  <c r="I1029" i="1"/>
  <c r="L1029" i="1" s="1"/>
  <c r="J1025" i="1"/>
  <c r="I1025" i="1"/>
  <c r="L1025" i="1" s="1"/>
  <c r="J1021" i="1"/>
  <c r="I1021" i="1"/>
  <c r="L1021" i="1" s="1"/>
  <c r="J1017" i="1"/>
  <c r="I1017" i="1"/>
  <c r="L1017" i="1" s="1"/>
  <c r="J1013" i="1"/>
  <c r="I1013" i="1"/>
  <c r="L1013" i="1" s="1"/>
  <c r="J1009" i="1"/>
  <c r="I1009" i="1"/>
  <c r="L1009" i="1" s="1"/>
  <c r="J1005" i="1"/>
  <c r="I1005" i="1"/>
  <c r="L1005" i="1" s="1"/>
  <c r="J1002" i="1"/>
  <c r="I1002" i="1"/>
  <c r="L1002" i="1" s="1"/>
  <c r="J998" i="1"/>
  <c r="I998" i="1"/>
  <c r="L998" i="1" s="1"/>
  <c r="J995" i="1"/>
  <c r="I995" i="1"/>
  <c r="L995" i="1" s="1"/>
  <c r="J992" i="1"/>
  <c r="I992" i="1"/>
  <c r="L992" i="1" s="1"/>
  <c r="J989" i="1"/>
  <c r="I989" i="1"/>
  <c r="L989" i="1" s="1"/>
  <c r="J986" i="1"/>
  <c r="I986" i="1"/>
  <c r="L986" i="1" s="1"/>
  <c r="J983" i="1"/>
  <c r="I983" i="1"/>
  <c r="L983" i="1" s="1"/>
  <c r="J980" i="1"/>
  <c r="I980" i="1"/>
  <c r="L980" i="1" s="1"/>
  <c r="J977" i="1"/>
  <c r="I977" i="1"/>
  <c r="L977" i="1" s="1"/>
  <c r="J974" i="1"/>
  <c r="I974" i="1"/>
  <c r="L974" i="1" s="1"/>
  <c r="J971" i="1"/>
  <c r="I971" i="1"/>
  <c r="L971" i="1" s="1"/>
  <c r="J967" i="1"/>
  <c r="I967" i="1"/>
  <c r="L967" i="1" s="1"/>
  <c r="J963" i="1"/>
  <c r="I963" i="1"/>
  <c r="L963" i="1" s="1"/>
  <c r="J959" i="1"/>
  <c r="I959" i="1"/>
  <c r="L959" i="1" s="1"/>
  <c r="J955" i="1"/>
  <c r="I955" i="1"/>
  <c r="L955" i="1" s="1"/>
  <c r="J951" i="1"/>
  <c r="I951" i="1"/>
  <c r="L951" i="1" s="1"/>
  <c r="J947" i="1"/>
  <c r="I947" i="1"/>
  <c r="L947" i="1" s="1"/>
  <c r="J943" i="1"/>
  <c r="I943" i="1"/>
  <c r="L943" i="1" s="1"/>
  <c r="J939" i="1"/>
  <c r="I939" i="1"/>
  <c r="L939" i="1" s="1"/>
  <c r="J935" i="1"/>
  <c r="I935" i="1"/>
  <c r="L935" i="1" s="1"/>
  <c r="J931" i="1"/>
  <c r="I931" i="1"/>
  <c r="L931" i="1" s="1"/>
  <c r="J928" i="1"/>
  <c r="I928" i="1"/>
  <c r="L928" i="1" s="1"/>
  <c r="J923" i="1"/>
  <c r="I923" i="1"/>
  <c r="L923" i="1" s="1"/>
  <c r="J918" i="1"/>
  <c r="I918" i="1"/>
  <c r="L918" i="1" s="1"/>
  <c r="J913" i="1"/>
  <c r="I913" i="1"/>
  <c r="L913" i="1" s="1"/>
  <c r="J908" i="1"/>
  <c r="I908" i="1"/>
  <c r="L908" i="1" s="1"/>
  <c r="J903" i="1"/>
  <c r="I903" i="1"/>
  <c r="L903" i="1" s="1"/>
  <c r="J898" i="1"/>
  <c r="I898" i="1"/>
  <c r="L898" i="1" s="1"/>
  <c r="J896" i="1"/>
  <c r="I896" i="1"/>
  <c r="L896" i="1" s="1"/>
  <c r="J780" i="1"/>
  <c r="I780" i="1"/>
  <c r="L780" i="1" s="1"/>
  <c r="J779" i="1"/>
  <c r="I779" i="1"/>
  <c r="L779" i="1" s="1"/>
  <c r="I775" i="1"/>
  <c r="J769" i="1"/>
  <c r="I769" i="1"/>
  <c r="L769" i="1" s="1"/>
  <c r="J768" i="1"/>
  <c r="I768" i="1"/>
  <c r="L768" i="1" s="1"/>
  <c r="I763" i="1"/>
  <c r="J762" i="1"/>
  <c r="I762" i="1"/>
  <c r="L762" i="1" s="1"/>
  <c r="J757" i="1"/>
  <c r="J756" i="1"/>
  <c r="I756" i="1"/>
  <c r="L756" i="1" s="1"/>
  <c r="J751" i="1"/>
  <c r="J745" i="1"/>
  <c r="I745" i="1"/>
  <c r="L745" i="1" s="1"/>
  <c r="J739" i="1"/>
  <c r="I739" i="1"/>
  <c r="L739" i="1" s="1"/>
  <c r="J732" i="1"/>
  <c r="I732" i="1"/>
  <c r="L732" i="1" s="1"/>
  <c r="J727" i="1"/>
  <c r="I727" i="1"/>
  <c r="L727" i="1" s="1"/>
  <c r="J722" i="1"/>
  <c r="I722" i="1"/>
  <c r="L722" i="1" s="1"/>
  <c r="J718" i="1"/>
  <c r="I718" i="1"/>
  <c r="L718" i="1" s="1"/>
  <c r="J714" i="1"/>
  <c r="I714" i="1"/>
  <c r="L714" i="1" s="1"/>
  <c r="J709" i="1"/>
  <c r="I709" i="1"/>
  <c r="L709" i="1" s="1"/>
  <c r="J707" i="1"/>
  <c r="I707" i="1"/>
  <c r="L707" i="1" s="1"/>
  <c r="J702" i="1"/>
  <c r="I702" i="1"/>
  <c r="L702" i="1" s="1"/>
  <c r="J697" i="1"/>
  <c r="I697" i="1"/>
  <c r="L697" i="1" s="1"/>
  <c r="J691" i="1"/>
  <c r="I691" i="1"/>
  <c r="L691" i="1" s="1"/>
  <c r="J686" i="1"/>
  <c r="I686" i="1"/>
  <c r="L686" i="1" s="1"/>
  <c r="J681" i="1"/>
  <c r="I681" i="1"/>
  <c r="L681" i="1" s="1"/>
  <c r="J675" i="1"/>
  <c r="I675" i="1"/>
  <c r="L675" i="1" s="1"/>
  <c r="J670" i="1"/>
  <c r="I670" i="1"/>
  <c r="L670" i="1" s="1"/>
  <c r="J664" i="1"/>
  <c r="I664" i="1"/>
  <c r="L664" i="1" s="1"/>
  <c r="J658" i="1"/>
  <c r="I658" i="1"/>
  <c r="L658" i="1" s="1"/>
  <c r="J652" i="1"/>
  <c r="I652" i="1"/>
  <c r="L652" i="1" s="1"/>
  <c r="J646" i="1"/>
  <c r="I646" i="1"/>
  <c r="L646" i="1" s="1"/>
  <c r="J641" i="1"/>
  <c r="I641" i="1"/>
  <c r="L641" i="1" s="1"/>
  <c r="J635" i="1"/>
  <c r="I635" i="1"/>
  <c r="L635" i="1" s="1"/>
  <c r="J629" i="1"/>
  <c r="I629" i="1"/>
  <c r="L629" i="1" s="1"/>
  <c r="I623" i="1"/>
  <c r="L623" i="1" s="1"/>
  <c r="J622" i="1"/>
  <c r="I622" i="1"/>
  <c r="L622" i="1" s="1"/>
  <c r="J616" i="1"/>
  <c r="I616" i="1"/>
  <c r="L616" i="1" s="1"/>
  <c r="J610" i="1"/>
  <c r="I610" i="1"/>
  <c r="L610" i="1" s="1"/>
  <c r="J603" i="1"/>
  <c r="I603" i="1"/>
  <c r="L603" i="1" s="1"/>
  <c r="J598" i="1"/>
  <c r="I598" i="1"/>
  <c r="L598" i="1" s="1"/>
  <c r="J592" i="1"/>
  <c r="I592" i="1"/>
  <c r="L592" i="1" s="1"/>
  <c r="J586" i="1"/>
  <c r="I586" i="1"/>
  <c r="L586" i="1" s="1"/>
  <c r="J465" i="1"/>
  <c r="I465" i="1"/>
  <c r="L465" i="1" s="1"/>
  <c r="J458" i="1"/>
  <c r="I458" i="1"/>
  <c r="L458" i="1" s="1"/>
  <c r="J452" i="1"/>
  <c r="I452" i="1"/>
  <c r="L452" i="1" s="1"/>
  <c r="J446" i="1"/>
  <c r="I446" i="1"/>
  <c r="L446" i="1" s="1"/>
  <c r="J440" i="1"/>
  <c r="I440" i="1"/>
  <c r="L440" i="1" s="1"/>
  <c r="J439" i="1"/>
  <c r="I439" i="1"/>
  <c r="L439" i="1" s="1"/>
  <c r="J432" i="1"/>
  <c r="I432" i="1"/>
  <c r="L432" i="1" s="1"/>
  <c r="J425" i="1"/>
  <c r="I425" i="1"/>
  <c r="L425" i="1" s="1"/>
  <c r="J420" i="1"/>
  <c r="I420" i="1"/>
  <c r="L420" i="1" s="1"/>
  <c r="J415" i="1"/>
  <c r="I415" i="1"/>
  <c r="L415" i="1" s="1"/>
  <c r="J411" i="1"/>
  <c r="I411" i="1"/>
  <c r="L411" i="1" s="1"/>
  <c r="J405" i="1"/>
  <c r="I405" i="1"/>
  <c r="L405" i="1" s="1"/>
  <c r="J399" i="1"/>
  <c r="I399" i="1"/>
  <c r="L399" i="1" s="1"/>
  <c r="I394" i="1"/>
  <c r="L394" i="1" s="1"/>
  <c r="J393" i="1"/>
  <c r="I393" i="1"/>
  <c r="L393" i="1" s="1"/>
  <c r="J387" i="1"/>
  <c r="I387" i="1"/>
  <c r="L387" i="1" s="1"/>
  <c r="J380" i="1"/>
  <c r="I380" i="1"/>
  <c r="L380" i="1" s="1"/>
  <c r="J372" i="1"/>
  <c r="I372" i="1"/>
  <c r="L372" i="1" s="1"/>
  <c r="J365" i="1"/>
  <c r="I365" i="1"/>
  <c r="L365" i="1" s="1"/>
  <c r="J358" i="1"/>
  <c r="I358" i="1"/>
  <c r="L358" i="1" s="1"/>
  <c r="J350" i="1"/>
  <c r="I350" i="1"/>
  <c r="L350" i="1" s="1"/>
  <c r="J342" i="1"/>
  <c r="I342" i="1"/>
  <c r="L342" i="1" s="1"/>
  <c r="J335" i="1"/>
  <c r="I335" i="1"/>
  <c r="L335" i="1" s="1"/>
  <c r="J328" i="1"/>
  <c r="M1124" i="1"/>
  <c r="M1108" i="1"/>
  <c r="M1107" i="1"/>
  <c r="M1102" i="1"/>
  <c r="M1099" i="1"/>
  <c r="M1096" i="1"/>
  <c r="M1093" i="1"/>
  <c r="M1090" i="1"/>
  <c r="M1087" i="1"/>
  <c r="M1083" i="1"/>
  <c r="M1079" i="1"/>
  <c r="M1075" i="1"/>
  <c r="M1071" i="1"/>
  <c r="M1067" i="1"/>
  <c r="M1063" i="1"/>
  <c r="M1059" i="1"/>
  <c r="M1055" i="1"/>
  <c r="M1051" i="1"/>
  <c r="M1047" i="1"/>
  <c r="M1043" i="1"/>
  <c r="M1039" i="1"/>
  <c r="M1035" i="1"/>
  <c r="M1031" i="1"/>
  <c r="M1027" i="1"/>
  <c r="M1023" i="1"/>
  <c r="M1019" i="1"/>
  <c r="M1015" i="1"/>
  <c r="M1011" i="1"/>
  <c r="M1007" i="1"/>
  <c r="M1004" i="1"/>
  <c r="M1001" i="1"/>
  <c r="M997" i="1"/>
  <c r="M996" i="1"/>
  <c r="M991" i="1"/>
  <c r="M988" i="1"/>
  <c r="M985" i="1"/>
  <c r="M982" i="1"/>
  <c r="M979" i="1"/>
  <c r="M976" i="1"/>
  <c r="M973" i="1"/>
  <c r="M970" i="1"/>
  <c r="M969" i="1"/>
  <c r="M965" i="1"/>
  <c r="M961" i="1"/>
  <c r="M957" i="1"/>
  <c r="M953" i="1"/>
  <c r="M949" i="1"/>
  <c r="M942" i="1"/>
  <c r="M938" i="1"/>
  <c r="M934" i="1"/>
  <c r="M930" i="1"/>
  <c r="M929" i="1"/>
  <c r="M916" i="1"/>
  <c r="M911" i="1"/>
  <c r="M906" i="1"/>
  <c r="M901" i="1"/>
  <c r="M896" i="1"/>
  <c r="M895" i="1"/>
  <c r="M894" i="1"/>
  <c r="M893" i="1"/>
  <c r="M890" i="1"/>
  <c r="M886" i="1"/>
  <c r="M883" i="1"/>
  <c r="M880" i="1"/>
  <c r="M771" i="1"/>
  <c r="M770" i="1"/>
  <c r="M764" i="1"/>
  <c r="M758" i="1"/>
  <c r="M752" i="1"/>
  <c r="M741" i="1"/>
  <c r="M735" i="1"/>
  <c r="M730" i="1"/>
  <c r="M726" i="1"/>
  <c r="M721" i="1"/>
  <c r="M717" i="1"/>
  <c r="M703" i="1"/>
  <c r="M698" i="1"/>
  <c r="M693" i="1"/>
  <c r="M688" i="1"/>
  <c r="M687" i="1"/>
  <c r="M682" i="1"/>
  <c r="M677" i="1"/>
  <c r="M668" i="1"/>
  <c r="M667" i="1"/>
  <c r="M662" i="1"/>
  <c r="M661" i="1"/>
  <c r="M647" i="1"/>
  <c r="M645" i="1"/>
  <c r="M634" i="1"/>
  <c r="M628" i="1"/>
  <c r="M612" i="1"/>
  <c r="M606" i="1"/>
  <c r="M601" i="1"/>
  <c r="M595" i="1"/>
  <c r="M590" i="1"/>
  <c r="M584" i="1"/>
  <c r="M463" i="1"/>
  <c r="M462" i="1"/>
  <c r="M445" i="1"/>
  <c r="M438" i="1"/>
  <c r="M427" i="1"/>
  <c r="M420" i="1"/>
  <c r="M419" i="1"/>
  <c r="M402" i="1"/>
  <c r="M401" i="1"/>
  <c r="M395" i="1"/>
  <c r="M388" i="1"/>
  <c r="M375" i="1"/>
  <c r="M357" i="1"/>
  <c r="M356" i="1"/>
  <c r="M350" i="1"/>
  <c r="M349" i="1"/>
  <c r="M344" i="1"/>
  <c r="M338" i="1"/>
  <c r="M325" i="1"/>
  <c r="M319" i="1"/>
  <c r="M318" i="1"/>
  <c r="M311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77" i="1"/>
  <c r="M772" i="1"/>
  <c r="M766" i="1"/>
  <c r="M760" i="1"/>
  <c r="M754" i="1"/>
  <c r="M753" i="1"/>
  <c r="M747" i="1"/>
  <c r="M746" i="1"/>
  <c r="M740" i="1"/>
  <c r="M734" i="1"/>
  <c r="M729" i="1"/>
  <c r="M725" i="1"/>
  <c r="M724" i="1"/>
  <c r="M723" i="1"/>
  <c r="M719" i="1"/>
  <c r="M710" i="1"/>
  <c r="M701" i="1"/>
  <c r="M700" i="1"/>
  <c r="M699" i="1"/>
  <c r="M694" i="1"/>
  <c r="M689" i="1"/>
  <c r="M679" i="1"/>
  <c r="M674" i="1"/>
  <c r="M656" i="1"/>
  <c r="M655" i="1"/>
  <c r="M649" i="1"/>
  <c r="M643" i="1"/>
  <c r="M637" i="1"/>
  <c r="M631" i="1"/>
  <c r="M625" i="1"/>
  <c r="M619" i="1"/>
  <c r="M613" i="1"/>
  <c r="M607" i="1"/>
  <c r="M602" i="1"/>
  <c r="M596" i="1"/>
  <c r="M591" i="1"/>
  <c r="M585" i="1"/>
  <c r="M464" i="1"/>
  <c r="M457" i="1"/>
  <c r="M456" i="1"/>
  <c r="M455" i="1"/>
  <c r="M443" i="1"/>
  <c r="M436" i="1"/>
  <c r="M435" i="1"/>
  <c r="M429" i="1"/>
  <c r="M422" i="1"/>
  <c r="M416" i="1"/>
  <c r="M404" i="1"/>
  <c r="M391" i="1"/>
  <c r="M390" i="1"/>
  <c r="M377" i="1"/>
  <c r="M370" i="1"/>
  <c r="M324" i="1"/>
  <c r="M317" i="1"/>
  <c r="M310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1127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1" i="1"/>
  <c r="M460" i="1"/>
  <c r="M453" i="1"/>
  <c r="M440" i="1"/>
  <c r="M434" i="1"/>
  <c r="M421" i="1"/>
  <c r="M415" i="1"/>
  <c r="M408" i="1"/>
  <c r="M407" i="1"/>
  <c r="M400" i="1"/>
  <c r="M394" i="1"/>
  <c r="M387" i="1"/>
  <c r="M386" i="1"/>
  <c r="M385" i="1"/>
  <c r="M384" i="1"/>
  <c r="M383" i="1"/>
  <c r="M376" i="1"/>
  <c r="M369" i="1"/>
  <c r="M368" i="1"/>
  <c r="M361" i="1"/>
  <c r="M354" i="1"/>
  <c r="M347" i="1"/>
  <c r="M334" i="1"/>
  <c r="M333" i="1"/>
  <c r="M320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616" i="1"/>
  <c r="M94" i="1"/>
  <c r="M1026" i="1"/>
  <c r="M1084" i="1"/>
  <c r="M610" i="1"/>
  <c r="M1022" i="1"/>
  <c r="M406" i="1"/>
  <c r="M52" i="1"/>
  <c r="M1018" i="1"/>
  <c r="M604" i="1"/>
  <c r="M603" i="1"/>
  <c r="M1014" i="1"/>
  <c r="M1080" i="1"/>
  <c r="M77" i="1"/>
  <c r="M1010" i="1"/>
  <c r="M399" i="1"/>
  <c r="M1076" i="1"/>
  <c r="M1006" i="1"/>
  <c r="M593" i="1"/>
  <c r="M592" i="1"/>
  <c r="M1003" i="1"/>
  <c r="M398" i="1"/>
  <c r="M105" i="1"/>
  <c r="M1000" i="1"/>
  <c r="M586" i="1"/>
  <c r="M1072" i="1"/>
  <c r="M51" i="1"/>
  <c r="M581" i="1"/>
  <c r="M994" i="1"/>
  <c r="M993" i="1"/>
  <c r="M465" i="1"/>
  <c r="M392" i="1"/>
  <c r="M990" i="1"/>
  <c r="M1068" i="1"/>
  <c r="M459" i="1"/>
  <c r="M987" i="1"/>
  <c r="M458" i="1"/>
  <c r="M123" i="1"/>
  <c r="M984" i="1"/>
  <c r="M76" i="1"/>
  <c r="M452" i="1"/>
  <c r="M981" i="1"/>
  <c r="M1064" i="1"/>
  <c r="M50" i="1"/>
  <c r="M978" i="1"/>
  <c r="M93" i="1"/>
  <c r="M1060" i="1"/>
  <c r="M975" i="1"/>
  <c r="M112" i="1"/>
  <c r="M49" i="1"/>
  <c r="M972" i="1"/>
  <c r="M439" i="1"/>
  <c r="M1056" i="1"/>
  <c r="M968" i="1"/>
  <c r="M75" i="1"/>
  <c r="M433" i="1"/>
  <c r="M964" i="1"/>
  <c r="M104" i="1"/>
  <c r="M1052" i="1"/>
  <c r="M960" i="1"/>
  <c r="M426" i="1"/>
  <c r="M366" i="1"/>
  <c r="M956" i="1"/>
  <c r="M48" i="1"/>
  <c r="M1048" i="1"/>
  <c r="M952" i="1"/>
  <c r="M92" i="1"/>
  <c r="M359" i="1"/>
  <c r="M948" i="1"/>
  <c r="M74" i="1"/>
  <c r="M414" i="1"/>
  <c r="M944" i="1"/>
  <c r="M413" i="1"/>
  <c r="M412" i="1"/>
  <c r="M940" i="1"/>
  <c r="M411" i="1"/>
  <c r="M47" i="1"/>
  <c r="M936" i="1"/>
  <c r="M1041" i="1"/>
  <c r="M352" i="1"/>
  <c r="M932" i="1"/>
  <c r="M117" i="1"/>
  <c r="M1037" i="1"/>
  <c r="M928" i="1"/>
  <c r="M927" i="1"/>
  <c r="M126" i="1"/>
  <c r="M345" i="1"/>
  <c r="M922" i="1"/>
  <c r="M393" i="1"/>
  <c r="M1033" i="1"/>
  <c r="M917" i="1"/>
  <c r="M46" i="1"/>
  <c r="M73" i="1"/>
  <c r="M912" i="1"/>
  <c r="M1029" i="1"/>
  <c r="M380" i="1"/>
  <c r="M907" i="1"/>
  <c r="M337" i="1"/>
  <c r="M336" i="1"/>
  <c r="M902" i="1"/>
  <c r="M373" i="1"/>
  <c r="M372" i="1"/>
  <c r="M897" i="1"/>
  <c r="M1025" i="1"/>
  <c r="M91" i="1"/>
  <c r="M365" i="1"/>
  <c r="M889" i="1"/>
  <c r="M45" i="1"/>
  <c r="M1021" i="1"/>
  <c r="M879" i="1"/>
  <c r="M878" i="1"/>
  <c r="M877" i="1"/>
  <c r="M876" i="1"/>
  <c r="M875" i="1"/>
  <c r="M874" i="1"/>
  <c r="M873" i="1"/>
  <c r="M358" i="1"/>
  <c r="M329" i="1"/>
  <c r="M866" i="1"/>
  <c r="M103" i="1"/>
  <c r="M351" i="1"/>
  <c r="M863" i="1"/>
  <c r="M1017" i="1"/>
  <c r="M72" i="1"/>
  <c r="M860" i="1"/>
  <c r="M343" i="1"/>
  <c r="M342" i="1"/>
  <c r="M857" i="1"/>
  <c r="M322" i="1"/>
  <c r="M1013" i="1"/>
  <c r="M793" i="1"/>
  <c r="M335" i="1"/>
  <c r="M44" i="1"/>
  <c r="M788" i="1"/>
  <c r="M787" i="1"/>
  <c r="M111" i="1"/>
  <c r="M328" i="1"/>
  <c r="M775" i="1"/>
  <c r="M1009" i="1"/>
  <c r="M774" i="1"/>
  <c r="M315" i="1"/>
  <c r="M90" i="1"/>
  <c r="M763" i="1"/>
  <c r="M1005" i="1"/>
  <c r="M757" i="1"/>
  <c r="M43" i="1"/>
  <c r="M751" i="1"/>
  <c r="M308" i="1"/>
  <c r="M750" i="1"/>
  <c r="M314" i="1"/>
  <c r="M1086" i="1"/>
  <c r="M744" i="1"/>
  <c r="M1002" i="1"/>
  <c r="M71" i="1"/>
  <c r="M738" i="1"/>
  <c r="M1082" i="1"/>
  <c r="M120" i="1"/>
  <c r="M999" i="1"/>
  <c r="M1078" i="1"/>
  <c r="M998" i="1"/>
  <c r="M42" i="1"/>
  <c r="M715" i="1"/>
  <c r="M714" i="1"/>
  <c r="M713" i="1"/>
  <c r="M711" i="1"/>
  <c r="M1074" i="1"/>
  <c r="M102" i="1"/>
  <c r="M706" i="1"/>
  <c r="M705" i="1"/>
  <c r="M995" i="1"/>
  <c r="M1070" i="1"/>
  <c r="M34" i="1"/>
  <c r="M70" i="1"/>
  <c r="M695" i="1"/>
  <c r="M1066" i="1"/>
  <c r="M992" i="1"/>
  <c r="M690" i="1"/>
  <c r="M41" i="1"/>
  <c r="M1062" i="1"/>
  <c r="M685" i="1"/>
  <c r="M684" i="1"/>
  <c r="M683" i="1"/>
  <c r="M33" i="1"/>
  <c r="M989" i="1"/>
  <c r="M678" i="1"/>
  <c r="M1058" i="1"/>
  <c r="M89" i="1"/>
  <c r="M673" i="1"/>
  <c r="M672" i="1"/>
  <c r="M116" i="1"/>
  <c r="M1054" i="1"/>
  <c r="M666" i="1"/>
  <c r="M986" i="1"/>
  <c r="M32" i="1"/>
  <c r="M660" i="1"/>
  <c r="M1050" i="1"/>
  <c r="M40" i="1"/>
  <c r="M654" i="1"/>
  <c r="M983" i="1"/>
  <c r="M1046" i="1"/>
  <c r="M648" i="1"/>
  <c r="M1045" i="1"/>
  <c r="M1044" i="1"/>
  <c r="M642" i="1"/>
  <c r="M69" i="1"/>
  <c r="M31" i="1"/>
  <c r="M636" i="1"/>
  <c r="M1040" i="1"/>
  <c r="M980" i="1"/>
  <c r="M630" i="1"/>
  <c r="M110" i="1"/>
  <c r="M1036" i="1"/>
  <c r="M624" i="1"/>
  <c r="M39" i="1"/>
  <c r="M977" i="1"/>
  <c r="M618" i="1"/>
  <c r="M617" i="1"/>
  <c r="M1032" i="1"/>
  <c r="M30" i="1"/>
  <c r="M611" i="1"/>
  <c r="M88" i="1"/>
  <c r="M1028" i="1"/>
  <c r="M605" i="1"/>
  <c r="M974" i="1"/>
  <c r="M68" i="1"/>
  <c r="M1024" i="1"/>
  <c r="M29" i="1"/>
  <c r="M594" i="1"/>
  <c r="M971" i="1"/>
  <c r="M1020" i="1"/>
  <c r="M589" i="1"/>
  <c r="M38" i="1"/>
  <c r="M101" i="1"/>
  <c r="M582" i="1"/>
  <c r="M1016" i="1"/>
  <c r="M967" i="1"/>
  <c r="M28" i="1"/>
  <c r="M1012" i="1"/>
  <c r="M449" i="1"/>
  <c r="M448" i="1"/>
  <c r="M447" i="1"/>
  <c r="M446" i="1"/>
  <c r="M444" i="1"/>
  <c r="M442" i="1"/>
  <c r="M441" i="1"/>
  <c r="M124" i="1"/>
  <c r="M963" i="1"/>
  <c r="M428" i="1"/>
  <c r="M1008" i="1"/>
  <c r="M37" i="1"/>
  <c r="M418" i="1"/>
  <c r="M417" i="1"/>
  <c r="M27" i="1"/>
  <c r="M959" i="1"/>
  <c r="M67" i="1"/>
  <c r="M966" i="1"/>
  <c r="M405" i="1"/>
  <c r="M403" i="1"/>
  <c r="M87" i="1"/>
  <c r="M955" i="1"/>
  <c r="M389" i="1"/>
  <c r="M962" i="1"/>
  <c r="M26" i="1"/>
  <c r="M382" i="1"/>
  <c r="M381" i="1"/>
  <c r="M36" i="1"/>
  <c r="M958" i="1"/>
  <c r="M374" i="1"/>
  <c r="M951" i="1"/>
  <c r="M122" i="1"/>
  <c r="M367" i="1"/>
  <c r="M954" i="1"/>
  <c r="M25" i="1"/>
  <c r="M360" i="1"/>
  <c r="M947" i="1"/>
  <c r="M950" i="1"/>
  <c r="M353" i="1"/>
  <c r="M66" i="1"/>
  <c r="M35" i="1"/>
  <c r="M346" i="1"/>
  <c r="M946" i="1"/>
  <c r="M945" i="1"/>
  <c r="M339" i="1"/>
  <c r="M943" i="1"/>
  <c r="M24" i="1"/>
  <c r="M332" i="1"/>
  <c r="M331" i="1"/>
  <c r="M330" i="1"/>
  <c r="M100" i="1"/>
  <c r="M941" i="1"/>
  <c r="M323" i="1"/>
  <c r="M939" i="1"/>
  <c r="M86" i="1"/>
  <c r="M316" i="1"/>
  <c r="M937" i="1"/>
  <c r="M23" i="1"/>
  <c r="M309" i="1"/>
  <c r="M935" i="1"/>
  <c r="M933" i="1"/>
  <c r="M926" i="1"/>
  <c r="M925" i="1"/>
  <c r="M924" i="1"/>
  <c r="M665" i="1"/>
  <c r="M65" i="1"/>
  <c r="M919" i="1"/>
  <c r="M931" i="1"/>
  <c r="M22" i="1"/>
  <c r="M109" i="1"/>
  <c r="M921" i="1"/>
  <c r="M910" i="1"/>
  <c r="M920" i="1"/>
  <c r="M659" i="1"/>
  <c r="M905" i="1"/>
  <c r="M21" i="1"/>
  <c r="M915" i="1"/>
  <c r="M900" i="1"/>
  <c r="M914" i="1"/>
  <c r="M923" i="1"/>
  <c r="M115" i="1"/>
  <c r="M909" i="1"/>
  <c r="M892" i="1"/>
  <c r="M891" i="1"/>
  <c r="M64" i="1"/>
  <c r="M918" i="1"/>
  <c r="M888" i="1"/>
  <c r="M887" i="1"/>
  <c r="M904" i="1"/>
  <c r="M20" i="1"/>
  <c r="M885" i="1"/>
  <c r="M884" i="1"/>
  <c r="M653" i="1"/>
  <c r="M913" i="1"/>
  <c r="M882" i="1"/>
  <c r="M881" i="1"/>
  <c r="M85" i="1"/>
  <c r="M19" i="1"/>
  <c r="M908" i="1"/>
  <c r="M99" i="1"/>
  <c r="M63" i="1"/>
  <c r="M903" i="1"/>
  <c r="M18" i="1"/>
  <c r="M119" i="1"/>
  <c r="M871" i="1"/>
  <c r="M899" i="1"/>
  <c r="M898" i="1"/>
  <c r="M870" i="1"/>
  <c r="M869" i="1"/>
  <c r="M641" i="1"/>
  <c r="M17" i="1"/>
  <c r="M868" i="1"/>
  <c r="M640" i="1"/>
  <c r="M639" i="1"/>
  <c r="M867" i="1"/>
  <c r="M872" i="1"/>
  <c r="M781" i="1"/>
  <c r="M865" i="1"/>
  <c r="M864" i="1"/>
  <c r="M780" i="1"/>
  <c r="M16" i="1"/>
  <c r="M638" i="1"/>
  <c r="M779" i="1"/>
  <c r="M861" i="1"/>
  <c r="M84" i="1"/>
  <c r="M862" i="1"/>
  <c r="M859" i="1"/>
  <c r="M858" i="1"/>
  <c r="M856" i="1"/>
  <c r="M15" i="1"/>
  <c r="M62" i="1"/>
  <c r="M792" i="1"/>
  <c r="M855" i="1"/>
  <c r="M769" i="1"/>
  <c r="M790" i="1"/>
  <c r="M789" i="1"/>
  <c r="M108" i="1"/>
  <c r="M791" i="1"/>
  <c r="M786" i="1"/>
  <c r="M785" i="1"/>
  <c r="M14" i="1"/>
  <c r="M768" i="1"/>
  <c r="M783" i="1"/>
  <c r="M782" i="1"/>
  <c r="M98" i="1"/>
  <c r="M627" i="1"/>
  <c r="M778" i="1"/>
  <c r="M784" i="1"/>
  <c r="M13" i="1"/>
  <c r="M773" i="1"/>
  <c r="M762" i="1"/>
  <c r="M626" i="1"/>
  <c r="M767" i="1"/>
  <c r="M61" i="1"/>
  <c r="M776" i="1"/>
  <c r="M761" i="1"/>
  <c r="M12" i="1"/>
  <c r="M756" i="1"/>
  <c r="M755" i="1"/>
  <c r="M83" i="1"/>
  <c r="M765" i="1"/>
  <c r="M749" i="1"/>
  <c r="M620" i="1"/>
  <c r="M11" i="1"/>
  <c r="M743" i="1"/>
  <c r="M745" i="1"/>
  <c r="M759" i="1"/>
  <c r="M737" i="1"/>
  <c r="M125" i="1"/>
  <c r="M748" i="1"/>
  <c r="M731" i="1"/>
  <c r="M60" i="1"/>
  <c r="M739" i="1"/>
  <c r="M742" i="1"/>
  <c r="M10" i="1"/>
  <c r="M614" i="1"/>
  <c r="M736" i="1"/>
  <c r="M720" i="1"/>
  <c r="M733" i="1"/>
  <c r="M732" i="1"/>
  <c r="M716" i="1"/>
  <c r="M1126" i="1"/>
  <c r="M114" i="1"/>
  <c r="M712" i="1"/>
  <c r="M9" i="1"/>
  <c r="M1125" i="1"/>
  <c r="M704" i="1"/>
  <c r="M728" i="1"/>
  <c r="M727" i="1"/>
  <c r="M1123" i="1"/>
  <c r="M82" i="1"/>
  <c r="M696" i="1"/>
  <c r="M608" i="1"/>
  <c r="M1122" i="1"/>
  <c r="M722" i="1"/>
  <c r="M8" i="1"/>
  <c r="M1120" i="1"/>
  <c r="M59" i="1"/>
  <c r="M718" i="1"/>
  <c r="M1119" i="1"/>
  <c r="M680" i="1"/>
  <c r="M97" i="1"/>
  <c r="M7" i="1"/>
  <c r="M1117" i="1"/>
  <c r="M107" i="1"/>
  <c r="M671" i="1"/>
  <c r="M670" i="1"/>
  <c r="M669" i="1"/>
  <c r="M588" i="1"/>
  <c r="M1116" i="1"/>
  <c r="M663" i="1"/>
  <c r="M709" i="1"/>
  <c r="M1121" i="1"/>
  <c r="M657" i="1"/>
  <c r="M1114" i="1"/>
  <c r="M587" i="1"/>
  <c r="M651" i="1"/>
  <c r="M650" i="1"/>
  <c r="M708" i="1"/>
  <c r="M1113" i="1"/>
  <c r="M644" i="1"/>
  <c r="M707" i="1"/>
  <c r="M58" i="1"/>
  <c r="M1111" i="1"/>
  <c r="M1118" i="1"/>
  <c r="M702" i="1"/>
  <c r="M633" i="1"/>
  <c r="M632" i="1"/>
  <c r="M1110" i="1"/>
  <c r="M81" i="1"/>
  <c r="M127" i="1"/>
  <c r="M697" i="1"/>
  <c r="M621" i="1"/>
  <c r="M1115" i="1"/>
  <c r="M1105" i="1"/>
  <c r="M615" i="1"/>
  <c r="M57" i="1"/>
  <c r="M692" i="1"/>
  <c r="M609" i="1"/>
  <c r="M1104" i="1"/>
  <c r="M691" i="1"/>
  <c r="M451" i="1"/>
  <c r="M1101" i="1"/>
  <c r="M600" i="1"/>
  <c r="M599" i="1"/>
  <c r="M1112" i="1"/>
  <c r="M598" i="1"/>
  <c r="M597" i="1"/>
  <c r="M686" i="1"/>
  <c r="M1098" i="1"/>
  <c r="M450" i="1"/>
  <c r="M96" i="1"/>
  <c r="M1095" i="1"/>
  <c r="M681" i="1"/>
  <c r="M583" i="1"/>
  <c r="M1109" i="1"/>
  <c r="M1092" i="1"/>
  <c r="M80" i="1"/>
  <c r="M676" i="1"/>
  <c r="M1089" i="1"/>
  <c r="M454" i="1"/>
  <c r="M675" i="1"/>
  <c r="M56" i="1"/>
  <c r="M1085" i="1"/>
  <c r="M1106" i="1"/>
  <c r="M118" i="1"/>
  <c r="M1081" i="1"/>
  <c r="M437" i="1"/>
  <c r="M664" i="1"/>
  <c r="M432" i="1"/>
  <c r="M431" i="1"/>
  <c r="M430" i="1"/>
  <c r="M1077" i="1"/>
  <c r="M1103" i="1"/>
  <c r="M425" i="1"/>
  <c r="M106" i="1"/>
  <c r="M1073" i="1"/>
  <c r="M410" i="1"/>
  <c r="M409" i="1"/>
  <c r="M658" i="1"/>
  <c r="M55" i="1"/>
  <c r="M1069" i="1"/>
  <c r="M1100" i="1"/>
  <c r="M397" i="1"/>
  <c r="M396" i="1"/>
  <c r="M652" i="1"/>
  <c r="M1065" i="1"/>
  <c r="M79" i="1"/>
  <c r="M95" i="1"/>
  <c r="M1061" i="1"/>
  <c r="M646" i="1"/>
  <c r="M379" i="1"/>
  <c r="M378" i="1"/>
  <c r="M1097" i="1"/>
  <c r="M1057" i="1"/>
  <c r="M371" i="1"/>
  <c r="M424" i="1"/>
  <c r="M423" i="1"/>
  <c r="M364" i="1"/>
  <c r="M1053" i="1"/>
  <c r="M1094" i="1"/>
  <c r="M363" i="1"/>
  <c r="M362" i="1"/>
  <c r="M635" i="1"/>
  <c r="M1049" i="1"/>
  <c r="M355" i="1"/>
  <c r="M54" i="1"/>
  <c r="M113" i="1"/>
  <c r="M348" i="1"/>
  <c r="M629" i="1"/>
  <c r="M1091" i="1"/>
  <c r="M341" i="1"/>
  <c r="M1042" i="1"/>
  <c r="M78" i="1"/>
  <c r="M340" i="1"/>
  <c r="M623" i="1"/>
  <c r="M1038" i="1"/>
  <c r="M53" i="1"/>
  <c r="M327" i="1"/>
  <c r="M326" i="1"/>
  <c r="M622" i="1"/>
  <c r="M1034" i="1"/>
  <c r="M1088" i="1"/>
  <c r="M121" i="1"/>
  <c r="M313" i="1"/>
  <c r="M312" i="1"/>
  <c r="M1030" i="1"/>
  <c r="M321" i="1"/>
  <c r="BW635" i="17"/>
  <c r="BW278" i="17"/>
  <c r="BW218" i="17"/>
  <c r="BW217" i="17"/>
  <c r="BW216" i="17"/>
  <c r="BW215" i="17"/>
  <c r="BW214" i="17"/>
  <c r="BW213" i="17"/>
  <c r="BW212" i="17"/>
  <c r="BW194" i="17"/>
  <c r="BW193" i="17"/>
  <c r="BW192" i="17"/>
  <c r="BW191" i="17"/>
  <c r="BW190" i="17"/>
  <c r="BW189" i="17"/>
  <c r="BW188" i="17"/>
  <c r="BW187" i="17"/>
  <c r="BW186" i="17"/>
  <c r="BW185" i="17"/>
  <c r="BW184" i="17"/>
  <c r="BW183" i="17"/>
  <c r="BW182" i="17"/>
  <c r="BW181" i="17"/>
  <c r="BW180" i="17"/>
  <c r="BW179" i="17"/>
  <c r="BW1360" i="17"/>
  <c r="BW707" i="17"/>
  <c r="BW706" i="17"/>
  <c r="BW673" i="17"/>
  <c r="BW672" i="17"/>
  <c r="BW671" i="17"/>
  <c r="BW667" i="17"/>
  <c r="BW666" i="17"/>
  <c r="BW664" i="17"/>
  <c r="BW663" i="17"/>
  <c r="BW662" i="17"/>
  <c r="BW661" i="17"/>
  <c r="BW660" i="17"/>
  <c r="BW659" i="17"/>
  <c r="BW658" i="17"/>
  <c r="BW657" i="17"/>
  <c r="BW656" i="17"/>
  <c r="BW655" i="17"/>
  <c r="BW654" i="17"/>
  <c r="BW653" i="17"/>
  <c r="BW652" i="17"/>
  <c r="BW651" i="17"/>
  <c r="BW650" i="17"/>
  <c r="BW649" i="17"/>
  <c r="BW648" i="17"/>
  <c r="BW647" i="17"/>
  <c r="BW646" i="17"/>
  <c r="BW645" i="17"/>
  <c r="BW644" i="17"/>
  <c r="BW643" i="17"/>
  <c r="BW642" i="17"/>
  <c r="BW641" i="17"/>
  <c r="BW640" i="17"/>
  <c r="BW639" i="17"/>
  <c r="BW638" i="17"/>
  <c r="BW637" i="17"/>
  <c r="BW636" i="17"/>
  <c r="BW634" i="17"/>
  <c r="BW633" i="17"/>
  <c r="BW632" i="17"/>
  <c r="BW631" i="17"/>
  <c r="BW630" i="17"/>
  <c r="BW629" i="17"/>
  <c r="BW628" i="17"/>
  <c r="BW627" i="17"/>
  <c r="BW626" i="17"/>
  <c r="BW625" i="17"/>
  <c r="BW623" i="17"/>
  <c r="BW622" i="17"/>
  <c r="BW621" i="17"/>
  <c r="BW619" i="17"/>
  <c r="BW618" i="17"/>
  <c r="BW617" i="17"/>
  <c r="BW615" i="17"/>
  <c r="BW614" i="17"/>
  <c r="BW613" i="17"/>
  <c r="BW611" i="17"/>
  <c r="BW610" i="17"/>
  <c r="BW609" i="17"/>
  <c r="BW607" i="17"/>
  <c r="BW606" i="17"/>
  <c r="BW605" i="17"/>
  <c r="BW604" i="17"/>
  <c r="BW603" i="17"/>
  <c r="BW602" i="17"/>
  <c r="BW601" i="17"/>
  <c r="BW600" i="17"/>
  <c r="BW599" i="17"/>
  <c r="BW598" i="17"/>
  <c r="BW597" i="17"/>
  <c r="BW596" i="17"/>
  <c r="BW595" i="17"/>
  <c r="BW594" i="17"/>
  <c r="BW593" i="17"/>
  <c r="BW592" i="17"/>
  <c r="BW591" i="17"/>
  <c r="BW590" i="17"/>
  <c r="BW589" i="17"/>
  <c r="BW588" i="17"/>
  <c r="BW587" i="17"/>
  <c r="BW586" i="17"/>
  <c r="BW585" i="17"/>
  <c r="BW584" i="17"/>
  <c r="BW583" i="17"/>
  <c r="BW582" i="17"/>
  <c r="BW581" i="17"/>
  <c r="BW580" i="17"/>
  <c r="BW579" i="17"/>
  <c r="BW555" i="17"/>
  <c r="BW548" i="17"/>
  <c r="BW543" i="17"/>
  <c r="BW538" i="17"/>
  <c r="BW532" i="17"/>
  <c r="BW525" i="17"/>
  <c r="BW444" i="17"/>
  <c r="BW439" i="17"/>
  <c r="BW401" i="17"/>
  <c r="BW376" i="17"/>
  <c r="BW369" i="17"/>
  <c r="BW363" i="17"/>
  <c r="BW355" i="17"/>
  <c r="BW351" i="17"/>
  <c r="BW341" i="17"/>
  <c r="BW17" i="17"/>
  <c r="BW10" i="17"/>
  <c r="BW178" i="17"/>
  <c r="BW177" i="17"/>
  <c r="BW176" i="17"/>
  <c r="BW175" i="17"/>
  <c r="BW174" i="17"/>
  <c r="BW173" i="17"/>
  <c r="BW172" i="17"/>
  <c r="BW171" i="17"/>
  <c r="BW170" i="17"/>
  <c r="BW169" i="17"/>
  <c r="BW168" i="17"/>
  <c r="BW167" i="17"/>
  <c r="BW166" i="17"/>
  <c r="BW165" i="17"/>
  <c r="BW162" i="17"/>
  <c r="BW161" i="17"/>
  <c r="BW137" i="17"/>
  <c r="BW136" i="17"/>
  <c r="BW135" i="17"/>
  <c r="BW134" i="17"/>
  <c r="BW133" i="17"/>
  <c r="BW132" i="17"/>
  <c r="BW131" i="17"/>
  <c r="BW130" i="17"/>
  <c r="BW129" i="17"/>
  <c r="BW128" i="17"/>
  <c r="BW127" i="17"/>
  <c r="BW126" i="17"/>
  <c r="BW125" i="17"/>
  <c r="BW124" i="17"/>
  <c r="BW123" i="17"/>
  <c r="BW122" i="17"/>
  <c r="BW121" i="17"/>
  <c r="BW120" i="17"/>
  <c r="BW119" i="17"/>
  <c r="BW118" i="17"/>
  <c r="BW117" i="17"/>
  <c r="BW116" i="17"/>
  <c r="BW115" i="17"/>
  <c r="BW114" i="17"/>
  <c r="BW113" i="17"/>
  <c r="BW112" i="17"/>
  <c r="BW111" i="17"/>
  <c r="BW108" i="17"/>
  <c r="BW107" i="17"/>
  <c r="BW106" i="17"/>
  <c r="BW105" i="17"/>
  <c r="BW104" i="17"/>
  <c r="BW103" i="17"/>
  <c r="BW102" i="17"/>
  <c r="BW101" i="17"/>
  <c r="BW100" i="17"/>
  <c r="BW99" i="17"/>
  <c r="BW98" i="17"/>
  <c r="BW97" i="17"/>
  <c r="BW96" i="17"/>
  <c r="BW95" i="17"/>
  <c r="BW930" i="17"/>
  <c r="BW545" i="17"/>
  <c r="BW526" i="17"/>
  <c r="BW430" i="17"/>
  <c r="BW402" i="17"/>
  <c r="BW377" i="17"/>
  <c r="BW371" i="17"/>
  <c r="BW365" i="17"/>
  <c r="BW350" i="17"/>
  <c r="BW345" i="17"/>
  <c r="BW1415" i="17"/>
  <c r="BW1412" i="17"/>
  <c r="BW1410" i="17"/>
  <c r="BW1395" i="17"/>
  <c r="BW1392" i="17"/>
  <c r="BW1390" i="17"/>
  <c r="BW1388" i="17"/>
  <c r="BW1386" i="17"/>
  <c r="BW1384" i="17"/>
  <c r="BW1382" i="17"/>
  <c r="BW1367" i="17"/>
  <c r="BW1364" i="17"/>
  <c r="BW1362" i="17"/>
  <c r="BW1359" i="17"/>
  <c r="BW1357" i="17"/>
  <c r="BW1355" i="17"/>
  <c r="BW1353" i="17"/>
  <c r="BW1351" i="17"/>
  <c r="BW1348" i="17"/>
  <c r="BW1346" i="17"/>
  <c r="BW1344" i="17"/>
  <c r="BW1342" i="17"/>
  <c r="BW1340" i="17"/>
  <c r="BW1338" i="17"/>
  <c r="BW1336" i="17"/>
  <c r="BW1334" i="17"/>
  <c r="BW1331" i="17"/>
  <c r="BW1329" i="17"/>
  <c r="BW1327" i="17"/>
  <c r="BW1324" i="17"/>
  <c r="BW1322" i="17"/>
  <c r="BW1317" i="17"/>
  <c r="BW1315" i="17"/>
  <c r="BW1313" i="17"/>
  <c r="BW1311" i="17"/>
  <c r="BW1309" i="17"/>
  <c r="BW1306" i="17"/>
  <c r="BW1304" i="17"/>
  <c r="BW1293" i="17"/>
  <c r="BW1291" i="17"/>
  <c r="BW1287" i="17"/>
  <c r="BW1285" i="17"/>
  <c r="BW1281" i="17"/>
  <c r="BW1278" i="17"/>
  <c r="BW1276" i="17"/>
  <c r="BW1274" i="17"/>
  <c r="BW1272" i="17"/>
  <c r="BW1268" i="17"/>
  <c r="BW1252" i="17"/>
  <c r="BW1249" i="17"/>
  <c r="BW1205" i="17"/>
  <c r="BW1202" i="17"/>
  <c r="BW1198" i="17"/>
  <c r="BW1195" i="17"/>
  <c r="BW1191" i="17"/>
  <c r="BW1188" i="17"/>
  <c r="BW1182" i="17"/>
  <c r="BW1179" i="17"/>
  <c r="BW1170" i="17"/>
  <c r="BW1167" i="17"/>
  <c r="BW1130" i="17"/>
  <c r="BW1126" i="17"/>
  <c r="BW1122" i="17"/>
  <c r="BW1117" i="17"/>
  <c r="BW1112" i="17"/>
  <c r="BW1108" i="17"/>
  <c r="BW1097" i="17"/>
  <c r="BW1093" i="17"/>
  <c r="BW1089" i="17"/>
  <c r="BW1085" i="17"/>
  <c r="BW1006" i="17"/>
  <c r="BW1002" i="17"/>
  <c r="BW987" i="17"/>
  <c r="BW971" i="17"/>
  <c r="BW966" i="17"/>
  <c r="BW960" i="17"/>
  <c r="BW955" i="17"/>
  <c r="BW950" i="17"/>
  <c r="BW945" i="17"/>
  <c r="BW940" i="17"/>
  <c r="BW926" i="17"/>
  <c r="BW537" i="17"/>
  <c r="BW531" i="17"/>
  <c r="BW524" i="17"/>
  <c r="BW447" i="17"/>
  <c r="BW441" i="17"/>
  <c r="BW405" i="17"/>
  <c r="BW398" i="17"/>
  <c r="BW392" i="17"/>
  <c r="BW378" i="17"/>
  <c r="BW372" i="17"/>
  <c r="BW366" i="17"/>
  <c r="BW19" i="17"/>
  <c r="BW12" i="17"/>
  <c r="BW4" i="17"/>
  <c r="BW1413" i="17"/>
  <c r="BW1411" i="17"/>
  <c r="BW1400" i="17"/>
  <c r="BW1398" i="17"/>
  <c r="BW1396" i="17"/>
  <c r="BW1394" i="17"/>
  <c r="BW1391" i="17"/>
  <c r="BW1389" i="17"/>
  <c r="BW1387" i="17"/>
  <c r="BW1385" i="17"/>
  <c r="BW1383" i="17"/>
  <c r="BW1381" i="17"/>
  <c r="BW1368" i="17"/>
  <c r="BW1366" i="17"/>
  <c r="BW1365" i="17"/>
  <c r="BW1363" i="17"/>
  <c r="BW1361" i="17"/>
  <c r="BW1358" i="17"/>
  <c r="BW1356" i="17"/>
  <c r="BW1354" i="17"/>
  <c r="BW1352" i="17"/>
  <c r="BW1349" i="17"/>
  <c r="BW1347" i="17"/>
  <c r="BW1345" i="17"/>
  <c r="BW1343" i="17"/>
  <c r="BW1341" i="17"/>
  <c r="BW1339" i="17"/>
  <c r="BW1337" i="17"/>
  <c r="BW1335" i="17"/>
  <c r="BW1333" i="17"/>
  <c r="BW1332" i="17"/>
  <c r="BW1330" i="17"/>
  <c r="BW1328" i="17"/>
  <c r="BW1326" i="17"/>
  <c r="BW1325" i="17"/>
  <c r="BW1323" i="17"/>
  <c r="BW1321" i="17"/>
  <c r="BW1318" i="17"/>
  <c r="BW1316" i="17"/>
  <c r="BW1314" i="17"/>
  <c r="BW1312" i="17"/>
  <c r="BW1310" i="17"/>
  <c r="BW1308" i="17"/>
  <c r="BW1307" i="17"/>
  <c r="BW1305" i="17"/>
  <c r="BW1303" i="17"/>
  <c r="BW1292" i="17"/>
  <c r="BW1289" i="17"/>
  <c r="BW1288" i="17"/>
  <c r="BW1286" i="17"/>
  <c r="BW1284" i="17"/>
  <c r="BW1282" i="17"/>
  <c r="BW1279" i="17"/>
  <c r="BW1277" i="17"/>
  <c r="BW1275" i="17"/>
  <c r="BW1273" i="17"/>
  <c r="BW1271" i="17"/>
  <c r="BW1267" i="17"/>
  <c r="BW1251" i="17"/>
  <c r="BW1248" i="17"/>
  <c r="BW1204" i="17"/>
  <c r="BW1201" i="17"/>
  <c r="BW1199" i="17"/>
  <c r="BW1196" i="17"/>
  <c r="BW1193" i="17"/>
  <c r="BW1189" i="17"/>
  <c r="BW1181" i="17"/>
  <c r="BW1178" i="17"/>
  <c r="BW1169" i="17"/>
  <c r="BW1166" i="17"/>
  <c r="BW1129" i="17"/>
  <c r="BW1125" i="17"/>
  <c r="BW1121" i="17"/>
  <c r="BW1118" i="17"/>
  <c r="BW1113" i="17"/>
  <c r="BW1109" i="17"/>
  <c r="BW1095" i="17"/>
  <c r="BW1091" i="17"/>
  <c r="BW1087" i="17"/>
  <c r="BW1079" i="17"/>
  <c r="BW1014" i="17"/>
  <c r="BW1005" i="17"/>
  <c r="BW988" i="17"/>
  <c r="BW972" i="17"/>
  <c r="BW967" i="17"/>
  <c r="BW962" i="17"/>
  <c r="BW958" i="17"/>
  <c r="BW952" i="17"/>
  <c r="BW947" i="17"/>
  <c r="BW942" i="17"/>
  <c r="BW932" i="17"/>
  <c r="BW928" i="17"/>
  <c r="G209" i="1"/>
  <c r="F209" i="1"/>
  <c r="E209" i="1"/>
  <c r="G208" i="1"/>
  <c r="F208" i="1"/>
  <c r="E208" i="1"/>
  <c r="D209" i="1"/>
  <c r="C209" i="1"/>
  <c r="D208" i="1"/>
  <c r="C208" i="1"/>
  <c r="C207" i="1"/>
  <c r="D207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4" i="1"/>
  <c r="C194" i="1"/>
  <c r="D193" i="1"/>
  <c r="C193" i="1"/>
  <c r="D192" i="1"/>
  <c r="AH7" i="11" s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8" i="1"/>
  <c r="C168" i="1"/>
  <c r="D167" i="1"/>
  <c r="C167" i="1"/>
  <c r="D166" i="1"/>
  <c r="C166" i="1"/>
  <c r="C165" i="1"/>
  <c r="D164" i="1"/>
  <c r="D163" i="1"/>
  <c r="C163" i="1"/>
  <c r="C162" i="1"/>
  <c r="D160" i="1"/>
  <c r="D159" i="1"/>
  <c r="D150" i="1"/>
  <c r="D149" i="1"/>
  <c r="D148" i="1"/>
  <c r="C147" i="1"/>
  <c r="C146" i="1"/>
  <c r="D145" i="1"/>
  <c r="C144" i="1"/>
  <c r="D143" i="1"/>
  <c r="C142" i="1"/>
  <c r="C141" i="1"/>
  <c r="D140" i="1"/>
  <c r="C139" i="1"/>
  <c r="D138" i="1"/>
  <c r="D137" i="1"/>
  <c r="D136" i="1"/>
  <c r="C136" i="1"/>
  <c r="C135" i="1"/>
  <c r="D134" i="1"/>
  <c r="C133" i="1"/>
  <c r="C132" i="1"/>
  <c r="D130" i="1"/>
  <c r="C130" i="1"/>
  <c r="C129" i="1"/>
  <c r="D128" i="1"/>
  <c r="D127" i="1"/>
  <c r="AH8" i="11" s="1"/>
  <c r="C127" i="1"/>
  <c r="C126" i="1"/>
  <c r="C125" i="1"/>
  <c r="C124" i="1"/>
  <c r="D123" i="1"/>
  <c r="D122" i="1"/>
  <c r="D121" i="1"/>
  <c r="C121" i="1"/>
  <c r="C120" i="1"/>
  <c r="D119" i="1"/>
  <c r="C118" i="1"/>
  <c r="C117" i="1"/>
  <c r="D116" i="1"/>
  <c r="C115" i="1"/>
  <c r="C114" i="1"/>
  <c r="C113" i="1"/>
  <c r="D112" i="1"/>
  <c r="D111" i="1"/>
  <c r="D110" i="1"/>
  <c r="BW1320" i="17" s="1"/>
  <c r="D109" i="1"/>
  <c r="BW1302" i="17" s="1"/>
  <c r="D108" i="1"/>
  <c r="D107" i="1"/>
  <c r="D106" i="1"/>
  <c r="D105" i="1"/>
  <c r="C104" i="1"/>
  <c r="D103" i="1"/>
  <c r="BW1185" i="17" s="1"/>
  <c r="C103" i="1"/>
  <c r="D101" i="1"/>
  <c r="BW1145" i="17" s="1"/>
  <c r="D100" i="1"/>
  <c r="C99" i="1"/>
  <c r="D97" i="1"/>
  <c r="D96" i="1"/>
  <c r="D95" i="1"/>
  <c r="D94" i="1"/>
  <c r="D93" i="1"/>
  <c r="C93" i="1"/>
  <c r="C91" i="1"/>
  <c r="D89" i="1"/>
  <c r="D88" i="1"/>
  <c r="C88" i="1"/>
  <c r="D87" i="1"/>
  <c r="D86" i="1"/>
  <c r="BW1164" i="17" s="1"/>
  <c r="C86" i="1"/>
  <c r="D85" i="1"/>
  <c r="BW705" i="17" s="1"/>
  <c r="D84" i="1"/>
  <c r="C84" i="1"/>
  <c r="D83" i="1"/>
  <c r="D82" i="1"/>
  <c r="C81" i="1"/>
  <c r="C80" i="1"/>
  <c r="C79" i="1"/>
  <c r="D78" i="1"/>
  <c r="C78" i="1"/>
  <c r="C77" i="1"/>
  <c r="D76" i="1"/>
  <c r="D75" i="1"/>
  <c r="D74" i="1"/>
  <c r="BW550" i="17" s="1"/>
  <c r="C73" i="1"/>
  <c r="D72" i="1"/>
  <c r="BW670" i="17" s="1"/>
  <c r="C71" i="1"/>
  <c r="C67" i="1"/>
  <c r="D66" i="1"/>
  <c r="D65" i="1"/>
  <c r="C64" i="1"/>
  <c r="D63" i="1"/>
  <c r="BW429" i="17" s="1"/>
  <c r="C62" i="1"/>
  <c r="D61" i="1"/>
  <c r="BW410" i="17" s="1"/>
  <c r="C61" i="1"/>
  <c r="D60" i="1"/>
  <c r="BW1083" i="17" s="1"/>
  <c r="D58" i="1"/>
  <c r="BW1208" i="17" s="1"/>
  <c r="D56" i="1"/>
  <c r="BW389" i="17" s="1"/>
  <c r="D55" i="1"/>
  <c r="C54" i="1"/>
  <c r="C53" i="1"/>
  <c r="D52" i="1"/>
  <c r="C52" i="1"/>
  <c r="C51" i="1"/>
  <c r="D50" i="1"/>
  <c r="C49" i="1"/>
  <c r="C48" i="1"/>
  <c r="C47" i="1"/>
  <c r="C46" i="1"/>
  <c r="D44" i="1"/>
  <c r="BW239" i="17" s="1"/>
  <c r="D43" i="1"/>
  <c r="BW1372" i="17" s="1"/>
  <c r="C43" i="1"/>
  <c r="D41" i="1"/>
  <c r="BW211" i="17" s="1"/>
  <c r="C39" i="1"/>
  <c r="D37" i="1"/>
  <c r="BW164" i="17" s="1"/>
  <c r="C36" i="1"/>
  <c r="D34" i="1"/>
  <c r="BW160" i="17" s="1"/>
  <c r="D33" i="1"/>
  <c r="D31" i="1"/>
  <c r="BW110" i="17" s="1"/>
  <c r="C30" i="1"/>
  <c r="C29" i="1"/>
  <c r="C28" i="1"/>
  <c r="D26" i="1"/>
  <c r="D25" i="1"/>
  <c r="C24" i="1"/>
  <c r="C23" i="1"/>
  <c r="C21" i="1"/>
  <c r="D20" i="1"/>
  <c r="D18" i="1"/>
  <c r="C17" i="1"/>
  <c r="D15" i="1"/>
  <c r="C14" i="1"/>
  <c r="C13" i="1"/>
  <c r="C12" i="1"/>
  <c r="D11" i="1"/>
  <c r="D10" i="1"/>
  <c r="C9" i="1"/>
  <c r="D7" i="1"/>
  <c r="BW937" i="17" s="1"/>
  <c r="D180" i="1"/>
  <c r="D165" i="1"/>
  <c r="C164" i="1"/>
  <c r="D162" i="1"/>
  <c r="D161" i="1"/>
  <c r="C161" i="1"/>
  <c r="C160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C150" i="1"/>
  <c r="C149" i="1"/>
  <c r="C148" i="1"/>
  <c r="D147" i="1"/>
  <c r="D146" i="1"/>
  <c r="C145" i="1"/>
  <c r="D144" i="1"/>
  <c r="C143" i="1"/>
  <c r="D142" i="1"/>
  <c r="D141" i="1"/>
  <c r="C140" i="1"/>
  <c r="D139" i="1"/>
  <c r="C138" i="1"/>
  <c r="C137" i="1"/>
  <c r="D135" i="1"/>
  <c r="C134" i="1"/>
  <c r="D133" i="1"/>
  <c r="D132" i="1"/>
  <c r="D131" i="1"/>
  <c r="C131" i="1"/>
  <c r="D129" i="1"/>
  <c r="C128" i="1"/>
  <c r="D126" i="1"/>
  <c r="D125" i="1"/>
  <c r="AH16" i="11" s="1"/>
  <c r="D124" i="1"/>
  <c r="C123" i="1"/>
  <c r="C122" i="1"/>
  <c r="D120" i="1"/>
  <c r="C119" i="1"/>
  <c r="D118" i="1"/>
  <c r="D117" i="1"/>
  <c r="C116" i="1"/>
  <c r="D115" i="1"/>
  <c r="D114" i="1"/>
  <c r="D113" i="1"/>
  <c r="C112" i="1"/>
  <c r="C111" i="1"/>
  <c r="C110" i="1"/>
  <c r="C109" i="1"/>
  <c r="C108" i="1"/>
  <c r="C107" i="1"/>
  <c r="C106" i="1"/>
  <c r="C105" i="1"/>
  <c r="D104" i="1"/>
  <c r="D102" i="1"/>
  <c r="C102" i="1"/>
  <c r="C101" i="1"/>
  <c r="C100" i="1"/>
  <c r="D99" i="1"/>
  <c r="D98" i="1"/>
  <c r="C98" i="1"/>
  <c r="C97" i="1"/>
  <c r="C96" i="1"/>
  <c r="C95" i="1"/>
  <c r="C94" i="1"/>
  <c r="D92" i="1"/>
  <c r="C92" i="1"/>
  <c r="D91" i="1"/>
  <c r="D90" i="1"/>
  <c r="C90" i="1"/>
  <c r="C89" i="1"/>
  <c r="C87" i="1"/>
  <c r="C83" i="1"/>
  <c r="C82" i="1"/>
  <c r="D81" i="1"/>
  <c r="BW674" i="17" s="1"/>
  <c r="D80" i="1"/>
  <c r="D79" i="1"/>
  <c r="D77" i="1"/>
  <c r="C76" i="1"/>
  <c r="C75" i="1"/>
  <c r="C74" i="1"/>
  <c r="D73" i="1"/>
  <c r="BW549" i="17" s="1"/>
  <c r="C72" i="1"/>
  <c r="D71" i="1"/>
  <c r="D70" i="1"/>
  <c r="C70" i="1"/>
  <c r="D69" i="1"/>
  <c r="C69" i="1"/>
  <c r="D68" i="1"/>
  <c r="C68" i="1"/>
  <c r="D67" i="1"/>
  <c r="C66" i="1"/>
  <c r="C65" i="1"/>
  <c r="D64" i="1"/>
  <c r="D62" i="1"/>
  <c r="D59" i="1"/>
  <c r="C58" i="1"/>
  <c r="C57" i="1"/>
  <c r="C56" i="1"/>
  <c r="D54" i="1"/>
  <c r="D51" i="1"/>
  <c r="D49" i="1"/>
  <c r="D47" i="1"/>
  <c r="D45" i="1"/>
  <c r="D42" i="1"/>
  <c r="C41" i="1"/>
  <c r="C40" i="1"/>
  <c r="D39" i="1"/>
  <c r="C37" i="1"/>
  <c r="D35" i="1"/>
  <c r="C33" i="1"/>
  <c r="C32" i="1"/>
  <c r="C31" i="1"/>
  <c r="D29" i="1"/>
  <c r="D27" i="1"/>
  <c r="C26" i="1"/>
  <c r="C25" i="1"/>
  <c r="D23" i="1"/>
  <c r="D22" i="1"/>
  <c r="D19" i="1"/>
  <c r="BW50" i="17" s="1"/>
  <c r="C18" i="1"/>
  <c r="C16" i="1"/>
  <c r="D14" i="1"/>
  <c r="D12" i="1"/>
  <c r="C10" i="1"/>
  <c r="D8" i="1"/>
  <c r="C85" i="1"/>
  <c r="C63" i="1"/>
  <c r="C60" i="1"/>
  <c r="C59" i="1"/>
  <c r="D57" i="1"/>
  <c r="C55" i="1"/>
  <c r="D53" i="1"/>
  <c r="C50" i="1"/>
  <c r="D48" i="1"/>
  <c r="D46" i="1"/>
  <c r="BW240" i="17" s="1"/>
  <c r="C45" i="1"/>
  <c r="C44" i="1"/>
  <c r="C42" i="1"/>
  <c r="D40" i="1"/>
  <c r="D38" i="1"/>
  <c r="C38" i="1"/>
  <c r="D36" i="1"/>
  <c r="BW163" i="17" s="1"/>
  <c r="C35" i="1"/>
  <c r="C34" i="1"/>
  <c r="D32" i="1"/>
  <c r="D30" i="1"/>
  <c r="BW109" i="17" s="1"/>
  <c r="D28" i="1"/>
  <c r="C27" i="1"/>
  <c r="D24" i="1"/>
  <c r="BW66" i="17" s="1"/>
  <c r="C22" i="1"/>
  <c r="D21" i="1"/>
  <c r="C20" i="1"/>
  <c r="C19" i="1"/>
  <c r="D17" i="1"/>
  <c r="D16" i="1"/>
  <c r="C15" i="1"/>
  <c r="D13" i="1"/>
  <c r="C11" i="1"/>
  <c r="D9" i="1"/>
  <c r="C8" i="1"/>
  <c r="C7" i="1"/>
  <c r="F207" i="1"/>
  <c r="E207" i="1"/>
  <c r="G207" i="1"/>
  <c r="G206" i="1"/>
  <c r="E206" i="1"/>
  <c r="F206" i="1"/>
  <c r="J6" i="1"/>
  <c r="G205" i="1"/>
  <c r="F205" i="1"/>
  <c r="E205" i="1"/>
  <c r="G114" i="1"/>
  <c r="F113" i="1"/>
  <c r="G112" i="1"/>
  <c r="E111" i="1"/>
  <c r="F110" i="1"/>
  <c r="G109" i="1"/>
  <c r="E107" i="1"/>
  <c r="E106" i="1"/>
  <c r="F105" i="1"/>
  <c r="G104" i="1"/>
  <c r="G103" i="1"/>
  <c r="F102" i="1"/>
  <c r="G101" i="1"/>
  <c r="E101" i="1"/>
  <c r="E100" i="1"/>
  <c r="F99" i="1"/>
  <c r="F98" i="1"/>
  <c r="G97" i="1"/>
  <c r="E94" i="1"/>
  <c r="E91" i="1"/>
  <c r="F90" i="1"/>
  <c r="G89" i="1"/>
  <c r="E87" i="1"/>
  <c r="F86" i="1"/>
  <c r="G85" i="1"/>
  <c r="G84" i="1"/>
  <c r="G83" i="1"/>
  <c r="G82" i="1"/>
  <c r="E81" i="1"/>
  <c r="E80" i="1"/>
  <c r="E78" i="1"/>
  <c r="F77" i="1"/>
  <c r="G74" i="1"/>
  <c r="F71" i="1"/>
  <c r="F70" i="1"/>
  <c r="F69" i="1"/>
  <c r="F68" i="1"/>
  <c r="F67" i="1"/>
  <c r="F63" i="1"/>
  <c r="E61" i="1"/>
  <c r="E60" i="1"/>
  <c r="E59" i="1"/>
  <c r="E58" i="1"/>
  <c r="E56" i="1"/>
  <c r="F55" i="1"/>
  <c r="F54" i="1"/>
  <c r="F53" i="1"/>
  <c r="G52" i="1"/>
  <c r="E49" i="1"/>
  <c r="E48" i="1"/>
  <c r="G46" i="1"/>
  <c r="G43" i="1"/>
  <c r="F41" i="1"/>
  <c r="F40" i="1"/>
  <c r="E39" i="1"/>
  <c r="G38" i="1"/>
  <c r="G37" i="1"/>
  <c r="F36" i="1"/>
  <c r="E35" i="1"/>
  <c r="F34" i="1"/>
  <c r="E33" i="1"/>
  <c r="F32" i="1"/>
  <c r="G31" i="1"/>
  <c r="G30" i="1"/>
  <c r="E23" i="1"/>
  <c r="E22" i="1"/>
  <c r="E19" i="1"/>
  <c r="E16" i="1"/>
  <c r="E15" i="1"/>
  <c r="E14" i="1"/>
  <c r="H6" i="1"/>
  <c r="G204" i="1"/>
  <c r="F204" i="1"/>
  <c r="E204" i="1"/>
  <c r="G203" i="1"/>
  <c r="F203" i="1"/>
  <c r="E203" i="1"/>
  <c r="G202" i="1"/>
  <c r="F202" i="1"/>
  <c r="E202" i="1"/>
  <c r="G201" i="1"/>
  <c r="F201" i="1"/>
  <c r="E201" i="1"/>
  <c r="G200" i="1"/>
  <c r="F200" i="1"/>
  <c r="E200" i="1"/>
  <c r="G199" i="1"/>
  <c r="F199" i="1"/>
  <c r="E199" i="1"/>
  <c r="G198" i="1"/>
  <c r="F198" i="1"/>
  <c r="E198" i="1"/>
  <c r="G197" i="1"/>
  <c r="F197" i="1"/>
  <c r="E197" i="1"/>
  <c r="G196" i="1"/>
  <c r="F196" i="1"/>
  <c r="E196" i="1"/>
  <c r="G195" i="1"/>
  <c r="F195" i="1"/>
  <c r="E195" i="1"/>
  <c r="G194" i="1"/>
  <c r="F194" i="1"/>
  <c r="E194" i="1"/>
  <c r="G193" i="1"/>
  <c r="F193" i="1"/>
  <c r="E193" i="1"/>
  <c r="G192" i="1"/>
  <c r="F192" i="1"/>
  <c r="E192" i="1"/>
  <c r="G191" i="1"/>
  <c r="F191" i="1"/>
  <c r="E191" i="1"/>
  <c r="G190" i="1"/>
  <c r="F190" i="1"/>
  <c r="E190" i="1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174" i="1"/>
  <c r="F174" i="1"/>
  <c r="E174" i="1"/>
  <c r="G173" i="1"/>
  <c r="F173" i="1"/>
  <c r="E173" i="1"/>
  <c r="G172" i="1"/>
  <c r="F172" i="1"/>
  <c r="E172" i="1"/>
  <c r="G171" i="1"/>
  <c r="F171" i="1"/>
  <c r="E171" i="1"/>
  <c r="G170" i="1"/>
  <c r="F170" i="1"/>
  <c r="E170" i="1"/>
  <c r="G169" i="1"/>
  <c r="F169" i="1"/>
  <c r="E169" i="1"/>
  <c r="G168" i="1"/>
  <c r="F168" i="1"/>
  <c r="E168" i="1"/>
  <c r="G167" i="1"/>
  <c r="F167" i="1"/>
  <c r="E167" i="1"/>
  <c r="G166" i="1"/>
  <c r="F166" i="1"/>
  <c r="E166" i="1"/>
  <c r="G165" i="1"/>
  <c r="F165" i="1"/>
  <c r="E165" i="1"/>
  <c r="G164" i="1"/>
  <c r="F164" i="1"/>
  <c r="E164" i="1"/>
  <c r="G163" i="1"/>
  <c r="F163" i="1"/>
  <c r="E163" i="1"/>
  <c r="G162" i="1"/>
  <c r="F162" i="1"/>
  <c r="E162" i="1"/>
  <c r="G161" i="1"/>
  <c r="F161" i="1"/>
  <c r="E161" i="1"/>
  <c r="G160" i="1"/>
  <c r="F160" i="1"/>
  <c r="E160" i="1"/>
  <c r="G159" i="1"/>
  <c r="F159" i="1"/>
  <c r="E159" i="1"/>
  <c r="G158" i="1"/>
  <c r="F158" i="1"/>
  <c r="E158" i="1"/>
  <c r="G157" i="1"/>
  <c r="F157" i="1"/>
  <c r="E157" i="1"/>
  <c r="G156" i="1"/>
  <c r="F156" i="1"/>
  <c r="E156" i="1"/>
  <c r="G155" i="1"/>
  <c r="F155" i="1"/>
  <c r="E155" i="1"/>
  <c r="G154" i="1"/>
  <c r="F154" i="1"/>
  <c r="E154" i="1"/>
  <c r="G153" i="1"/>
  <c r="F153" i="1"/>
  <c r="E153" i="1"/>
  <c r="G152" i="1"/>
  <c r="F152" i="1"/>
  <c r="E152" i="1"/>
  <c r="G151" i="1"/>
  <c r="F151" i="1"/>
  <c r="E151" i="1"/>
  <c r="G150" i="1"/>
  <c r="F150" i="1"/>
  <c r="E150" i="1"/>
  <c r="G149" i="1"/>
  <c r="F149" i="1"/>
  <c r="E149" i="1"/>
  <c r="G148" i="1"/>
  <c r="F148" i="1"/>
  <c r="E148" i="1"/>
  <c r="G147" i="1"/>
  <c r="F147" i="1"/>
  <c r="E147" i="1"/>
  <c r="G146" i="1"/>
  <c r="F146" i="1"/>
  <c r="E146" i="1"/>
  <c r="G145" i="1"/>
  <c r="F145" i="1"/>
  <c r="E145" i="1"/>
  <c r="G144" i="1"/>
  <c r="F144" i="1"/>
  <c r="E144" i="1"/>
  <c r="G143" i="1"/>
  <c r="F143" i="1"/>
  <c r="E143" i="1"/>
  <c r="G142" i="1"/>
  <c r="F142" i="1"/>
  <c r="E142" i="1"/>
  <c r="G141" i="1"/>
  <c r="F141" i="1"/>
  <c r="E141" i="1"/>
  <c r="G140" i="1"/>
  <c r="F140" i="1"/>
  <c r="E140" i="1"/>
  <c r="G139" i="1"/>
  <c r="F139" i="1"/>
  <c r="E139" i="1"/>
  <c r="G138" i="1"/>
  <c r="F138" i="1"/>
  <c r="E138" i="1"/>
  <c r="G137" i="1"/>
  <c r="F137" i="1"/>
  <c r="E137" i="1"/>
  <c r="G136" i="1"/>
  <c r="F136" i="1"/>
  <c r="E136" i="1"/>
  <c r="G135" i="1"/>
  <c r="F135" i="1"/>
  <c r="E135" i="1"/>
  <c r="G134" i="1"/>
  <c r="F134" i="1"/>
  <c r="E134" i="1"/>
  <c r="G133" i="1"/>
  <c r="F133" i="1"/>
  <c r="E133" i="1"/>
  <c r="G132" i="1"/>
  <c r="F132" i="1"/>
  <c r="E132" i="1"/>
  <c r="G131" i="1"/>
  <c r="F131" i="1"/>
  <c r="E131" i="1"/>
  <c r="G130" i="1"/>
  <c r="F130" i="1"/>
  <c r="E130" i="1"/>
  <c r="G129" i="1"/>
  <c r="F129" i="1"/>
  <c r="E129" i="1"/>
  <c r="G128" i="1"/>
  <c r="F128" i="1"/>
  <c r="E128" i="1"/>
  <c r="G127" i="1"/>
  <c r="F127" i="1"/>
  <c r="E127" i="1"/>
  <c r="G126" i="1"/>
  <c r="F126" i="1"/>
  <c r="E126" i="1"/>
  <c r="G125" i="1"/>
  <c r="F125" i="1"/>
  <c r="E125" i="1"/>
  <c r="G124" i="1"/>
  <c r="F124" i="1"/>
  <c r="E124" i="1"/>
  <c r="G123" i="1"/>
  <c r="F123" i="1"/>
  <c r="E123" i="1"/>
  <c r="G122" i="1"/>
  <c r="F122" i="1"/>
  <c r="E122" i="1"/>
  <c r="G121" i="1"/>
  <c r="F121" i="1"/>
  <c r="E121" i="1"/>
  <c r="G120" i="1"/>
  <c r="F120" i="1"/>
  <c r="E120" i="1"/>
  <c r="G119" i="1"/>
  <c r="E115" i="1"/>
  <c r="E114" i="1"/>
  <c r="E113" i="1"/>
  <c r="E112" i="1"/>
  <c r="E108" i="1"/>
  <c r="E105" i="1"/>
  <c r="E102" i="1"/>
  <c r="F101" i="1"/>
  <c r="F100" i="1"/>
  <c r="E99" i="1"/>
  <c r="E98" i="1"/>
  <c r="E97" i="1"/>
  <c r="G96" i="1"/>
  <c r="G95" i="1"/>
  <c r="F94" i="1"/>
  <c r="F93" i="1"/>
  <c r="F92" i="1"/>
  <c r="E90" i="1"/>
  <c r="F89" i="1"/>
  <c r="F88" i="1"/>
  <c r="E85" i="1"/>
  <c r="F84" i="1"/>
  <c r="F83" i="1"/>
  <c r="F82" i="1"/>
  <c r="G81" i="1"/>
  <c r="G80" i="1"/>
  <c r="G79" i="1"/>
  <c r="E77" i="1"/>
  <c r="F76" i="1"/>
  <c r="F75" i="1"/>
  <c r="F74" i="1"/>
  <c r="F73" i="1"/>
  <c r="F72" i="1"/>
  <c r="E68" i="1"/>
  <c r="E66" i="1"/>
  <c r="E65" i="1"/>
  <c r="F64" i="1"/>
  <c r="G63" i="1"/>
  <c r="G62" i="1"/>
  <c r="G61" i="1"/>
  <c r="G60" i="1"/>
  <c r="E57" i="1"/>
  <c r="G56" i="1"/>
  <c r="G54" i="1"/>
  <c r="G53" i="1"/>
  <c r="E52" i="1"/>
  <c r="F51" i="1"/>
  <c r="E50" i="1"/>
  <c r="F49" i="1"/>
  <c r="F48" i="1"/>
  <c r="E47" i="1"/>
  <c r="F45" i="1"/>
  <c r="G44" i="1"/>
  <c r="F43" i="1"/>
  <c r="E42" i="1"/>
  <c r="E41" i="1"/>
  <c r="E40" i="1"/>
  <c r="G36" i="1"/>
  <c r="G35" i="1"/>
  <c r="F29" i="1"/>
  <c r="G28" i="1"/>
  <c r="G27" i="1"/>
  <c r="G25" i="1"/>
  <c r="E24" i="1"/>
  <c r="F22" i="1"/>
  <c r="E21" i="1"/>
  <c r="F20" i="1"/>
  <c r="F19" i="1"/>
  <c r="E18" i="1"/>
  <c r="G14" i="1"/>
  <c r="E13" i="1"/>
  <c r="F12" i="1"/>
  <c r="G10" i="1"/>
  <c r="E10" i="1"/>
  <c r="F9" i="1"/>
  <c r="E8" i="1"/>
  <c r="E7" i="1"/>
  <c r="G55" i="1"/>
  <c r="G49" i="1"/>
  <c r="F46" i="1"/>
  <c r="E45" i="1"/>
  <c r="E44" i="1"/>
  <c r="G42" i="1"/>
  <c r="G40" i="1"/>
  <c r="G39" i="1"/>
  <c r="E38" i="1"/>
  <c r="E37" i="1"/>
  <c r="E36" i="1"/>
  <c r="E34" i="1"/>
  <c r="E32" i="1"/>
  <c r="E31" i="1"/>
  <c r="F30" i="1"/>
  <c r="E30" i="1"/>
  <c r="G29" i="1"/>
  <c r="E28" i="1"/>
  <c r="E27" i="1"/>
  <c r="E26" i="1"/>
  <c r="E25" i="1"/>
  <c r="F24" i="1"/>
  <c r="G23" i="1"/>
  <c r="F21" i="1"/>
  <c r="G20" i="1"/>
  <c r="G19" i="1"/>
  <c r="G17" i="1"/>
  <c r="F13" i="1"/>
  <c r="E12" i="1"/>
  <c r="E11" i="1"/>
  <c r="F10" i="1"/>
  <c r="E9" i="1"/>
  <c r="F8" i="1"/>
  <c r="F7" i="1"/>
  <c r="F6" i="1"/>
  <c r="E119" i="1"/>
  <c r="G118" i="1"/>
  <c r="F117" i="1"/>
  <c r="E116" i="1"/>
  <c r="G115" i="1"/>
  <c r="G111" i="1"/>
  <c r="G110" i="1"/>
  <c r="F109" i="1"/>
  <c r="G108" i="1"/>
  <c r="G107" i="1"/>
  <c r="F106" i="1"/>
  <c r="G105" i="1"/>
  <c r="F104" i="1"/>
  <c r="F103" i="1"/>
  <c r="E96" i="1"/>
  <c r="F95" i="1"/>
  <c r="G93" i="1"/>
  <c r="G92" i="1"/>
  <c r="G91" i="1"/>
  <c r="G90" i="1"/>
  <c r="E89" i="1"/>
  <c r="E88" i="1"/>
  <c r="F87" i="1"/>
  <c r="E86" i="1"/>
  <c r="E84" i="1"/>
  <c r="E83" i="1"/>
  <c r="E82" i="1"/>
  <c r="E79" i="1"/>
  <c r="G78" i="1"/>
  <c r="G77" i="1"/>
  <c r="E76" i="1"/>
  <c r="E75" i="1"/>
  <c r="G73" i="1"/>
  <c r="G72" i="1"/>
  <c r="E71" i="1"/>
  <c r="E70" i="1"/>
  <c r="E69" i="1"/>
  <c r="G67" i="1"/>
  <c r="G66" i="1"/>
  <c r="F65" i="1"/>
  <c r="E64" i="1"/>
  <c r="E62" i="1"/>
  <c r="F59" i="1"/>
  <c r="F58" i="1"/>
  <c r="F57" i="1"/>
  <c r="F56" i="1"/>
  <c r="E54" i="1"/>
  <c r="F52" i="1"/>
  <c r="G51" i="1"/>
  <c r="G50" i="1"/>
  <c r="F47" i="1"/>
  <c r="E46" i="1"/>
  <c r="G45" i="1"/>
  <c r="E43" i="1"/>
  <c r="G41" i="1"/>
  <c r="F39" i="1"/>
  <c r="F38" i="1"/>
  <c r="F37" i="1"/>
  <c r="F35" i="1"/>
  <c r="G34" i="1"/>
  <c r="G33" i="1"/>
  <c r="G32" i="1"/>
  <c r="F31" i="1"/>
  <c r="E29" i="1"/>
  <c r="F26" i="1"/>
  <c r="F25" i="1"/>
  <c r="F23" i="1"/>
  <c r="F18" i="1"/>
  <c r="F17" i="1"/>
  <c r="G16" i="1"/>
  <c r="G15" i="1"/>
  <c r="F14" i="1"/>
  <c r="G13" i="1"/>
  <c r="G12" i="1"/>
  <c r="F11" i="1"/>
  <c r="G9" i="1"/>
  <c r="G7" i="1"/>
  <c r="E6" i="1"/>
  <c r="F119" i="1"/>
  <c r="F118" i="1"/>
  <c r="E118" i="1"/>
  <c r="G117" i="1"/>
  <c r="E117" i="1"/>
  <c r="G116" i="1"/>
  <c r="F116" i="1"/>
  <c r="F115" i="1"/>
  <c r="F114" i="1"/>
  <c r="G113" i="1"/>
  <c r="F112" i="1"/>
  <c r="F111" i="1"/>
  <c r="E110" i="1"/>
  <c r="E109" i="1"/>
  <c r="F108" i="1"/>
  <c r="F107" i="1"/>
  <c r="G106" i="1"/>
  <c r="E104" i="1"/>
  <c r="E103" i="1"/>
  <c r="G102" i="1"/>
  <c r="G100" i="1"/>
  <c r="G99" i="1"/>
  <c r="G98" i="1"/>
  <c r="F97" i="1"/>
  <c r="F96" i="1"/>
  <c r="E95" i="1"/>
  <c r="G94" i="1"/>
  <c r="E93" i="1"/>
  <c r="E92" i="1"/>
  <c r="F91" i="1"/>
  <c r="G88" i="1"/>
  <c r="G87" i="1"/>
  <c r="G86" i="1"/>
  <c r="F85" i="1"/>
  <c r="F81" i="1"/>
  <c r="F80" i="1"/>
  <c r="F79" i="1"/>
  <c r="F78" i="1"/>
  <c r="G76" i="1"/>
  <c r="G75" i="1"/>
  <c r="E74" i="1"/>
  <c r="E73" i="1"/>
  <c r="E72" i="1"/>
  <c r="G71" i="1"/>
  <c r="G70" i="1"/>
  <c r="G69" i="1"/>
  <c r="G68" i="1"/>
  <c r="E67" i="1"/>
  <c r="F66" i="1"/>
  <c r="G65" i="1"/>
  <c r="G64" i="1"/>
  <c r="E63" i="1"/>
  <c r="F62" i="1"/>
  <c r="F61" i="1"/>
  <c r="F60" i="1"/>
  <c r="G59" i="1"/>
  <c r="G58" i="1"/>
  <c r="G57" i="1"/>
  <c r="E55" i="1"/>
  <c r="E53" i="1"/>
  <c r="E51" i="1"/>
  <c r="F50" i="1"/>
  <c r="G48" i="1"/>
  <c r="G47" i="1"/>
  <c r="F44" i="1"/>
  <c r="F42" i="1"/>
  <c r="F33" i="1"/>
  <c r="F28" i="1"/>
  <c r="F27" i="1"/>
  <c r="G26" i="1"/>
  <c r="G24" i="1"/>
  <c r="G22" i="1"/>
  <c r="G21" i="1"/>
  <c r="E20" i="1"/>
  <c r="G18" i="1"/>
  <c r="E17" i="1"/>
  <c r="F16" i="1"/>
  <c r="F15" i="1"/>
  <c r="G11" i="1"/>
  <c r="G8" i="1"/>
  <c r="G6" i="1"/>
  <c r="I5" i="1"/>
  <c r="J5" i="1"/>
  <c r="N5" i="1" s="1"/>
  <c r="O5" i="1" s="1"/>
  <c r="P5" i="1" s="1"/>
  <c r="Q5" i="1" s="1"/>
  <c r="L284" i="1" l="1"/>
  <c r="L621" i="1"/>
  <c r="L811" i="1"/>
  <c r="L491" i="1"/>
  <c r="L624" i="1"/>
  <c r="L713" i="1"/>
  <c r="L1089" i="1"/>
  <c r="L927" i="1"/>
  <c r="L13" i="1"/>
  <c r="L1124" i="1"/>
  <c r="L201" i="1"/>
  <c r="L193" i="1"/>
  <c r="L464" i="1"/>
  <c r="L660" i="1"/>
  <c r="L321" i="1"/>
  <c r="L14" i="1"/>
  <c r="L1096" i="1"/>
  <c r="L492" i="1"/>
  <c r="L627" i="1"/>
  <c r="BW575" i="17"/>
  <c r="BW1409" i="17"/>
  <c r="BW277" i="17"/>
  <c r="BW683" i="17"/>
  <c r="BW1380" i="17"/>
  <c r="BW1001" i="17"/>
  <c r="L771" i="1"/>
  <c r="L759" i="1"/>
  <c r="L382" i="1"/>
  <c r="L494" i="1"/>
  <c r="L599" i="1"/>
  <c r="L775" i="1"/>
  <c r="L763" i="1"/>
  <c r="L1102" i="1"/>
  <c r="L1099" i="1"/>
  <c r="L1086" i="1"/>
  <c r="L930" i="1"/>
  <c r="L892" i="1"/>
  <c r="L328" i="1"/>
  <c r="L757" i="1"/>
  <c r="L1107" i="1"/>
  <c r="L753" i="1"/>
  <c r="BW1211" i="17"/>
  <c r="BW1210" i="17"/>
  <c r="BW675" i="17"/>
  <c r="BW409" i="17"/>
  <c r="BW836" i="17"/>
  <c r="BW578" i="17"/>
  <c r="BW536" i="17"/>
  <c r="BW72" i="17"/>
  <c r="BW56" i="17"/>
  <c r="BW360" i="17"/>
  <c r="BW1209" i="17"/>
  <c r="BW1206" i="17"/>
  <c r="BW1144" i="17"/>
  <c r="BW935" i="17"/>
  <c r="BW863" i="17"/>
  <c r="BW388" i="17"/>
  <c r="BW1432" i="17"/>
  <c r="BW1373" i="17"/>
  <c r="BW1319" i="17"/>
  <c r="BW1184" i="17"/>
  <c r="BW1105" i="17"/>
  <c r="BW1025" i="17"/>
  <c r="BW551" i="17"/>
  <c r="BW931" i="17"/>
  <c r="BW1301" i="17"/>
  <c r="BW1300" i="17"/>
  <c r="BW1010" i="17"/>
  <c r="BW1012" i="17"/>
  <c r="BW1009" i="17"/>
  <c r="BW1011" i="17"/>
  <c r="BW1008" i="17"/>
  <c r="BW975" i="17"/>
  <c r="BW979" i="17"/>
  <c r="BW976" i="17"/>
  <c r="BW973" i="17"/>
  <c r="BW977" i="17"/>
  <c r="BW974" i="17"/>
  <c r="BW978" i="17"/>
  <c r="BW835" i="17"/>
  <c r="BW1420" i="17"/>
  <c r="BW806" i="17"/>
  <c r="BW807" i="17"/>
  <c r="BW797" i="17"/>
  <c r="BW799" i="17"/>
  <c r="BW798" i="17"/>
  <c r="BW800" i="17"/>
  <c r="BW738" i="17"/>
  <c r="BW737" i="17"/>
  <c r="BW739" i="17"/>
  <c r="BW1162" i="17"/>
  <c r="BW1160" i="17"/>
  <c r="BW740" i="17"/>
  <c r="BW1163" i="17"/>
  <c r="BW1161" i="17"/>
  <c r="BW695" i="17"/>
  <c r="BW694" i="17"/>
  <c r="BW693" i="17"/>
  <c r="BW692" i="17"/>
  <c r="BW691" i="17"/>
  <c r="BW690" i="17"/>
  <c r="BW704" i="17"/>
  <c r="BW703" i="17"/>
  <c r="BW688" i="17"/>
  <c r="BW687" i="17"/>
  <c r="BW686" i="17"/>
  <c r="BW685" i="17"/>
  <c r="BW684" i="17"/>
  <c r="BW701" i="17"/>
  <c r="BW1257" i="17"/>
  <c r="BW1261" i="17"/>
  <c r="BW1260" i="17"/>
  <c r="BW699" i="17"/>
  <c r="BW698" i="17"/>
  <c r="BW697" i="17"/>
  <c r="BW696" i="17"/>
  <c r="BW1255" i="17"/>
  <c r="BW1259" i="17"/>
  <c r="BW1263" i="17"/>
  <c r="BW689" i="17"/>
  <c r="BW1262" i="17"/>
  <c r="BW1256" i="17"/>
  <c r="BW1254" i="17"/>
  <c r="BW1258" i="17"/>
  <c r="BW702" i="17"/>
  <c r="BW700" i="17"/>
  <c r="AH10" i="11"/>
  <c r="BW676" i="17"/>
  <c r="BW677" i="17"/>
  <c r="BW678" i="17"/>
  <c r="BW577" i="17"/>
  <c r="BW934" i="17"/>
  <c r="BW574" i="17"/>
  <c r="BW569" i="17"/>
  <c r="BW564" i="17"/>
  <c r="BW563" i="17"/>
  <c r="BW558" i="17"/>
  <c r="BW568" i="17"/>
  <c r="BW559" i="17"/>
  <c r="BW571" i="17"/>
  <c r="BW562" i="17"/>
  <c r="BW1401" i="17"/>
  <c r="BW1403" i="17"/>
  <c r="BW557" i="17"/>
  <c r="BW567" i="17"/>
  <c r="BW1407" i="17"/>
  <c r="BW570" i="17"/>
  <c r="BW556" i="17"/>
  <c r="BW560" i="17"/>
  <c r="BW561" i="17"/>
  <c r="BW566" i="17"/>
  <c r="BW1402" i="17"/>
  <c r="BW1404" i="17"/>
  <c r="BW1406" i="17"/>
  <c r="BW1408" i="17"/>
  <c r="BW1405" i="17"/>
  <c r="BW565" i="17"/>
  <c r="BW572" i="17"/>
  <c r="BW573" i="17"/>
  <c r="BW540" i="17"/>
  <c r="BW668" i="17"/>
  <c r="BW669" i="17"/>
  <c r="BW539" i="17"/>
  <c r="BW711" i="17"/>
  <c r="BW453" i="17"/>
  <c r="BW458" i="17"/>
  <c r="BW464" i="17"/>
  <c r="BW472" i="17"/>
  <c r="BW478" i="17"/>
  <c r="BW1231" i="17"/>
  <c r="BW710" i="17"/>
  <c r="BW484" i="17"/>
  <c r="BW709" i="17"/>
  <c r="BW708" i="17"/>
  <c r="BW1242" i="17"/>
  <c r="BW1237" i="17"/>
  <c r="BW490" i="17"/>
  <c r="BW496" i="17"/>
  <c r="BW501" i="17"/>
  <c r="BW506" i="17"/>
  <c r="BW512" i="17"/>
  <c r="BW518" i="17"/>
  <c r="BW893" i="17"/>
  <c r="BW898" i="17"/>
  <c r="BW903" i="17"/>
  <c r="BW909" i="17"/>
  <c r="BW915" i="17"/>
  <c r="BW921" i="17"/>
  <c r="BW1234" i="17"/>
  <c r="BW1233" i="17"/>
  <c r="BW1227" i="17"/>
  <c r="BW1222" i="17"/>
  <c r="BW1219" i="17"/>
  <c r="BW1216" i="17"/>
  <c r="BW1213" i="17"/>
  <c r="BW923" i="17"/>
  <c r="BW918" i="17"/>
  <c r="BW913" i="17"/>
  <c r="BW907" i="17"/>
  <c r="BW902" i="17"/>
  <c r="BW897" i="17"/>
  <c r="BW516" i="17"/>
  <c r="BW510" i="17"/>
  <c r="BW494" i="17"/>
  <c r="BW487" i="17"/>
  <c r="BW514" i="17"/>
  <c r="BW1214" i="17"/>
  <c r="BW1217" i="17"/>
  <c r="BW1220" i="17"/>
  <c r="BW1223" i="17"/>
  <c r="BW1226" i="17"/>
  <c r="BW482" i="17"/>
  <c r="BW476" i="17"/>
  <c r="BW470" i="17"/>
  <c r="BW465" i="17"/>
  <c r="BW459" i="17"/>
  <c r="BW452" i="17"/>
  <c r="BW1225" i="17"/>
  <c r="BW922" i="17"/>
  <c r="BW917" i="17"/>
  <c r="BW912" i="17"/>
  <c r="BW908" i="17"/>
  <c r="BW1230" i="17"/>
  <c r="BW1236" i="17"/>
  <c r="BW1239" i="17"/>
  <c r="BW1243" i="17"/>
  <c r="BW904" i="17"/>
  <c r="BW899" i="17"/>
  <c r="BW894" i="17"/>
  <c r="BW517" i="17"/>
  <c r="BW511" i="17"/>
  <c r="BW505" i="17"/>
  <c r="BW499" i="17"/>
  <c r="BW493" i="17"/>
  <c r="BW488" i="17"/>
  <c r="BW481" i="17"/>
  <c r="BW475" i="17"/>
  <c r="BW469" i="17"/>
  <c r="BW463" i="17"/>
  <c r="BW456" i="17"/>
  <c r="BW451" i="17"/>
  <c r="BW473" i="17"/>
  <c r="BW519" i="17"/>
  <c r="BW513" i="17"/>
  <c r="BW450" i="17"/>
  <c r="BW457" i="17"/>
  <c r="BW462" i="17"/>
  <c r="BW468" i="17"/>
  <c r="BW474" i="17"/>
  <c r="BW480" i="17"/>
  <c r="BW486" i="17"/>
  <c r="BW507" i="17"/>
  <c r="BW500" i="17"/>
  <c r="BW495" i="17"/>
  <c r="BW489" i="17"/>
  <c r="BW483" i="17"/>
  <c r="BW477" i="17"/>
  <c r="BW471" i="17"/>
  <c r="BW466" i="17"/>
  <c r="BW460" i="17"/>
  <c r="BW454" i="17"/>
  <c r="BW449" i="17"/>
  <c r="BW1215" i="17"/>
  <c r="BW1218" i="17"/>
  <c r="BW1221" i="17"/>
  <c r="BW1224" i="17"/>
  <c r="BW1228" i="17"/>
  <c r="BW492" i="17"/>
  <c r="BW498" i="17"/>
  <c r="BW1229" i="17"/>
  <c r="BW1232" i="17"/>
  <c r="BW1235" i="17"/>
  <c r="BW1238" i="17"/>
  <c r="BW1240" i="17"/>
  <c r="BW455" i="17"/>
  <c r="BW461" i="17"/>
  <c r="BW467" i="17"/>
  <c r="BW479" i="17"/>
  <c r="BW485" i="17"/>
  <c r="BW491" i="17"/>
  <c r="BW497" i="17"/>
  <c r="BW502" i="17"/>
  <c r="BW508" i="17"/>
  <c r="BW503" i="17"/>
  <c r="BW896" i="17"/>
  <c r="BW901" i="17"/>
  <c r="BW906" i="17"/>
  <c r="BW911" i="17"/>
  <c r="BW916" i="17"/>
  <c r="BW919" i="17"/>
  <c r="BW924" i="17"/>
  <c r="BW504" i="17"/>
  <c r="BW509" i="17"/>
  <c r="BW515" i="17"/>
  <c r="BW520" i="17"/>
  <c r="BW1241" i="17"/>
  <c r="BW895" i="17"/>
  <c r="BW892" i="17"/>
  <c r="BW891" i="17"/>
  <c r="BW900" i="17"/>
  <c r="BW905" i="17"/>
  <c r="BW910" i="17"/>
  <c r="BW914" i="17"/>
  <c r="BW920" i="17"/>
  <c r="BW933" i="17"/>
  <c r="BW749" i="17"/>
  <c r="BW748" i="17"/>
  <c r="BW747" i="17"/>
  <c r="BW746" i="17"/>
  <c r="BW745" i="17"/>
  <c r="BW744" i="17"/>
  <c r="BW743" i="17"/>
  <c r="BW742" i="17"/>
  <c r="BW741" i="17"/>
  <c r="BW736" i="17"/>
  <c r="BW735" i="17"/>
  <c r="BW734" i="17"/>
  <c r="BW733" i="17"/>
  <c r="BW732" i="17"/>
  <c r="BW731" i="17"/>
  <c r="BW730" i="17"/>
  <c r="BW729" i="17"/>
  <c r="BW728" i="17"/>
  <c r="BW727" i="17"/>
  <c r="BW726" i="17"/>
  <c r="BW725" i="17"/>
  <c r="BW724" i="17"/>
  <c r="BW723" i="17"/>
  <c r="BW722" i="17"/>
  <c r="BW721" i="17"/>
  <c r="BW720" i="17"/>
  <c r="BW719" i="17"/>
  <c r="BW718" i="17"/>
  <c r="BW717" i="17"/>
  <c r="BW716" i="17"/>
  <c r="BW715" i="17"/>
  <c r="BW714" i="17"/>
  <c r="BW713" i="17"/>
  <c r="BW712" i="17"/>
  <c r="BW434" i="17"/>
  <c r="BW435" i="17"/>
  <c r="BW1299" i="17"/>
  <c r="BW994" i="17"/>
  <c r="BW991" i="17"/>
  <c r="BW992" i="17"/>
  <c r="BW1298" i="17"/>
  <c r="BW422" i="17"/>
  <c r="BW1296" i="17"/>
  <c r="BW1294" i="17"/>
  <c r="BW418" i="17"/>
  <c r="BW421" i="17"/>
  <c r="BW993" i="17"/>
  <c r="BW990" i="17"/>
  <c r="BW997" i="17"/>
  <c r="BW996" i="17"/>
  <c r="BW417" i="17"/>
  <c r="BW423" i="17"/>
  <c r="BW428" i="17"/>
  <c r="BW414" i="17"/>
  <c r="BW426" i="17"/>
  <c r="BW424" i="17"/>
  <c r="BW420" i="17"/>
  <c r="BW425" i="17"/>
  <c r="BW419" i="17"/>
  <c r="BW413" i="17"/>
  <c r="BW1297" i="17"/>
  <c r="BW415" i="17"/>
  <c r="BW995" i="17"/>
  <c r="BW989" i="17"/>
  <c r="BW1295" i="17"/>
  <c r="BW427" i="17"/>
  <c r="BW416" i="17"/>
  <c r="BW408" i="17"/>
  <c r="BW869" i="17"/>
  <c r="BW868" i="17"/>
  <c r="BW867" i="17"/>
  <c r="BW866" i="17"/>
  <c r="BW1080" i="17"/>
  <c r="BW406" i="17"/>
  <c r="BW1173" i="17"/>
  <c r="BW1176" i="17"/>
  <c r="BW1172" i="17"/>
  <c r="BW1175" i="17"/>
  <c r="BW1082" i="17"/>
  <c r="BW1374" i="17"/>
  <c r="BW1081" i="17"/>
  <c r="BW1174" i="17"/>
  <c r="BW407" i="17"/>
  <c r="BW1207" i="17"/>
  <c r="BW396" i="17"/>
  <c r="BW1424" i="17"/>
  <c r="BW1425" i="17"/>
  <c r="BW385" i="17"/>
  <c r="BW1430" i="17"/>
  <c r="BW379" i="17"/>
  <c r="BW383" i="17"/>
  <c r="BW1431" i="17"/>
  <c r="BW380" i="17"/>
  <c r="BW384" i="17"/>
  <c r="BW1426" i="17"/>
  <c r="BW847" i="17"/>
  <c r="BW846" i="17"/>
  <c r="BW845" i="17"/>
  <c r="BW844" i="17"/>
  <c r="BW843" i="17"/>
  <c r="BW842" i="17"/>
  <c r="BW841" i="17"/>
  <c r="BW840" i="17"/>
  <c r="BW839" i="17"/>
  <c r="BW838" i="17"/>
  <c r="BW837" i="17"/>
  <c r="BW386" i="17"/>
  <c r="BW381" i="17"/>
  <c r="BW382" i="17"/>
  <c r="BW1429" i="17"/>
  <c r="BW1428" i="17"/>
  <c r="BW1427" i="17"/>
  <c r="BW387" i="17"/>
  <c r="BW358" i="17"/>
  <c r="BW359" i="17"/>
  <c r="BW347" i="17"/>
  <c r="BW805" i="17"/>
  <c r="BW346" i="17"/>
  <c r="BW237" i="17"/>
  <c r="BW1016" i="17"/>
  <c r="BW1017" i="17"/>
  <c r="BW233" i="17"/>
  <c r="BW238" i="17"/>
  <c r="BW235" i="17"/>
  <c r="BW232" i="17"/>
  <c r="BW1015" i="17"/>
  <c r="BW1018" i="17"/>
  <c r="BW1019" i="17"/>
  <c r="BW231" i="17"/>
  <c r="BW236" i="17"/>
  <c r="BW234" i="17"/>
  <c r="BW813" i="17"/>
  <c r="BW1102" i="17"/>
  <c r="BW229" i="17"/>
  <c r="BW808" i="17"/>
  <c r="BW1100" i="17"/>
  <c r="BW228" i="17"/>
  <c r="BW221" i="17"/>
  <c r="BW1099" i="17"/>
  <c r="BW227" i="17"/>
  <c r="BW1369" i="17"/>
  <c r="BW1371" i="17"/>
  <c r="BW1098" i="17"/>
  <c r="BW812" i="17"/>
  <c r="BW811" i="17"/>
  <c r="BW810" i="17"/>
  <c r="BW809" i="17"/>
  <c r="BW1101" i="17"/>
  <c r="BW226" i="17"/>
  <c r="BW225" i="17"/>
  <c r="BW224" i="17"/>
  <c r="BW223" i="17"/>
  <c r="BW222" i="17"/>
  <c r="BW220" i="17"/>
  <c r="BW230" i="17"/>
  <c r="BW1370" i="17"/>
  <c r="BW219" i="17"/>
  <c r="BW1134" i="17"/>
  <c r="BW1139" i="17"/>
  <c r="BW1143" i="17"/>
  <c r="BW203" i="17"/>
  <c r="BW1140" i="17"/>
  <c r="BW1137" i="17"/>
  <c r="BW1135" i="17"/>
  <c r="BW207" i="17"/>
  <c r="BW1142" i="17"/>
  <c r="BW1136" i="17"/>
  <c r="BW1138" i="17"/>
  <c r="BW1133" i="17"/>
  <c r="BW210" i="17"/>
  <c r="BW1141" i="17"/>
  <c r="BW209" i="17"/>
  <c r="BW208" i="17"/>
  <c r="BW206" i="17"/>
  <c r="BW199" i="17"/>
  <c r="BW205" i="17"/>
  <c r="BW204" i="17"/>
  <c r="BW200" i="17"/>
  <c r="BW201" i="17"/>
  <c r="BW202" i="17"/>
  <c r="BW1146" i="17"/>
  <c r="BW1151" i="17"/>
  <c r="BW1154" i="17"/>
  <c r="BW157" i="17"/>
  <c r="BW156" i="17"/>
  <c r="BW155" i="17"/>
  <c r="BW1156" i="17"/>
  <c r="BW1153" i="17"/>
  <c r="BW1149" i="17"/>
  <c r="BW1148" i="17"/>
  <c r="BW154" i="17"/>
  <c r="BW144" i="17"/>
  <c r="BW1147" i="17"/>
  <c r="BW147" i="17"/>
  <c r="BW1155" i="17"/>
  <c r="BW148" i="17"/>
  <c r="BW149" i="17"/>
  <c r="BW1150" i="17"/>
  <c r="BW151" i="17"/>
  <c r="BW1158" i="17"/>
  <c r="BW158" i="17"/>
  <c r="BW1152" i="17"/>
  <c r="BW146" i="17"/>
  <c r="BW1157" i="17"/>
  <c r="BW152" i="17"/>
  <c r="BW153" i="17"/>
  <c r="BW145" i="17"/>
  <c r="BW159" i="17"/>
  <c r="BW150" i="17"/>
  <c r="BW247" i="17"/>
  <c r="BW246" i="17"/>
  <c r="BW245" i="17"/>
  <c r="BW244" i="17"/>
  <c r="BW243" i="17"/>
  <c r="BW242" i="17"/>
  <c r="BW241" i="17"/>
  <c r="BW764" i="17"/>
  <c r="BW763" i="17"/>
  <c r="BW762" i="17"/>
  <c r="BW761" i="17"/>
  <c r="BW760" i="17"/>
  <c r="BW759" i="17"/>
  <c r="BW758" i="17"/>
  <c r="BW757" i="17"/>
  <c r="BW756" i="17"/>
  <c r="BW755" i="17"/>
  <c r="BW754" i="17"/>
  <c r="BW753" i="17"/>
  <c r="BW752" i="17"/>
  <c r="BW751" i="17"/>
  <c r="BW750" i="17"/>
  <c r="BW682" i="17"/>
  <c r="BW681" i="17"/>
  <c r="BW679" i="17"/>
  <c r="BW143" i="17"/>
  <c r="BW142" i="17"/>
  <c r="BW141" i="17"/>
  <c r="BW140" i="17"/>
  <c r="BW139" i="17"/>
  <c r="BW138" i="17"/>
  <c r="BW1065" i="17"/>
  <c r="BW1056" i="17"/>
  <c r="BW1048" i="17"/>
  <c r="BW1039" i="17"/>
  <c r="BW1031" i="17"/>
  <c r="BW1022" i="17"/>
  <c r="BW984" i="17"/>
  <c r="BW680" i="17"/>
  <c r="BW1074" i="17"/>
  <c r="BW1068" i="17"/>
  <c r="BW1064" i="17"/>
  <c r="BW1059" i="17"/>
  <c r="BW1055" i="17"/>
  <c r="BW1051" i="17"/>
  <c r="BW1046" i="17"/>
  <c r="BW1042" i="17"/>
  <c r="BW1037" i="17"/>
  <c r="BW1033" i="17"/>
  <c r="BW1028" i="17"/>
  <c r="BW1024" i="17"/>
  <c r="BW1020" i="17"/>
  <c r="BW1000" i="17"/>
  <c r="BW985" i="17"/>
  <c r="BW981" i="17"/>
  <c r="BW1419" i="17"/>
  <c r="BW1418" i="17"/>
  <c r="BW1416" i="17"/>
  <c r="BW1378" i="17"/>
  <c r="BW1376" i="17"/>
  <c r="BW1076" i="17"/>
  <c r="BW1072" i="17"/>
  <c r="BW1067" i="17"/>
  <c r="BW1062" i="17"/>
  <c r="BW1057" i="17"/>
  <c r="BW1052" i="17"/>
  <c r="BW1047" i="17"/>
  <c r="BW1043" i="17"/>
  <c r="BW1038" i="17"/>
  <c r="BW1034" i="17"/>
  <c r="BW1029" i="17"/>
  <c r="BW1021" i="17"/>
  <c r="BW998" i="17"/>
  <c r="BW983" i="17"/>
  <c r="BW1070" i="17"/>
  <c r="BW1060" i="17"/>
  <c r="BW1050" i="17"/>
  <c r="BW1040" i="17"/>
  <c r="BW1030" i="17"/>
  <c r="BW834" i="17"/>
  <c r="BW1417" i="17"/>
  <c r="BW833" i="17"/>
  <c r="BW832" i="17"/>
  <c r="BW831" i="17"/>
  <c r="BW1379" i="17"/>
  <c r="BW1377" i="17"/>
  <c r="BW1375" i="17"/>
  <c r="BW830" i="17"/>
  <c r="BW829" i="17"/>
  <c r="BW793" i="17"/>
  <c r="BW792" i="17"/>
  <c r="BW791" i="17"/>
  <c r="BW790" i="17"/>
  <c r="BW789" i="17"/>
  <c r="BW788" i="17"/>
  <c r="BW787" i="17"/>
  <c r="BW786" i="17"/>
  <c r="BW785" i="17"/>
  <c r="BW784" i="17"/>
  <c r="BW783" i="17"/>
  <c r="BW782" i="17"/>
  <c r="BW781" i="17"/>
  <c r="BW780" i="17"/>
  <c r="BW779" i="17"/>
  <c r="BW778" i="17"/>
  <c r="BW777" i="17"/>
  <c r="BW776" i="17"/>
  <c r="BW775" i="17"/>
  <c r="BW774" i="17"/>
  <c r="BW773" i="17"/>
  <c r="BW772" i="17"/>
  <c r="BW771" i="17"/>
  <c r="BW770" i="17"/>
  <c r="BW769" i="17"/>
  <c r="BW768" i="17"/>
  <c r="BW767" i="17"/>
  <c r="BW766" i="17"/>
  <c r="BW765" i="17"/>
  <c r="BW324" i="17"/>
  <c r="BW323" i="17"/>
  <c r="BW1075" i="17"/>
  <c r="BW1071" i="17"/>
  <c r="BW1061" i="17"/>
  <c r="BW1053" i="17"/>
  <c r="BW1044" i="17"/>
  <c r="BW1035" i="17"/>
  <c r="BW1026" i="17"/>
  <c r="BW322" i="17"/>
  <c r="BW321" i="17"/>
  <c r="BW980" i="17"/>
  <c r="BW320" i="17"/>
  <c r="BW319" i="17"/>
  <c r="BW318" i="17"/>
  <c r="BW317" i="17"/>
  <c r="BW316" i="17"/>
  <c r="BW315" i="17"/>
  <c r="BW314" i="17"/>
  <c r="BW313" i="17"/>
  <c r="BW312" i="17"/>
  <c r="BW311" i="17"/>
  <c r="BW310" i="17"/>
  <c r="BW309" i="17"/>
  <c r="BW308" i="17"/>
  <c r="BW307" i="17"/>
  <c r="BW306" i="17"/>
  <c r="BW305" i="17"/>
  <c r="BW304" i="17"/>
  <c r="BW303" i="17"/>
  <c r="BW302" i="17"/>
  <c r="BW301" i="17"/>
  <c r="BW300" i="17"/>
  <c r="BW299" i="17"/>
  <c r="BW298" i="17"/>
  <c r="BW297" i="17"/>
  <c r="BW296" i="17"/>
  <c r="BW295" i="17"/>
  <c r="BW294" i="17"/>
  <c r="BW293" i="17"/>
  <c r="BW292" i="17"/>
  <c r="BW291" i="17"/>
  <c r="BW290" i="17"/>
  <c r="BW289" i="17"/>
  <c r="BW288" i="17"/>
  <c r="BW287" i="17"/>
  <c r="BW1073" i="17"/>
  <c r="BW1069" i="17"/>
  <c r="BW1066" i="17"/>
  <c r="BW1063" i="17"/>
  <c r="BW1058" i="17"/>
  <c r="BW1054" i="17"/>
  <c r="BW1049" i="17"/>
  <c r="BW1045" i="17"/>
  <c r="BW1041" i="17"/>
  <c r="BW1036" i="17"/>
  <c r="BW1032" i="17"/>
  <c r="BW1027" i="17"/>
  <c r="BW1023" i="17"/>
  <c r="BW286" i="17"/>
  <c r="BW285" i="17"/>
  <c r="BW284" i="17"/>
  <c r="BW999" i="17"/>
  <c r="BW283" i="17"/>
  <c r="BW282" i="17"/>
  <c r="BW982" i="17"/>
  <c r="BW281" i="17"/>
  <c r="BW276" i="17"/>
  <c r="BW275" i="17"/>
  <c r="BW274" i="17"/>
  <c r="BW273" i="17"/>
  <c r="BW272" i="17"/>
  <c r="BW271" i="17"/>
  <c r="BW270" i="17"/>
  <c r="BW269" i="17"/>
  <c r="BW268" i="17"/>
  <c r="BW267" i="17"/>
  <c r="BW266" i="17"/>
  <c r="BW265" i="17"/>
  <c r="BW264" i="17"/>
  <c r="BW263" i="17"/>
  <c r="BW262" i="17"/>
  <c r="BW261" i="17"/>
  <c r="BW260" i="17"/>
  <c r="BW259" i="17"/>
  <c r="BW258" i="17"/>
  <c r="BW257" i="17"/>
  <c r="BW256" i="17"/>
  <c r="BW255" i="17"/>
  <c r="BW254" i="17"/>
  <c r="BW253" i="17"/>
  <c r="BW252" i="17"/>
  <c r="BW251" i="17"/>
  <c r="BW250" i="17"/>
  <c r="BW249" i="17"/>
  <c r="BW248" i="17"/>
  <c r="BW68" i="17"/>
  <c r="BW70" i="17"/>
  <c r="BW802" i="17"/>
  <c r="BW69" i="17"/>
  <c r="BW71" i="17"/>
  <c r="BW803" i="17"/>
  <c r="BW67" i="17"/>
  <c r="BW801" i="17"/>
  <c r="BW39" i="17"/>
  <c r="BW38" i="17"/>
  <c r="BW33" i="17"/>
  <c r="BW34" i="17"/>
  <c r="BW26" i="17"/>
  <c r="BW25" i="17"/>
  <c r="BW22" i="17"/>
  <c r="BW24" i="17"/>
  <c r="BW21" i="17"/>
  <c r="BW23" i="17"/>
  <c r="BW1186" i="17"/>
  <c r="BW936" i="17"/>
  <c r="BW541" i="17"/>
  <c r="BW1212" i="17"/>
  <c r="BW1159" i="17"/>
  <c r="BW856" i="17"/>
  <c r="BW858" i="17"/>
  <c r="BW857" i="17"/>
  <c r="BW851" i="17"/>
  <c r="BW850" i="17"/>
  <c r="BW608" i="17"/>
  <c r="BW878" i="17"/>
  <c r="BW620" i="17"/>
  <c r="BW1350" i="17"/>
  <c r="BW870" i="17"/>
  <c r="BW880" i="17"/>
  <c r="BW879" i="17"/>
  <c r="BW877" i="17"/>
  <c r="BW872" i="17"/>
  <c r="BW873" i="17"/>
  <c r="BW881" i="17"/>
  <c r="BW874" i="17"/>
  <c r="BW875" i="17"/>
  <c r="BW665" i="17"/>
  <c r="BW871" i="17"/>
  <c r="BW882" i="17"/>
  <c r="BW624" i="17"/>
  <c r="BW612" i="17"/>
  <c r="BW616" i="17"/>
  <c r="BW876" i="17"/>
  <c r="BW546" i="17"/>
  <c r="BW547" i="17"/>
  <c r="BW1165" i="17"/>
  <c r="BW542" i="17"/>
  <c r="BW544" i="17"/>
  <c r="BW1168" i="17"/>
  <c r="BW534" i="17"/>
  <c r="BW576" i="17"/>
  <c r="BW535" i="17"/>
  <c r="BW986" i="17"/>
  <c r="BW530" i="17"/>
  <c r="BW529" i="17"/>
  <c r="BW528" i="17"/>
  <c r="BW1247" i="17"/>
  <c r="BW527" i="17"/>
  <c r="BW1250" i="17"/>
  <c r="BW521" i="17"/>
  <c r="BW522" i="17"/>
  <c r="BW523" i="17"/>
  <c r="BW855" i="17"/>
  <c r="BW864" i="17"/>
  <c r="BW412" i="17"/>
  <c r="BW1190" i="17"/>
  <c r="BW1253" i="17"/>
  <c r="BW1106" i="17"/>
  <c r="BW1013" i="17"/>
  <c r="BW852" i="17"/>
  <c r="BW853" i="17"/>
  <c r="BW854" i="17"/>
  <c r="BW411" i="17"/>
  <c r="BW404" i="17"/>
  <c r="BW399" i="17"/>
  <c r="BW403" i="17"/>
  <c r="BW397" i="17"/>
  <c r="BW400" i="17"/>
  <c r="BW1290" i="17"/>
  <c r="BW1270" i="17"/>
  <c r="BW1280" i="17"/>
  <c r="BW364" i="17"/>
  <c r="BW375" i="17"/>
  <c r="BW1283" i="17"/>
  <c r="BW1269" i="17"/>
  <c r="BW362" i="17"/>
  <c r="BW373" i="17"/>
  <c r="BW367" i="17"/>
  <c r="BW370" i="17"/>
  <c r="BW374" i="17"/>
  <c r="BW368" i="17"/>
  <c r="BW361" i="17"/>
  <c r="BW1127" i="17"/>
  <c r="BW1123" i="17"/>
  <c r="BW353" i="17"/>
  <c r="BW348" i="17"/>
  <c r="BW357" i="17"/>
  <c r="BW356" i="17"/>
  <c r="BW352" i="17"/>
  <c r="BW349" i="17"/>
  <c r="BW1128" i="17"/>
  <c r="BW1124" i="17"/>
  <c r="BW1131" i="17"/>
  <c r="BW354" i="17"/>
  <c r="BW279" i="17"/>
  <c r="BW280" i="17"/>
  <c r="BW848" i="17"/>
  <c r="BW849" i="17"/>
  <c r="BW1393" i="17"/>
  <c r="BW951" i="17"/>
  <c r="BW943" i="17"/>
  <c r="BW946" i="17"/>
  <c r="BW953" i="17"/>
  <c r="BW954" i="17"/>
  <c r="BW949" i="17"/>
  <c r="BW944" i="17"/>
  <c r="BW948" i="17"/>
  <c r="BW1086" i="17"/>
  <c r="BW93" i="17"/>
  <c r="BW94" i="17"/>
  <c r="BW1096" i="17"/>
  <c r="BW1094" i="17"/>
  <c r="BW1092" i="17"/>
  <c r="BW1088" i="17"/>
  <c r="BW1084" i="17"/>
  <c r="BW88" i="17"/>
  <c r="BW89" i="17"/>
  <c r="BW90" i="17"/>
  <c r="BW1090" i="17"/>
  <c r="BW91" i="17"/>
  <c r="BW92" i="17"/>
  <c r="BW865" i="17"/>
  <c r="BW1187" i="17"/>
  <c r="BW860" i="17"/>
  <c r="BW859" i="17"/>
  <c r="BW60" i="17"/>
  <c r="BW62" i="17"/>
  <c r="BW61" i="17"/>
  <c r="BW63" i="17"/>
  <c r="BW862" i="17"/>
  <c r="BW861" i="17"/>
  <c r="BW59" i="17"/>
  <c r="BW58" i="17"/>
  <c r="BW57" i="17"/>
  <c r="BW42" i="17"/>
  <c r="BW41" i="17"/>
  <c r="BW48" i="17"/>
  <c r="BW47" i="17"/>
  <c r="BW40" i="17"/>
  <c r="BW46" i="17"/>
  <c r="BW45" i="17"/>
  <c r="BW1183" i="17"/>
  <c r="BW44" i="17"/>
  <c r="BW43" i="17"/>
  <c r="BW1177" i="17"/>
  <c r="BW1180" i="17"/>
  <c r="BW49" i="17"/>
  <c r="BW32" i="17"/>
  <c r="BW796" i="17"/>
  <c r="BW31" i="17"/>
  <c r="BW29" i="17"/>
  <c r="BW27" i="17"/>
  <c r="BW28" i="17"/>
  <c r="BW7" i="17"/>
  <c r="BW8" i="17"/>
  <c r="BW14" i="17"/>
  <c r="BW6" i="17"/>
  <c r="BW9" i="17"/>
  <c r="BW3" i="17"/>
  <c r="BW13" i="17"/>
  <c r="BW11" i="17"/>
  <c r="BW5" i="17"/>
  <c r="BW1077" i="17"/>
  <c r="BW1078" i="17"/>
  <c r="BW393" i="17"/>
  <c r="BW941" i="17"/>
  <c r="BW391" i="17"/>
  <c r="BW938" i="17"/>
  <c r="BW395" i="17"/>
  <c r="BW939" i="17"/>
  <c r="BW390" i="17"/>
  <c r="BW394" i="17"/>
  <c r="BW964" i="17"/>
  <c r="BW821" i="17"/>
  <c r="BW448" i="17"/>
  <c r="BW443" i="17"/>
  <c r="BW438" i="17"/>
  <c r="BW822" i="17"/>
  <c r="BW823" i="17"/>
  <c r="BW824" i="17"/>
  <c r="BW825" i="17"/>
  <c r="BW826" i="17"/>
  <c r="BW827" i="17"/>
  <c r="BW828" i="17"/>
  <c r="BW1203" i="17"/>
  <c r="BW1200" i="17"/>
  <c r="BW1197" i="17"/>
  <c r="BW1194" i="17"/>
  <c r="BW1192" i="17"/>
  <c r="BW1397" i="17"/>
  <c r="BW968" i="17"/>
  <c r="BW963" i="17"/>
  <c r="BW342" i="17"/>
  <c r="BW970" i="17"/>
  <c r="BW965" i="17"/>
  <c r="BW961" i="17"/>
  <c r="BW956" i="17"/>
  <c r="BW957" i="17"/>
  <c r="BW440" i="17"/>
  <c r="BW325" i="17"/>
  <c r="BW326" i="17"/>
  <c r="BW327" i="17"/>
  <c r="BW328" i="17"/>
  <c r="BW329" i="17"/>
  <c r="BW330" i="17"/>
  <c r="BW331" i="17"/>
  <c r="BW969" i="17"/>
  <c r="BW446" i="17"/>
  <c r="BW959" i="17"/>
  <c r="BW442" i="17"/>
  <c r="BW436" i="17"/>
  <c r="BW332" i="17"/>
  <c r="BW333" i="17"/>
  <c r="BW334" i="17"/>
  <c r="BW335" i="17"/>
  <c r="BW336" i="17"/>
  <c r="BW343" i="17"/>
  <c r="BW337" i="17"/>
  <c r="BW445" i="17"/>
  <c r="BW437" i="17"/>
  <c r="BW338" i="17"/>
  <c r="BW339" i="17"/>
  <c r="BW340" i="17"/>
  <c r="BW814" i="17"/>
  <c r="BW815" i="17"/>
  <c r="BW1399" i="17"/>
  <c r="BW816" i="17"/>
  <c r="BW817" i="17"/>
  <c r="BW818" i="17"/>
  <c r="BW344" i="17"/>
  <c r="BW819" i="17"/>
  <c r="BW820" i="17"/>
  <c r="BW197" i="17"/>
  <c r="BW196" i="17"/>
  <c r="BW195" i="17"/>
  <c r="BW198" i="17"/>
  <c r="BW1004" i="17"/>
  <c r="BW1007" i="17"/>
  <c r="BW1003" i="17"/>
  <c r="BW1423" i="17"/>
  <c r="BW1421" i="17"/>
  <c r="BW1422" i="17"/>
  <c r="BW794" i="17"/>
  <c r="BW533" i="17"/>
  <c r="BW795" i="17"/>
  <c r="BW1119" i="17"/>
  <c r="BW1110" i="17"/>
  <c r="BW1115" i="17"/>
  <c r="BW1116" i="17"/>
  <c r="BW1120" i="17"/>
  <c r="BW1114" i="17"/>
  <c r="BW1107" i="17"/>
  <c r="BW1111" i="17"/>
  <c r="BW86" i="17"/>
  <c r="BW77" i="17"/>
  <c r="BW78" i="17"/>
  <c r="BW85" i="17"/>
  <c r="BW87" i="17"/>
  <c r="BW73" i="17"/>
  <c r="BW1264" i="17"/>
  <c r="BW74" i="17"/>
  <c r="BW75" i="17"/>
  <c r="BW76" i="17"/>
  <c r="BW1266" i="17"/>
  <c r="BW79" i="17"/>
  <c r="BW80" i="17"/>
  <c r="BW81" i="17"/>
  <c r="BW82" i="17"/>
  <c r="BW1265" i="17"/>
  <c r="BW83" i="17"/>
  <c r="BW84" i="17"/>
  <c r="BW886" i="17"/>
  <c r="BW887" i="17"/>
  <c r="BW888" i="17"/>
  <c r="BW889" i="17"/>
  <c r="BW890" i="17"/>
  <c r="BW64" i="17"/>
  <c r="BW65" i="17"/>
  <c r="BW1171" i="17"/>
  <c r="BW55" i="17"/>
  <c r="BW927" i="17"/>
  <c r="BW929" i="17"/>
  <c r="BW52" i="17"/>
  <c r="BW53" i="17"/>
  <c r="BW54" i="17"/>
  <c r="BW51" i="17"/>
  <c r="BW925" i="17"/>
  <c r="BW1104" i="17"/>
  <c r="BW37" i="17"/>
  <c r="BW36" i="17"/>
  <c r="BW35" i="17"/>
  <c r="BW804" i="17"/>
  <c r="BW1103" i="17"/>
  <c r="BW30" i="17"/>
  <c r="BW552" i="17"/>
  <c r="BW1132" i="17"/>
  <c r="BW15" i="17"/>
  <c r="BW16" i="17"/>
  <c r="BW554" i="17"/>
  <c r="BW553" i="17"/>
  <c r="BW18" i="17"/>
  <c r="BW885" i="17"/>
  <c r="BW20" i="17"/>
  <c r="BW1414" i="17"/>
  <c r="AH17" i="11"/>
  <c r="AH19" i="11"/>
  <c r="AH18" i="11"/>
  <c r="AH11" i="11"/>
  <c r="AH15" i="11"/>
  <c r="AH14" i="11"/>
  <c r="AH13" i="11"/>
  <c r="AH12" i="11"/>
  <c r="AH9" i="11"/>
  <c r="AH2" i="11"/>
  <c r="AH5" i="11"/>
  <c r="AH4" i="11"/>
  <c r="AH6" i="11"/>
  <c r="AH3" i="11"/>
  <c r="R497" i="1"/>
  <c r="R31" i="1" l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N260" i="1" l="1"/>
  <c r="O260" i="1"/>
  <c r="P260" i="1"/>
  <c r="N268" i="1"/>
  <c r="O268" i="1"/>
  <c r="P268" i="1" s="1"/>
  <c r="N265" i="1"/>
  <c r="O265" i="1"/>
  <c r="P265" i="1" s="1"/>
  <c r="N249" i="1"/>
  <c r="N213" i="1"/>
  <c r="O213" i="1"/>
  <c r="P213" i="1"/>
  <c r="N198" i="1"/>
  <c r="O198" i="1"/>
  <c r="N182" i="1"/>
  <c r="O182" i="1"/>
  <c r="P182" i="1"/>
  <c r="N174" i="1"/>
  <c r="N166" i="1"/>
  <c r="O166" i="1"/>
  <c r="P166" i="1" s="1"/>
  <c r="N158" i="1"/>
  <c r="N118" i="1"/>
  <c r="O118" i="1"/>
  <c r="P118" i="1" s="1"/>
  <c r="N110" i="1"/>
  <c r="N246" i="1"/>
  <c r="N68" i="1"/>
  <c r="O68" i="1"/>
  <c r="N36" i="1"/>
  <c r="O36" i="1"/>
  <c r="P36" i="1"/>
  <c r="N111" i="1"/>
  <c r="O111" i="1"/>
  <c r="P111" i="1" s="1"/>
  <c r="N145" i="1"/>
  <c r="N137" i="1"/>
  <c r="O137" i="1"/>
  <c r="P137" i="1"/>
  <c r="N88" i="1"/>
  <c r="O88" i="1"/>
  <c r="P88" i="1" s="1"/>
  <c r="N97" i="1"/>
  <c r="O97" i="1"/>
  <c r="P97" i="1"/>
  <c r="N72" i="1"/>
  <c r="O72" i="1"/>
  <c r="N24" i="1"/>
  <c r="O24" i="1"/>
  <c r="P24" i="1" s="1"/>
  <c r="N132" i="1"/>
  <c r="N49" i="1"/>
  <c r="O49" i="1"/>
  <c r="P49" i="1" s="1"/>
  <c r="N10" i="1"/>
  <c r="N113" i="1"/>
  <c r="N274" i="1"/>
  <c r="O274" i="1"/>
  <c r="P274" i="1"/>
  <c r="N266" i="1"/>
  <c r="O266" i="1"/>
  <c r="P266" i="1"/>
  <c r="N264" i="1"/>
  <c r="N141" i="1"/>
  <c r="O141" i="1"/>
  <c r="P141" i="1"/>
  <c r="N222" i="1"/>
  <c r="N86" i="1"/>
  <c r="N199" i="1"/>
  <c r="O199" i="1"/>
  <c r="N175" i="1"/>
  <c r="N208" i="1"/>
  <c r="N54" i="1"/>
  <c r="N87" i="1"/>
  <c r="N37" i="1"/>
  <c r="O37" i="1"/>
  <c r="P37" i="1"/>
  <c r="N47" i="1"/>
  <c r="O47" i="1"/>
  <c r="P47" i="1"/>
  <c r="N19" i="1"/>
  <c r="N140" i="1"/>
  <c r="N76" i="1"/>
  <c r="N112" i="1"/>
  <c r="N33" i="1"/>
  <c r="N124" i="1"/>
  <c r="N74" i="1"/>
  <c r="O74" i="1" s="1"/>
  <c r="P74" i="1" s="1"/>
  <c r="N26" i="1"/>
  <c r="O26" i="1" s="1"/>
  <c r="P26" i="1" s="1"/>
  <c r="N184" i="1"/>
  <c r="N43" i="1"/>
  <c r="O43" i="1"/>
  <c r="P43" i="1" s="1"/>
  <c r="N273" i="1"/>
  <c r="N234" i="1"/>
  <c r="O234" i="1" s="1"/>
  <c r="N22" i="1"/>
  <c r="O22" i="1"/>
  <c r="N258" i="1"/>
  <c r="O258" i="1"/>
  <c r="N197" i="1"/>
  <c r="N181" i="1"/>
  <c r="N165" i="1"/>
  <c r="O165" i="1" s="1"/>
  <c r="P165" i="1" s="1"/>
  <c r="N149" i="1"/>
  <c r="O149" i="1"/>
  <c r="P149" i="1"/>
  <c r="N239" i="1"/>
  <c r="N102" i="1"/>
  <c r="N215" i="1"/>
  <c r="O215" i="1" s="1"/>
  <c r="P215" i="1" s="1"/>
  <c r="N44" i="1"/>
  <c r="O44" i="1" s="1"/>
  <c r="P44" i="1" s="1"/>
  <c r="N12" i="1"/>
  <c r="O12" i="1" s="1"/>
  <c r="P12" i="1" s="1"/>
  <c r="N153" i="1"/>
  <c r="O153" i="1" s="1"/>
  <c r="P153" i="1" s="1"/>
  <c r="N79" i="1"/>
  <c r="O79" i="1"/>
  <c r="P79" i="1" s="1"/>
  <c r="N29" i="1"/>
  <c r="O29" i="1"/>
  <c r="P29" i="1" s="1"/>
  <c r="N143" i="1"/>
  <c r="N135" i="1"/>
  <c r="O135" i="1" s="1"/>
  <c r="P135" i="1" s="1"/>
  <c r="N71" i="1"/>
  <c r="O71" i="1" s="1"/>
  <c r="P71" i="1" s="1"/>
  <c r="N23" i="1"/>
  <c r="N84" i="1"/>
  <c r="N109" i="1"/>
  <c r="N85" i="1"/>
  <c r="N48" i="1"/>
  <c r="O48" i="1" s="1"/>
  <c r="N16" i="1"/>
  <c r="O16" i="1" s="1"/>
  <c r="P16" i="1" s="1"/>
  <c r="N169" i="1"/>
  <c r="N65" i="1"/>
  <c r="N17" i="1"/>
  <c r="N98" i="1"/>
  <c r="N34" i="1"/>
  <c r="N176" i="1"/>
  <c r="O176" i="1" s="1"/>
  <c r="N248" i="1"/>
  <c r="O248" i="1" s="1"/>
  <c r="N35" i="1"/>
  <c r="N14" i="1"/>
  <c r="N46" i="1"/>
  <c r="N256" i="1"/>
  <c r="N282" i="1"/>
  <c r="N229" i="1"/>
  <c r="N133" i="1"/>
  <c r="N230" i="1"/>
  <c r="N78" i="1"/>
  <c r="O78" i="1" s="1"/>
  <c r="P78" i="1" s="1"/>
  <c r="N191" i="1"/>
  <c r="O191" i="1" s="1"/>
  <c r="N83" i="1"/>
  <c r="O83" i="1" s="1"/>
  <c r="P83" i="1" s="1"/>
  <c r="N75" i="1"/>
  <c r="O75" i="1"/>
  <c r="P75" i="1" s="1"/>
  <c r="N151" i="1"/>
  <c r="O151" i="1"/>
  <c r="P151" i="1" s="1"/>
  <c r="N69" i="1"/>
  <c r="O69" i="1" s="1"/>
  <c r="N21" i="1"/>
  <c r="N119" i="1"/>
  <c r="N117" i="1"/>
  <c r="O117" i="1" s="1"/>
  <c r="N63" i="1"/>
  <c r="O63" i="1" s="1"/>
  <c r="P63" i="1" s="1"/>
  <c r="N15" i="1"/>
  <c r="O15" i="1" s="1"/>
  <c r="P15" i="1" s="1"/>
  <c r="N70" i="1"/>
  <c r="N105" i="1"/>
  <c r="N81" i="1"/>
  <c r="O81" i="1" s="1"/>
  <c r="P81" i="1" s="1"/>
  <c r="N40" i="1"/>
  <c r="N161" i="1"/>
  <c r="O161" i="1" s="1"/>
  <c r="P161" i="1" s="1"/>
  <c r="N90" i="1"/>
  <c r="N50" i="1"/>
  <c r="N200" i="1"/>
  <c r="O200" i="1" s="1"/>
  <c r="P200" i="1" s="1"/>
  <c r="N136" i="1"/>
  <c r="N51" i="1"/>
  <c r="N242" i="1"/>
  <c r="O242" i="1" s="1"/>
  <c r="N272" i="1"/>
  <c r="N241" i="1"/>
  <c r="O241" i="1" s="1"/>
  <c r="N38" i="1"/>
  <c r="O38" i="1" s="1"/>
  <c r="P38" i="1" s="1"/>
  <c r="N30" i="1"/>
  <c r="N281" i="1"/>
  <c r="O281" i="1" s="1"/>
  <c r="N205" i="1"/>
  <c r="O205" i="1" s="1"/>
  <c r="P205" i="1" s="1"/>
  <c r="N157" i="1"/>
  <c r="N125" i="1"/>
  <c r="N214" i="1"/>
  <c r="O214" i="1" s="1"/>
  <c r="P214" i="1" s="1"/>
  <c r="N94" i="1"/>
  <c r="O94" i="1" s="1"/>
  <c r="N207" i="1"/>
  <c r="O207" i="1" s="1"/>
  <c r="P207" i="1" s="1"/>
  <c r="N52" i="1"/>
  <c r="O52" i="1" s="1"/>
  <c r="P52" i="1" s="1"/>
  <c r="N20" i="1"/>
  <c r="O20" i="1" s="1"/>
  <c r="P20" i="1" s="1"/>
  <c r="N160" i="1"/>
  <c r="N95" i="1"/>
  <c r="O95" i="1" s="1"/>
  <c r="P95" i="1" s="1"/>
  <c r="N45" i="1"/>
  <c r="N156" i="1"/>
  <c r="N188" i="1"/>
  <c r="O188" i="1"/>
  <c r="P188" i="1"/>
  <c r="N96" i="1"/>
  <c r="O96" i="1"/>
  <c r="N31" i="1"/>
  <c r="N92" i="1"/>
  <c r="O92" i="1"/>
  <c r="P92" i="1"/>
  <c r="N129" i="1"/>
  <c r="O129" i="1"/>
  <c r="P129" i="1"/>
  <c r="N93" i="1"/>
  <c r="O93" i="1"/>
  <c r="P93" i="1"/>
  <c r="N56" i="1"/>
  <c r="O56" i="1"/>
  <c r="P56" i="1"/>
  <c r="N27" i="1"/>
  <c r="O27" i="1"/>
  <c r="P27" i="1" s="1"/>
  <c r="N120" i="1"/>
  <c r="O120" i="1"/>
  <c r="P120" i="1" s="1"/>
  <c r="N41" i="1"/>
  <c r="O41" i="1"/>
  <c r="P41" i="1"/>
  <c r="N144" i="1"/>
  <c r="N82" i="1"/>
  <c r="N42" i="1"/>
  <c r="N192" i="1"/>
  <c r="N67" i="1"/>
  <c r="O67" i="1"/>
  <c r="N252" i="1"/>
  <c r="N250" i="1"/>
  <c r="O250" i="1"/>
  <c r="P250" i="1" s="1"/>
  <c r="N233" i="1"/>
  <c r="O233" i="1"/>
  <c r="P233" i="1" s="1"/>
  <c r="N221" i="1"/>
  <c r="N206" i="1"/>
  <c r="N223" i="1"/>
  <c r="N60" i="1"/>
  <c r="O60" i="1"/>
  <c r="P60" i="1" s="1"/>
  <c r="N28" i="1"/>
  <c r="N100" i="1"/>
  <c r="N116" i="1"/>
  <c r="N61" i="1"/>
  <c r="O61" i="1"/>
  <c r="P61" i="1" s="1"/>
  <c r="N13" i="1"/>
  <c r="O13" i="1"/>
  <c r="P13" i="1" s="1"/>
  <c r="N196" i="1"/>
  <c r="O196" i="1"/>
  <c r="P196" i="1" s="1"/>
  <c r="N104" i="1"/>
  <c r="O104" i="1"/>
  <c r="N55" i="1"/>
  <c r="O55" i="1"/>
  <c r="N7" i="1"/>
  <c r="O7" i="1"/>
  <c r="N177" i="1"/>
  <c r="O177" i="1"/>
  <c r="N101" i="1"/>
  <c r="N77" i="1"/>
  <c r="N32" i="1"/>
  <c r="N62" i="1"/>
  <c r="O62" i="1"/>
  <c r="P62" i="1" s="1"/>
  <c r="N73" i="1"/>
  <c r="O73" i="1" s="1"/>
  <c r="P73" i="1" s="1"/>
  <c r="N25" i="1"/>
  <c r="O25" i="1" s="1"/>
  <c r="P25" i="1" s="1"/>
  <c r="N115" i="1"/>
  <c r="N66" i="1"/>
  <c r="N18" i="1"/>
  <c r="N180" i="1"/>
  <c r="N59" i="1"/>
  <c r="N280" i="1"/>
  <c r="N240" i="1"/>
  <c r="N257" i="1"/>
  <c r="N244" i="1"/>
  <c r="N236" i="1"/>
  <c r="N277" i="1"/>
  <c r="N269" i="1"/>
  <c r="N261" i="1"/>
  <c r="N253" i="1"/>
  <c r="O253" i="1" s="1"/>
  <c r="P253" i="1" s="1"/>
  <c r="N245" i="1"/>
  <c r="O245" i="1" s="1"/>
  <c r="P245" i="1" s="1"/>
  <c r="N237" i="1"/>
  <c r="N278" i="1"/>
  <c r="N270" i="1"/>
  <c r="N262" i="1"/>
  <c r="N279" i="1"/>
  <c r="N271" i="1"/>
  <c r="N263" i="1"/>
  <c r="N255" i="1"/>
  <c r="N238" i="1"/>
  <c r="N235" i="1"/>
  <c r="N225" i="1"/>
  <c r="N217" i="1"/>
  <c r="N209" i="1"/>
  <c r="O209" i="1" s="1"/>
  <c r="N201" i="1"/>
  <c r="N193" i="1"/>
  <c r="O193" i="1" s="1"/>
  <c r="P193" i="1" s="1"/>
  <c r="N185" i="1"/>
  <c r="O185" i="1" s="1"/>
  <c r="N232" i="1"/>
  <c r="O232" i="1" s="1"/>
  <c r="N226" i="1"/>
  <c r="N218" i="1"/>
  <c r="N210" i="1"/>
  <c r="N202" i="1"/>
  <c r="O202" i="1" s="1"/>
  <c r="N194" i="1"/>
  <c r="N186" i="1"/>
  <c r="N178" i="1"/>
  <c r="N170" i="1"/>
  <c r="N162" i="1"/>
  <c r="N154" i="1"/>
  <c r="N146" i="1"/>
  <c r="O146" i="1" s="1"/>
  <c r="P146" i="1" s="1"/>
  <c r="N138" i="1"/>
  <c r="O138" i="1" s="1"/>
  <c r="P138" i="1" s="1"/>
  <c r="N130" i="1"/>
  <c r="O130" i="1" s="1"/>
  <c r="N122" i="1"/>
  <c r="O122" i="1" s="1"/>
  <c r="P122" i="1" s="1"/>
  <c r="N114" i="1"/>
  <c r="N254" i="1"/>
  <c r="N227" i="1"/>
  <c r="N219" i="1"/>
  <c r="O219" i="1" s="1"/>
  <c r="N211" i="1"/>
  <c r="N203" i="1"/>
  <c r="N195" i="1"/>
  <c r="O195" i="1" s="1"/>
  <c r="P195" i="1" s="1"/>
  <c r="N187" i="1"/>
  <c r="N179" i="1"/>
  <c r="N171" i="1"/>
  <c r="O171" i="1" s="1"/>
  <c r="P171" i="1" s="1"/>
  <c r="N163" i="1"/>
  <c r="N155" i="1"/>
  <c r="N147" i="1"/>
  <c r="N139" i="1"/>
  <c r="O139" i="1" s="1"/>
  <c r="N131" i="1"/>
  <c r="N123" i="1"/>
  <c r="N247" i="1"/>
  <c r="O247" i="1" s="1"/>
  <c r="N228" i="1"/>
  <c r="O228" i="1" s="1"/>
  <c r="N220" i="1"/>
  <c r="O220" i="1" s="1"/>
  <c r="P220" i="1" s="1"/>
  <c r="N212" i="1"/>
  <c r="O212" i="1"/>
  <c r="N204" i="1"/>
  <c r="O204" i="1" s="1"/>
  <c r="P204" i="1" s="1"/>
  <c r="N243" i="1"/>
  <c r="N189" i="1"/>
  <c r="O189" i="1" s="1"/>
  <c r="N173" i="1"/>
  <c r="O173" i="1" s="1"/>
  <c r="N190" i="1"/>
  <c r="O190" i="1" s="1"/>
  <c r="N150" i="1"/>
  <c r="N142" i="1"/>
  <c r="N134" i="1"/>
  <c r="O134" i="1" s="1"/>
  <c r="P134" i="1" s="1"/>
  <c r="N126" i="1"/>
  <c r="N183" i="1"/>
  <c r="N216" i="1"/>
  <c r="O216" i="1" s="1"/>
  <c r="P216" i="1" s="1"/>
  <c r="N164" i="1"/>
  <c r="O164" i="1" s="1"/>
  <c r="P164" i="1" s="1"/>
  <c r="N103" i="1"/>
  <c r="O103" i="1"/>
  <c r="P103" i="1" s="1"/>
  <c r="N53" i="1"/>
  <c r="O53" i="1" s="1"/>
  <c r="P53" i="1" s="1"/>
  <c r="P108" i="1"/>
  <c r="N148" i="1"/>
  <c r="O148" i="1" s="1"/>
  <c r="P148" i="1" s="1"/>
  <c r="N80" i="1"/>
  <c r="O80" i="1" s="1"/>
  <c r="P80" i="1" s="1"/>
  <c r="N39" i="1"/>
  <c r="O39" i="1" s="1"/>
  <c r="N11" i="1"/>
  <c r="N127" i="1"/>
  <c r="O127" i="1"/>
  <c r="P127" i="1" s="1"/>
  <c r="N89" i="1"/>
  <c r="O89" i="1" s="1"/>
  <c r="P89" i="1" s="1"/>
  <c r="N64" i="1"/>
  <c r="O64" i="1"/>
  <c r="P64" i="1" s="1"/>
  <c r="N8" i="1"/>
  <c r="N152" i="1"/>
  <c r="N57" i="1"/>
  <c r="N9" i="1"/>
  <c r="N58" i="1"/>
  <c r="O58" i="1" s="1"/>
  <c r="P58" i="1" s="1"/>
  <c r="N91" i="1"/>
  <c r="N167" i="1"/>
  <c r="O167" i="1" s="1"/>
  <c r="P167" i="1" s="1"/>
  <c r="N231" i="1"/>
  <c r="N224" i="1"/>
  <c r="N159" i="1"/>
  <c r="N172" i="1"/>
  <c r="O172" i="1"/>
  <c r="P172" i="1" s="1"/>
  <c r="N168" i="1"/>
  <c r="O168" i="1"/>
  <c r="P168" i="1" s="1"/>
  <c r="N128" i="1"/>
  <c r="O128" i="1"/>
  <c r="P128" i="1" s="1"/>
  <c r="N121" i="1"/>
  <c r="O121" i="1"/>
  <c r="P121" i="1"/>
  <c r="O107" i="1"/>
  <c r="P107" i="1" s="1"/>
  <c r="N99" i="1"/>
  <c r="O99" i="1"/>
  <c r="P99" i="1"/>
  <c r="N275" i="1"/>
  <c r="N276" i="1"/>
  <c r="N283" i="1"/>
  <c r="N267" i="1"/>
  <c r="N251" i="1"/>
  <c r="N259" i="1"/>
  <c r="N906" i="1"/>
  <c r="O906" i="1" s="1"/>
  <c r="P906" i="1" s="1"/>
  <c r="N582" i="1"/>
  <c r="N1097" i="1"/>
  <c r="O1097" i="1"/>
  <c r="N1059" i="1"/>
  <c r="O1059" i="1"/>
  <c r="N1104" i="1"/>
  <c r="O1104" i="1"/>
  <c r="P1104" i="1" s="1"/>
  <c r="N1064" i="1"/>
  <c r="N1085" i="1"/>
  <c r="N1063" i="1"/>
  <c r="O1063" i="1"/>
  <c r="P1063" i="1" s="1"/>
  <c r="N1122" i="1"/>
  <c r="O1122" i="1" s="1"/>
  <c r="N1082" i="1"/>
  <c r="O1082" i="1" s="1"/>
  <c r="N1099" i="1"/>
  <c r="N1094" i="1"/>
  <c r="N910" i="1"/>
  <c r="N835" i="1"/>
  <c r="N886" i="1"/>
  <c r="O886" i="1" s="1"/>
  <c r="P886" i="1" s="1"/>
  <c r="Q886" i="1" s="1"/>
  <c r="N525" i="1"/>
  <c r="O525" i="1" s="1"/>
  <c r="N477" i="1"/>
  <c r="O477" i="1"/>
  <c r="N413" i="1"/>
  <c r="N371" i="1"/>
  <c r="O371" i="1"/>
  <c r="P371" i="1" s="1"/>
  <c r="N1098" i="1"/>
  <c r="O1098" i="1"/>
  <c r="N1101" i="1"/>
  <c r="N1019" i="1"/>
  <c r="N1006" i="1"/>
  <c r="O1006" i="1" s="1"/>
  <c r="P1006" i="1" s="1"/>
  <c r="N1004" i="1"/>
  <c r="N930" i="1"/>
  <c r="O930" i="1" s="1"/>
  <c r="N1009" i="1"/>
  <c r="O1009" i="1" s="1"/>
  <c r="N928" i="1"/>
  <c r="N912" i="1"/>
  <c r="N808" i="1"/>
  <c r="O808" i="1" s="1"/>
  <c r="N803" i="1"/>
  <c r="O803" i="1"/>
  <c r="P803" i="1" s="1"/>
  <c r="Q803" i="1" s="1"/>
  <c r="N759" i="1"/>
  <c r="N779" i="1"/>
  <c r="O779" i="1"/>
  <c r="N665" i="1"/>
  <c r="N660" i="1"/>
  <c r="O660" i="1" s="1"/>
  <c r="N1086" i="1"/>
  <c r="N1020" i="1"/>
  <c r="O1020" i="1" s="1"/>
  <c r="N1039" i="1"/>
  <c r="O1039" i="1" s="1"/>
  <c r="N992" i="1"/>
  <c r="O992" i="1"/>
  <c r="P992" i="1" s="1"/>
  <c r="N978" i="1"/>
  <c r="N864" i="1"/>
  <c r="N867" i="1"/>
  <c r="N787" i="1"/>
  <c r="N742" i="1"/>
  <c r="O742" i="1"/>
  <c r="N729" i="1"/>
  <c r="O729" i="1" s="1"/>
  <c r="N695" i="1"/>
  <c r="O695" i="1" s="1"/>
  <c r="N560" i="1"/>
  <c r="N501" i="1"/>
  <c r="O501" i="1"/>
  <c r="N479" i="1"/>
  <c r="O479" i="1"/>
  <c r="N513" i="1"/>
  <c r="O513" i="1" s="1"/>
  <c r="N346" i="1"/>
  <c r="O346" i="1"/>
  <c r="N1089" i="1"/>
  <c r="O1089" i="1"/>
  <c r="P1089" i="1" s="1"/>
  <c r="Q1089" i="1" s="1"/>
  <c r="N1100" i="1"/>
  <c r="O1100" i="1" s="1"/>
  <c r="P1100" i="1" s="1"/>
  <c r="N1002" i="1"/>
  <c r="N998" i="1"/>
  <c r="O998" i="1" s="1"/>
  <c r="P998" i="1" s="1"/>
  <c r="Q998" i="1" s="1"/>
  <c r="N988" i="1"/>
  <c r="N1003" i="1"/>
  <c r="O1003" i="1"/>
  <c r="N965" i="1"/>
  <c r="O965" i="1" s="1"/>
  <c r="N918" i="1"/>
  <c r="O918" i="1" s="1"/>
  <c r="P918" i="1" s="1"/>
  <c r="N934" i="1"/>
  <c r="N824" i="1"/>
  <c r="O824" i="1" s="1"/>
  <c r="P824" i="1" s="1"/>
  <c r="N315" i="1"/>
  <c r="O315" i="1"/>
  <c r="N1090" i="1"/>
  <c r="N1102" i="1"/>
  <c r="O1102" i="1" s="1"/>
  <c r="N1058" i="1"/>
  <c r="N980" i="1"/>
  <c r="O980" i="1" s="1"/>
  <c r="N973" i="1"/>
  <c r="O973" i="1" s="1"/>
  <c r="N920" i="1"/>
  <c r="N894" i="1"/>
  <c r="N804" i="1"/>
  <c r="N720" i="1"/>
  <c r="O720" i="1" s="1"/>
  <c r="N732" i="1"/>
  <c r="O732" i="1" s="1"/>
  <c r="P732" i="1" s="1"/>
  <c r="Q732" i="1" s="1"/>
  <c r="N650" i="1"/>
  <c r="O650" i="1" s="1"/>
  <c r="N654" i="1"/>
  <c r="O654" i="1" s="1"/>
  <c r="N593" i="1"/>
  <c r="N550" i="1"/>
  <c r="O550" i="1" s="1"/>
  <c r="P550" i="1" s="1"/>
  <c r="Q550" i="1" s="1"/>
  <c r="N512" i="1"/>
  <c r="O512" i="1" s="1"/>
  <c r="N474" i="1"/>
  <c r="N337" i="1"/>
  <c r="N379" i="1"/>
  <c r="N948" i="1"/>
  <c r="N900" i="1"/>
  <c r="O900" i="1" s="1"/>
  <c r="N861" i="1"/>
  <c r="O861" i="1" s="1"/>
  <c r="N813" i="1"/>
  <c r="N754" i="1"/>
  <c r="N697" i="1"/>
  <c r="O697" i="1" s="1"/>
  <c r="N659" i="1"/>
  <c r="O659" i="1" s="1"/>
  <c r="N671" i="1"/>
  <c r="N626" i="1"/>
  <c r="N478" i="1"/>
  <c r="N497" i="1"/>
  <c r="N304" i="1"/>
  <c r="N322" i="1"/>
  <c r="N627" i="1"/>
  <c r="N579" i="1"/>
  <c r="N620" i="1"/>
  <c r="O620" i="1" s="1"/>
  <c r="N572" i="1"/>
  <c r="O572" i="1" s="1"/>
  <c r="N629" i="1"/>
  <c r="N581" i="1"/>
  <c r="N606" i="1"/>
  <c r="O606" i="1" s="1"/>
  <c r="N554" i="1"/>
  <c r="N507" i="1"/>
  <c r="N459" i="1"/>
  <c r="N411" i="1"/>
  <c r="N540" i="1"/>
  <c r="N492" i="1"/>
  <c r="N444" i="1"/>
  <c r="N1095" i="1"/>
  <c r="N1125" i="1"/>
  <c r="N1061" i="1"/>
  <c r="O1061" i="1" s="1"/>
  <c r="N1047" i="1"/>
  <c r="O1047" i="1" s="1"/>
  <c r="N1044" i="1"/>
  <c r="N1046" i="1"/>
  <c r="N977" i="1"/>
  <c r="N1012" i="1"/>
  <c r="O1012" i="1" s="1"/>
  <c r="N877" i="1"/>
  <c r="N976" i="1"/>
  <c r="O976" i="1" s="1"/>
  <c r="N783" i="1"/>
  <c r="O783" i="1" s="1"/>
  <c r="N842" i="1"/>
  <c r="O842" i="1" s="1"/>
  <c r="N781" i="1"/>
  <c r="O781" i="1" s="1"/>
  <c r="N752" i="1"/>
  <c r="O752" i="1" s="1"/>
  <c r="N722" i="1"/>
  <c r="O722" i="1"/>
  <c r="N640" i="1"/>
  <c r="O640" i="1" s="1"/>
  <c r="N658" i="1"/>
  <c r="O658" i="1" s="1"/>
  <c r="N940" i="1"/>
  <c r="O940" i="1" s="1"/>
  <c r="N913" i="1"/>
  <c r="N841" i="1"/>
  <c r="N788" i="1"/>
  <c r="N728" i="1"/>
  <c r="N756" i="1"/>
  <c r="N674" i="1"/>
  <c r="N661" i="1"/>
  <c r="N599" i="1"/>
  <c r="O599" i="1"/>
  <c r="P599" i="1" s="1"/>
  <c r="Q599" i="1" s="1"/>
  <c r="N602" i="1"/>
  <c r="N510" i="1"/>
  <c r="O510" i="1"/>
  <c r="P510" i="1"/>
  <c r="Q510" i="1" s="1"/>
  <c r="N399" i="1"/>
  <c r="N465" i="1"/>
  <c r="O465" i="1" s="1"/>
  <c r="N368" i="1"/>
  <c r="O368" i="1"/>
  <c r="N313" i="1"/>
  <c r="N1121" i="1"/>
  <c r="N1043" i="1"/>
  <c r="O1043" i="1"/>
  <c r="N1054" i="1"/>
  <c r="N1029" i="1"/>
  <c r="O1029" i="1" s="1"/>
  <c r="N1007" i="1"/>
  <c r="O1007" i="1"/>
  <c r="P1007" i="1"/>
  <c r="Q1007" i="1"/>
  <c r="N961" i="1"/>
  <c r="N925" i="1"/>
  <c r="N897" i="1"/>
  <c r="O897" i="1"/>
  <c r="P897" i="1"/>
  <c r="Q897" i="1"/>
  <c r="N833" i="1"/>
  <c r="O833" i="1"/>
  <c r="P833" i="1" s="1"/>
  <c r="Q833" i="1" s="1"/>
  <c r="N828" i="1"/>
  <c r="N775" i="1"/>
  <c r="N770" i="1"/>
  <c r="O770" i="1"/>
  <c r="P770" i="1" s="1"/>
  <c r="N647" i="1"/>
  <c r="N609" i="1"/>
  <c r="N445" i="1"/>
  <c r="N423" i="1"/>
  <c r="O423" i="1"/>
  <c r="P423" i="1"/>
  <c r="N457" i="1"/>
  <c r="N1114" i="1"/>
  <c r="N1109" i="1"/>
  <c r="N1057" i="1"/>
  <c r="N983" i="1"/>
  <c r="O983" i="1"/>
  <c r="N969" i="1"/>
  <c r="N947" i="1"/>
  <c r="N936" i="1"/>
  <c r="N941" i="1"/>
  <c r="O941" i="1"/>
  <c r="N799" i="1"/>
  <c r="O799" i="1"/>
  <c r="P799" i="1"/>
  <c r="Q799" i="1"/>
  <c r="N834" i="1"/>
  <c r="O834" i="1"/>
  <c r="P834" i="1"/>
  <c r="N363" i="1"/>
  <c r="O363" i="1"/>
  <c r="N1065" i="1"/>
  <c r="O1065" i="1"/>
  <c r="P1065" i="1" s="1"/>
  <c r="N1093" i="1"/>
  <c r="O1093" i="1"/>
  <c r="N1037" i="1"/>
  <c r="N1033" i="1"/>
  <c r="O1033" i="1"/>
  <c r="N971" i="1"/>
  <c r="N885" i="1"/>
  <c r="N889" i="1"/>
  <c r="N850" i="1"/>
  <c r="O850" i="1"/>
  <c r="N734" i="1"/>
  <c r="N738" i="1"/>
  <c r="N681" i="1"/>
  <c r="N693" i="1"/>
  <c r="O693" i="1"/>
  <c r="N624" i="1"/>
  <c r="O624" i="1"/>
  <c r="P624" i="1"/>
  <c r="N509" i="1"/>
  <c r="O509" i="1" s="1"/>
  <c r="N471" i="1"/>
  <c r="O471" i="1"/>
  <c r="P471" i="1"/>
  <c r="N433" i="1"/>
  <c r="N306" i="1"/>
  <c r="N874" i="1"/>
  <c r="O874" i="1"/>
  <c r="N927" i="1"/>
  <c r="O927" i="1" s="1"/>
  <c r="N875" i="1"/>
  <c r="O875" i="1"/>
  <c r="N916" i="1"/>
  <c r="O916" i="1"/>
  <c r="N868" i="1"/>
  <c r="N821" i="1"/>
  <c r="N838" i="1"/>
  <c r="N855" i="1"/>
  <c r="O855" i="1"/>
  <c r="P855" i="1"/>
  <c r="N792" i="1"/>
  <c r="O792" i="1"/>
  <c r="N859" i="1"/>
  <c r="O859" i="1" s="1"/>
  <c r="N773" i="1"/>
  <c r="O773" i="1" s="1"/>
  <c r="N789" i="1"/>
  <c r="O789" i="1"/>
  <c r="P789" i="1"/>
  <c r="Q789" i="1"/>
  <c r="N672" i="1"/>
  <c r="O672" i="1"/>
  <c r="N666" i="1"/>
  <c r="O666" i="1"/>
  <c r="N645" i="1"/>
  <c r="O645" i="1" s="1"/>
  <c r="N592" i="1"/>
  <c r="N493" i="1"/>
  <c r="O493" i="1"/>
  <c r="N487" i="1"/>
  <c r="N466" i="1"/>
  <c r="N329" i="1"/>
  <c r="N347" i="1"/>
  <c r="N603" i="1"/>
  <c r="O603" i="1"/>
  <c r="P603" i="1"/>
  <c r="Q603" i="1"/>
  <c r="N555" i="1"/>
  <c r="O555" i="1" s="1"/>
  <c r="N596" i="1"/>
  <c r="N556" i="1"/>
  <c r="O556" i="1"/>
  <c r="P556" i="1"/>
  <c r="N613" i="1"/>
  <c r="O613" i="1" s="1"/>
  <c r="N573" i="1"/>
  <c r="O573" i="1" s="1"/>
  <c r="N598" i="1"/>
  <c r="N539" i="1"/>
  <c r="O539" i="1" s="1"/>
  <c r="P539" i="1" s="1"/>
  <c r="N491" i="1"/>
  <c r="O491" i="1" s="1"/>
  <c r="P491" i="1" s="1"/>
  <c r="N451" i="1"/>
  <c r="O451" i="1" s="1"/>
  <c r="N403" i="1"/>
  <c r="N508" i="1"/>
  <c r="O508" i="1" s="1"/>
  <c r="N468" i="1"/>
  <c r="N420" i="1"/>
  <c r="N1071" i="1"/>
  <c r="N1048" i="1"/>
  <c r="O1048" i="1" s="1"/>
  <c r="N1053" i="1"/>
  <c r="N953" i="1"/>
  <c r="N981" i="1"/>
  <c r="N909" i="1"/>
  <c r="N904" i="1"/>
  <c r="N816" i="1"/>
  <c r="N794" i="1"/>
  <c r="N733" i="1"/>
  <c r="O733" i="1" s="1"/>
  <c r="N777" i="1"/>
  <c r="N739" i="1"/>
  <c r="N689" i="1"/>
  <c r="N691" i="1"/>
  <c r="N669" i="1"/>
  <c r="N623" i="1"/>
  <c r="O623" i="1" s="1"/>
  <c r="N625" i="1"/>
  <c r="O625" i="1" s="1"/>
  <c r="P625" i="1" s="1"/>
  <c r="Q625" i="1" s="1"/>
  <c r="N533" i="1"/>
  <c r="N486" i="1"/>
  <c r="N544" i="1"/>
  <c r="N473" i="1"/>
  <c r="N296" i="1"/>
  <c r="N370" i="1"/>
  <c r="N1088" i="1"/>
  <c r="N1075" i="1"/>
  <c r="O1075" i="1" s="1"/>
  <c r="N1070" i="1"/>
  <c r="O1070" i="1" s="1"/>
  <c r="N1055" i="1"/>
  <c r="O1055" i="1" s="1"/>
  <c r="N999" i="1"/>
  <c r="N1008" i="1"/>
  <c r="N972" i="1"/>
  <c r="N960" i="1"/>
  <c r="N919" i="1"/>
  <c r="N873" i="1"/>
  <c r="N793" i="1"/>
  <c r="O793" i="1" s="1"/>
  <c r="N741" i="1"/>
  <c r="N761" i="1"/>
  <c r="O761" i="1" s="1"/>
  <c r="P761" i="1" s="1"/>
  <c r="N680" i="1"/>
  <c r="O680" i="1"/>
  <c r="P680" i="1"/>
  <c r="N707" i="1"/>
  <c r="N702" i="1"/>
  <c r="N616" i="1"/>
  <c r="O616" i="1" s="1"/>
  <c r="N412" i="1"/>
  <c r="O412" i="1" s="1"/>
  <c r="P412" i="1" s="1"/>
  <c r="N462" i="1"/>
  <c r="N496" i="1"/>
  <c r="O496" i="1"/>
  <c r="P496" i="1" s="1"/>
  <c r="Q496" i="1" s="1"/>
  <c r="N417" i="1"/>
  <c r="N328" i="1"/>
  <c r="O328" i="1" s="1"/>
  <c r="N1081" i="1"/>
  <c r="O1081" i="1" s="1"/>
  <c r="P1081" i="1" s="1"/>
  <c r="Q1081" i="1" s="1"/>
  <c r="N1092" i="1"/>
  <c r="O1092" i="1" s="1"/>
  <c r="N1018" i="1"/>
  <c r="N1052" i="1"/>
  <c r="N1050" i="1"/>
  <c r="N989" i="1"/>
  <c r="N895" i="1"/>
  <c r="O895" i="1" s="1"/>
  <c r="N914" i="1"/>
  <c r="O914" i="1" s="1"/>
  <c r="N858" i="1"/>
  <c r="O858" i="1"/>
  <c r="N796" i="1"/>
  <c r="O796" i="1"/>
  <c r="P796" i="1"/>
  <c r="Q796" i="1"/>
  <c r="N735" i="1"/>
  <c r="N763" i="1"/>
  <c r="N591" i="1"/>
  <c r="N553" i="1"/>
  <c r="O553" i="1"/>
  <c r="P553" i="1"/>
  <c r="Q553" i="1"/>
  <c r="N526" i="1"/>
  <c r="N520" i="1"/>
  <c r="N409" i="1"/>
  <c r="N393" i="1"/>
  <c r="N1074" i="1"/>
  <c r="O1074" i="1"/>
  <c r="P1074" i="1"/>
  <c r="Q1074" i="1" s="1"/>
  <c r="N1126" i="1"/>
  <c r="N1062" i="1"/>
  <c r="N1032" i="1"/>
  <c r="N997" i="1"/>
  <c r="O997" i="1"/>
  <c r="N964" i="1"/>
  <c r="O964" i="1"/>
  <c r="N893" i="1"/>
  <c r="N888" i="1"/>
  <c r="N784" i="1"/>
  <c r="O784" i="1"/>
  <c r="P784" i="1"/>
  <c r="Q784" i="1" s="1"/>
  <c r="N378" i="1"/>
  <c r="N1120" i="1"/>
  <c r="O1120" i="1" s="1"/>
  <c r="N1067" i="1"/>
  <c r="N1026" i="1"/>
  <c r="N1030" i="1"/>
  <c r="N951" i="1"/>
  <c r="N956" i="1"/>
  <c r="O956" i="1"/>
  <c r="N933" i="1"/>
  <c r="O933" i="1"/>
  <c r="N791" i="1"/>
  <c r="O791" i="1"/>
  <c r="P791" i="1"/>
  <c r="Q791" i="1" s="1"/>
  <c r="N819" i="1"/>
  <c r="O819" i="1"/>
  <c r="N768" i="1"/>
  <c r="O768" i="1"/>
  <c r="N772" i="1"/>
  <c r="O772" i="1"/>
  <c r="N690" i="1"/>
  <c r="O690" i="1"/>
  <c r="N653" i="1"/>
  <c r="N568" i="1"/>
  <c r="O568" i="1"/>
  <c r="P568" i="1"/>
  <c r="Q568" i="1"/>
  <c r="N453" i="1"/>
  <c r="O453" i="1"/>
  <c r="N415" i="1"/>
  <c r="O415" i="1"/>
  <c r="P415" i="1"/>
  <c r="N530" i="1"/>
  <c r="O530" i="1" s="1"/>
  <c r="N385" i="1"/>
  <c r="O385" i="1"/>
  <c r="P385" i="1"/>
  <c r="N968" i="1"/>
  <c r="N907" i="1"/>
  <c r="O907" i="1" s="1"/>
  <c r="N939" i="1"/>
  <c r="O939" i="1"/>
  <c r="N892" i="1"/>
  <c r="O892" i="1"/>
  <c r="P892" i="1" s="1"/>
  <c r="N853" i="1"/>
  <c r="N902" i="1"/>
  <c r="O902" i="1" s="1"/>
  <c r="N822" i="1"/>
  <c r="O822" i="1" s="1"/>
  <c r="N847" i="1"/>
  <c r="O847" i="1" s="1"/>
  <c r="N865" i="1"/>
  <c r="O865" i="1" s="1"/>
  <c r="N811" i="1"/>
  <c r="N750" i="1"/>
  <c r="N737" i="1"/>
  <c r="O737" i="1" s="1"/>
  <c r="N731" i="1"/>
  <c r="N699" i="1"/>
  <c r="O699" i="1" s="1"/>
  <c r="N678" i="1"/>
  <c r="N633" i="1"/>
  <c r="N437" i="1"/>
  <c r="N464" i="1"/>
  <c r="O464" i="1" s="1"/>
  <c r="N410" i="1"/>
  <c r="N289" i="1"/>
  <c r="N299" i="1"/>
  <c r="N595" i="1"/>
  <c r="N636" i="1"/>
  <c r="O636" i="1" s="1"/>
  <c r="N588" i="1"/>
  <c r="N642" i="1"/>
  <c r="N597" i="1"/>
  <c r="N622" i="1"/>
  <c r="N574" i="1"/>
  <c r="N523" i="1"/>
  <c r="O523" i="1" s="1"/>
  <c r="P523" i="1" s="1"/>
  <c r="N475" i="1"/>
  <c r="N427" i="1"/>
  <c r="N524" i="1"/>
  <c r="N476" i="1"/>
  <c r="N428" i="1"/>
  <c r="N1119" i="1"/>
  <c r="N562" i="1"/>
  <c r="O562" i="1" s="1"/>
  <c r="N1077" i="1"/>
  <c r="N1014" i="1"/>
  <c r="N1017" i="1"/>
  <c r="N938" i="1"/>
  <c r="N957" i="1"/>
  <c r="N937" i="1"/>
  <c r="N881" i="1"/>
  <c r="O881" i="1" s="1"/>
  <c r="P881" i="1" s="1"/>
  <c r="N849" i="1"/>
  <c r="N795" i="1"/>
  <c r="O795" i="1" s="1"/>
  <c r="N718" i="1"/>
  <c r="N557" i="1"/>
  <c r="O557" i="1" s="1"/>
  <c r="N330" i="1"/>
  <c r="N323" i="1"/>
  <c r="N1115" i="1"/>
  <c r="O1115" i="1" s="1"/>
  <c r="N1110" i="1"/>
  <c r="O1110" i="1" s="1"/>
  <c r="P1110" i="1" s="1"/>
  <c r="N1036" i="1"/>
  <c r="N1049" i="1"/>
  <c r="N959" i="1"/>
  <c r="N901" i="1"/>
  <c r="O901" i="1" s="1"/>
  <c r="N872" i="1"/>
  <c r="N869" i="1"/>
  <c r="O869" i="1"/>
  <c r="N852" i="1"/>
  <c r="O852" i="1"/>
  <c r="N776" i="1"/>
  <c r="O776" i="1"/>
  <c r="N797" i="1"/>
  <c r="N711" i="1"/>
  <c r="N701" i="1"/>
  <c r="O701" i="1"/>
  <c r="N638" i="1"/>
  <c r="N617" i="1"/>
  <c r="O617" i="1"/>
  <c r="P617" i="1"/>
  <c r="Q617" i="1" s="1"/>
  <c r="N469" i="1"/>
  <c r="O469" i="1"/>
  <c r="N511" i="1"/>
  <c r="O511" i="1"/>
  <c r="P511" i="1"/>
  <c r="N400" i="1"/>
  <c r="O400" i="1"/>
  <c r="N482" i="1"/>
  <c r="N392" i="1"/>
  <c r="N362" i="1"/>
  <c r="O362" i="1"/>
  <c r="P362" i="1" s="1"/>
  <c r="N291" i="1"/>
  <c r="O291" i="1"/>
  <c r="N1123" i="1"/>
  <c r="N1118" i="1"/>
  <c r="N1027" i="1"/>
  <c r="N990" i="1"/>
  <c r="O990" i="1"/>
  <c r="N967" i="1"/>
  <c r="O967" i="1"/>
  <c r="N995" i="1"/>
  <c r="O995" i="1"/>
  <c r="P995" i="1" s="1"/>
  <c r="Q995" i="1" s="1"/>
  <c r="N896" i="1"/>
  <c r="N800" i="1"/>
  <c r="N843" i="1"/>
  <c r="N749" i="1"/>
  <c r="O749" i="1" s="1"/>
  <c r="N736" i="1"/>
  <c r="N780" i="1"/>
  <c r="N643" i="1"/>
  <c r="O643" i="1" s="1"/>
  <c r="P643" i="1" s="1"/>
  <c r="N586" i="1"/>
  <c r="N454" i="1"/>
  <c r="N472" i="1"/>
  <c r="O472" i="1" s="1"/>
  <c r="N498" i="1"/>
  <c r="O498" i="1" s="1"/>
  <c r="P498" i="1" s="1"/>
  <c r="N339" i="1"/>
  <c r="N1091" i="1"/>
  <c r="N1078" i="1"/>
  <c r="O1078" i="1" s="1"/>
  <c r="P1078" i="1" s="1"/>
  <c r="N1021" i="1"/>
  <c r="N1025" i="1"/>
  <c r="N954" i="1"/>
  <c r="O954" i="1" s="1"/>
  <c r="P954" i="1" s="1"/>
  <c r="N966" i="1"/>
  <c r="O966" i="1" s="1"/>
  <c r="N929" i="1"/>
  <c r="O929" i="1" s="1"/>
  <c r="N905" i="1"/>
  <c r="O905" i="1" s="1"/>
  <c r="P905" i="1" s="1"/>
  <c r="N857" i="1"/>
  <c r="N338" i="1"/>
  <c r="N1096" i="1"/>
  <c r="O1096" i="1" s="1"/>
  <c r="N1107" i="1"/>
  <c r="N1066" i="1"/>
  <c r="N1060" i="1"/>
  <c r="O1060" i="1" s="1"/>
  <c r="N996" i="1"/>
  <c r="O996" i="1" s="1"/>
  <c r="N1024" i="1"/>
  <c r="O1024" i="1" s="1"/>
  <c r="N932" i="1"/>
  <c r="N831" i="1"/>
  <c r="N802" i="1"/>
  <c r="N767" i="1"/>
  <c r="O767" i="1" s="1"/>
  <c r="N771" i="1"/>
  <c r="O771" i="1"/>
  <c r="N641" i="1"/>
  <c r="O641" i="1"/>
  <c r="P641" i="1" s="1"/>
  <c r="Q641" i="1" s="1"/>
  <c r="N652" i="1"/>
  <c r="O652" i="1"/>
  <c r="P652" i="1"/>
  <c r="Q652" i="1" s="1"/>
  <c r="N583" i="1"/>
  <c r="O583" i="1"/>
  <c r="N396" i="1"/>
  <c r="O396" i="1"/>
  <c r="N519" i="1"/>
  <c r="O519" i="1" s="1"/>
  <c r="N489" i="1"/>
  <c r="N312" i="1"/>
  <c r="N354" i="1"/>
  <c r="O354" i="1"/>
  <c r="N866" i="1"/>
  <c r="O866" i="1"/>
  <c r="P866" i="1" s="1"/>
  <c r="Q866" i="1" s="1"/>
  <c r="N915" i="1"/>
  <c r="N883" i="1"/>
  <c r="O883" i="1" s="1"/>
  <c r="N908" i="1"/>
  <c r="O908" i="1" s="1"/>
  <c r="N870" i="1"/>
  <c r="N829" i="1"/>
  <c r="N830" i="1"/>
  <c r="N862" i="1"/>
  <c r="N840" i="1"/>
  <c r="O840" i="1" s="1"/>
  <c r="P840" i="1" s="1"/>
  <c r="Q840" i="1" s="1"/>
  <c r="N818" i="1"/>
  <c r="O818" i="1" s="1"/>
  <c r="P818" i="1" s="1"/>
  <c r="Q818" i="1" s="1"/>
  <c r="N725" i="1"/>
  <c r="N744" i="1"/>
  <c r="N747" i="1"/>
  <c r="O747" i="1" s="1"/>
  <c r="N706" i="1"/>
  <c r="N685" i="1"/>
  <c r="N567" i="1"/>
  <c r="N541" i="1"/>
  <c r="O541" i="1" s="1"/>
  <c r="N543" i="1"/>
  <c r="N538" i="1"/>
  <c r="O538" i="1" s="1"/>
  <c r="N377" i="1"/>
  <c r="N401" i="1"/>
  <c r="N611" i="1"/>
  <c r="O611" i="1" s="1"/>
  <c r="N563" i="1"/>
  <c r="O563" i="1" s="1"/>
  <c r="N604" i="1"/>
  <c r="O604" i="1" s="1"/>
  <c r="P604" i="1" s="1"/>
  <c r="N655" i="1"/>
  <c r="N605" i="1"/>
  <c r="O605" i="1" s="1"/>
  <c r="P605" i="1" s="1"/>
  <c r="N630" i="1"/>
  <c r="O630" i="1" s="1"/>
  <c r="N1010" i="1"/>
  <c r="O1010" i="1" s="1"/>
  <c r="P1010" i="1" s="1"/>
  <c r="Q1010" i="1" s="1"/>
  <c r="N1028" i="1"/>
  <c r="O1028" i="1" s="1"/>
  <c r="N982" i="1"/>
  <c r="N975" i="1"/>
  <c r="N993" i="1"/>
  <c r="N974" i="1"/>
  <c r="N924" i="1"/>
  <c r="N926" i="1"/>
  <c r="O926" i="1" s="1"/>
  <c r="P926" i="1" s="1"/>
  <c r="N871" i="1"/>
  <c r="N827" i="1"/>
  <c r="N766" i="1"/>
  <c r="N721" i="1"/>
  <c r="N748" i="1"/>
  <c r="N649" i="1"/>
  <c r="N651" i="1"/>
  <c r="N694" i="1"/>
  <c r="N575" i="1"/>
  <c r="N577" i="1"/>
  <c r="N485" i="1"/>
  <c r="N535" i="1"/>
  <c r="N432" i="1"/>
  <c r="N514" i="1"/>
  <c r="O514" i="1" s="1"/>
  <c r="N369" i="1"/>
  <c r="N290" i="1"/>
  <c r="N1113" i="1"/>
  <c r="N1124" i="1"/>
  <c r="N1034" i="1"/>
  <c r="N1038" i="1"/>
  <c r="N1041" i="1"/>
  <c r="N970" i="1"/>
  <c r="O970" i="1" s="1"/>
  <c r="N955" i="1"/>
  <c r="O955" i="1" s="1"/>
  <c r="P955" i="1" s="1"/>
  <c r="N879" i="1"/>
  <c r="O879" i="1" s="1"/>
  <c r="N848" i="1"/>
  <c r="O848" i="1" s="1"/>
  <c r="P848" i="1" s="1"/>
  <c r="Q848" i="1" s="1"/>
  <c r="N851" i="1"/>
  <c r="N726" i="1"/>
  <c r="N746" i="1"/>
  <c r="N705" i="1"/>
  <c r="O705" i="1" s="1"/>
  <c r="P705" i="1" s="1"/>
  <c r="N708" i="1"/>
  <c r="N703" i="1"/>
  <c r="O703" i="1" s="1"/>
  <c r="N559" i="1"/>
  <c r="O559" i="1" s="1"/>
  <c r="N569" i="1"/>
  <c r="O569" i="1" s="1"/>
  <c r="P569" i="1" s="1"/>
  <c r="N429" i="1"/>
  <c r="N463" i="1"/>
  <c r="O463" i="1" s="1"/>
  <c r="P463" i="1" s="1"/>
  <c r="N505" i="1"/>
  <c r="O505" i="1" s="1"/>
  <c r="N434" i="1"/>
  <c r="N353" i="1"/>
  <c r="N314" i="1"/>
  <c r="N1080" i="1"/>
  <c r="N1083" i="1"/>
  <c r="N1035" i="1"/>
  <c r="N1069" i="1"/>
  <c r="N1023" i="1"/>
  <c r="N1005" i="1"/>
  <c r="N958" i="1"/>
  <c r="O958" i="1"/>
  <c r="N887" i="1"/>
  <c r="O887" i="1"/>
  <c r="N832" i="1"/>
  <c r="O832" i="1"/>
  <c r="P832" i="1"/>
  <c r="N844" i="1"/>
  <c r="N812" i="1"/>
  <c r="O812" i="1"/>
  <c r="P812" i="1"/>
  <c r="Q812" i="1" s="1"/>
  <c r="N786" i="1"/>
  <c r="O786" i="1" s="1"/>
  <c r="N740" i="1"/>
  <c r="O740" i="1" s="1"/>
  <c r="P740" i="1" s="1"/>
  <c r="Q740" i="1" s="1"/>
  <c r="N644" i="1"/>
  <c r="N615" i="1"/>
  <c r="O615" i="1" s="1"/>
  <c r="P615" i="1" s="1"/>
  <c r="N578" i="1"/>
  <c r="N430" i="1"/>
  <c r="N441" i="1"/>
  <c r="N619" i="1"/>
  <c r="O619" i="1" s="1"/>
  <c r="N571" i="1"/>
  <c r="O571" i="1" s="1"/>
  <c r="N612" i="1"/>
  <c r="O612" i="1" s="1"/>
  <c r="N564" i="1"/>
  <c r="O564" i="1" s="1"/>
  <c r="N621" i="1"/>
  <c r="O621" i="1" s="1"/>
  <c r="N565" i="1"/>
  <c r="O565" i="1" s="1"/>
  <c r="P565" i="1" s="1"/>
  <c r="Q565" i="1" s="1"/>
  <c r="N590" i="1"/>
  <c r="O590" i="1"/>
  <c r="N547" i="1"/>
  <c r="N499" i="1"/>
  <c r="N443" i="1"/>
  <c r="O443" i="1"/>
  <c r="P443" i="1" s="1"/>
  <c r="N552" i="1"/>
  <c r="N516" i="1"/>
  <c r="N460" i="1"/>
  <c r="N1127" i="1"/>
  <c r="N1108" i="1"/>
  <c r="O1108" i="1" s="1"/>
  <c r="N676" i="1"/>
  <c r="O676" i="1" s="1"/>
  <c r="N662" i="1"/>
  <c r="O662" i="1" s="1"/>
  <c r="N1031" i="1"/>
  <c r="O1031" i="1" s="1"/>
  <c r="N1000" i="1"/>
  <c r="O1000" i="1" s="1"/>
  <c r="P1000" i="1" s="1"/>
  <c r="N963" i="1"/>
  <c r="O963" i="1" s="1"/>
  <c r="P963" i="1" s="1"/>
  <c r="Q963" i="1" s="1"/>
  <c r="N950" i="1"/>
  <c r="O950" i="1" s="1"/>
  <c r="N911" i="1"/>
  <c r="N823" i="1"/>
  <c r="O823" i="1" s="1"/>
  <c r="N801" i="1"/>
  <c r="O801" i="1" s="1"/>
  <c r="N820" i="1"/>
  <c r="O820" i="1" s="1"/>
  <c r="N751" i="1"/>
  <c r="O751" i="1" s="1"/>
  <c r="N762" i="1"/>
  <c r="O762" i="1" s="1"/>
  <c r="N688" i="1"/>
  <c r="N698" i="1"/>
  <c r="N712" i="1"/>
  <c r="N687" i="1"/>
  <c r="O687" i="1" s="1"/>
  <c r="N584" i="1"/>
  <c r="O584" i="1" s="1"/>
  <c r="N570" i="1"/>
  <c r="N534" i="1"/>
  <c r="O534" i="1" s="1"/>
  <c r="N439" i="1"/>
  <c r="O439" i="1"/>
  <c r="N521" i="1"/>
  <c r="O521" i="1"/>
  <c r="N458" i="1"/>
  <c r="N321" i="1"/>
  <c r="O321" i="1"/>
  <c r="N1073" i="1"/>
  <c r="N1084" i="1"/>
  <c r="O1084" i="1" s="1"/>
  <c r="N994" i="1"/>
  <c r="N1013" i="1"/>
  <c r="N1045" i="1"/>
  <c r="O1045" i="1"/>
  <c r="N945" i="1"/>
  <c r="O945" i="1"/>
  <c r="N987" i="1"/>
  <c r="O987" i="1" s="1"/>
  <c r="P987" i="1" s="1"/>
  <c r="Q987" i="1" s="1"/>
  <c r="N979" i="1"/>
  <c r="O979" i="1" s="1"/>
  <c r="P979" i="1" s="1"/>
  <c r="Q979" i="1" s="1"/>
  <c r="N984" i="1"/>
  <c r="N815" i="1"/>
  <c r="O815" i="1" s="1"/>
  <c r="N826" i="1"/>
  <c r="O826" i="1" s="1"/>
  <c r="P826" i="1" s="1"/>
  <c r="Q826" i="1" s="1"/>
  <c r="N774" i="1"/>
  <c r="O774" i="1" s="1"/>
  <c r="N713" i="1"/>
  <c r="O713" i="1"/>
  <c r="P713" i="1" s="1"/>
  <c r="N648" i="1"/>
  <c r="O648" i="1" s="1"/>
  <c r="N675" i="1"/>
  <c r="O675" i="1" s="1"/>
  <c r="P675" i="1" s="1"/>
  <c r="Q675" i="1" s="1"/>
  <c r="N670" i="1"/>
  <c r="O670" i="1" s="1"/>
  <c r="N576" i="1"/>
  <c r="N517" i="1"/>
  <c r="N406" i="1"/>
  <c r="N448" i="1"/>
  <c r="N522" i="1"/>
  <c r="O522" i="1" s="1"/>
  <c r="N387" i="1"/>
  <c r="N1106" i="1"/>
  <c r="O1106" i="1" s="1"/>
  <c r="N1117" i="1"/>
  <c r="O1117" i="1" s="1"/>
  <c r="N986" i="1"/>
  <c r="N1022" i="1"/>
  <c r="O1022" i="1" s="1"/>
  <c r="N1016" i="1"/>
  <c r="O1016" i="1" s="1"/>
  <c r="P1016" i="1" s="1"/>
  <c r="N946" i="1"/>
  <c r="O946" i="1" s="1"/>
  <c r="P946" i="1" s="1"/>
  <c r="Q946" i="1" s="1"/>
  <c r="N949" i="1"/>
  <c r="N856" i="1"/>
  <c r="N810" i="1"/>
  <c r="N782" i="1"/>
  <c r="O782" i="1" s="1"/>
  <c r="P782" i="1" s="1"/>
  <c r="Q782" i="1" s="1"/>
  <c r="N769" i="1"/>
  <c r="N704" i="1"/>
  <c r="N600" i="1"/>
  <c r="N549" i="1"/>
  <c r="O549" i="1" s="1"/>
  <c r="N527" i="1"/>
  <c r="O527" i="1" s="1"/>
  <c r="N416" i="1"/>
  <c r="N442" i="1"/>
  <c r="O442" i="1" s="1"/>
  <c r="P442" i="1" s="1"/>
  <c r="N1056" i="1"/>
  <c r="O1056" i="1" s="1"/>
  <c r="N1051" i="1"/>
  <c r="O1051" i="1" s="1"/>
  <c r="N1042" i="1"/>
  <c r="N1015" i="1"/>
  <c r="N943" i="1"/>
  <c r="O943" i="1" s="1"/>
  <c r="P943" i="1" s="1"/>
  <c r="Q943" i="1" s="1"/>
  <c r="N985" i="1"/>
  <c r="N942" i="1"/>
  <c r="O942" i="1" s="1"/>
  <c r="N903" i="1"/>
  <c r="N922" i="1"/>
  <c r="N809" i="1"/>
  <c r="N298" i="1"/>
  <c r="N1072" i="1"/>
  <c r="O1072" i="1" s="1"/>
  <c r="P1072" i="1" s="1"/>
  <c r="N1116" i="1"/>
  <c r="N1011" i="1"/>
  <c r="O1011" i="1" s="1"/>
  <c r="N991" i="1"/>
  <c r="O991" i="1" s="1"/>
  <c r="N962" i="1"/>
  <c r="N944" i="1"/>
  <c r="O944" i="1" s="1"/>
  <c r="N880" i="1"/>
  <c r="N863" i="1"/>
  <c r="N790" i="1"/>
  <c r="N798" i="1"/>
  <c r="N664" i="1"/>
  <c r="O664" i="1" s="1"/>
  <c r="N683" i="1"/>
  <c r="N679" i="1"/>
  <c r="N634" i="1"/>
  <c r="O634" i="1" s="1"/>
  <c r="N494" i="1"/>
  <c r="O494" i="1" s="1"/>
  <c r="N456" i="1"/>
  <c r="N418" i="1"/>
  <c r="N331" i="1"/>
  <c r="N952" i="1"/>
  <c r="O952" i="1" s="1"/>
  <c r="N899" i="1"/>
  <c r="O899" i="1" s="1"/>
  <c r="N931" i="1"/>
  <c r="N884" i="1"/>
  <c r="N845" i="1"/>
  <c r="O845" i="1"/>
  <c r="P845" i="1" s="1"/>
  <c r="N854" i="1"/>
  <c r="O854" i="1" s="1"/>
  <c r="P854" i="1" s="1"/>
  <c r="N814" i="1"/>
  <c r="O814" i="1" s="1"/>
  <c r="N839" i="1"/>
  <c r="N825" i="1"/>
  <c r="N860" i="1"/>
  <c r="O860" i="1"/>
  <c r="N806" i="1"/>
  <c r="O806" i="1"/>
  <c r="N714" i="1"/>
  <c r="O714" i="1" s="1"/>
  <c r="P714" i="1" s="1"/>
  <c r="Q714" i="1" s="1"/>
  <c r="N657" i="1"/>
  <c r="N684" i="1"/>
  <c r="O684" i="1" s="1"/>
  <c r="P684" i="1" s="1"/>
  <c r="N716" i="1"/>
  <c r="O716" i="1"/>
  <c r="N585" i="1"/>
  <c r="O585" i="1" s="1"/>
  <c r="P585" i="1" s="1"/>
  <c r="N542" i="1"/>
  <c r="N408" i="1"/>
  <c r="N344" i="1"/>
  <c r="N386" i="1"/>
  <c r="N635" i="1"/>
  <c r="N587" i="1"/>
  <c r="O587" i="1" s="1"/>
  <c r="P587" i="1" s="1"/>
  <c r="Q587" i="1" s="1"/>
  <c r="N628" i="1"/>
  <c r="O628" i="1" s="1"/>
  <c r="N580" i="1"/>
  <c r="O580" i="1" s="1"/>
  <c r="P580" i="1" s="1"/>
  <c r="N637" i="1"/>
  <c r="O637" i="1" s="1"/>
  <c r="N589" i="1"/>
  <c r="O589" i="1" s="1"/>
  <c r="P589" i="1" s="1"/>
  <c r="Q589" i="1" s="1"/>
  <c r="N614" i="1"/>
  <c r="O614" i="1" s="1"/>
  <c r="N566" i="1"/>
  <c r="O566" i="1" s="1"/>
  <c r="P566" i="1" s="1"/>
  <c r="Q566" i="1" s="1"/>
  <c r="N515" i="1"/>
  <c r="N467" i="1"/>
  <c r="O467" i="1" s="1"/>
  <c r="N419" i="1"/>
  <c r="N532" i="1"/>
  <c r="O532" i="1" s="1"/>
  <c r="N484" i="1"/>
  <c r="N436" i="1"/>
  <c r="N1111" i="1"/>
  <c r="N632" i="1"/>
  <c r="O632" i="1" s="1"/>
  <c r="N618" i="1"/>
  <c r="N421" i="1"/>
  <c r="N836" i="1"/>
  <c r="N757" i="1"/>
  <c r="N717" i="1"/>
  <c r="O717" i="1" s="1"/>
  <c r="N758" i="1"/>
  <c r="N710" i="1"/>
  <c r="O710" i="1" s="1"/>
  <c r="N805" i="1"/>
  <c r="N745" i="1"/>
  <c r="N778" i="1"/>
  <c r="O778" i="1" s="1"/>
  <c r="P778" i="1" s="1"/>
  <c r="Q778" i="1" s="1"/>
  <c r="N730" i="1"/>
  <c r="N755" i="1"/>
  <c r="O755" i="1" s="1"/>
  <c r="N764" i="1"/>
  <c r="N696" i="1"/>
  <c r="O696" i="1" s="1"/>
  <c r="N656" i="1"/>
  <c r="O656" i="1" s="1"/>
  <c r="N723" i="1"/>
  <c r="O723" i="1" s="1"/>
  <c r="N673" i="1"/>
  <c r="O673" i="1" s="1"/>
  <c r="N719" i="1"/>
  <c r="O719" i="1" s="1"/>
  <c r="P719" i="1" s="1"/>
  <c r="N682" i="1"/>
  <c r="O682" i="1" s="1"/>
  <c r="N715" i="1"/>
  <c r="O715" i="1" s="1"/>
  <c r="N667" i="1"/>
  <c r="N700" i="1"/>
  <c r="N668" i="1"/>
  <c r="N709" i="1"/>
  <c r="O709" i="1" s="1"/>
  <c r="N677" i="1"/>
  <c r="O677" i="1" s="1"/>
  <c r="N724" i="1"/>
  <c r="N686" i="1"/>
  <c r="N646" i="1"/>
  <c r="O646" i="1" s="1"/>
  <c r="N663" i="1"/>
  <c r="O663" i="1" s="1"/>
  <c r="N607" i="1"/>
  <c r="O607" i="1" s="1"/>
  <c r="N551" i="1"/>
  <c r="O551" i="1" s="1"/>
  <c r="N608" i="1"/>
  <c r="N639" i="1"/>
  <c r="N601" i="1"/>
  <c r="O601" i="1" s="1"/>
  <c r="N561" i="1"/>
  <c r="O561" i="1" s="1"/>
  <c r="N610" i="1"/>
  <c r="O610" i="1" s="1"/>
  <c r="N404" i="1"/>
  <c r="N461" i="1"/>
  <c r="O461" i="1" s="1"/>
  <c r="P461" i="1" s="1"/>
  <c r="N405" i="1"/>
  <c r="N502" i="1"/>
  <c r="N446" i="1"/>
  <c r="O446" i="1" s="1"/>
  <c r="N558" i="1"/>
  <c r="O558" i="1"/>
  <c r="N495" i="1"/>
  <c r="N447" i="1"/>
  <c r="O447" i="1" s="1"/>
  <c r="P447" i="1" s="1"/>
  <c r="N536" i="1"/>
  <c r="N480" i="1"/>
  <c r="N424" i="1"/>
  <c r="N529" i="1"/>
  <c r="N449" i="1"/>
  <c r="O449" i="1"/>
  <c r="P449" i="1"/>
  <c r="Q449" i="1" s="1"/>
  <c r="N546" i="1"/>
  <c r="O546" i="1" s="1"/>
  <c r="N490" i="1"/>
  <c r="O490" i="1" s="1"/>
  <c r="N426" i="1"/>
  <c r="O426" i="1"/>
  <c r="N376" i="1"/>
  <c r="N336" i="1"/>
  <c r="N288" i="1"/>
  <c r="N398" i="1"/>
  <c r="O398" i="1"/>
  <c r="N361" i="1"/>
  <c r="O361" i="1"/>
  <c r="N305" i="1"/>
  <c r="O305" i="1"/>
  <c r="N1105" i="1"/>
  <c r="N1076" i="1"/>
  <c r="N1068" i="1"/>
  <c r="O1068" i="1"/>
  <c r="N1040" i="1"/>
  <c r="O1040" i="1"/>
  <c r="P1040" i="1"/>
  <c r="Q1040" i="1" s="1"/>
  <c r="N1001" i="1"/>
  <c r="O1001" i="1"/>
  <c r="N917" i="1"/>
  <c r="O917" i="1"/>
  <c r="P917" i="1" s="1"/>
  <c r="Q917" i="1" s="1"/>
  <c r="N921" i="1"/>
  <c r="O921" i="1" s="1"/>
  <c r="N817" i="1"/>
  <c r="O817" i="1"/>
  <c r="N765" i="1"/>
  <c r="N753" i="1"/>
  <c r="O753" i="1"/>
  <c r="P753" i="1"/>
  <c r="Q753" i="1"/>
  <c r="N727" i="1"/>
  <c r="O727" i="1"/>
  <c r="P727" i="1"/>
  <c r="N692" i="1"/>
  <c r="N631" i="1"/>
  <c r="N594" i="1"/>
  <c r="O594" i="1"/>
  <c r="P594" i="1" s="1"/>
  <c r="N414" i="1"/>
  <c r="N545" i="1"/>
  <c r="O545" i="1"/>
  <c r="N352" i="1"/>
  <c r="O352" i="1"/>
  <c r="N882" i="1"/>
  <c r="O882" i="1"/>
  <c r="N935" i="1"/>
  <c r="N891" i="1"/>
  <c r="N923" i="1"/>
  <c r="N876" i="1"/>
  <c r="N837" i="1"/>
  <c r="O837" i="1"/>
  <c r="N846" i="1"/>
  <c r="O846" i="1"/>
  <c r="P846" i="1"/>
  <c r="N878" i="1"/>
  <c r="O878" i="1"/>
  <c r="N807" i="1"/>
  <c r="O807" i="1"/>
  <c r="N785" i="1"/>
  <c r="N531" i="1"/>
  <c r="N483" i="1"/>
  <c r="N435" i="1"/>
  <c r="O435" i="1"/>
  <c r="N548" i="1"/>
  <c r="N500" i="1"/>
  <c r="N452" i="1"/>
  <c r="O452" i="1" s="1"/>
  <c r="N1103" i="1"/>
  <c r="O1103" i="1"/>
  <c r="P1103" i="1" s="1"/>
  <c r="N898" i="1"/>
  <c r="O898" i="1"/>
  <c r="P898" i="1"/>
  <c r="Q898" i="1"/>
  <c r="N438" i="1"/>
  <c r="N488" i="1"/>
  <c r="N384" i="1"/>
  <c r="O384" i="1"/>
  <c r="N518" i="1"/>
  <c r="O518" i="1"/>
  <c r="N470" i="1"/>
  <c r="O470" i="1"/>
  <c r="P470" i="1"/>
  <c r="Q470" i="1" s="1"/>
  <c r="N422" i="1"/>
  <c r="N503" i="1"/>
  <c r="N455" i="1"/>
  <c r="O455" i="1" s="1"/>
  <c r="N407" i="1"/>
  <c r="N504" i="1"/>
  <c r="O504" i="1" s="1"/>
  <c r="N440" i="1"/>
  <c r="O440" i="1" s="1"/>
  <c r="N537" i="1"/>
  <c r="N481" i="1"/>
  <c r="O481" i="1" s="1"/>
  <c r="N425" i="1"/>
  <c r="N506" i="1"/>
  <c r="O506" i="1" s="1"/>
  <c r="N450" i="1"/>
  <c r="O450" i="1" s="1"/>
  <c r="N402" i="1"/>
  <c r="N360" i="1"/>
  <c r="N320" i="1"/>
  <c r="N345" i="1"/>
  <c r="N297" i="1"/>
  <c r="N355" i="1"/>
  <c r="N307" i="1"/>
  <c r="N397" i="1"/>
  <c r="N394" i="1"/>
  <c r="N389" i="1"/>
  <c r="N381" i="1"/>
  <c r="N373" i="1"/>
  <c r="N365" i="1"/>
  <c r="N357" i="1"/>
  <c r="N349" i="1"/>
  <c r="N341" i="1"/>
  <c r="N333" i="1"/>
  <c r="N325" i="1"/>
  <c r="N317" i="1"/>
  <c r="N309" i="1"/>
  <c r="N301" i="1"/>
  <c r="N293" i="1"/>
  <c r="N285" i="1"/>
  <c r="N390" i="1"/>
  <c r="N382" i="1"/>
  <c r="N374" i="1"/>
  <c r="N366" i="1"/>
  <c r="N358" i="1"/>
  <c r="N350" i="1"/>
  <c r="N342" i="1"/>
  <c r="N334" i="1"/>
  <c r="N326" i="1"/>
  <c r="N318" i="1"/>
  <c r="N310" i="1"/>
  <c r="N302" i="1"/>
  <c r="N294" i="1"/>
  <c r="O294" i="1"/>
  <c r="N286" i="1"/>
  <c r="N395" i="1"/>
  <c r="N391" i="1"/>
  <c r="N383" i="1"/>
  <c r="N375" i="1"/>
  <c r="N367" i="1"/>
  <c r="N359" i="1"/>
  <c r="N351" i="1"/>
  <c r="N343" i="1"/>
  <c r="O343" i="1"/>
  <c r="N335" i="1"/>
  <c r="O335" i="1"/>
  <c r="N327" i="1"/>
  <c r="N319" i="1"/>
  <c r="N311" i="1"/>
  <c r="N303" i="1"/>
  <c r="N295" i="1"/>
  <c r="N287" i="1"/>
  <c r="N1079" i="1"/>
  <c r="N890" i="1"/>
  <c r="O890" i="1" s="1"/>
  <c r="N1087" i="1"/>
  <c r="N1112" i="1"/>
  <c r="N743" i="1"/>
  <c r="O743" i="1" s="1"/>
  <c r="N760" i="1"/>
  <c r="O760" i="1" s="1"/>
  <c r="N431" i="1"/>
  <c r="N528" i="1"/>
  <c r="O528" i="1" s="1"/>
  <c r="P528" i="1" s="1"/>
  <c r="Q528" i="1" s="1"/>
  <c r="N340" i="1"/>
  <c r="N372" i="1"/>
  <c r="N308" i="1"/>
  <c r="N364" i="1"/>
  <c r="N300" i="1"/>
  <c r="N356" i="1"/>
  <c r="N284" i="1"/>
  <c r="N388" i="1"/>
  <c r="N316" i="1"/>
  <c r="N332" i="1"/>
  <c r="N348" i="1"/>
  <c r="N292" i="1"/>
  <c r="N380" i="1"/>
  <c r="N324" i="1"/>
  <c r="R6" i="1"/>
  <c r="M6" i="1"/>
  <c r="J4" i="1"/>
  <c r="I6" i="1"/>
  <c r="K6" i="1"/>
  <c r="D6" i="1"/>
  <c r="C6" i="1"/>
  <c r="P612" i="1" l="1"/>
  <c r="Q612" i="1" s="1"/>
  <c r="P676" i="1"/>
  <c r="Q676" i="1" s="1"/>
  <c r="P820" i="1"/>
  <c r="Q820" i="1" s="1"/>
  <c r="BW1246" i="17"/>
  <c r="BW433" i="17"/>
  <c r="BW2" i="17"/>
  <c r="BW884" i="17"/>
  <c r="O932" i="1"/>
  <c r="P932" i="1" s="1"/>
  <c r="P914" i="1"/>
  <c r="Q914" i="1" s="1"/>
  <c r="P1024" i="1"/>
  <c r="Q1024" i="1" s="1"/>
  <c r="P472" i="1"/>
  <c r="Q472" i="1" s="1"/>
  <c r="O21" i="1"/>
  <c r="P21" i="1" s="1"/>
  <c r="Q21" i="1" s="1"/>
  <c r="O114" i="1"/>
  <c r="P114" i="1" s="1"/>
  <c r="Q114" i="1" s="1"/>
  <c r="O131" i="1"/>
  <c r="P131" i="1" s="1"/>
  <c r="Q131" i="1" s="1"/>
  <c r="O160" i="1"/>
  <c r="P160" i="1" s="1"/>
  <c r="Q160" i="1" s="1"/>
  <c r="O91" i="1"/>
  <c r="P91" i="1" s="1"/>
  <c r="Q91" i="1" s="1"/>
  <c r="Q260" i="1"/>
  <c r="Q268" i="1"/>
  <c r="Q265" i="1"/>
  <c r="Q213" i="1"/>
  <c r="Q182" i="1"/>
  <c r="Q166" i="1"/>
  <c r="Q118" i="1"/>
  <c r="Q36" i="1"/>
  <c r="Q111" i="1"/>
  <c r="Q137" i="1"/>
  <c r="Q88" i="1"/>
  <c r="Q97" i="1"/>
  <c r="Q24" i="1"/>
  <c r="Q49" i="1"/>
  <c r="Q274" i="1"/>
  <c r="Q266" i="1"/>
  <c r="Q205" i="1"/>
  <c r="Q214" i="1"/>
  <c r="Q207" i="1"/>
  <c r="Q52" i="1"/>
  <c r="Q20" i="1"/>
  <c r="Q95" i="1"/>
  <c r="Q188" i="1"/>
  <c r="Q92" i="1"/>
  <c r="Q129" i="1"/>
  <c r="Q93" i="1"/>
  <c r="Q56" i="1"/>
  <c r="Q27" i="1"/>
  <c r="Q120" i="1"/>
  <c r="Q41" i="1"/>
  <c r="Q134" i="1"/>
  <c r="Q216" i="1"/>
  <c r="Q164" i="1"/>
  <c r="Q103" i="1"/>
  <c r="Q53" i="1"/>
  <c r="Q148" i="1"/>
  <c r="Q80" i="1"/>
  <c r="Q127" i="1"/>
  <c r="Q89" i="1"/>
  <c r="Q64" i="1"/>
  <c r="Q58" i="1"/>
  <c r="Q168" i="1"/>
  <c r="Q423" i="1"/>
  <c r="Q362" i="1"/>
  <c r="Q141" i="1"/>
  <c r="Q37" i="1"/>
  <c r="Q47" i="1"/>
  <c r="Q74" i="1"/>
  <c r="Q26" i="1"/>
  <c r="Q43" i="1"/>
  <c r="Q165" i="1"/>
  <c r="Q149" i="1"/>
  <c r="Q215" i="1"/>
  <c r="Q44" i="1"/>
  <c r="Q12" i="1"/>
  <c r="Q153" i="1"/>
  <c r="Q79" i="1"/>
  <c r="Q29" i="1"/>
  <c r="Q135" i="1"/>
  <c r="Q71" i="1"/>
  <c r="Q16" i="1"/>
  <c r="Q78" i="1"/>
  <c r="Q83" i="1"/>
  <c r="Q75" i="1"/>
  <c r="Q151" i="1"/>
  <c r="Q63" i="1"/>
  <c r="Q15" i="1"/>
  <c r="Q81" i="1"/>
  <c r="Q161" i="1"/>
  <c r="Q200" i="1"/>
  <c r="Q250" i="1"/>
  <c r="Q233" i="1"/>
  <c r="Q61" i="1"/>
  <c r="Q13" i="1"/>
  <c r="Q196" i="1"/>
  <c r="Q62" i="1"/>
  <c r="Q73" i="1"/>
  <c r="Q25" i="1"/>
  <c r="Q253" i="1"/>
  <c r="Q245" i="1"/>
  <c r="Q193" i="1"/>
  <c r="Q146" i="1"/>
  <c r="Q138" i="1"/>
  <c r="Q122" i="1"/>
  <c r="Q195" i="1"/>
  <c r="Q171" i="1"/>
  <c r="Q220" i="1"/>
  <c r="Q204" i="1"/>
  <c r="Q128" i="1"/>
  <c r="Q121" i="1"/>
  <c r="Q107" i="1"/>
  <c r="Q99" i="1"/>
  <c r="Q371" i="1"/>
  <c r="Q412" i="1"/>
  <c r="Q415" i="1"/>
  <c r="Q385" i="1"/>
  <c r="P242" i="1"/>
  <c r="Q242" i="1" s="1"/>
  <c r="P189" i="1"/>
  <c r="Q189" i="1" s="1"/>
  <c r="O736" i="1"/>
  <c r="BW883" i="17"/>
  <c r="BW1244" i="17"/>
  <c r="BW432" i="17"/>
  <c r="BW1245" i="17"/>
  <c r="BW431" i="17"/>
  <c r="P198" i="1"/>
  <c r="Q198" i="1" s="1"/>
  <c r="P68" i="1"/>
  <c r="Q68" i="1" s="1"/>
  <c r="P281" i="1"/>
  <c r="Q281" i="1" s="1"/>
  <c r="P94" i="1"/>
  <c r="Q94" i="1" s="1"/>
  <c r="P96" i="1"/>
  <c r="Q96" i="1" s="1"/>
  <c r="P39" i="1"/>
  <c r="Q39" i="1" s="1"/>
  <c r="P72" i="1"/>
  <c r="Q72" i="1" s="1"/>
  <c r="P199" i="1"/>
  <c r="Q199" i="1" s="1"/>
  <c r="P234" i="1"/>
  <c r="Q234" i="1" s="1"/>
  <c r="P22" i="1"/>
  <c r="Q22" i="1" s="1"/>
  <c r="P258" i="1"/>
  <c r="Q258" i="1" s="1"/>
  <c r="P143" i="1"/>
  <c r="Q143" i="1" s="1"/>
  <c r="P48" i="1"/>
  <c r="Q48" i="1" s="1"/>
  <c r="P248" i="1"/>
  <c r="Q248" i="1" s="1"/>
  <c r="P191" i="1"/>
  <c r="Q191" i="1" s="1"/>
  <c r="P241" i="1"/>
  <c r="Q241" i="1" s="1"/>
  <c r="P67" i="1"/>
  <c r="Q67" i="1" s="1"/>
  <c r="P104" i="1"/>
  <c r="Q104" i="1" s="1"/>
  <c r="P55" i="1"/>
  <c r="Q55" i="1" s="1"/>
  <c r="P209" i="1"/>
  <c r="Q209" i="1" s="1"/>
  <c r="P232" i="1"/>
  <c r="Q232" i="1" s="1"/>
  <c r="P130" i="1"/>
  <c r="Q130" i="1" s="1"/>
  <c r="P219" i="1"/>
  <c r="Q219" i="1" s="1"/>
  <c r="P139" i="1"/>
  <c r="Q139" i="1" s="1"/>
  <c r="P247" i="1"/>
  <c r="Q247" i="1" s="1"/>
  <c r="P228" i="1"/>
  <c r="Q228" i="1" s="1"/>
  <c r="P212" i="1"/>
  <c r="Q212" i="1" s="1"/>
  <c r="P173" i="1"/>
  <c r="Q173" i="1" s="1"/>
  <c r="P190" i="1"/>
  <c r="Q190" i="1" s="1"/>
  <c r="P1009" i="1"/>
  <c r="Q1009" i="1" s="1"/>
  <c r="P176" i="1"/>
  <c r="Q176" i="1" s="1"/>
  <c r="P69" i="1"/>
  <c r="Q69" i="1" s="1"/>
  <c r="P117" i="1"/>
  <c r="Q117" i="1" s="1"/>
  <c r="P185" i="1"/>
  <c r="Q185" i="1" s="1"/>
  <c r="P202" i="1"/>
  <c r="Q202" i="1" s="1"/>
  <c r="O174" i="1"/>
  <c r="P174" i="1" s="1"/>
  <c r="Q174" i="1" s="1"/>
  <c r="O158" i="1"/>
  <c r="P158" i="1" s="1"/>
  <c r="Q158" i="1" s="1"/>
  <c r="O110" i="1"/>
  <c r="P110" i="1" s="1"/>
  <c r="Q110" i="1" s="1"/>
  <c r="O246" i="1"/>
  <c r="P246" i="1" s="1"/>
  <c r="Q246" i="1" s="1"/>
  <c r="O175" i="1"/>
  <c r="O54" i="1"/>
  <c r="O112" i="1"/>
  <c r="P112" i="1" s="1"/>
  <c r="Q112" i="1" s="1"/>
  <c r="O197" i="1"/>
  <c r="O84" i="1"/>
  <c r="P84" i="1" s="1"/>
  <c r="Q84" i="1" s="1"/>
  <c r="O85" i="1"/>
  <c r="P85" i="1" s="1"/>
  <c r="Q85" i="1" s="1"/>
  <c r="O169" i="1"/>
  <c r="P169" i="1" s="1"/>
  <c r="Q169" i="1" s="1"/>
  <c r="O65" i="1"/>
  <c r="P65" i="1" s="1"/>
  <c r="Q65" i="1" s="1"/>
  <c r="O46" i="1"/>
  <c r="O229" i="1"/>
  <c r="O51" i="1"/>
  <c r="O157" i="1"/>
  <c r="P157" i="1" s="1"/>
  <c r="Q157" i="1" s="1"/>
  <c r="O144" i="1"/>
  <c r="O42" i="1"/>
  <c r="O192" i="1"/>
  <c r="O252" i="1"/>
  <c r="P252" i="1" s="1"/>
  <c r="Q252" i="1" s="1"/>
  <c r="O28" i="1"/>
  <c r="O116" i="1"/>
  <c r="O101" i="1"/>
  <c r="O77" i="1"/>
  <c r="P77" i="1" s="1"/>
  <c r="Q77" i="1" s="1"/>
  <c r="O269" i="1"/>
  <c r="O235" i="1"/>
  <c r="P235" i="1" s="1"/>
  <c r="Q235" i="1" s="1"/>
  <c r="O218" i="1"/>
  <c r="O210" i="1"/>
  <c r="O178" i="1"/>
  <c r="P178" i="1" s="1"/>
  <c r="Q178" i="1" s="1"/>
  <c r="O170" i="1"/>
  <c r="O11" i="1"/>
  <c r="O8" i="1"/>
  <c r="O152" i="1"/>
  <c r="P152" i="1" s="1"/>
  <c r="Q152" i="1" s="1"/>
  <c r="O106" i="1"/>
  <c r="O231" i="1"/>
  <c r="O159" i="1"/>
  <c r="O267" i="1"/>
  <c r="O251" i="1"/>
  <c r="O259" i="1"/>
  <c r="O413" i="1"/>
  <c r="P742" i="1"/>
  <c r="Q742" i="1" s="1"/>
  <c r="P729" i="1"/>
  <c r="Q729" i="1" s="1"/>
  <c r="O304" i="1"/>
  <c r="P304" i="1" s="1"/>
  <c r="Q304" i="1" s="1"/>
  <c r="O322" i="1"/>
  <c r="P322" i="1" s="1"/>
  <c r="Q322" i="1" s="1"/>
  <c r="O411" i="1"/>
  <c r="P411" i="1" s="1"/>
  <c r="Q411" i="1" s="1"/>
  <c r="O433" i="1"/>
  <c r="P433" i="1" s="1"/>
  <c r="Q433" i="1" s="1"/>
  <c r="O403" i="1"/>
  <c r="P403" i="1" s="1"/>
  <c r="Q403" i="1" s="1"/>
  <c r="O370" i="1"/>
  <c r="P370" i="1" s="1"/>
  <c r="Q370" i="1" s="1"/>
  <c r="O437" i="1"/>
  <c r="P437" i="1" s="1"/>
  <c r="Q437" i="1" s="1"/>
  <c r="O410" i="1"/>
  <c r="P410" i="1" s="1"/>
  <c r="Q410" i="1" s="1"/>
  <c r="O289" i="1"/>
  <c r="P289" i="1" s="1"/>
  <c r="Q289" i="1" s="1"/>
  <c r="O299" i="1"/>
  <c r="P299" i="1" s="1"/>
  <c r="Q299" i="1" s="1"/>
  <c r="O392" i="1"/>
  <c r="P392" i="1" s="1"/>
  <c r="Q392" i="1" s="1"/>
  <c r="O312" i="1"/>
  <c r="O377" i="1"/>
  <c r="P377" i="1" s="1"/>
  <c r="Q377" i="1" s="1"/>
  <c r="O429" i="1"/>
  <c r="P429" i="1" s="1"/>
  <c r="Q429" i="1" s="1"/>
  <c r="O353" i="1"/>
  <c r="P353" i="1" s="1"/>
  <c r="Q353" i="1" s="1"/>
  <c r="O406" i="1"/>
  <c r="P406" i="1" s="1"/>
  <c r="Q406" i="1" s="1"/>
  <c r="O387" i="1"/>
  <c r="P387" i="1" s="1"/>
  <c r="Q387" i="1" s="1"/>
  <c r="O416" i="1"/>
  <c r="O298" i="1"/>
  <c r="P298" i="1" s="1"/>
  <c r="Q298" i="1" s="1"/>
  <c r="O331" i="1"/>
  <c r="P331" i="1" s="1"/>
  <c r="Q331" i="1" s="1"/>
  <c r="O408" i="1"/>
  <c r="O386" i="1"/>
  <c r="O419" i="1"/>
  <c r="P419" i="1" s="1"/>
  <c r="Q419" i="1" s="1"/>
  <c r="O288" i="1"/>
  <c r="P288" i="1" s="1"/>
  <c r="Q288" i="1" s="1"/>
  <c r="O422" i="1"/>
  <c r="P422" i="1" s="1"/>
  <c r="Q422" i="1" s="1"/>
  <c r="O425" i="1"/>
  <c r="P425" i="1" s="1"/>
  <c r="Q425" i="1" s="1"/>
  <c r="O402" i="1"/>
  <c r="P402" i="1" s="1"/>
  <c r="Q402" i="1" s="1"/>
  <c r="O360" i="1"/>
  <c r="O320" i="1"/>
  <c r="P320" i="1" s="1"/>
  <c r="Q320" i="1" s="1"/>
  <c r="O307" i="1"/>
  <c r="P307" i="1" s="1"/>
  <c r="Q307" i="1" s="1"/>
  <c r="O397" i="1"/>
  <c r="P397" i="1" s="1"/>
  <c r="Q397" i="1" s="1"/>
  <c r="O373" i="1"/>
  <c r="O341" i="1"/>
  <c r="P341" i="1" s="1"/>
  <c r="Q341" i="1" s="1"/>
  <c r="O333" i="1"/>
  <c r="P333" i="1" s="1"/>
  <c r="Q333" i="1" s="1"/>
  <c r="O301" i="1"/>
  <c r="P301" i="1" s="1"/>
  <c r="Q301" i="1" s="1"/>
  <c r="O293" i="1"/>
  <c r="P293" i="1" s="1"/>
  <c r="Q293" i="1" s="1"/>
  <c r="O285" i="1"/>
  <c r="P285" i="1" s="1"/>
  <c r="Q285" i="1" s="1"/>
  <c r="O374" i="1"/>
  <c r="P374" i="1" s="1"/>
  <c r="Q374" i="1" s="1"/>
  <c r="O358" i="1"/>
  <c r="P358" i="1" s="1"/>
  <c r="Q358" i="1" s="1"/>
  <c r="O342" i="1"/>
  <c r="P342" i="1" s="1"/>
  <c r="Q342" i="1" s="1"/>
  <c r="O326" i="1"/>
  <c r="O318" i="1"/>
  <c r="O310" i="1"/>
  <c r="O395" i="1"/>
  <c r="P395" i="1" s="1"/>
  <c r="Q395" i="1" s="1"/>
  <c r="O391" i="1"/>
  <c r="P391" i="1" s="1"/>
  <c r="Q391" i="1" s="1"/>
  <c r="O359" i="1"/>
  <c r="P359" i="1" s="1"/>
  <c r="Q359" i="1" s="1"/>
  <c r="O311" i="1"/>
  <c r="P311" i="1" s="1"/>
  <c r="Q311" i="1" s="1"/>
  <c r="O287" i="1"/>
  <c r="P287" i="1" s="1"/>
  <c r="Q287" i="1" s="1"/>
  <c r="O332" i="1"/>
  <c r="P332" i="1" s="1"/>
  <c r="Q332" i="1" s="1"/>
  <c r="Q38" i="1"/>
  <c r="Q167" i="1"/>
  <c r="Q60" i="1"/>
  <c r="Q172" i="1"/>
  <c r="O249" i="1"/>
  <c r="P249" i="1" s="1"/>
  <c r="O145" i="1"/>
  <c r="P145" i="1" s="1"/>
  <c r="O132" i="1"/>
  <c r="O10" i="1"/>
  <c r="P10" i="1" s="1"/>
  <c r="O113" i="1"/>
  <c r="O264" i="1"/>
  <c r="O222" i="1"/>
  <c r="P222" i="1" s="1"/>
  <c r="O86" i="1"/>
  <c r="P86" i="1" s="1"/>
  <c r="O208" i="1"/>
  <c r="O87" i="1"/>
  <c r="O19" i="1"/>
  <c r="O140" i="1"/>
  <c r="O76" i="1"/>
  <c r="P76" i="1" s="1"/>
  <c r="O33" i="1"/>
  <c r="P33" i="1" s="1"/>
  <c r="O124" i="1"/>
  <c r="P124" i="1" s="1"/>
  <c r="O184" i="1"/>
  <c r="O273" i="1"/>
  <c r="O181" i="1"/>
  <c r="P181" i="1" s="1"/>
  <c r="O239" i="1"/>
  <c r="O102" i="1"/>
  <c r="P102" i="1" s="1"/>
  <c r="O23" i="1"/>
  <c r="O109" i="1"/>
  <c r="O17" i="1"/>
  <c r="O98" i="1"/>
  <c r="O34" i="1"/>
  <c r="O35" i="1"/>
  <c r="O14" i="1"/>
  <c r="O256" i="1"/>
  <c r="O282" i="1"/>
  <c r="O133" i="1"/>
  <c r="P133" i="1" s="1"/>
  <c r="O230" i="1"/>
  <c r="O70" i="1"/>
  <c r="P70" i="1" s="1"/>
  <c r="O105" i="1"/>
  <c r="O40" i="1"/>
  <c r="O90" i="1"/>
  <c r="P90" i="1" s="1"/>
  <c r="O50" i="1"/>
  <c r="P50" i="1" s="1"/>
  <c r="O136" i="1"/>
  <c r="P136" i="1" s="1"/>
  <c r="O272" i="1"/>
  <c r="P272" i="1" s="1"/>
  <c r="O30" i="1"/>
  <c r="P30" i="1" s="1"/>
  <c r="O125" i="1"/>
  <c r="P125" i="1" s="1"/>
  <c r="O45" i="1"/>
  <c r="O156" i="1"/>
  <c r="P156" i="1" s="1"/>
  <c r="O31" i="1"/>
  <c r="O82" i="1"/>
  <c r="O221" i="1"/>
  <c r="O206" i="1"/>
  <c r="O223" i="1"/>
  <c r="P223" i="1" s="1"/>
  <c r="O100" i="1"/>
  <c r="P100" i="1" s="1"/>
  <c r="P7" i="1"/>
  <c r="Q7" i="1" s="1"/>
  <c r="P177" i="1"/>
  <c r="Q177" i="1" s="1"/>
  <c r="O32" i="1"/>
  <c r="O115" i="1"/>
  <c r="O66" i="1"/>
  <c r="O18" i="1"/>
  <c r="P18" i="1" s="1"/>
  <c r="O180" i="1"/>
  <c r="P180" i="1" s="1"/>
  <c r="O59" i="1"/>
  <c r="O280" i="1"/>
  <c r="P280" i="1" s="1"/>
  <c r="O240" i="1"/>
  <c r="O257" i="1"/>
  <c r="P257" i="1" s="1"/>
  <c r="O244" i="1"/>
  <c r="P244" i="1" s="1"/>
  <c r="O236" i="1"/>
  <c r="P236" i="1" s="1"/>
  <c r="O277" i="1"/>
  <c r="O261" i="1"/>
  <c r="O237" i="1"/>
  <c r="P237" i="1"/>
  <c r="O278" i="1"/>
  <c r="P278" i="1"/>
  <c r="O270" i="1"/>
  <c r="O262" i="1"/>
  <c r="O279" i="1"/>
  <c r="P279" i="1"/>
  <c r="O271" i="1"/>
  <c r="P271" i="1"/>
  <c r="O263" i="1"/>
  <c r="P263" i="1"/>
  <c r="O255" i="1"/>
  <c r="O238" i="1"/>
  <c r="O225" i="1"/>
  <c r="O217" i="1"/>
  <c r="O201" i="1"/>
  <c r="P201" i="1" s="1"/>
  <c r="O226" i="1"/>
  <c r="P226" i="1"/>
  <c r="O194" i="1"/>
  <c r="P194" i="1" s="1"/>
  <c r="O186" i="1"/>
  <c r="P186" i="1" s="1"/>
  <c r="O162" i="1"/>
  <c r="P162" i="1"/>
  <c r="O154" i="1"/>
  <c r="O254" i="1"/>
  <c r="P254" i="1" s="1"/>
  <c r="O227" i="1"/>
  <c r="O211" i="1"/>
  <c r="P211" i="1" s="1"/>
  <c r="O203" i="1"/>
  <c r="O187" i="1"/>
  <c r="O179" i="1"/>
  <c r="O163" i="1"/>
  <c r="O155" i="1"/>
  <c r="P155" i="1" s="1"/>
  <c r="O147" i="1"/>
  <c r="O123" i="1"/>
  <c r="P123" i="1" s="1"/>
  <c r="O243" i="1"/>
  <c r="P243" i="1" s="1"/>
  <c r="O150" i="1"/>
  <c r="O142" i="1"/>
  <c r="O126" i="1"/>
  <c r="O183" i="1"/>
  <c r="P183" i="1" s="1"/>
  <c r="O57" i="1"/>
  <c r="O9" i="1"/>
  <c r="P9" i="1" s="1"/>
  <c r="O224" i="1"/>
  <c r="O275" i="1"/>
  <c r="O276" i="1"/>
  <c r="O283" i="1"/>
  <c r="P283" i="1" s="1"/>
  <c r="P664" i="1"/>
  <c r="Q664" i="1" s="1"/>
  <c r="O683" i="1"/>
  <c r="P683" i="1" s="1"/>
  <c r="Q683" i="1" s="1"/>
  <c r="O679" i="1"/>
  <c r="P679" i="1" s="1"/>
  <c r="Q679" i="1" s="1"/>
  <c r="O456" i="1"/>
  <c r="O418" i="1"/>
  <c r="P952" i="1"/>
  <c r="Q952" i="1" s="1"/>
  <c r="O685" i="1"/>
  <c r="P685" i="1" s="1"/>
  <c r="Q685" i="1" s="1"/>
  <c r="P450" i="1"/>
  <c r="Q450" i="1" s="1"/>
  <c r="O872" i="1"/>
  <c r="P872" i="1" s="1"/>
  <c r="Q872" i="1" s="1"/>
  <c r="O325" i="1"/>
  <c r="O309" i="1"/>
  <c r="O390" i="1"/>
  <c r="P562" i="1"/>
  <c r="Q562" i="1" s="1"/>
  <c r="O330" i="1"/>
  <c r="O1036" i="1"/>
  <c r="P1036" i="1" s="1"/>
  <c r="O746" i="1"/>
  <c r="P746" i="1" s="1"/>
  <c r="Q746" i="1" s="1"/>
  <c r="O700" i="1"/>
  <c r="P700" i="1" s="1"/>
  <c r="Q700" i="1" s="1"/>
  <c r="Q906" i="1"/>
  <c r="P1097" i="1"/>
  <c r="Q1097" i="1" s="1"/>
  <c r="P1122" i="1"/>
  <c r="Q1122" i="1" s="1"/>
  <c r="P1082" i="1"/>
  <c r="Q1082" i="1" s="1"/>
  <c r="P1098" i="1"/>
  <c r="Q1098" i="1" s="1"/>
  <c r="Q1006" i="1"/>
  <c r="Q1100" i="1"/>
  <c r="P976" i="1"/>
  <c r="Q976" i="1" s="1"/>
  <c r="P783" i="1"/>
  <c r="Q783" i="1" s="1"/>
  <c r="Q834" i="1"/>
  <c r="P1093" i="1"/>
  <c r="Q1093" i="1" s="1"/>
  <c r="P1033" i="1"/>
  <c r="Q1033" i="1" s="1"/>
  <c r="Q624" i="1"/>
  <c r="Q471" i="1"/>
  <c r="P916" i="1"/>
  <c r="Q916" i="1" s="1"/>
  <c r="Q855" i="1"/>
  <c r="P792" i="1"/>
  <c r="Q792" i="1" s="1"/>
  <c r="P773" i="1"/>
  <c r="Q773" i="1" s="1"/>
  <c r="P493" i="1"/>
  <c r="Q493" i="1" s="1"/>
  <c r="Q556" i="1"/>
  <c r="P613" i="1"/>
  <c r="Q613" i="1" s="1"/>
  <c r="Q539" i="1"/>
  <c r="P508" i="1"/>
  <c r="Q508" i="1" s="1"/>
  <c r="Q1016" i="1"/>
  <c r="P1075" i="1"/>
  <c r="Q1075" i="1" s="1"/>
  <c r="Q761" i="1"/>
  <c r="Q680" i="1"/>
  <c r="P328" i="1"/>
  <c r="Q328" i="1" s="1"/>
  <c r="P964" i="1"/>
  <c r="Q964" i="1" s="1"/>
  <c r="P902" i="1"/>
  <c r="Q902" i="1" s="1"/>
  <c r="P737" i="1"/>
  <c r="Q737" i="1" s="1"/>
  <c r="Q523" i="1"/>
  <c r="P1117" i="1"/>
  <c r="Q1117" i="1" s="1"/>
  <c r="Q442" i="1"/>
  <c r="P551" i="1"/>
  <c r="Q551" i="1" s="1"/>
  <c r="P315" i="1"/>
  <c r="Q315" i="1" s="1"/>
  <c r="P1102" i="1"/>
  <c r="Q1102" i="1" s="1"/>
  <c r="P852" i="1"/>
  <c r="Q852" i="1" s="1"/>
  <c r="Q511" i="1"/>
  <c r="P291" i="1"/>
  <c r="Q291" i="1" s="1"/>
  <c r="P990" i="1"/>
  <c r="Q990" i="1" s="1"/>
  <c r="Q1078" i="1"/>
  <c r="P966" i="1"/>
  <c r="Q966" i="1" s="1"/>
  <c r="P929" i="1"/>
  <c r="Q929" i="1" s="1"/>
  <c r="P519" i="1"/>
  <c r="Q519" i="1" s="1"/>
  <c r="P538" i="1"/>
  <c r="Q538" i="1" s="1"/>
  <c r="Q605" i="1"/>
  <c r="P1028" i="1"/>
  <c r="Q1028" i="1" s="1"/>
  <c r="P1056" i="1"/>
  <c r="Q1056" i="1" s="1"/>
  <c r="P861" i="1"/>
  <c r="Q861" i="1" s="1"/>
  <c r="Q832" i="1"/>
  <c r="P619" i="1"/>
  <c r="Q619" i="1" s="1"/>
  <c r="P590" i="1"/>
  <c r="Q590" i="1" s="1"/>
  <c r="Q443" i="1"/>
  <c r="Q1000" i="1"/>
  <c r="P823" i="1"/>
  <c r="Q823" i="1" s="1"/>
  <c r="P534" i="1"/>
  <c r="Q534" i="1" s="1"/>
  <c r="P1084" i="1"/>
  <c r="Q1084" i="1" s="1"/>
  <c r="P1011" i="1"/>
  <c r="Q1011" i="1" s="1"/>
  <c r="P944" i="1"/>
  <c r="Q944" i="1" s="1"/>
  <c r="P806" i="1"/>
  <c r="Q806" i="1" s="1"/>
  <c r="Q585" i="1"/>
  <c r="P628" i="1"/>
  <c r="Q628" i="1" s="1"/>
  <c r="Q580" i="1"/>
  <c r="Q461" i="1"/>
  <c r="P398" i="1"/>
  <c r="Q398" i="1" s="1"/>
  <c r="P305" i="1"/>
  <c r="Q305" i="1" s="1"/>
  <c r="Q727" i="1"/>
  <c r="P882" i="1"/>
  <c r="Q882" i="1" s="1"/>
  <c r="Q846" i="1"/>
  <c r="P878" i="1"/>
  <c r="Q878" i="1" s="1"/>
  <c r="P807" i="1"/>
  <c r="Q807" i="1" s="1"/>
  <c r="P384" i="1"/>
  <c r="Q384" i="1" s="1"/>
  <c r="P440" i="1"/>
  <c r="Q440" i="1" s="1"/>
  <c r="P481" i="1"/>
  <c r="Q481" i="1" s="1"/>
  <c r="P1003" i="1"/>
  <c r="Q1003" i="1" s="1"/>
  <c r="O1090" i="1"/>
  <c r="P1090" i="1" s="1"/>
  <c r="Q1090" i="1" s="1"/>
  <c r="O804" i="1"/>
  <c r="P804" i="1" s="1"/>
  <c r="Q804" i="1" s="1"/>
  <c r="O474" i="1"/>
  <c r="P474" i="1" s="1"/>
  <c r="Q474" i="1" s="1"/>
  <c r="O754" i="1"/>
  <c r="P754" i="1" s="1"/>
  <c r="Q754" i="1" s="1"/>
  <c r="P1012" i="1"/>
  <c r="Q1012" i="1" s="1"/>
  <c r="O877" i="1"/>
  <c r="P703" i="1"/>
  <c r="Q703" i="1" s="1"/>
  <c r="O1005" i="1"/>
  <c r="P1005" i="1" s="1"/>
  <c r="Q1005" i="1" s="1"/>
  <c r="O949" i="1"/>
  <c r="P949" i="1" s="1"/>
  <c r="Q949" i="1" s="1"/>
  <c r="P1051" i="1"/>
  <c r="Q1051" i="1" s="1"/>
  <c r="O1042" i="1"/>
  <c r="P1042" i="1" s="1"/>
  <c r="O1111" i="1"/>
  <c r="P1111" i="1" s="1"/>
  <c r="Q1111" i="1" s="1"/>
  <c r="O618" i="1"/>
  <c r="P618" i="1" s="1"/>
  <c r="Q618" i="1" s="1"/>
  <c r="O668" i="1"/>
  <c r="P668" i="1" s="1"/>
  <c r="P646" i="1"/>
  <c r="Q646" i="1" s="1"/>
  <c r="O639" i="1"/>
  <c r="P639" i="1" s="1"/>
  <c r="Q639" i="1" s="1"/>
  <c r="P561" i="1"/>
  <c r="Q561" i="1" s="1"/>
  <c r="O582" i="1"/>
  <c r="P1059" i="1"/>
  <c r="Q1059" i="1" s="1"/>
  <c r="O1064" i="1"/>
  <c r="O1085" i="1"/>
  <c r="P1085" i="1" s="1"/>
  <c r="O1099" i="1"/>
  <c r="O1094" i="1"/>
  <c r="P1094" i="1"/>
  <c r="Q1094" i="1" s="1"/>
  <c r="O910" i="1"/>
  <c r="P910" i="1" s="1"/>
  <c r="Q910" i="1" s="1"/>
  <c r="O835" i="1"/>
  <c r="P525" i="1"/>
  <c r="Q525" i="1" s="1"/>
  <c r="P477" i="1"/>
  <c r="Q477" i="1" s="1"/>
  <c r="O1101" i="1"/>
  <c r="P1101" i="1" s="1"/>
  <c r="O1019" i="1"/>
  <c r="O1004" i="1"/>
  <c r="P1004" i="1" s="1"/>
  <c r="Q1004" i="1" s="1"/>
  <c r="P930" i="1"/>
  <c r="Q930" i="1" s="1"/>
  <c r="O928" i="1"/>
  <c r="O912" i="1"/>
  <c r="P808" i="1"/>
  <c r="Q808" i="1" s="1"/>
  <c r="O759" i="1"/>
  <c r="P759" i="1" s="1"/>
  <c r="Q759" i="1" s="1"/>
  <c r="P779" i="1"/>
  <c r="Q779" i="1" s="1"/>
  <c r="O665" i="1"/>
  <c r="P665" i="1" s="1"/>
  <c r="Q665" i="1" s="1"/>
  <c r="P660" i="1"/>
  <c r="Q660" i="1" s="1"/>
  <c r="O1086" i="1"/>
  <c r="P1086" i="1"/>
  <c r="Q1086" i="1" s="1"/>
  <c r="P1020" i="1"/>
  <c r="Q1020" i="1" s="1"/>
  <c r="P1039" i="1"/>
  <c r="Q1039" i="1" s="1"/>
  <c r="O978" i="1"/>
  <c r="P978" i="1" s="1"/>
  <c r="O864" i="1"/>
  <c r="P864" i="1" s="1"/>
  <c r="O867" i="1"/>
  <c r="P867" i="1" s="1"/>
  <c r="Q867" i="1" s="1"/>
  <c r="O787" i="1"/>
  <c r="P787" i="1" s="1"/>
  <c r="Q787" i="1" s="1"/>
  <c r="P695" i="1"/>
  <c r="Q695" i="1" s="1"/>
  <c r="O560" i="1"/>
  <c r="P501" i="1"/>
  <c r="Q501" i="1" s="1"/>
  <c r="P479" i="1"/>
  <c r="Q479" i="1" s="1"/>
  <c r="P513" i="1"/>
  <c r="Q513" i="1" s="1"/>
  <c r="P346" i="1"/>
  <c r="Q346" i="1" s="1"/>
  <c r="O1002" i="1"/>
  <c r="O988" i="1"/>
  <c r="P988" i="1" s="1"/>
  <c r="P965" i="1"/>
  <c r="Q965" i="1" s="1"/>
  <c r="O934" i="1"/>
  <c r="O1058" i="1"/>
  <c r="P1058" i="1" s="1"/>
  <c r="Q1058" i="1" s="1"/>
  <c r="P980" i="1"/>
  <c r="Q980" i="1" s="1"/>
  <c r="P973" i="1"/>
  <c r="Q973" i="1" s="1"/>
  <c r="O920" i="1"/>
  <c r="O894" i="1"/>
  <c r="P894" i="1" s="1"/>
  <c r="P720" i="1"/>
  <c r="Q720" i="1" s="1"/>
  <c r="P650" i="1"/>
  <c r="Q650" i="1" s="1"/>
  <c r="P654" i="1"/>
  <c r="Q654" i="1" s="1"/>
  <c r="O593" i="1"/>
  <c r="P512" i="1"/>
  <c r="Q512" i="1" s="1"/>
  <c r="O337" i="1"/>
  <c r="O379" i="1"/>
  <c r="P379" i="1"/>
  <c r="O948" i="1"/>
  <c r="P948" i="1" s="1"/>
  <c r="Q948" i="1" s="1"/>
  <c r="P900" i="1"/>
  <c r="Q900" i="1" s="1"/>
  <c r="O813" i="1"/>
  <c r="P697" i="1"/>
  <c r="Q697" i="1" s="1"/>
  <c r="P659" i="1"/>
  <c r="Q659" i="1" s="1"/>
  <c r="O671" i="1"/>
  <c r="P671" i="1" s="1"/>
  <c r="Q671" i="1" s="1"/>
  <c r="O626" i="1"/>
  <c r="P626" i="1" s="1"/>
  <c r="O478" i="1"/>
  <c r="P478" i="1"/>
  <c r="O497" i="1"/>
  <c r="P497" i="1" s="1"/>
  <c r="Q497" i="1" s="1"/>
  <c r="O627" i="1"/>
  <c r="O579" i="1"/>
  <c r="P620" i="1"/>
  <c r="Q620" i="1" s="1"/>
  <c r="P572" i="1"/>
  <c r="Q572" i="1" s="1"/>
  <c r="O629" i="1"/>
  <c r="P629" i="1" s="1"/>
  <c r="Q629" i="1" s="1"/>
  <c r="O581" i="1"/>
  <c r="P581" i="1" s="1"/>
  <c r="P606" i="1"/>
  <c r="Q606" i="1" s="1"/>
  <c r="O554" i="1"/>
  <c r="P554" i="1" s="1"/>
  <c r="Q554" i="1" s="1"/>
  <c r="O507" i="1"/>
  <c r="P507" i="1" s="1"/>
  <c r="Q507" i="1" s="1"/>
  <c r="O459" i="1"/>
  <c r="P459" i="1" s="1"/>
  <c r="O540" i="1"/>
  <c r="P540" i="1" s="1"/>
  <c r="Q540" i="1" s="1"/>
  <c r="O492" i="1"/>
  <c r="P492" i="1" s="1"/>
  <c r="Q492" i="1" s="1"/>
  <c r="O444" i="1"/>
  <c r="O1095" i="1"/>
  <c r="O1125" i="1"/>
  <c r="P1125" i="1" s="1"/>
  <c r="P1061" i="1"/>
  <c r="Q1061" i="1" s="1"/>
  <c r="P1047" i="1"/>
  <c r="Q1047" i="1" s="1"/>
  <c r="O1044" i="1"/>
  <c r="P1044" i="1" s="1"/>
  <c r="Q1044" i="1" s="1"/>
  <c r="O1046" i="1"/>
  <c r="O977" i="1"/>
  <c r="P977" i="1" s="1"/>
  <c r="Q977" i="1" s="1"/>
  <c r="P842" i="1"/>
  <c r="Q842" i="1" s="1"/>
  <c r="P781" i="1"/>
  <c r="Q781" i="1" s="1"/>
  <c r="P752" i="1"/>
  <c r="Q752" i="1" s="1"/>
  <c r="P722" i="1"/>
  <c r="Q722" i="1" s="1"/>
  <c r="P640" i="1"/>
  <c r="Q640" i="1" s="1"/>
  <c r="P658" i="1"/>
  <c r="Q658" i="1" s="1"/>
  <c r="P940" i="1"/>
  <c r="Q940" i="1" s="1"/>
  <c r="O913" i="1"/>
  <c r="O841" i="1"/>
  <c r="P841" i="1" s="1"/>
  <c r="O788" i="1"/>
  <c r="O728" i="1"/>
  <c r="P728" i="1" s="1"/>
  <c r="O756" i="1"/>
  <c r="P756" i="1" s="1"/>
  <c r="Q756" i="1" s="1"/>
  <c r="O674" i="1"/>
  <c r="P674" i="1" s="1"/>
  <c r="Q674" i="1" s="1"/>
  <c r="O661" i="1"/>
  <c r="P661" i="1" s="1"/>
  <c r="Q661" i="1" s="1"/>
  <c r="O602" i="1"/>
  <c r="P602" i="1" s="1"/>
  <c r="O399" i="1"/>
  <c r="P465" i="1"/>
  <c r="Q465" i="1" s="1"/>
  <c r="P368" i="1"/>
  <c r="Q368" i="1" s="1"/>
  <c r="O313" i="1"/>
  <c r="O1121" i="1"/>
  <c r="P1121" i="1" s="1"/>
  <c r="Q1121" i="1" s="1"/>
  <c r="P1043" i="1"/>
  <c r="Q1043" i="1" s="1"/>
  <c r="O1054" i="1"/>
  <c r="P1029" i="1"/>
  <c r="Q1029" i="1" s="1"/>
  <c r="O961" i="1"/>
  <c r="O925" i="1"/>
  <c r="O828" i="1"/>
  <c r="O775" i="1"/>
  <c r="P775" i="1" s="1"/>
  <c r="Q775" i="1" s="1"/>
  <c r="O647" i="1"/>
  <c r="P647" i="1"/>
  <c r="O609" i="1"/>
  <c r="O445" i="1"/>
  <c r="P445" i="1"/>
  <c r="O457" i="1"/>
  <c r="O1114" i="1"/>
  <c r="O1109" i="1"/>
  <c r="P1109" i="1" s="1"/>
  <c r="Q1109" i="1" s="1"/>
  <c r="O1057" i="1"/>
  <c r="P983" i="1"/>
  <c r="Q983" i="1" s="1"/>
  <c r="O969" i="1"/>
  <c r="P969" i="1" s="1"/>
  <c r="O947" i="1"/>
  <c r="O936" i="1"/>
  <c r="P936" i="1"/>
  <c r="Q936" i="1" s="1"/>
  <c r="P941" i="1"/>
  <c r="Q941" i="1" s="1"/>
  <c r="P363" i="1"/>
  <c r="Q363" i="1" s="1"/>
  <c r="O1037" i="1"/>
  <c r="O971" i="1"/>
  <c r="P971" i="1" s="1"/>
  <c r="Q971" i="1" s="1"/>
  <c r="O885" i="1"/>
  <c r="P885" i="1" s="1"/>
  <c r="Q885" i="1" s="1"/>
  <c r="O889" i="1"/>
  <c r="P889" i="1"/>
  <c r="Q889" i="1" s="1"/>
  <c r="P850" i="1"/>
  <c r="Q850" i="1" s="1"/>
  <c r="O734" i="1"/>
  <c r="O738" i="1"/>
  <c r="O681" i="1"/>
  <c r="P681" i="1" s="1"/>
  <c r="Q681" i="1" s="1"/>
  <c r="P693" i="1"/>
  <c r="Q693" i="1" s="1"/>
  <c r="P509" i="1"/>
  <c r="Q509" i="1" s="1"/>
  <c r="O306" i="1"/>
  <c r="P874" i="1"/>
  <c r="Q874" i="1" s="1"/>
  <c r="P927" i="1"/>
  <c r="Q927" i="1" s="1"/>
  <c r="P875" i="1"/>
  <c r="Q875" i="1" s="1"/>
  <c r="O868" i="1"/>
  <c r="P868" i="1" s="1"/>
  <c r="Q868" i="1" s="1"/>
  <c r="O821" i="1"/>
  <c r="P821" i="1" s="1"/>
  <c r="Q821" i="1" s="1"/>
  <c r="O838" i="1"/>
  <c r="P838" i="1" s="1"/>
  <c r="Q838" i="1" s="1"/>
  <c r="P859" i="1"/>
  <c r="Q859" i="1" s="1"/>
  <c r="P672" i="1"/>
  <c r="Q672" i="1" s="1"/>
  <c r="P666" i="1"/>
  <c r="Q666" i="1" s="1"/>
  <c r="P645" i="1"/>
  <c r="Q645" i="1" s="1"/>
  <c r="O592" i="1"/>
  <c r="P592" i="1" s="1"/>
  <c r="Q592" i="1" s="1"/>
  <c r="O487" i="1"/>
  <c r="P487" i="1" s="1"/>
  <c r="Q487" i="1" s="1"/>
  <c r="O466" i="1"/>
  <c r="P466" i="1"/>
  <c r="O329" i="1"/>
  <c r="P329" i="1"/>
  <c r="O347" i="1"/>
  <c r="P555" i="1"/>
  <c r="Q555" i="1" s="1"/>
  <c r="O596" i="1"/>
  <c r="P573" i="1"/>
  <c r="Q573" i="1" s="1"/>
  <c r="O598" i="1"/>
  <c r="P598" i="1" s="1"/>
  <c r="P451" i="1"/>
  <c r="Q451" i="1" s="1"/>
  <c r="O468" i="1"/>
  <c r="O420" i="1"/>
  <c r="O1071" i="1"/>
  <c r="P1048" i="1"/>
  <c r="Q1048" i="1" s="1"/>
  <c r="O1053" i="1"/>
  <c r="O953" i="1"/>
  <c r="P953" i="1" s="1"/>
  <c r="Q953" i="1" s="1"/>
  <c r="O981" i="1"/>
  <c r="P981" i="1" s="1"/>
  <c r="Q981" i="1" s="1"/>
  <c r="O909" i="1"/>
  <c r="O904" i="1"/>
  <c r="P904" i="1" s="1"/>
  <c r="Q904" i="1" s="1"/>
  <c r="O816" i="1"/>
  <c r="P816" i="1" s="1"/>
  <c r="Q816" i="1" s="1"/>
  <c r="O794" i="1"/>
  <c r="P733" i="1"/>
  <c r="Q733" i="1" s="1"/>
  <c r="O777" i="1"/>
  <c r="O739" i="1"/>
  <c r="P739" i="1" s="1"/>
  <c r="Q739" i="1" s="1"/>
  <c r="O689" i="1"/>
  <c r="P689" i="1" s="1"/>
  <c r="Q689" i="1" s="1"/>
  <c r="O691" i="1"/>
  <c r="P691" i="1" s="1"/>
  <c r="O669" i="1"/>
  <c r="P669" i="1" s="1"/>
  <c r="P623" i="1"/>
  <c r="Q623" i="1" s="1"/>
  <c r="O533" i="1"/>
  <c r="P533" i="1" s="1"/>
  <c r="Q533" i="1" s="1"/>
  <c r="O486" i="1"/>
  <c r="P486" i="1" s="1"/>
  <c r="Q486" i="1" s="1"/>
  <c r="O544" i="1"/>
  <c r="O473" i="1"/>
  <c r="O296" i="1"/>
  <c r="O1088" i="1"/>
  <c r="P1088" i="1" s="1"/>
  <c r="Q1088" i="1" s="1"/>
  <c r="P1070" i="1"/>
  <c r="Q1070" i="1" s="1"/>
  <c r="P1055" i="1"/>
  <c r="Q1055" i="1" s="1"/>
  <c r="O999" i="1"/>
  <c r="P999" i="1" s="1"/>
  <c r="Q999" i="1" s="1"/>
  <c r="O1008" i="1"/>
  <c r="O972" i="1"/>
  <c r="P972" i="1" s="1"/>
  <c r="Q972" i="1" s="1"/>
  <c r="O960" i="1"/>
  <c r="P960" i="1" s="1"/>
  <c r="O919" i="1"/>
  <c r="P919" i="1"/>
  <c r="O873" i="1"/>
  <c r="P793" i="1"/>
  <c r="Q793" i="1" s="1"/>
  <c r="O741" i="1"/>
  <c r="P741" i="1" s="1"/>
  <c r="Q741" i="1" s="1"/>
  <c r="O707" i="1"/>
  <c r="P707" i="1"/>
  <c r="O702" i="1"/>
  <c r="P702" i="1" s="1"/>
  <c r="Q702" i="1" s="1"/>
  <c r="P616" i="1"/>
  <c r="Q616" i="1" s="1"/>
  <c r="O462" i="1"/>
  <c r="O417" i="1"/>
  <c r="P1092" i="1"/>
  <c r="Q1092" i="1" s="1"/>
  <c r="O1018" i="1"/>
  <c r="O1052" i="1"/>
  <c r="P1052" i="1" s="1"/>
  <c r="O1050" i="1"/>
  <c r="P1050" i="1" s="1"/>
  <c r="Q1050" i="1" s="1"/>
  <c r="O989" i="1"/>
  <c r="P895" i="1"/>
  <c r="Q895" i="1" s="1"/>
  <c r="P858" i="1"/>
  <c r="Q858" i="1" s="1"/>
  <c r="O735" i="1"/>
  <c r="O763" i="1"/>
  <c r="P763" i="1" s="1"/>
  <c r="Q763" i="1" s="1"/>
  <c r="O591" i="1"/>
  <c r="P591" i="1" s="1"/>
  <c r="Q591" i="1" s="1"/>
  <c r="O526" i="1"/>
  <c r="O520" i="1"/>
  <c r="P520" i="1" s="1"/>
  <c r="O409" i="1"/>
  <c r="O393" i="1"/>
  <c r="O1126" i="1"/>
  <c r="P1126" i="1" s="1"/>
  <c r="Q1126" i="1" s="1"/>
  <c r="O1062" i="1"/>
  <c r="P1062" i="1" s="1"/>
  <c r="Q1062" i="1" s="1"/>
  <c r="O1032" i="1"/>
  <c r="P1032" i="1" s="1"/>
  <c r="Q1032" i="1" s="1"/>
  <c r="P997" i="1"/>
  <c r="Q997" i="1" s="1"/>
  <c r="O893" i="1"/>
  <c r="P893" i="1" s="1"/>
  <c r="O888" i="1"/>
  <c r="P888" i="1" s="1"/>
  <c r="Q888" i="1" s="1"/>
  <c r="O378" i="1"/>
  <c r="P1120" i="1"/>
  <c r="Q1120" i="1" s="1"/>
  <c r="O1067" i="1"/>
  <c r="P1067" i="1" s="1"/>
  <c r="O1026" i="1"/>
  <c r="O1030" i="1"/>
  <c r="O951" i="1"/>
  <c r="P956" i="1"/>
  <c r="Q956" i="1" s="1"/>
  <c r="P933" i="1"/>
  <c r="Q933" i="1" s="1"/>
  <c r="P819" i="1"/>
  <c r="Q819" i="1" s="1"/>
  <c r="P768" i="1"/>
  <c r="Q768" i="1" s="1"/>
  <c r="P772" i="1"/>
  <c r="Q772" i="1" s="1"/>
  <c r="P690" i="1"/>
  <c r="Q690" i="1" s="1"/>
  <c r="O653" i="1"/>
  <c r="P653" i="1" s="1"/>
  <c r="Q653" i="1" s="1"/>
  <c r="P453" i="1"/>
  <c r="Q453" i="1" s="1"/>
  <c r="P530" i="1"/>
  <c r="Q530" i="1" s="1"/>
  <c r="O968" i="1"/>
  <c r="P968" i="1" s="1"/>
  <c r="P907" i="1"/>
  <c r="Q907" i="1" s="1"/>
  <c r="P939" i="1"/>
  <c r="Q939" i="1" s="1"/>
  <c r="O853" i="1"/>
  <c r="P822" i="1"/>
  <c r="Q822" i="1" s="1"/>
  <c r="P847" i="1"/>
  <c r="Q847" i="1" s="1"/>
  <c r="P865" i="1"/>
  <c r="Q865" i="1" s="1"/>
  <c r="O811" i="1"/>
  <c r="O750" i="1"/>
  <c r="O731" i="1"/>
  <c r="P731" i="1" s="1"/>
  <c r="Q731" i="1" s="1"/>
  <c r="P699" i="1"/>
  <c r="Q699" i="1" s="1"/>
  <c r="O678" i="1"/>
  <c r="P678" i="1" s="1"/>
  <c r="Q678" i="1" s="1"/>
  <c r="O633" i="1"/>
  <c r="P464" i="1"/>
  <c r="Q464" i="1" s="1"/>
  <c r="O595" i="1"/>
  <c r="P595" i="1" s="1"/>
  <c r="Q595" i="1" s="1"/>
  <c r="P636" i="1"/>
  <c r="Q636" i="1" s="1"/>
  <c r="O588" i="1"/>
  <c r="P588" i="1" s="1"/>
  <c r="Q588" i="1" s="1"/>
  <c r="O642" i="1"/>
  <c r="O597" i="1"/>
  <c r="O622" i="1"/>
  <c r="P622" i="1" s="1"/>
  <c r="Q622" i="1" s="1"/>
  <c r="O574" i="1"/>
  <c r="P574" i="1" s="1"/>
  <c r="Q574" i="1" s="1"/>
  <c r="O475" i="1"/>
  <c r="P475" i="1" s="1"/>
  <c r="O427" i="1"/>
  <c r="O524" i="1"/>
  <c r="O476" i="1"/>
  <c r="O428" i="1"/>
  <c r="O1119" i="1"/>
  <c r="P1119" i="1" s="1"/>
  <c r="Q1119" i="1" s="1"/>
  <c r="O1077" i="1"/>
  <c r="P1077" i="1" s="1"/>
  <c r="Q1077" i="1" s="1"/>
  <c r="O1014" i="1"/>
  <c r="P1014" i="1" s="1"/>
  <c r="Q1014" i="1" s="1"/>
  <c r="O1017" i="1"/>
  <c r="P1017" i="1" s="1"/>
  <c r="Q1017" i="1" s="1"/>
  <c r="O938" i="1"/>
  <c r="O957" i="1"/>
  <c r="O937" i="1"/>
  <c r="P937" i="1" s="1"/>
  <c r="Q937" i="1" s="1"/>
  <c r="O849" i="1"/>
  <c r="P849" i="1" s="1"/>
  <c r="Q849" i="1" s="1"/>
  <c r="P795" i="1"/>
  <c r="Q795" i="1" s="1"/>
  <c r="O718" i="1"/>
  <c r="P718" i="1" s="1"/>
  <c r="Q718" i="1" s="1"/>
  <c r="P557" i="1"/>
  <c r="Q557" i="1" s="1"/>
  <c r="O323" i="1"/>
  <c r="P1115" i="1"/>
  <c r="Q1115" i="1" s="1"/>
  <c r="O1049" i="1"/>
  <c r="O959" i="1"/>
  <c r="P959" i="1" s="1"/>
  <c r="Q959" i="1" s="1"/>
  <c r="P901" i="1"/>
  <c r="Q901" i="1" s="1"/>
  <c r="P869" i="1"/>
  <c r="Q869" i="1" s="1"/>
  <c r="P776" i="1"/>
  <c r="Q776" i="1" s="1"/>
  <c r="O797" i="1"/>
  <c r="O711" i="1"/>
  <c r="P701" i="1"/>
  <c r="Q701" i="1" s="1"/>
  <c r="O638" i="1"/>
  <c r="P638" i="1" s="1"/>
  <c r="Q638" i="1" s="1"/>
  <c r="P469" i="1"/>
  <c r="Q469" i="1" s="1"/>
  <c r="P400" i="1"/>
  <c r="Q400" i="1" s="1"/>
  <c r="O482" i="1"/>
  <c r="P482" i="1" s="1"/>
  <c r="Q482" i="1" s="1"/>
  <c r="O1123" i="1"/>
  <c r="O1118" i="1"/>
  <c r="O1027" i="1"/>
  <c r="P1027" i="1" s="1"/>
  <c r="P967" i="1"/>
  <c r="Q967" i="1" s="1"/>
  <c r="O896" i="1"/>
  <c r="P896" i="1" s="1"/>
  <c r="Q896" i="1" s="1"/>
  <c r="O800" i="1"/>
  <c r="P800" i="1" s="1"/>
  <c r="Q800" i="1" s="1"/>
  <c r="O843" i="1"/>
  <c r="P843" i="1" s="1"/>
  <c r="P749" i="1"/>
  <c r="Q749" i="1" s="1"/>
  <c r="O780" i="1"/>
  <c r="O586" i="1"/>
  <c r="O454" i="1"/>
  <c r="P454" i="1" s="1"/>
  <c r="O339" i="1"/>
  <c r="O1091" i="1"/>
  <c r="P1091" i="1" s="1"/>
  <c r="Q1091" i="1" s="1"/>
  <c r="O1021" i="1"/>
  <c r="O1025" i="1"/>
  <c r="P1025" i="1" s="1"/>
  <c r="Q1025" i="1" s="1"/>
  <c r="O857" i="1"/>
  <c r="P857" i="1" s="1"/>
  <c r="O338" i="1"/>
  <c r="P1096" i="1"/>
  <c r="Q1096" i="1" s="1"/>
  <c r="O1107" i="1"/>
  <c r="P1107" i="1"/>
  <c r="O1066" i="1"/>
  <c r="P1066" i="1" s="1"/>
  <c r="Q1066" i="1" s="1"/>
  <c r="P1060" i="1"/>
  <c r="Q1060" i="1" s="1"/>
  <c r="P996" i="1"/>
  <c r="Q996" i="1" s="1"/>
  <c r="O831" i="1"/>
  <c r="O802" i="1"/>
  <c r="P767" i="1"/>
  <c r="Q767" i="1" s="1"/>
  <c r="P771" i="1"/>
  <c r="Q771" i="1" s="1"/>
  <c r="P583" i="1"/>
  <c r="Q583" i="1" s="1"/>
  <c r="P396" i="1"/>
  <c r="Q396" i="1" s="1"/>
  <c r="O489" i="1"/>
  <c r="P489" i="1" s="1"/>
  <c r="Q489" i="1" s="1"/>
  <c r="P354" i="1"/>
  <c r="Q354" i="1" s="1"/>
  <c r="O915" i="1"/>
  <c r="P915" i="1"/>
  <c r="P883" i="1"/>
  <c r="Q883" i="1" s="1"/>
  <c r="P908" i="1"/>
  <c r="Q908" i="1" s="1"/>
  <c r="O870" i="1"/>
  <c r="P870" i="1" s="1"/>
  <c r="Q870" i="1" s="1"/>
  <c r="O829" i="1"/>
  <c r="P829" i="1" s="1"/>
  <c r="O830" i="1"/>
  <c r="P830" i="1" s="1"/>
  <c r="Q830" i="1" s="1"/>
  <c r="O862" i="1"/>
  <c r="P862" i="1" s="1"/>
  <c r="Q862" i="1" s="1"/>
  <c r="O725" i="1"/>
  <c r="O744" i="1"/>
  <c r="P747" i="1"/>
  <c r="Q747" i="1" s="1"/>
  <c r="O706" i="1"/>
  <c r="O567" i="1"/>
  <c r="P541" i="1"/>
  <c r="Q541" i="1" s="1"/>
  <c r="O543" i="1"/>
  <c r="P543" i="1" s="1"/>
  <c r="O401" i="1"/>
  <c r="P611" i="1"/>
  <c r="Q611" i="1" s="1"/>
  <c r="P563" i="1"/>
  <c r="Q563" i="1" s="1"/>
  <c r="O655" i="1"/>
  <c r="P655" i="1" s="1"/>
  <c r="Q655" i="1" s="1"/>
  <c r="P630" i="1"/>
  <c r="Q630" i="1" s="1"/>
  <c r="O982" i="1"/>
  <c r="O975" i="1"/>
  <c r="O993" i="1"/>
  <c r="O974" i="1"/>
  <c r="O924" i="1"/>
  <c r="O871" i="1"/>
  <c r="O827" i="1"/>
  <c r="P827" i="1" s="1"/>
  <c r="O766" i="1"/>
  <c r="P766" i="1" s="1"/>
  <c r="Q766" i="1" s="1"/>
  <c r="O721" i="1"/>
  <c r="P721" i="1" s="1"/>
  <c r="Q721" i="1" s="1"/>
  <c r="O748" i="1"/>
  <c r="O649" i="1"/>
  <c r="O651" i="1"/>
  <c r="P651" i="1" s="1"/>
  <c r="Q651" i="1" s="1"/>
  <c r="O694" i="1"/>
  <c r="P694" i="1" s="1"/>
  <c r="Q694" i="1" s="1"/>
  <c r="O575" i="1"/>
  <c r="P575" i="1" s="1"/>
  <c r="Q575" i="1" s="1"/>
  <c r="O577" i="1"/>
  <c r="P577" i="1" s="1"/>
  <c r="O485" i="1"/>
  <c r="P485" i="1" s="1"/>
  <c r="Q485" i="1" s="1"/>
  <c r="O535" i="1"/>
  <c r="P535" i="1" s="1"/>
  <c r="Q535" i="1" s="1"/>
  <c r="O432" i="1"/>
  <c r="P514" i="1"/>
  <c r="Q514" i="1" s="1"/>
  <c r="O369" i="1"/>
  <c r="O290" i="1"/>
  <c r="O1113" i="1"/>
  <c r="P1113" i="1" s="1"/>
  <c r="Q1113" i="1" s="1"/>
  <c r="O1124" i="1"/>
  <c r="O1034" i="1"/>
  <c r="P1034" i="1" s="1"/>
  <c r="O1038" i="1"/>
  <c r="O1041" i="1"/>
  <c r="P970" i="1"/>
  <c r="Q970" i="1" s="1"/>
  <c r="P879" i="1"/>
  <c r="Q879" i="1" s="1"/>
  <c r="O851" i="1"/>
  <c r="O726" i="1"/>
  <c r="P726" i="1" s="1"/>
  <c r="O708" i="1"/>
  <c r="P559" i="1"/>
  <c r="Q559" i="1" s="1"/>
  <c r="P505" i="1"/>
  <c r="Q505" i="1" s="1"/>
  <c r="O434" i="1"/>
  <c r="O314" i="1"/>
  <c r="P314" i="1"/>
  <c r="O1080" i="1"/>
  <c r="P1080" i="1" s="1"/>
  <c r="Q1080" i="1" s="1"/>
  <c r="O1083" i="1"/>
  <c r="P1083" i="1" s="1"/>
  <c r="Q1083" i="1" s="1"/>
  <c r="O1035" i="1"/>
  <c r="O1069" i="1"/>
  <c r="O1023" i="1"/>
  <c r="P1023" i="1" s="1"/>
  <c r="P958" i="1"/>
  <c r="Q958" i="1" s="1"/>
  <c r="P887" i="1"/>
  <c r="Q887" i="1" s="1"/>
  <c r="O844" i="1"/>
  <c r="P844" i="1" s="1"/>
  <c r="Q844" i="1" s="1"/>
  <c r="P786" i="1"/>
  <c r="Q786" i="1" s="1"/>
  <c r="O644" i="1"/>
  <c r="P644" i="1" s="1"/>
  <c r="Q644" i="1" s="1"/>
  <c r="O578" i="1"/>
  <c r="P578" i="1" s="1"/>
  <c r="O430" i="1"/>
  <c r="O441" i="1"/>
  <c r="P441" i="1" s="1"/>
  <c r="P571" i="1"/>
  <c r="Q571" i="1" s="1"/>
  <c r="P564" i="1"/>
  <c r="Q564" i="1" s="1"/>
  <c r="P621" i="1"/>
  <c r="Q621" i="1" s="1"/>
  <c r="O547" i="1"/>
  <c r="O499" i="1"/>
  <c r="P499" i="1" s="1"/>
  <c r="O552" i="1"/>
  <c r="O516" i="1"/>
  <c r="P516" i="1" s="1"/>
  <c r="Q516" i="1" s="1"/>
  <c r="O460" i="1"/>
  <c r="O1127" i="1"/>
  <c r="P1127" i="1" s="1"/>
  <c r="Q1127" i="1" s="1"/>
  <c r="P1108" i="1"/>
  <c r="Q1108" i="1" s="1"/>
  <c r="P662" i="1"/>
  <c r="Q662" i="1" s="1"/>
  <c r="P1031" i="1"/>
  <c r="Q1031" i="1" s="1"/>
  <c r="P950" i="1"/>
  <c r="Q950" i="1" s="1"/>
  <c r="O911" i="1"/>
  <c r="P801" i="1"/>
  <c r="Q801" i="1" s="1"/>
  <c r="P751" i="1"/>
  <c r="Q751" i="1" s="1"/>
  <c r="P762" i="1"/>
  <c r="Q762" i="1" s="1"/>
  <c r="O688" i="1"/>
  <c r="P688" i="1" s="1"/>
  <c r="Q688" i="1" s="1"/>
  <c r="O698" i="1"/>
  <c r="P698" i="1" s="1"/>
  <c r="O712" i="1"/>
  <c r="P687" i="1"/>
  <c r="Q687" i="1" s="1"/>
  <c r="P584" i="1"/>
  <c r="Q584" i="1" s="1"/>
  <c r="O570" i="1"/>
  <c r="P570" i="1" s="1"/>
  <c r="P439" i="1"/>
  <c r="Q439" i="1" s="1"/>
  <c r="P521" i="1"/>
  <c r="Q521" i="1" s="1"/>
  <c r="O458" i="1"/>
  <c r="P458" i="1" s="1"/>
  <c r="Q458" i="1" s="1"/>
  <c r="P321" i="1"/>
  <c r="Q321" i="1" s="1"/>
  <c r="O1073" i="1"/>
  <c r="P1073" i="1" s="1"/>
  <c r="Q1073" i="1" s="1"/>
  <c r="O994" i="1"/>
  <c r="O1013" i="1"/>
  <c r="P1013" i="1" s="1"/>
  <c r="P1045" i="1"/>
  <c r="Q1045" i="1" s="1"/>
  <c r="P945" i="1"/>
  <c r="Q945" i="1" s="1"/>
  <c r="O984" i="1"/>
  <c r="P984" i="1" s="1"/>
  <c r="Q984" i="1" s="1"/>
  <c r="P815" i="1"/>
  <c r="Q815" i="1" s="1"/>
  <c r="P774" i="1"/>
  <c r="Q774" i="1" s="1"/>
  <c r="P648" i="1"/>
  <c r="Q648" i="1" s="1"/>
  <c r="P670" i="1"/>
  <c r="Q670" i="1" s="1"/>
  <c r="O576" i="1"/>
  <c r="P576" i="1" s="1"/>
  <c r="Q576" i="1" s="1"/>
  <c r="O517" i="1"/>
  <c r="P517" i="1" s="1"/>
  <c r="O448" i="1"/>
  <c r="P448" i="1" s="1"/>
  <c r="Q448" i="1" s="1"/>
  <c r="P522" i="1"/>
  <c r="Q522" i="1" s="1"/>
  <c r="P1106" i="1"/>
  <c r="Q1106" i="1" s="1"/>
  <c r="O986" i="1"/>
  <c r="P986" i="1" s="1"/>
  <c r="Q986" i="1" s="1"/>
  <c r="P1022" i="1"/>
  <c r="Q1022" i="1" s="1"/>
  <c r="O856" i="1"/>
  <c r="P856" i="1" s="1"/>
  <c r="Q856" i="1" s="1"/>
  <c r="O810" i="1"/>
  <c r="O769" i="1"/>
  <c r="O704" i="1"/>
  <c r="O600" i="1"/>
  <c r="P549" i="1"/>
  <c r="Q549" i="1" s="1"/>
  <c r="P527" i="1"/>
  <c r="Q527" i="1" s="1"/>
  <c r="O1015" i="1"/>
  <c r="O985" i="1"/>
  <c r="P985" i="1" s="1"/>
  <c r="P942" i="1"/>
  <c r="Q942" i="1" s="1"/>
  <c r="O903" i="1"/>
  <c r="O922" i="1"/>
  <c r="O809" i="1"/>
  <c r="P809" i="1" s="1"/>
  <c r="Q809" i="1" s="1"/>
  <c r="O1116" i="1"/>
  <c r="P991" i="1"/>
  <c r="Q991" i="1" s="1"/>
  <c r="O962" i="1"/>
  <c r="P962" i="1" s="1"/>
  <c r="Q962" i="1" s="1"/>
  <c r="O880" i="1"/>
  <c r="O863" i="1"/>
  <c r="O790" i="1"/>
  <c r="O798" i="1"/>
  <c r="P634" i="1"/>
  <c r="Q634" i="1" s="1"/>
  <c r="P494" i="1"/>
  <c r="Q494" i="1" s="1"/>
  <c r="P899" i="1"/>
  <c r="Q899" i="1" s="1"/>
  <c r="O931" i="1"/>
  <c r="O884" i="1"/>
  <c r="P884" i="1" s="1"/>
  <c r="Q884" i="1" s="1"/>
  <c r="P814" i="1"/>
  <c r="Q814" i="1" s="1"/>
  <c r="O839" i="1"/>
  <c r="P839" i="1" s="1"/>
  <c r="Q839" i="1" s="1"/>
  <c r="O825" i="1"/>
  <c r="P860" i="1"/>
  <c r="Q860" i="1" s="1"/>
  <c r="O657" i="1"/>
  <c r="P716" i="1"/>
  <c r="Q716" i="1" s="1"/>
  <c r="O542" i="1"/>
  <c r="P542" i="1" s="1"/>
  <c r="O344" i="1"/>
  <c r="O635" i="1"/>
  <c r="P635" i="1" s="1"/>
  <c r="Q635" i="1" s="1"/>
  <c r="P637" i="1"/>
  <c r="Q637" i="1" s="1"/>
  <c r="P614" i="1"/>
  <c r="Q614" i="1" s="1"/>
  <c r="O515" i="1"/>
  <c r="P467" i="1"/>
  <c r="Q467" i="1" s="1"/>
  <c r="P532" i="1"/>
  <c r="Q532" i="1" s="1"/>
  <c r="O484" i="1"/>
  <c r="O436" i="1"/>
  <c r="P632" i="1"/>
  <c r="Q632" i="1" s="1"/>
  <c r="O421" i="1"/>
  <c r="O836" i="1"/>
  <c r="O757" i="1"/>
  <c r="P717" i="1"/>
  <c r="Q717" i="1" s="1"/>
  <c r="O758" i="1"/>
  <c r="P710" i="1"/>
  <c r="Q710" i="1" s="1"/>
  <c r="O805" i="1"/>
  <c r="O745" i="1"/>
  <c r="P745" i="1" s="1"/>
  <c r="Q745" i="1" s="1"/>
  <c r="O730" i="1"/>
  <c r="P755" i="1"/>
  <c r="Q755" i="1" s="1"/>
  <c r="O764" i="1"/>
  <c r="P696" i="1"/>
  <c r="Q696" i="1" s="1"/>
  <c r="P656" i="1"/>
  <c r="Q656" i="1" s="1"/>
  <c r="P723" i="1"/>
  <c r="Q723" i="1" s="1"/>
  <c r="P673" i="1"/>
  <c r="Q673" i="1" s="1"/>
  <c r="P682" i="1"/>
  <c r="Q682" i="1" s="1"/>
  <c r="P715" i="1"/>
  <c r="Q715" i="1" s="1"/>
  <c r="O667" i="1"/>
  <c r="P709" i="1"/>
  <c r="Q709" i="1" s="1"/>
  <c r="P677" i="1"/>
  <c r="Q677" i="1" s="1"/>
  <c r="O724" i="1"/>
  <c r="O686" i="1"/>
  <c r="P663" i="1"/>
  <c r="Q663" i="1" s="1"/>
  <c r="P607" i="1"/>
  <c r="Q607" i="1" s="1"/>
  <c r="O608" i="1"/>
  <c r="P601" i="1"/>
  <c r="Q601" i="1" s="1"/>
  <c r="P610" i="1"/>
  <c r="Q610" i="1" s="1"/>
  <c r="O404" i="1"/>
  <c r="O405" i="1"/>
  <c r="O502" i="1"/>
  <c r="P446" i="1"/>
  <c r="Q446" i="1" s="1"/>
  <c r="P558" i="1"/>
  <c r="Q558" i="1" s="1"/>
  <c r="O495" i="1"/>
  <c r="P495" i="1" s="1"/>
  <c r="Q495" i="1" s="1"/>
  <c r="O536" i="1"/>
  <c r="O480" i="1"/>
  <c r="O424" i="1"/>
  <c r="O529" i="1"/>
  <c r="P529" i="1" s="1"/>
  <c r="P546" i="1"/>
  <c r="Q546" i="1" s="1"/>
  <c r="P490" i="1"/>
  <c r="Q490" i="1" s="1"/>
  <c r="P426" i="1"/>
  <c r="Q426" i="1" s="1"/>
  <c r="O376" i="1"/>
  <c r="O336" i="1"/>
  <c r="P361" i="1"/>
  <c r="Q361" i="1" s="1"/>
  <c r="O1105" i="1"/>
  <c r="O1076" i="1"/>
  <c r="P1068" i="1"/>
  <c r="Q1068" i="1" s="1"/>
  <c r="P1001" i="1"/>
  <c r="Q1001" i="1" s="1"/>
  <c r="P921" i="1"/>
  <c r="Q921" i="1" s="1"/>
  <c r="P817" i="1"/>
  <c r="Q817" i="1" s="1"/>
  <c r="O765" i="1"/>
  <c r="O692" i="1"/>
  <c r="P692" i="1" s="1"/>
  <c r="Q692" i="1" s="1"/>
  <c r="O631" i="1"/>
  <c r="P631" i="1" s="1"/>
  <c r="Q631" i="1" s="1"/>
  <c r="O414" i="1"/>
  <c r="P545" i="1"/>
  <c r="Q545" i="1" s="1"/>
  <c r="P352" i="1"/>
  <c r="Q352" i="1" s="1"/>
  <c r="O935" i="1"/>
  <c r="P935" i="1" s="1"/>
  <c r="Q935" i="1" s="1"/>
  <c r="O891" i="1"/>
  <c r="P891" i="1" s="1"/>
  <c r="O923" i="1"/>
  <c r="O876" i="1"/>
  <c r="P837" i="1"/>
  <c r="Q837" i="1" s="1"/>
  <c r="O785" i="1"/>
  <c r="P785" i="1" s="1"/>
  <c r="Q785" i="1" s="1"/>
  <c r="O531" i="1"/>
  <c r="O483" i="1"/>
  <c r="P483" i="1" s="1"/>
  <c r="P435" i="1"/>
  <c r="Q435" i="1" s="1"/>
  <c r="O548" i="1"/>
  <c r="O500" i="1"/>
  <c r="P500" i="1" s="1"/>
  <c r="Q500" i="1" s="1"/>
  <c r="P452" i="1"/>
  <c r="Q452" i="1" s="1"/>
  <c r="O438" i="1"/>
  <c r="O488" i="1"/>
  <c r="P488" i="1" s="1"/>
  <c r="Q488" i="1" s="1"/>
  <c r="P518" i="1"/>
  <c r="Q518" i="1" s="1"/>
  <c r="O503" i="1"/>
  <c r="P455" i="1"/>
  <c r="Q455" i="1" s="1"/>
  <c r="O407" i="1"/>
  <c r="P504" i="1"/>
  <c r="Q504" i="1" s="1"/>
  <c r="O537" i="1"/>
  <c r="P506" i="1"/>
  <c r="Q506" i="1" s="1"/>
  <c r="O345" i="1"/>
  <c r="P345" i="1" s="1"/>
  <c r="O297" i="1"/>
  <c r="O355" i="1"/>
  <c r="O394" i="1"/>
  <c r="O389" i="1"/>
  <c r="O381" i="1"/>
  <c r="O365" i="1"/>
  <c r="O357" i="1"/>
  <c r="O349" i="1"/>
  <c r="O317" i="1"/>
  <c r="O382" i="1"/>
  <c r="O366" i="1"/>
  <c r="O350" i="1"/>
  <c r="O334" i="1"/>
  <c r="O302" i="1"/>
  <c r="P294" i="1"/>
  <c r="Q294" i="1" s="1"/>
  <c r="O286" i="1"/>
  <c r="O383" i="1"/>
  <c r="O375" i="1"/>
  <c r="O367" i="1"/>
  <c r="O351" i="1"/>
  <c r="P343" i="1"/>
  <c r="Q343" i="1" s="1"/>
  <c r="P335" i="1"/>
  <c r="Q335" i="1" s="1"/>
  <c r="O327" i="1"/>
  <c r="O319" i="1"/>
  <c r="O303" i="1"/>
  <c r="O295" i="1"/>
  <c r="O1079" i="1"/>
  <c r="P1079" i="1" s="1"/>
  <c r="Q1079" i="1" s="1"/>
  <c r="P890" i="1"/>
  <c r="Q890" i="1" s="1"/>
  <c r="O1087" i="1"/>
  <c r="P1087" i="1" s="1"/>
  <c r="O1112" i="1"/>
  <c r="P743" i="1"/>
  <c r="Q743" i="1" s="1"/>
  <c r="P760" i="1"/>
  <c r="Q760" i="1" s="1"/>
  <c r="O431" i="1"/>
  <c r="O340" i="1"/>
  <c r="O372" i="1"/>
  <c r="O308" i="1"/>
  <c r="O364" i="1"/>
  <c r="O300" i="1"/>
  <c r="O356" i="1"/>
  <c r="O284" i="1"/>
  <c r="O388" i="1"/>
  <c r="O316" i="1"/>
  <c r="O348" i="1"/>
  <c r="O292" i="1"/>
  <c r="O380" i="1"/>
  <c r="O324" i="1"/>
  <c r="Q1104" i="1"/>
  <c r="Q1063" i="1"/>
  <c r="Q992" i="1"/>
  <c r="Q918" i="1"/>
  <c r="Q824" i="1"/>
  <c r="Q770" i="1"/>
  <c r="Q1065" i="1"/>
  <c r="Q491" i="1"/>
  <c r="Q892" i="1"/>
  <c r="Q881" i="1"/>
  <c r="Q1110" i="1"/>
  <c r="Q569" i="1"/>
  <c r="Q463" i="1"/>
  <c r="Q713" i="1"/>
  <c r="Q643" i="1"/>
  <c r="Q498" i="1"/>
  <c r="Q954" i="1"/>
  <c r="Q905" i="1"/>
  <c r="Q604" i="1"/>
  <c r="Q926" i="1"/>
  <c r="Q955" i="1"/>
  <c r="Q705" i="1"/>
  <c r="Q615" i="1"/>
  <c r="Q1072" i="1"/>
  <c r="Q845" i="1"/>
  <c r="Q854" i="1"/>
  <c r="Q684" i="1"/>
  <c r="Q719" i="1"/>
  <c r="Q447" i="1"/>
  <c r="Q594" i="1"/>
  <c r="Q1103" i="1"/>
  <c r="L6" i="1"/>
  <c r="Q932" i="1" l="1"/>
  <c r="P736" i="1"/>
  <c r="Q736" i="1" s="1"/>
  <c r="P101" i="1"/>
  <c r="Q101" i="1" s="1"/>
  <c r="P269" i="1"/>
  <c r="Q269" i="1" s="1"/>
  <c r="P210" i="1"/>
  <c r="Q210" i="1" s="1"/>
  <c r="P170" i="1"/>
  <c r="Q170" i="1" s="1"/>
  <c r="P11" i="1"/>
  <c r="Q11" i="1" s="1"/>
  <c r="P8" i="1"/>
  <c r="Q8" i="1" s="1"/>
  <c r="P106" i="1"/>
  <c r="Q106" i="1" s="1"/>
  <c r="P231" i="1"/>
  <c r="Q231" i="1" s="1"/>
  <c r="P159" i="1"/>
  <c r="Q159" i="1" s="1"/>
  <c r="P251" i="1"/>
  <c r="Q251" i="1" s="1"/>
  <c r="P312" i="1"/>
  <c r="Q312" i="1" s="1"/>
  <c r="P416" i="1"/>
  <c r="Q416" i="1" s="1"/>
  <c r="P408" i="1"/>
  <c r="Q408" i="1" s="1"/>
  <c r="P386" i="1"/>
  <c r="Q386" i="1" s="1"/>
  <c r="P360" i="1"/>
  <c r="Q360" i="1" s="1"/>
  <c r="P373" i="1"/>
  <c r="Q373" i="1" s="1"/>
  <c r="P326" i="1"/>
  <c r="Q326" i="1" s="1"/>
  <c r="P318" i="1"/>
  <c r="Q318" i="1" s="1"/>
  <c r="P310" i="1"/>
  <c r="Q310" i="1" s="1"/>
  <c r="P54" i="1"/>
  <c r="Q54" i="1" s="1"/>
  <c r="P175" i="1"/>
  <c r="Q175" i="1" s="1"/>
  <c r="P192" i="1"/>
  <c r="Q192" i="1" s="1"/>
  <c r="P197" i="1"/>
  <c r="Q197" i="1" s="1"/>
  <c r="P46" i="1"/>
  <c r="Q46" i="1" s="1"/>
  <c r="P229" i="1"/>
  <c r="Q229" i="1" s="1"/>
  <c r="P51" i="1"/>
  <c r="Q51" i="1" s="1"/>
  <c r="P144" i="1"/>
  <c r="Q144" i="1" s="1"/>
  <c r="P42" i="1"/>
  <c r="Q42" i="1" s="1"/>
  <c r="Q249" i="1"/>
  <c r="Q145" i="1"/>
  <c r="Q10" i="1"/>
  <c r="Q222" i="1"/>
  <c r="Q86" i="1"/>
  <c r="Q76" i="1"/>
  <c r="Q33" i="1"/>
  <c r="Q124" i="1"/>
  <c r="Q181" i="1"/>
  <c r="Q102" i="1"/>
  <c r="Q133" i="1"/>
  <c r="Q70" i="1"/>
  <c r="Q90" i="1"/>
  <c r="Q50" i="1"/>
  <c r="Q136" i="1"/>
  <c r="Q272" i="1"/>
  <c r="Q30" i="1"/>
  <c r="Q125" i="1"/>
  <c r="Q156" i="1"/>
  <c r="Q223" i="1"/>
  <c r="Q100" i="1"/>
  <c r="Q18" i="1"/>
  <c r="Q180" i="1"/>
  <c r="Q280" i="1"/>
  <c r="Q345" i="1"/>
  <c r="Q257" i="1"/>
  <c r="Q244" i="1"/>
  <c r="Q236" i="1"/>
  <c r="Q237" i="1"/>
  <c r="Q278" i="1"/>
  <c r="Q279" i="1"/>
  <c r="Q271" i="1"/>
  <c r="Q263" i="1"/>
  <c r="Q201" i="1"/>
  <c r="Q226" i="1"/>
  <c r="Q194" i="1"/>
  <c r="Q186" i="1"/>
  <c r="Q162" i="1"/>
  <c r="Q254" i="1"/>
  <c r="Q211" i="1"/>
  <c r="Q155" i="1"/>
  <c r="Q123" i="1"/>
  <c r="Q243" i="1"/>
  <c r="Q183" i="1"/>
  <c r="Q9" i="1"/>
  <c r="Q283" i="1"/>
  <c r="Q379" i="1"/>
  <c r="Q329" i="1"/>
  <c r="Q314" i="1"/>
  <c r="P116" i="1"/>
  <c r="Q116" i="1" s="1"/>
  <c r="P28" i="1"/>
  <c r="Q28" i="1" s="1"/>
  <c r="P218" i="1"/>
  <c r="Q218" i="1" s="1"/>
  <c r="P267" i="1"/>
  <c r="Q267" i="1" s="1"/>
  <c r="P259" i="1"/>
  <c r="Q259" i="1" s="1"/>
  <c r="P413" i="1"/>
  <c r="Q413" i="1" s="1"/>
  <c r="P132" i="1"/>
  <c r="Q132" i="1" s="1"/>
  <c r="P113" i="1"/>
  <c r="Q113" i="1" s="1"/>
  <c r="P264" i="1"/>
  <c r="Q264" i="1" s="1"/>
  <c r="P208" i="1"/>
  <c r="Q208" i="1" s="1"/>
  <c r="P87" i="1"/>
  <c r="Q87" i="1" s="1"/>
  <c r="P19" i="1"/>
  <c r="Q19" i="1"/>
  <c r="P140" i="1"/>
  <c r="Q140" i="1"/>
  <c r="P184" i="1"/>
  <c r="Q184" i="1"/>
  <c r="P273" i="1"/>
  <c r="Q273" i="1"/>
  <c r="P239" i="1"/>
  <c r="Q239" i="1" s="1"/>
  <c r="P23" i="1"/>
  <c r="Q23" i="1" s="1"/>
  <c r="P109" i="1"/>
  <c r="Q109" i="1" s="1"/>
  <c r="P17" i="1"/>
  <c r="Q17" i="1" s="1"/>
  <c r="P98" i="1"/>
  <c r="Q98" i="1" s="1"/>
  <c r="P34" i="1"/>
  <c r="Q34" i="1" s="1"/>
  <c r="P35" i="1"/>
  <c r="Q35" i="1" s="1"/>
  <c r="P14" i="1"/>
  <c r="Q14" i="1" s="1"/>
  <c r="P256" i="1"/>
  <c r="Q256" i="1" s="1"/>
  <c r="P282" i="1"/>
  <c r="Q282" i="1" s="1"/>
  <c r="P230" i="1"/>
  <c r="Q230" i="1" s="1"/>
  <c r="Q119" i="1"/>
  <c r="P105" i="1"/>
  <c r="Q105" i="1" s="1"/>
  <c r="P40" i="1"/>
  <c r="Q40" i="1" s="1"/>
  <c r="P82" i="1"/>
  <c r="Q82" i="1" s="1"/>
  <c r="P221" i="1"/>
  <c r="Q221" i="1" s="1"/>
  <c r="P206" i="1"/>
  <c r="Q206" i="1" s="1"/>
  <c r="P32" i="1"/>
  <c r="Q32" i="1" s="1"/>
  <c r="P115" i="1"/>
  <c r="Q115" i="1" s="1"/>
  <c r="P66" i="1"/>
  <c r="Q66" i="1" s="1"/>
  <c r="P59" i="1"/>
  <c r="Q59" i="1" s="1"/>
  <c r="P261" i="1"/>
  <c r="Q261" i="1" s="1"/>
  <c r="P262" i="1"/>
  <c r="Q262" i="1" s="1"/>
  <c r="P238" i="1"/>
  <c r="Q238" i="1" s="1"/>
  <c r="P225" i="1"/>
  <c r="Q225" i="1" s="1"/>
  <c r="P217" i="1"/>
  <c r="Q217" i="1" s="1"/>
  <c r="P203" i="1"/>
  <c r="Q203" i="1" s="1"/>
  <c r="P187" i="1"/>
  <c r="Q187" i="1" s="1"/>
  <c r="P179" i="1"/>
  <c r="Q179" i="1" s="1"/>
  <c r="P150" i="1"/>
  <c r="Q150" i="1" s="1"/>
  <c r="Q142" i="1"/>
  <c r="P275" i="1"/>
  <c r="Q275" i="1" s="1"/>
  <c r="P276" i="1"/>
  <c r="Q276" i="1" s="1"/>
  <c r="P309" i="1"/>
  <c r="Q309" i="1" s="1"/>
  <c r="P390" i="1"/>
  <c r="Q390" i="1" s="1"/>
  <c r="P330" i="1"/>
  <c r="Q330" i="1" s="1"/>
  <c r="P399" i="1"/>
  <c r="Q399" i="1" s="1"/>
  <c r="P306" i="1"/>
  <c r="Q306" i="1" s="1"/>
  <c r="P296" i="1"/>
  <c r="Q296" i="1" s="1"/>
  <c r="P417" i="1"/>
  <c r="Q417" i="1" s="1"/>
  <c r="P409" i="1"/>
  <c r="Q409" i="1" s="1"/>
  <c r="P378" i="1"/>
  <c r="Q378" i="1" s="1"/>
  <c r="P428" i="1"/>
  <c r="Q428" i="1" s="1"/>
  <c r="P323" i="1"/>
  <c r="Q323" i="1" s="1"/>
  <c r="P339" i="1"/>
  <c r="Q339" i="1" s="1"/>
  <c r="P338" i="1"/>
  <c r="Q338" i="1" s="1"/>
  <c r="P401" i="1"/>
  <c r="Q401" i="1" s="1"/>
  <c r="P432" i="1"/>
  <c r="Q432" i="1" s="1"/>
  <c r="P434" i="1"/>
  <c r="Q434" i="1" s="1"/>
  <c r="P430" i="1"/>
  <c r="Q430" i="1" s="1"/>
  <c r="P405" i="1"/>
  <c r="Q405" i="1" s="1"/>
  <c r="P414" i="1"/>
  <c r="Q414" i="1" s="1"/>
  <c r="P394" i="1"/>
  <c r="Q394" i="1" s="1"/>
  <c r="P381" i="1"/>
  <c r="Q381" i="1" s="1"/>
  <c r="P365" i="1"/>
  <c r="Q365" i="1" s="1"/>
  <c r="P317" i="1"/>
  <c r="Q317" i="1" s="1"/>
  <c r="P366" i="1"/>
  <c r="Q366" i="1" s="1"/>
  <c r="P350" i="1"/>
  <c r="Q350" i="1" s="1"/>
  <c r="P286" i="1"/>
  <c r="Q286" i="1" s="1"/>
  <c r="P375" i="1"/>
  <c r="Q375" i="1" s="1"/>
  <c r="P367" i="1"/>
  <c r="Q367" i="1" s="1"/>
  <c r="P351" i="1"/>
  <c r="Q351" i="1" s="1"/>
  <c r="P327" i="1"/>
  <c r="Q327" i="1" s="1"/>
  <c r="P319" i="1"/>
  <c r="Q319" i="1" s="1"/>
  <c r="P295" i="1"/>
  <c r="Q295" i="1" s="1"/>
  <c r="P372" i="1"/>
  <c r="Q372" i="1" s="1"/>
  <c r="P300" i="1"/>
  <c r="Q300" i="1" s="1"/>
  <c r="P356" i="1"/>
  <c r="Q356" i="1" s="1"/>
  <c r="P388" i="1"/>
  <c r="Q388" i="1" s="1"/>
  <c r="P348" i="1"/>
  <c r="Q348" i="1" s="1"/>
  <c r="P292" i="1"/>
  <c r="Q292" i="1" s="1"/>
  <c r="P380" i="1"/>
  <c r="Q380" i="1" s="1"/>
  <c r="P324" i="1"/>
  <c r="Q324" i="1" s="1"/>
  <c r="P45" i="1"/>
  <c r="Q45" i="1" s="1"/>
  <c r="P31" i="1"/>
  <c r="Q31" i="1" s="1"/>
  <c r="P240" i="1"/>
  <c r="Q240" i="1" s="1"/>
  <c r="P277" i="1"/>
  <c r="Q277" i="1" s="1"/>
  <c r="P270" i="1"/>
  <c r="Q270" i="1" s="1"/>
  <c r="P255" i="1"/>
  <c r="Q255" i="1" s="1"/>
  <c r="P154" i="1"/>
  <c r="Q154" i="1" s="1"/>
  <c r="P227" i="1"/>
  <c r="Q227" i="1" s="1"/>
  <c r="P163" i="1"/>
  <c r="Q163" i="1" s="1"/>
  <c r="P147" i="1"/>
  <c r="Q147" i="1" s="1"/>
  <c r="P126" i="1"/>
  <c r="Q126" i="1" s="1"/>
  <c r="P57" i="1"/>
  <c r="Q57" i="1" s="1"/>
  <c r="P224" i="1"/>
  <c r="Q224" i="1" s="1"/>
  <c r="P418" i="1"/>
  <c r="Q418" i="1" s="1"/>
  <c r="P526" i="1"/>
  <c r="Q526" i="1" s="1"/>
  <c r="P393" i="1"/>
  <c r="Q393" i="1" s="1"/>
  <c r="P456" i="1"/>
  <c r="Q456" i="1" s="1"/>
  <c r="Q445" i="1"/>
  <c r="P828" i="1"/>
  <c r="Q828" i="1" s="1"/>
  <c r="P609" i="1"/>
  <c r="Q609" i="1" s="1"/>
  <c r="P1114" i="1"/>
  <c r="Q1114" i="1" s="1"/>
  <c r="P1037" i="1"/>
  <c r="Q1037" i="1" s="1"/>
  <c r="P738" i="1"/>
  <c r="Q738" i="1" s="1"/>
  <c r="P1071" i="1"/>
  <c r="Q1071" i="1" s="1"/>
  <c r="Q1107" i="1"/>
  <c r="Q1034" i="1"/>
  <c r="P780" i="1"/>
  <c r="Q780" i="1" s="1"/>
  <c r="P586" i="1"/>
  <c r="Q586" i="1" s="1"/>
  <c r="P802" i="1"/>
  <c r="Q802" i="1" s="1"/>
  <c r="P982" i="1"/>
  <c r="Q982" i="1" s="1"/>
  <c r="P975" i="1"/>
  <c r="Q975" i="1" s="1"/>
  <c r="P924" i="1"/>
  <c r="Q924" i="1" s="1"/>
  <c r="P708" i="1"/>
  <c r="Q708" i="1" s="1"/>
  <c r="P1064" i="1"/>
  <c r="Q1064" i="1" s="1"/>
  <c r="P593" i="1"/>
  <c r="Q593" i="1" s="1"/>
  <c r="P579" i="1"/>
  <c r="Q579" i="1" s="1"/>
  <c r="P284" i="1"/>
  <c r="Q284" i="1" s="1"/>
  <c r="P911" i="1"/>
  <c r="Q911" i="1" s="1"/>
  <c r="P712" i="1"/>
  <c r="Q712" i="1" s="1"/>
  <c r="P325" i="1"/>
  <c r="Q325" i="1" s="1"/>
  <c r="P797" i="1"/>
  <c r="Q797" i="1" s="1"/>
  <c r="Q1036" i="1"/>
  <c r="P923" i="1"/>
  <c r="Q923" i="1" s="1"/>
  <c r="P503" i="1"/>
  <c r="Q503" i="1" s="1"/>
  <c r="P407" i="1"/>
  <c r="Q407" i="1" s="1"/>
  <c r="P537" i="1"/>
  <c r="Q537" i="1" s="1"/>
  <c r="P297" i="1"/>
  <c r="Q297" i="1" s="1"/>
  <c r="P357" i="1"/>
  <c r="Q357" i="1" s="1"/>
  <c r="P334" i="1"/>
  <c r="Q334" i="1" s="1"/>
  <c r="Q1042" i="1"/>
  <c r="Q668" i="1"/>
  <c r="Q988" i="1"/>
  <c r="Q626" i="1"/>
  <c r="Q581" i="1"/>
  <c r="Q459" i="1"/>
  <c r="Q1125" i="1"/>
  <c r="Q841" i="1"/>
  <c r="Q728" i="1"/>
  <c r="Q602" i="1"/>
  <c r="Q466" i="1"/>
  <c r="Q598" i="1"/>
  <c r="Q669" i="1"/>
  <c r="Q960" i="1"/>
  <c r="Q919" i="1"/>
  <c r="Q707" i="1"/>
  <c r="Q520" i="1"/>
  <c r="Q1067" i="1"/>
  <c r="Q968" i="1"/>
  <c r="Q454" i="1"/>
  <c r="Q857" i="1"/>
  <c r="Q829" i="1"/>
  <c r="Q827" i="1"/>
  <c r="Q577" i="1"/>
  <c r="Q726" i="1"/>
  <c r="Q1023" i="1"/>
  <c r="Q698" i="1"/>
  <c r="Q891" i="1"/>
  <c r="Q1087" i="1"/>
  <c r="P877" i="1"/>
  <c r="Q877" i="1" s="1"/>
  <c r="Q1085" i="1"/>
  <c r="Q1101" i="1"/>
  <c r="Q978" i="1"/>
  <c r="Q864" i="1"/>
  <c r="Q894" i="1"/>
  <c r="Q478" i="1"/>
  <c r="Q542" i="1"/>
  <c r="Q647" i="1"/>
  <c r="Q969" i="1"/>
  <c r="Q691" i="1"/>
  <c r="Q1052" i="1"/>
  <c r="Q893" i="1"/>
  <c r="Q475" i="1"/>
  <c r="Q517" i="1"/>
  <c r="Q529" i="1"/>
  <c r="Q1027" i="1"/>
  <c r="Q843" i="1"/>
  <c r="Q915" i="1"/>
  <c r="Q543" i="1"/>
  <c r="Q985" i="1"/>
  <c r="Q578" i="1"/>
  <c r="Q441" i="1"/>
  <c r="Q499" i="1"/>
  <c r="Q570" i="1"/>
  <c r="Q1013" i="1"/>
  <c r="Q483" i="1"/>
  <c r="P582" i="1"/>
  <c r="Q582" i="1" s="1"/>
  <c r="P1099" i="1"/>
  <c r="Q1099" i="1"/>
  <c r="P835" i="1"/>
  <c r="Q835" i="1" s="1"/>
  <c r="P1019" i="1"/>
  <c r="Q1019" i="1" s="1"/>
  <c r="P928" i="1"/>
  <c r="Q928" i="1" s="1"/>
  <c r="P912" i="1"/>
  <c r="Q912" i="1" s="1"/>
  <c r="P560" i="1"/>
  <c r="Q560" i="1" s="1"/>
  <c r="P1002" i="1"/>
  <c r="Q1002" i="1" s="1"/>
  <c r="P934" i="1"/>
  <c r="Q934" i="1" s="1"/>
  <c r="P920" i="1"/>
  <c r="Q920" i="1" s="1"/>
  <c r="P337" i="1"/>
  <c r="Q337" i="1" s="1"/>
  <c r="P813" i="1"/>
  <c r="Q813" i="1" s="1"/>
  <c r="P627" i="1"/>
  <c r="Q627" i="1" s="1"/>
  <c r="P444" i="1"/>
  <c r="Q444" i="1" s="1"/>
  <c r="P1095" i="1"/>
  <c r="Q1095" i="1" s="1"/>
  <c r="P1046" i="1"/>
  <c r="Q1046" i="1" s="1"/>
  <c r="P913" i="1"/>
  <c r="Q913" i="1" s="1"/>
  <c r="P788" i="1"/>
  <c r="Q788" i="1" s="1"/>
  <c r="P313" i="1"/>
  <c r="Q313" i="1" s="1"/>
  <c r="P1054" i="1"/>
  <c r="Q1054" i="1" s="1"/>
  <c r="P961" i="1"/>
  <c r="Q961" i="1" s="1"/>
  <c r="P925" i="1"/>
  <c r="Q925" i="1" s="1"/>
  <c r="P457" i="1"/>
  <c r="Q457" i="1" s="1"/>
  <c r="P1057" i="1"/>
  <c r="Q1057" i="1" s="1"/>
  <c r="P947" i="1"/>
  <c r="Q947" i="1" s="1"/>
  <c r="P734" i="1"/>
  <c r="Q734" i="1" s="1"/>
  <c r="P347" i="1"/>
  <c r="Q347" i="1" s="1"/>
  <c r="P596" i="1"/>
  <c r="Q596" i="1" s="1"/>
  <c r="P468" i="1"/>
  <c r="Q468" i="1" s="1"/>
  <c r="P420" i="1"/>
  <c r="Q420" i="1" s="1"/>
  <c r="P1053" i="1"/>
  <c r="Q1053" i="1" s="1"/>
  <c r="P909" i="1"/>
  <c r="Q909" i="1" s="1"/>
  <c r="P794" i="1"/>
  <c r="Q794" i="1" s="1"/>
  <c r="P777" i="1"/>
  <c r="Q777" i="1" s="1"/>
  <c r="P544" i="1"/>
  <c r="Q544" i="1" s="1"/>
  <c r="P473" i="1"/>
  <c r="Q473" i="1" s="1"/>
  <c r="P1008" i="1"/>
  <c r="Q1008" i="1" s="1"/>
  <c r="P873" i="1"/>
  <c r="Q873" i="1" s="1"/>
  <c r="P462" i="1"/>
  <c r="Q462" i="1" s="1"/>
  <c r="P1018" i="1"/>
  <c r="Q1018" i="1" s="1"/>
  <c r="P989" i="1"/>
  <c r="Q989" i="1" s="1"/>
  <c r="P735" i="1"/>
  <c r="Q735" i="1" s="1"/>
  <c r="P1026" i="1"/>
  <c r="Q1026" i="1" s="1"/>
  <c r="P1030" i="1"/>
  <c r="Q1030" i="1" s="1"/>
  <c r="P951" i="1"/>
  <c r="Q951" i="1" s="1"/>
  <c r="P853" i="1"/>
  <c r="Q853" i="1" s="1"/>
  <c r="P811" i="1"/>
  <c r="Q811" i="1" s="1"/>
  <c r="P750" i="1"/>
  <c r="Q750" i="1" s="1"/>
  <c r="P633" i="1"/>
  <c r="Q633" i="1" s="1"/>
  <c r="P642" i="1"/>
  <c r="Q642" i="1" s="1"/>
  <c r="P597" i="1"/>
  <c r="Q597" i="1" s="1"/>
  <c r="P427" i="1"/>
  <c r="Q427" i="1" s="1"/>
  <c r="P524" i="1"/>
  <c r="Q524" i="1" s="1"/>
  <c r="P476" i="1"/>
  <c r="Q476" i="1" s="1"/>
  <c r="P938" i="1"/>
  <c r="Q938" i="1" s="1"/>
  <c r="P957" i="1"/>
  <c r="Q957" i="1" s="1"/>
  <c r="P1049" i="1"/>
  <c r="Q1049" i="1" s="1"/>
  <c r="P711" i="1"/>
  <c r="Q711" i="1" s="1"/>
  <c r="P1123" i="1"/>
  <c r="Q1123" i="1" s="1"/>
  <c r="P1118" i="1"/>
  <c r="Q1118" i="1" s="1"/>
  <c r="P1021" i="1"/>
  <c r="Q1021" i="1" s="1"/>
  <c r="P831" i="1"/>
  <c r="Q831" i="1" s="1"/>
  <c r="P725" i="1"/>
  <c r="Q725" i="1" s="1"/>
  <c r="P744" i="1"/>
  <c r="Q744" i="1" s="1"/>
  <c r="P706" i="1"/>
  <c r="Q706" i="1" s="1"/>
  <c r="P567" i="1"/>
  <c r="Q567" i="1" s="1"/>
  <c r="P993" i="1"/>
  <c r="Q993" i="1" s="1"/>
  <c r="P974" i="1"/>
  <c r="Q974" i="1" s="1"/>
  <c r="P871" i="1"/>
  <c r="Q871" i="1" s="1"/>
  <c r="P748" i="1"/>
  <c r="Q748" i="1" s="1"/>
  <c r="P649" i="1"/>
  <c r="Q649" i="1" s="1"/>
  <c r="P369" i="1"/>
  <c r="Q369" i="1" s="1"/>
  <c r="P290" i="1"/>
  <c r="Q290" i="1" s="1"/>
  <c r="P1124" i="1"/>
  <c r="Q1124" i="1" s="1"/>
  <c r="P1038" i="1"/>
  <c r="Q1038" i="1" s="1"/>
  <c r="P1041" i="1"/>
  <c r="Q1041" i="1" s="1"/>
  <c r="P851" i="1"/>
  <c r="Q851" i="1" s="1"/>
  <c r="P1035" i="1"/>
  <c r="Q1035" i="1" s="1"/>
  <c r="P1069" i="1"/>
  <c r="Q1069" i="1" s="1"/>
  <c r="P547" i="1"/>
  <c r="Q547" i="1" s="1"/>
  <c r="P552" i="1"/>
  <c r="Q552" i="1" s="1"/>
  <c r="P460" i="1"/>
  <c r="Q460" i="1" s="1"/>
  <c r="P994" i="1"/>
  <c r="Q994" i="1" s="1"/>
  <c r="P810" i="1"/>
  <c r="Q810" i="1" s="1"/>
  <c r="P769" i="1"/>
  <c r="Q769" i="1" s="1"/>
  <c r="P704" i="1"/>
  <c r="Q704" i="1" s="1"/>
  <c r="P600" i="1"/>
  <c r="Q600" i="1" s="1"/>
  <c r="P1015" i="1"/>
  <c r="Q1015" i="1" s="1"/>
  <c r="P903" i="1"/>
  <c r="Q903" i="1" s="1"/>
  <c r="P922" i="1"/>
  <c r="Q922" i="1" s="1"/>
  <c r="P1116" i="1"/>
  <c r="Q1116" i="1" s="1"/>
  <c r="P880" i="1"/>
  <c r="Q880" i="1" s="1"/>
  <c r="P863" i="1"/>
  <c r="Q863" i="1" s="1"/>
  <c r="P790" i="1"/>
  <c r="Q790" i="1" s="1"/>
  <c r="P798" i="1"/>
  <c r="Q798" i="1" s="1"/>
  <c r="P931" i="1"/>
  <c r="Q931" i="1" s="1"/>
  <c r="P825" i="1"/>
  <c r="Q825" i="1" s="1"/>
  <c r="P657" i="1"/>
  <c r="Q657" i="1" s="1"/>
  <c r="P344" i="1"/>
  <c r="Q344" i="1" s="1"/>
  <c r="P515" i="1"/>
  <c r="Q515" i="1" s="1"/>
  <c r="P484" i="1"/>
  <c r="Q484" i="1" s="1"/>
  <c r="P436" i="1"/>
  <c r="Q436" i="1" s="1"/>
  <c r="P421" i="1"/>
  <c r="Q421" i="1" s="1"/>
  <c r="P836" i="1"/>
  <c r="Q836" i="1" s="1"/>
  <c r="P757" i="1"/>
  <c r="Q757" i="1" s="1"/>
  <c r="P758" i="1"/>
  <c r="Q758" i="1" s="1"/>
  <c r="P805" i="1"/>
  <c r="Q805" i="1" s="1"/>
  <c r="P730" i="1"/>
  <c r="Q730" i="1" s="1"/>
  <c r="P764" i="1"/>
  <c r="Q764" i="1" s="1"/>
  <c r="P667" i="1"/>
  <c r="Q667" i="1" s="1"/>
  <c r="P724" i="1"/>
  <c r="Q724" i="1" s="1"/>
  <c r="P686" i="1"/>
  <c r="Q686" i="1" s="1"/>
  <c r="P608" i="1"/>
  <c r="Q608" i="1" s="1"/>
  <c r="P404" i="1"/>
  <c r="Q404" i="1" s="1"/>
  <c r="P502" i="1"/>
  <c r="Q502" i="1" s="1"/>
  <c r="P536" i="1"/>
  <c r="Q536" i="1" s="1"/>
  <c r="P480" i="1"/>
  <c r="Q480" i="1" s="1"/>
  <c r="P424" i="1"/>
  <c r="Q424" i="1" s="1"/>
  <c r="P376" i="1"/>
  <c r="Q376" i="1" s="1"/>
  <c r="P336" i="1"/>
  <c r="Q336" i="1" s="1"/>
  <c r="P1105" i="1"/>
  <c r="Q1105" i="1" s="1"/>
  <c r="P1076" i="1"/>
  <c r="Q1076" i="1" s="1"/>
  <c r="P765" i="1"/>
  <c r="Q765" i="1" s="1"/>
  <c r="P876" i="1"/>
  <c r="Q876" i="1" s="1"/>
  <c r="P531" i="1"/>
  <c r="Q531" i="1" s="1"/>
  <c r="P548" i="1"/>
  <c r="Q548" i="1" s="1"/>
  <c r="P438" i="1"/>
  <c r="Q438" i="1" s="1"/>
  <c r="P355" i="1"/>
  <c r="Q355" i="1" s="1"/>
  <c r="P389" i="1"/>
  <c r="Q389" i="1" s="1"/>
  <c r="P349" i="1"/>
  <c r="Q349" i="1" s="1"/>
  <c r="P382" i="1"/>
  <c r="Q382" i="1" s="1"/>
  <c r="P302" i="1"/>
  <c r="Q302" i="1" s="1"/>
  <c r="P383" i="1"/>
  <c r="Q383" i="1" s="1"/>
  <c r="P303" i="1"/>
  <c r="Q303" i="1" s="1"/>
  <c r="P1112" i="1"/>
  <c r="Q1112" i="1" s="1"/>
  <c r="P431" i="1"/>
  <c r="Q431" i="1" s="1"/>
  <c r="P340" i="1"/>
  <c r="Q340" i="1" s="1"/>
  <c r="P308" i="1"/>
  <c r="Q308" i="1" s="1"/>
  <c r="P364" i="1"/>
  <c r="Q364" i="1" s="1"/>
  <c r="P316" i="1"/>
  <c r="Q316" i="1" s="1"/>
  <c r="N6" i="1"/>
  <c r="O6" i="1" l="1"/>
  <c r="P6" i="1" s="1"/>
  <c r="Q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<sst xmlns="http://schemas.openxmlformats.org/spreadsheetml/2006/main" count="47868" uniqueCount="1974">
  <si>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</si>
  <si>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</si>
  <si>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</si>
  <si>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</si>
  <si>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</si>
  <si>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</si>
  <si>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</si>
  <si>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</si>
  <si>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</si>
  <si>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</si>
  <si>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</si>
  <si>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</si>
  <si>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</si>
  <si>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</si>
  <si>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</si>
  <si>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</si>
  <si>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</si>
  <si>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</si>
  <si>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</si>
  <si>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</si>
  <si>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</si>
  <si>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</si>
  <si>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</si>
  <si>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</si>
  <si>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</si>
  <si>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</si>
  <si>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</si>
  <si>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</si>
  <si>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</si>
  <si>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</si>
  <si>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</si>
  <si>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</si>
  <si>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</si>
  <si>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</si>
  <si>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</si>
  <si>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</si>
  <si>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</si>
  <si>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</si>
  <si>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</si>
  <si>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</si>
  <si>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</si>
  <si>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</si>
  <si>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</si>
  <si>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</si>
  <si>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</si>
  <si>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</si>
  <si>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</si>
  <si>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</si>
  <si>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</si>
  <si>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</si>
  <si>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</si>
  <si>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</si>
  <si>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</si>
  <si>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</si>
  <si>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</si>
  <si>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</si>
  <si>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</si>
  <si>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</si>
  <si>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</si>
  <si>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</si>
  <si>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</si>
  <si>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</si>
  <si>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</si>
  <si>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</si>
  <si>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</si>
  <si>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</si>
  <si>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</si>
  <si>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</si>
  <si>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</si>
  <si>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</si>
  <si>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</si>
  <si>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</si>
  <si>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</si>
  <si>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</si>
  <si>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</si>
  <si>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</si>
  <si>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</si>
  <si>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</si>
  <si>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</si>
  <si>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</si>
  <si>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</si>
  <si>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</si>
  <si>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</si>
  <si>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</si>
  <si>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</si>
  <si>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</si>
  <si>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</si>
  <si>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</si>
  <si>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</si>
  <si>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</si>
  <si>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</si>
  <si>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</si>
  <si>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</si>
  <si>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</si>
  <si>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</si>
  <si>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</si>
  <si>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</si>
  <si>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</si>
  <si>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</si>
  <si>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</si>
  <si>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</si>
  <si>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</si>
  <si>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</si>
  <si>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</si>
  <si>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</si>
  <si>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</si>
  <si>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</si>
  <si>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</si>
  <si>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</si>
  <si>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</si>
  <si>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</si>
  <si>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</si>
  <si>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</si>
  <si>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</si>
  <si>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</si>
  <si>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</si>
  <si>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</si>
  <si>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</si>
  <si>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</si>
  <si>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</si>
  <si>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</si>
  <si>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</si>
  <si>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</si>
  <si>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</si>
  <si>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</si>
  <si>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</si>
  <si>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</si>
  <si>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</si>
  <si>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</si>
  <si>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</si>
  <si>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</si>
  <si>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</si>
  <si>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</si>
  <si>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</si>
  <si>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</si>
  <si>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</si>
  <si>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</si>
  <si>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</si>
  <si>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</si>
  <si>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</si>
  <si>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</si>
  <si>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</si>
  <si>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</si>
  <si>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</si>
  <si>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</si>
  <si>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</si>
  <si>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</si>
  <si>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</si>
  <si>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</si>
  <si>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</si>
  <si>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</si>
  <si>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</si>
  <si>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</si>
  <si>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</si>
  <si>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</si>
  <si>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</si>
  <si>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</si>
  <si>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</si>
  <si>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</si>
  <si>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</si>
  <si>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</si>
  <si>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</si>
  <si>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</si>
  <si>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</si>
  <si>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</si>
  <si>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</si>
  <si>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</si>
  <si>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</si>
  <si>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</si>
  <si>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</si>
  <si>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</si>
  <si>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</si>
  <si>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</si>
  <si>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</si>
  <si>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</si>
  <si>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</si>
  <si>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</si>
  <si>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</si>
  <si>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</si>
  <si>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</si>
  <si>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</si>
  <si>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</si>
  <si>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</si>
  <si>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</si>
  <si>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조유미</t>
  </si>
  <si>
    <t>정유나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</si>
  <si>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</si>
  <si>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</si>
  <si>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</si>
  <si>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</si>
  <si>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</si>
  <si>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</si>
  <si>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</si>
  <si>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</si>
  <si>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</si>
  <si>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</si>
  <si>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</si>
  <si>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</si>
  <si>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</si>
  <si>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</si>
  <si>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장정희</t>
  </si>
  <si>
    <t>우종필 TL</t>
  </si>
  <si>
    <t>신익채 TL</t>
  </si>
  <si>
    <t>김종헌 매니저</t>
  </si>
  <si>
    <t>서미혜 매니저</t>
  </si>
  <si>
    <t>국내/외화</t>
    <phoneticPr fontId="2" type="noConversion"/>
  </si>
  <si>
    <t>*해외 음수 발생월 세부내역 확인 필수*</t>
    <phoneticPr fontId="2" type="noConversion"/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</si>
  <si>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</si>
  <si>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</si>
  <si>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</si>
  <si>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지급수수료/판매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</si>
  <si>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</si>
  <si>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</si>
  <si>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</si>
  <si>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</si>
  <si>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</si>
  <si>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</si>
  <si>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</si>
  <si>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</si>
  <si>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</si>
  <si>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</si>
  <si>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</si>
  <si>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</si>
  <si>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</si>
  <si>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</si>
  <si>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</si>
  <si>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</si>
  <si>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</si>
  <si>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</si>
  <si>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</si>
  <si>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</si>
  <si>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</si>
  <si>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</si>
  <si>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</si>
  <si>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</si>
  <si>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</si>
  <si>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</si>
  <si>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</si>
  <si>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</si>
  <si>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</si>
  <si>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</si>
  <si>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</si>
  <si>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</si>
  <si>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</si>
  <si>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</si>
  <si>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</si>
  <si>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</si>
  <si>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</si>
  <si>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</si>
  <si>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</si>
  <si>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</si>
  <si>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</si>
  <si>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</si>
  <si>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</si>
  <si>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</si>
  <si>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</si>
  <si>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</si>
  <si>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</si>
  <si>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</si>
  <si>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</si>
  <si>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</si>
  <si>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</si>
  <si>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</si>
  <si>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</si>
  <si>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</si>
  <si>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</si>
  <si>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</si>
  <si>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</si>
  <si>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</si>
  <si>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</si>
  <si>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</si>
  <si>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</si>
  <si>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</si>
  <si>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</si>
  <si>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</si>
  <si>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</si>
  <si>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</si>
  <si>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</si>
  <si>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</si>
  <si>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</si>
  <si>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</si>
  <si>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</si>
  <si>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</si>
  <si>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</si>
  <si>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</si>
  <si>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</si>
  <si>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</si>
  <si>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</si>
  <si>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</si>
  <si>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</si>
  <si>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</si>
  <si>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</si>
  <si>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</si>
  <si>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</si>
  <si>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</si>
  <si>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</si>
  <si>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</si>
  <si>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</si>
  <si>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</si>
  <si>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</si>
  <si>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</si>
  <si>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</si>
  <si>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</si>
  <si>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</si>
  <si>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</si>
  <si>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</si>
  <si>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</si>
  <si>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</si>
  <si>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</si>
  <si>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</si>
  <si>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</si>
  <si>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</si>
  <si>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</si>
  <si>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</si>
  <si>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</si>
  <si>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</si>
  <si>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</si>
  <si>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</si>
  <si>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</si>
  <si>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</si>
  <si>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</si>
  <si>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</si>
  <si>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</si>
  <si>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</si>
  <si>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</si>
  <si>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</si>
  <si>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</si>
  <si>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</si>
  <si>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</si>
  <si>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</si>
  <si>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</si>
  <si>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</si>
  <si>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</si>
  <si>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</si>
  <si>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</si>
  <si>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</si>
  <si>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</si>
  <si>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OTRSC100B</t>
  </si>
  <si>
    <t>트란사민캡슐250밀리그램(트라넥삼산)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</si>
  <si>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</si>
  <si>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</si>
  <si>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</si>
  <si>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</si>
  <si>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</si>
  <si>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</si>
  <si>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</si>
  <si>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</si>
  <si>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</si>
  <si>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</si>
  <si>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</si>
  <si>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</si>
  <si>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</si>
  <si>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</si>
  <si>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</si>
  <si>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</si>
  <si>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</si>
  <si>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</si>
  <si>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</si>
  <si>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</si>
  <si>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</si>
  <si>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</si>
  <si>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</si>
  <si>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</si>
  <si>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</si>
  <si>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</si>
  <si>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</si>
  <si>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</si>
  <si>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</si>
  <si>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</si>
  <si>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</si>
  <si>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</si>
  <si>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</si>
  <si>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</si>
  <si>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</si>
  <si>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</si>
  <si>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</si>
  <si>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</si>
  <si>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</si>
  <si>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</si>
  <si>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</si>
  <si>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</si>
  <si>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</si>
  <si>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</si>
  <si>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</si>
  <si>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</si>
  <si>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</si>
  <si>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</si>
  <si>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</si>
  <si>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</si>
  <si>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</si>
  <si>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</si>
  <si>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</si>
  <si>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</si>
  <si>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</si>
  <si>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</si>
  <si>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</si>
  <si>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</si>
  <si>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</si>
  <si>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</si>
  <si>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</si>
  <si>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</si>
  <si>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</si>
  <si>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</si>
  <si>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</si>
  <si>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</si>
  <si>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</si>
  <si>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</si>
  <si>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</si>
  <si>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</si>
  <si>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</si>
  <si>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</si>
  <si>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</si>
  <si>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</si>
  <si>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</si>
  <si>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</si>
  <si>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</si>
  <si>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</si>
  <si>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</si>
  <si>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</si>
  <si>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</si>
  <si>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</si>
  <si>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</si>
  <si>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</si>
  <si>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</si>
  <si>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</si>
  <si>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</si>
  <si>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</si>
  <si>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</si>
  <si>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</si>
  <si>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</si>
  <si>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</si>
  <si>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</si>
  <si>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</si>
  <si>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</si>
  <si>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</si>
  <si>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</si>
  <si>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</si>
  <si>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</si>
  <si>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</si>
  <si>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</si>
  <si>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</si>
  <si>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</si>
  <si>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</si>
  <si>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</si>
  <si>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</si>
  <si>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</si>
  <si>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</si>
  <si>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</si>
  <si>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</si>
  <si>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</si>
  <si>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</si>
  <si>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</si>
  <si>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</si>
  <si>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</si>
  <si>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</si>
  <si>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</si>
  <si>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</si>
  <si>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</si>
  <si>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복산나이스(부산)</t>
  </si>
  <si>
    <t>ORPRT500B</t>
  </si>
  <si>
    <t>앤플러스팜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</si>
  <si>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</si>
  <si>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</si>
  <si>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</si>
  <si>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</si>
  <si>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</si>
  <si>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</si>
  <si>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</si>
  <si>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</si>
  <si>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</si>
  <si>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</si>
  <si>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</si>
  <si>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</si>
  <si>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</si>
  <si>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</si>
  <si>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</si>
  <si>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</si>
  <si>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</si>
  <si>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</si>
  <si>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</si>
  <si>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</si>
  <si>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</si>
  <si>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</si>
  <si>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OTC팀</t>
  </si>
  <si>
    <t>이운범</t>
  </si>
  <si>
    <t>지산플러스약국</t>
  </si>
  <si>
    <t>CMO팀</t>
  </si>
  <si>
    <t>한국팜비오</t>
  </si>
  <si>
    <t>제품창고</t>
  </si>
  <si>
    <t>동성제약 아산공장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</si>
  <si>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</si>
  <si>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</si>
  <si>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</si>
  <si>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</si>
  <si>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</si>
  <si>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</si>
  <si>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</si>
  <si>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</si>
  <si>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</si>
  <si>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보령약품</t>
  </si>
  <si>
    <t>동우메디칼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</si>
  <si>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</si>
  <si>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</si>
  <si>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</si>
  <si>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</si>
  <si>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</si>
  <si>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</si>
  <si>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</si>
  <si>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</si>
  <si>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</si>
  <si>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</si>
  <si>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</si>
  <si>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</si>
  <si>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</si>
  <si>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</si>
  <si>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</si>
  <si>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</si>
  <si>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</si>
  <si>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</si>
  <si>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</si>
  <si>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굿모닝약국</t>
  </si>
  <si>
    <t>경일약품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</si>
  <si>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</si>
  <si>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</si>
  <si>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</si>
  <si>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</si>
  <si>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</si>
  <si>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</si>
  <si>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</si>
  <si>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</si>
  <si>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</si>
  <si>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</si>
  <si>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</si>
  <si>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</si>
  <si>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</si>
  <si>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</si>
  <si>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</si>
  <si>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씨앤씨팜코어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</si>
  <si>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</si>
  <si>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</si>
  <si>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</si>
  <si>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</si>
  <si>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</si>
  <si>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</si>
  <si>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</si>
  <si>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</si>
  <si>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</si>
  <si>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</si>
  <si>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</si>
  <si>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</si>
  <si>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제일팜</t>
  </si>
  <si>
    <t>136-86-00583</t>
  </si>
  <si>
    <t>맥널티 연희동사무실</t>
  </si>
  <si>
    <t>연구개발출고</t>
  </si>
  <si>
    <t>신덕약품</t>
  </si>
  <si>
    <t>도원약품</t>
  </si>
  <si>
    <t>313-86-00900</t>
  </si>
  <si>
    <t>유진약품</t>
  </si>
  <si>
    <t>409-81-08080</t>
  </si>
  <si>
    <t>라라팜</t>
  </si>
  <si>
    <t>인천약품 new군포지점</t>
  </si>
  <si>
    <t>리본</t>
  </si>
  <si>
    <t>에스제이피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</si>
  <si>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</si>
  <si>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</si>
  <si>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</si>
  <si>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</si>
  <si>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</si>
  <si>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</si>
  <si>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뉴케이팜</t>
  </si>
  <si>
    <t>OROLT030P</t>
  </si>
  <si>
    <t>로수바엘정10밀리그램(로수바스타틴칼슘)</t>
  </si>
  <si>
    <t>센텀메디팜</t>
  </si>
  <si>
    <t>피코이노베이션</t>
  </si>
  <si>
    <t>816-88-01794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</si>
  <si>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</si>
  <si>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</si>
  <si>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</si>
  <si>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</si>
  <si>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</si>
  <si>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</si>
  <si>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</si>
  <si>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</si>
  <si>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</si>
  <si>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</si>
  <si>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</si>
  <si>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</si>
  <si>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</si>
  <si>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</si>
  <si>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</si>
  <si>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</si>
  <si>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</si>
  <si>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</si>
  <si>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</si>
  <si>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</si>
  <si>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</si>
  <si>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</si>
  <si>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</si>
  <si>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</si>
  <si>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</si>
  <si>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</si>
  <si>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</si>
  <si>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</si>
  <si>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</si>
  <si>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</si>
  <si>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</si>
  <si>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</si>
  <si>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</si>
  <si>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</si>
  <si>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</si>
  <si>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</si>
  <si>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</si>
  <si>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</si>
  <si>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</si>
  <si>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</si>
  <si>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</si>
  <si>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</si>
  <si>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</si>
  <si>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</si>
  <si>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</si>
  <si>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</si>
  <si>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</si>
  <si>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</si>
  <si>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</si>
  <si>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</si>
  <si>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</si>
  <si>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</si>
  <si>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</si>
  <si>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</si>
  <si>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</si>
  <si>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</si>
  <si>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</si>
  <si>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</si>
  <si>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</si>
  <si>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</si>
  <si>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</si>
  <si>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</si>
  <si>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</si>
  <si>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</si>
  <si>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</si>
  <si>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</si>
  <si>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</si>
  <si>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</si>
  <si>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</si>
  <si>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</si>
  <si>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</si>
  <si>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</si>
  <si>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</si>
  <si>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</si>
  <si>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</si>
  <si>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</si>
  <si>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</si>
  <si>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</si>
  <si>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</si>
  <si>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</si>
  <si>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</si>
  <si>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</si>
  <si>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</si>
  <si>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</si>
  <si>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</si>
  <si>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</si>
  <si>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</si>
  <si>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</si>
  <si>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</si>
  <si>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</si>
  <si>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</si>
  <si>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</si>
  <si>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</si>
  <si>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</si>
  <si>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</si>
  <si>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</si>
  <si>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</si>
  <si>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</si>
  <si>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</si>
  <si>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</si>
  <si>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</si>
  <si>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</si>
  <si>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</si>
  <si>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</si>
  <si>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</si>
  <si>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</si>
  <si>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</si>
  <si>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</si>
  <si>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</si>
  <si>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</si>
  <si>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</si>
  <si>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</si>
  <si>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</si>
  <si>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</si>
  <si>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</si>
  <si>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</si>
  <si>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</si>
  <si>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</si>
  <si>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</si>
  <si>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</si>
  <si>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</si>
  <si>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</si>
  <si>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</si>
  <si>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</si>
  <si>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</si>
  <si>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</si>
  <si>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</si>
  <si>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</si>
  <si>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</si>
  <si>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</si>
  <si>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</si>
  <si>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</si>
  <si>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</si>
  <si>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</si>
  <si>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</si>
  <si>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</si>
  <si>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</si>
  <si>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</si>
  <si>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</si>
  <si>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</si>
  <si>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</si>
  <si>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</si>
  <si>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</si>
  <si>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</si>
  <si>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</si>
  <si>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</si>
  <si>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</si>
  <si>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</si>
  <si>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</si>
  <si>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</si>
  <si>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</si>
  <si>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</si>
  <si>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</si>
  <si>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</si>
  <si>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</si>
  <si>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</si>
  <si>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</si>
  <si>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</si>
  <si>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</si>
  <si>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</si>
  <si>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</si>
  <si>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</si>
  <si>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</si>
  <si>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</si>
  <si>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</si>
  <si>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</si>
  <si>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</si>
  <si>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</si>
  <si>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</si>
  <si>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</si>
  <si>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</si>
  <si>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</si>
  <si>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</si>
  <si>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</si>
  <si>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</si>
  <si>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</si>
  <si>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</si>
  <si>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</si>
  <si>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</si>
  <si>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</si>
  <si>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</si>
  <si>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</si>
  <si>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</si>
  <si>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</si>
  <si>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</si>
  <si>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</si>
  <si>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</si>
  <si>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</si>
  <si>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</si>
  <si>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</si>
  <si>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</si>
  <si>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</si>
  <si>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</si>
  <si>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</si>
  <si>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</si>
  <si>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</si>
  <si>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</si>
  <si>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</si>
  <si>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</si>
  <si>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</si>
  <si>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</si>
  <si>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</si>
  <si>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</si>
  <si>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</si>
  <si>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접대비</t>
  </si>
  <si>
    <t>미지급금/카드</t>
  </si>
  <si>
    <t>6250-0327-5234-8984</t>
  </si>
  <si>
    <t>커피 판촉물 구매</t>
  </si>
  <si>
    <t>여비교통비/국내</t>
  </si>
  <si>
    <t>주유비</t>
  </si>
  <si>
    <t>주차비</t>
  </si>
  <si>
    <t>새로팜 미팅</t>
  </si>
  <si>
    <t>바로팜</t>
  </si>
  <si>
    <t>맥널티제약 주식회사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</si>
  <si>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</si>
  <si>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</si>
  <si>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</si>
  <si>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</si>
  <si>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</si>
  <si>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</si>
  <si>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</si>
  <si>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공수진</t>
  </si>
  <si>
    <t>접대비 지출건</t>
  </si>
  <si>
    <t>6250-0309-0782-9981</t>
  </si>
  <si>
    <t>대리운전비 지출건</t>
  </si>
  <si>
    <t>복리후생비/식대</t>
  </si>
  <si>
    <t>음료</t>
  </si>
  <si>
    <t>식대</t>
  </si>
  <si>
    <t>부가세</t>
  </si>
  <si>
    <t>스타벅스</t>
  </si>
  <si>
    <t>제약회사영업관리협의회(제관회)</t>
  </si>
  <si>
    <t>유류비 지출건</t>
  </si>
  <si>
    <t>하이패스 충전건</t>
  </si>
  <si>
    <t>간식</t>
  </si>
  <si>
    <t>죽암(부산)  휴게소</t>
  </si>
  <si>
    <t>하이패스 충전</t>
  </si>
  <si>
    <t>통행료</t>
  </si>
  <si>
    <t>식사(혜림메디)</t>
  </si>
  <si>
    <t>식사</t>
  </si>
  <si>
    <t>맥도날드유한회사</t>
  </si>
  <si>
    <t>음료(제이팜)</t>
  </si>
  <si>
    <t>핫도그</t>
  </si>
  <si>
    <t>음료(갤럭시팜)</t>
  </si>
  <si>
    <t>숙박비</t>
  </si>
  <si>
    <t>우아한형제들</t>
  </si>
  <si>
    <t>식사(수지팜)</t>
  </si>
  <si>
    <t>음료(아도메딕스)</t>
  </si>
  <si>
    <t>드롭탑 이천휴게소 상행점</t>
  </si>
  <si>
    <t>주차비 지출건</t>
  </si>
  <si>
    <t>간식(엘바이오)</t>
  </si>
  <si>
    <t>숙박비 지출건</t>
  </si>
  <si>
    <t>중식 지출건</t>
  </si>
  <si>
    <t>평안루</t>
  </si>
  <si>
    <t>마케팅 대행수수료</t>
  </si>
  <si>
    <t>매플러스</t>
  </si>
  <si>
    <t>음료(위자드팜)</t>
  </si>
  <si>
    <t>하이로딩</t>
  </si>
  <si>
    <t>지나메디</t>
  </si>
  <si>
    <t>제이앤케이</t>
  </si>
  <si>
    <t>에스비오</t>
  </si>
  <si>
    <t>큐엔지홀딩스</t>
  </si>
  <si>
    <t>위브릿지코리아</t>
  </si>
  <si>
    <t>장스팜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</si>
  <si>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</si>
  <si>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</si>
  <si>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</si>
  <si>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</si>
  <si>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</si>
  <si>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</si>
  <si>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</si>
  <si>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</si>
  <si>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</si>
  <si>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</si>
  <si>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</si>
  <si>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</si>
  <si>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</si>
  <si>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</si>
  <si>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</si>
  <si>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</si>
  <si>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</si>
  <si>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</si>
  <si>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</si>
  <si>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</si>
  <si>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</si>
  <si>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</si>
  <si>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</si>
  <si>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</si>
  <si>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쏘문</t>
  </si>
  <si>
    <t>메디프리페어</t>
  </si>
  <si>
    <t>프렌즈팜</t>
  </si>
  <si>
    <t>시에스경남</t>
  </si>
  <si>
    <t>혜림메디</t>
  </si>
  <si>
    <t>씨에스오(CSO)컨설팅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</si>
  <si>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</si>
  <si>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</si>
  <si>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</si>
  <si>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</si>
  <si>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</si>
  <si>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</si>
  <si>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</si>
  <si>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</si>
  <si>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</si>
  <si>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</si>
  <si>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</si>
  <si>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</si>
  <si>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</si>
  <si>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</si>
  <si>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</si>
  <si>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</si>
  <si>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</si>
  <si>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</si>
  <si>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</si>
  <si>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</si>
  <si>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</si>
  <si>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</si>
  <si>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</si>
  <si>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바른메디칼</t>
  </si>
  <si>
    <t>뉴트리플러스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</si>
  <si>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</si>
  <si>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</si>
  <si>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</si>
  <si>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</si>
  <si>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</si>
  <si>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</si>
  <si>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</si>
  <si>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플랜틴</t>
  </si>
  <si>
    <t>큐스톰</t>
  </si>
  <si>
    <t>로우텍</t>
  </si>
  <si>
    <t>미지급비용/경비</t>
  </si>
  <si>
    <t>중식 외</t>
  </si>
  <si>
    <t>소모품비</t>
  </si>
  <si>
    <t>바코문구모닝글로리연희동</t>
  </si>
  <si>
    <t>닥터위크</t>
  </si>
  <si>
    <t>카카오(카카오채널)</t>
  </si>
  <si>
    <t>모사프리온정(모사프리드시트르산염수화물)  티제이팜</t>
  </si>
  <si>
    <t>칼디맥스연질캡슐(알파칼시돌)  강원지오영</t>
  </si>
  <si>
    <t>아클라온정625밀리그램(아목시실린-클라불란산칼륨(4:1))  연성약품</t>
  </si>
  <si>
    <t>모사프리온정(모사프리드시트르산염수화물)  꿀벌신용협동조합</t>
  </si>
  <si>
    <t>울트라맥세미정  동원약품남부</t>
  </si>
  <si>
    <t>모사프리온정(모사프리드시트르산염수화물)  아이팜코리아(구,동보)</t>
  </si>
  <si>
    <t>모사프리온정(모사프리드시트르산염수화물)  삼원약품</t>
  </si>
  <si>
    <t>맥세비카정5/20밀리그램  태인약품</t>
  </si>
  <si>
    <t>베리맥정10밀리그램(베포타스틴베실산염)  충북약사신용협동조합</t>
  </si>
  <si>
    <t>트란사민캡슐250밀리그램(트라넥삼산)  라라팜</t>
  </si>
  <si>
    <t>트란사민캡슐250밀리그램(트라넥삼산)  에스제이피</t>
  </si>
  <si>
    <t>맥세렌디정  드림팜</t>
  </si>
  <si>
    <t>울트라맥정  북원약품</t>
  </si>
  <si>
    <t>트란사민캡슐250밀리그램(트라넥삼산)  포인트팜</t>
  </si>
  <si>
    <t>신비아시럽(아세트아미노펜) 300mL  하이메디텍</t>
  </si>
  <si>
    <t>맥세렌디정  신성약품(전주)</t>
  </si>
  <si>
    <t>울트라맥정  운트바이오</t>
  </si>
  <si>
    <t>프로아모정1밀리그램(피나스테리드)  보령약품</t>
  </si>
  <si>
    <t>울트라맥세미정  한신메디팜</t>
  </si>
  <si>
    <t>프레칸캡슐50밀리그램(프레가발린)  골드팜</t>
  </si>
  <si>
    <t>맥세렌디정  하은메디스</t>
  </si>
  <si>
    <t>케라스트캡슐(병)  디엔메디</t>
  </si>
  <si>
    <t>라베라엠정10밀리그램(라베프라졸나트륨)  와이케이팜</t>
  </si>
  <si>
    <t>두타온연질캡슐0.5밀리그램(두타스테리드)  서연팜</t>
  </si>
  <si>
    <t>엠터나핀정(테르비나핀염산염)  두리약품</t>
  </si>
  <si>
    <t>맥세렌디정  글로리팜</t>
  </si>
  <si>
    <t>맥세렌디정  기고</t>
  </si>
  <si>
    <t>맥세렌비제트정  제이씨헬스케어</t>
  </si>
  <si>
    <t>울트라맥정  영동약품</t>
  </si>
  <si>
    <t>프레칸캡슐50밀리그램(프레가발린)  경일약품</t>
  </si>
  <si>
    <t>도네페온정10밀리그램(도네페질염산염수화물)  이젠메디칼</t>
  </si>
  <si>
    <t>도네페온정5밀리그램(도네페질염산염수화물)  앤플러스팜</t>
  </si>
  <si>
    <t>맥세렌디정  남양약품</t>
  </si>
  <si>
    <t>베리맥정10밀리그램(베포타스틴베실산염)  무지개약품</t>
  </si>
  <si>
    <t>두타온연질캡슐0.5밀리그램(두타스테리드)  초이스메디케어</t>
  </si>
  <si>
    <t>도네페온정5밀리그램(도네페질염산염수화물)  넥스팜</t>
  </si>
  <si>
    <t>맥세비카정5/20밀리그램  우주약품</t>
  </si>
  <si>
    <t>도네페온정10밀리그램(도네페질염산염수화물)  유한회사 바른약품</t>
  </si>
  <si>
    <t>엔도알컴  엘유피코리아</t>
  </si>
  <si>
    <t>043-125337-01-021</t>
  </si>
  <si>
    <t>■ 한국맥널티㈜ 제약사업부 수금현황보고</t>
    <phoneticPr fontId="2" type="noConversion"/>
  </si>
  <si>
    <t>인천약품 남양주지점</t>
  </si>
  <si>
    <t>204-81-21585</t>
  </si>
  <si>
    <t>121-87-02849</t>
  </si>
  <si>
    <t>기고 창고</t>
  </si>
  <si>
    <t>영업샘플</t>
  </si>
  <si>
    <t>410-87-11739</t>
  </si>
  <si>
    <t>동진팜 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</si>
  <si>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</si>
  <si>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</si>
  <si>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</si>
  <si>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</si>
  <si>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</si>
  <si>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</si>
  <si>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</si>
  <si>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</si>
  <si>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</si>
  <si>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피코이노베이션(평택창고)</t>
  </si>
  <si>
    <t>265-88-01531</t>
  </si>
  <si>
    <t>306-81-08078</t>
  </si>
  <si>
    <t>대전동원약품</t>
  </si>
  <si>
    <t>바로팜(온라인몰)</t>
  </si>
  <si>
    <t>(주)제일팜</t>
  </si>
  <si>
    <t>회수 불능 채권</t>
    <phoneticPr fontId="2" type="noConversion"/>
  </si>
  <si>
    <t>골드팜</t>
    <phoneticPr fontId="2" type="noConversion"/>
  </si>
  <si>
    <t/>
  </si>
  <si>
    <t>2026-09-01</t>
  </si>
  <si>
    <t>303-04-72565</t>
  </si>
  <si>
    <t>314-86-53448</t>
  </si>
  <si>
    <t>120-12-63845</t>
  </si>
  <si>
    <t>서연팜 원진물류센터</t>
  </si>
  <si>
    <t>494-88-00260</t>
  </si>
  <si>
    <t>26003A</t>
  </si>
  <si>
    <t>871-81-03183</t>
  </si>
  <si>
    <t>402-86-09031</t>
  </si>
  <si>
    <t>252-81-01856</t>
  </si>
  <si>
    <t>한양바이오팜 창고(중앙약품)</t>
  </si>
  <si>
    <t>221-81-27605</t>
  </si>
  <si>
    <t>경동사 부산지점</t>
  </si>
  <si>
    <t>127-86-22792</t>
  </si>
  <si>
    <t>OMEPT030B</t>
  </si>
  <si>
    <t>메피정(메틸프레드니솔론)</t>
  </si>
  <si>
    <t>823-86-02967</t>
  </si>
  <si>
    <t>CNZTC030B</t>
  </si>
  <si>
    <t>니자티드캡슐(니자티딘)</t>
  </si>
  <si>
    <t>호남광주물류</t>
  </si>
  <si>
    <t>김재용</t>
  </si>
  <si>
    <t>OECRT030B</t>
  </si>
  <si>
    <t>엠페낙CR정(아세클로페낙)</t>
  </si>
  <si>
    <t>OLPTT030B</t>
  </si>
  <si>
    <t>리피탄정10밀리그램(아토르바스타틴칼슘삼수화물)</t>
  </si>
  <si>
    <t>TRK501</t>
  </si>
  <si>
    <t>메가팜프라자약국</t>
  </si>
  <si>
    <t>OLDKS001T</t>
  </si>
  <si>
    <t>엘더킨크림4%(히드로퀴논) 15g</t>
  </si>
  <si>
    <t>메디코어팜</t>
  </si>
  <si>
    <t>PMDNL030S</t>
  </si>
  <si>
    <t>엠로딘액(L-카르니틴) 3mL</t>
  </si>
  <si>
    <t>204-81-67859</t>
  </si>
  <si>
    <t>204-81-30987</t>
  </si>
  <si>
    <t>팜프라자약국</t>
  </si>
  <si>
    <t>2025-05-01</t>
  </si>
  <si>
    <t>2025-11-01</t>
  </si>
  <si>
    <t>2025-07-29</t>
  </si>
  <si>
    <t>2025-12-01</t>
  </si>
  <si>
    <t>2025-07-01</t>
  </si>
  <si>
    <t>2025-08-01</t>
  </si>
  <si>
    <t>2025-05-29</t>
  </si>
  <si>
    <t>2025-01-01</t>
  </si>
  <si>
    <t>2025-06-20</t>
  </si>
  <si>
    <t>2025-07-07</t>
  </si>
  <si>
    <t>2025-08-29</t>
  </si>
  <si>
    <t>2025-09-01</t>
  </si>
  <si>
    <t>2025-10-01</t>
  </si>
  <si>
    <t>2025-10-10</t>
  </si>
  <si>
    <t>2025-11-07</t>
  </si>
  <si>
    <t>2025-12-03</t>
  </si>
  <si>
    <t>2025-12-06</t>
  </si>
  <si>
    <t>2025-12-17</t>
  </si>
  <si>
    <t>2025-12-24</t>
  </si>
  <si>
    <t>2026-01-06</t>
  </si>
  <si>
    <t>2026-02-02</t>
  </si>
  <si>
    <t>2026-03-03</t>
  </si>
  <si>
    <t>2026-06-01</t>
  </si>
  <si>
    <t>2026-03-09</t>
  </si>
  <si>
    <t>2026-03-10</t>
  </si>
  <si>
    <t>2026-04-01</t>
  </si>
  <si>
    <t>2026-04-04</t>
  </si>
  <si>
    <t>2026-05-01</t>
  </si>
  <si>
    <t>2026-05-27</t>
  </si>
  <si>
    <t>2026-06-10</t>
  </si>
  <si>
    <t>2026-06-15</t>
  </si>
  <si>
    <t>2026-07-01</t>
  </si>
  <si>
    <t>2026-08-07</t>
  </si>
  <si>
    <t>2026-08-01</t>
  </si>
  <si>
    <t>2026-08-12</t>
  </si>
  <si>
    <t>아이팜코리아</t>
  </si>
  <si>
    <t>아이팜코리아</t>
    <phoneticPr fontId="2" type="noConversion"/>
  </si>
  <si>
    <t>호남약품</t>
  </si>
  <si>
    <t>TOTAL</t>
  </si>
  <si>
    <t>26004A</t>
  </si>
  <si>
    <t>841-81-01035</t>
  </si>
  <si>
    <t>라온파마창고</t>
  </si>
  <si>
    <t>475-81-00969</t>
  </si>
  <si>
    <t>준성약품창고</t>
  </si>
  <si>
    <t>24006A</t>
  </si>
  <si>
    <t>641-34-00223</t>
  </si>
  <si>
    <t>482-21-00584</t>
  </si>
  <si>
    <t>25003B</t>
  </si>
  <si>
    <t>107-86-06221</t>
  </si>
  <si>
    <t>홍성군보건소</t>
  </si>
  <si>
    <t>리본코리아(의료기기)</t>
  </si>
  <si>
    <t>128-87-23340</t>
  </si>
  <si>
    <t>623-07-02324</t>
  </si>
  <si>
    <t>하린메디칼 창고（사용ｘ）</t>
  </si>
  <si>
    <t>26006A</t>
  </si>
  <si>
    <t>와이지약품</t>
  </si>
  <si>
    <t>727-21-01394</t>
  </si>
  <si>
    <t>와이지약품 창고</t>
  </si>
  <si>
    <t>305-86-04512</t>
  </si>
  <si>
    <t>씨앤씨팜코어(의료기기)</t>
  </si>
  <si>
    <t>A0--20260901-0001</t>
  </si>
  <si>
    <t>A0-20260901-0004</t>
  </si>
  <si>
    <t>제약회사영업관리협의회(제관회)회비</t>
  </si>
  <si>
    <t>A0--20260901-0002</t>
  </si>
  <si>
    <t>부산출장 교통비</t>
  </si>
  <si>
    <t>음료(나윤메디칼)</t>
  </si>
  <si>
    <t>식사(나윤메디칼)</t>
  </si>
  <si>
    <t>A0--20260901-0011</t>
  </si>
  <si>
    <t>A0-20260901-0007</t>
  </si>
  <si>
    <t>2026-09-01  (주)앤플러스팜  기업/신촌</t>
  </si>
  <si>
    <t>2026-09-01  앤플러스팜</t>
  </si>
  <si>
    <t>A0--20260901-0015</t>
  </si>
  <si>
    <t>A0--20260902-0002</t>
  </si>
  <si>
    <t>오창(하남)휴게소</t>
  </si>
  <si>
    <t>호남고속도로 휴게소</t>
  </si>
  <si>
    <t>간식(길훈메디 외)</t>
  </si>
  <si>
    <t>A0--20260902-0007</t>
  </si>
  <si>
    <t>A0-20260902-0002</t>
  </si>
  <si>
    <t>2026-09-02  주식회사에버에코  기업/신촌</t>
  </si>
  <si>
    <t>2026-09-02  주식회사준메디플러  기업/신촌</t>
  </si>
  <si>
    <t>2026-09-02  조이메디주식회사  기업/신촌</t>
  </si>
  <si>
    <t>2026-09-02  씨앤씨팜코어주식회  기업/신촌</t>
  </si>
  <si>
    <t>2026-09-02  에버에코</t>
  </si>
  <si>
    <t>2026-09-02  준메디플러스</t>
  </si>
  <si>
    <t>2026-09-02  조이메디(대전)</t>
  </si>
  <si>
    <t>2026-09-02  씨앤씨팜코어</t>
  </si>
  <si>
    <t>A0--20260903-0002</t>
  </si>
  <si>
    <t>식사(한백메디칼)</t>
  </si>
  <si>
    <t>A0--20260903-0008</t>
  </si>
  <si>
    <t>A0--20260903-0010</t>
  </si>
  <si>
    <t>A0--20260903-0013</t>
  </si>
  <si>
    <t>A0-20260903-0004</t>
  </si>
  <si>
    <t>2026-09-03  (주)제일팜  기업/신촌</t>
  </si>
  <si>
    <t>2026-09-03  제일팜</t>
  </si>
  <si>
    <t>A0--20260904-0006</t>
  </si>
  <si>
    <t>A0-20260904-0002</t>
  </si>
  <si>
    <t>2026-09-04  피코이노베이션  기업/신촌</t>
  </si>
  <si>
    <t>2026-09-04  바른길약국</t>
  </si>
  <si>
    <t>2026-09-04  참약사엘림약국</t>
  </si>
  <si>
    <t>A0--20260904-0007</t>
  </si>
  <si>
    <t>A0-20260904-0003</t>
  </si>
  <si>
    <t>2026-09-04  바로팜-baroph  기업/신촌</t>
  </si>
  <si>
    <t>2026-09-04  365단아약국</t>
  </si>
  <si>
    <t>A0--20260904-0008</t>
  </si>
  <si>
    <t>하이패스충전</t>
  </si>
  <si>
    <t>어랑손만두</t>
  </si>
  <si>
    <t>A0--20260904-0009</t>
  </si>
  <si>
    <t>A0--20260907-0002</t>
  </si>
  <si>
    <t>생일판촉(이든파마)</t>
  </si>
  <si>
    <t>커피판촉(안심)팜</t>
  </si>
  <si>
    <t>A0--20260907-0006</t>
  </si>
  <si>
    <t>A0-20260907-0004</t>
  </si>
  <si>
    <t>2026-09-07  (주)제일팜  기업/신촌</t>
  </si>
  <si>
    <t>2026-09-07  제일팜</t>
  </si>
  <si>
    <t>A0--20260907-0007</t>
  </si>
  <si>
    <t>A0-20260907-0002</t>
  </si>
  <si>
    <t>2026-09-07  주식회사에버에코  기업/신촌</t>
  </si>
  <si>
    <t>2026-09-07  에버에코</t>
  </si>
  <si>
    <t>A0--20260907-0011</t>
  </si>
  <si>
    <t>하이패스 등록건</t>
  </si>
  <si>
    <t>A0--20260908-0003</t>
  </si>
  <si>
    <t>음료(프렌들리)</t>
  </si>
  <si>
    <t>쏘카 취소 수수료</t>
  </si>
  <si>
    <t>황남국밥 연희본점</t>
  </si>
  <si>
    <t>생일판촉(메디크로스)</t>
  </si>
  <si>
    <t>A0--20260908-0009</t>
  </si>
  <si>
    <t>A0-20260908-0006</t>
  </si>
  <si>
    <t>2026-09-08  (주)센텀메디팜  기업/신촌</t>
  </si>
  <si>
    <t>2026-09-08  (주)제일팜  기업/신촌</t>
  </si>
  <si>
    <t>2026-09-08  센텀메디팜</t>
  </si>
  <si>
    <t>2026-09-08  제일팜</t>
  </si>
  <si>
    <t>A0--20260908-0011</t>
  </si>
  <si>
    <t>A0--20260909-0001</t>
  </si>
  <si>
    <t>간식(위자드팜)</t>
  </si>
  <si>
    <t>A0--20260909-0005</t>
  </si>
  <si>
    <t>A0-20260909-0003</t>
  </si>
  <si>
    <t>2026-09-09  (주)제일팜  기업/신촌</t>
  </si>
  <si>
    <t>2026-09-09  제일팜</t>
  </si>
  <si>
    <t>A0--20260909-0008</t>
  </si>
  <si>
    <t>석식 지출건</t>
  </si>
  <si>
    <t>매송(상)휴게소</t>
  </si>
  <si>
    <t>A0--20260910-0009</t>
  </si>
  <si>
    <t>생일판촉(글로리팜)</t>
  </si>
  <si>
    <t>음료(더블유파마)</t>
  </si>
  <si>
    <t>대신기업 군위영천지점</t>
  </si>
  <si>
    <t>A0--20260910-0014</t>
  </si>
  <si>
    <t>A0--20260911-0002</t>
  </si>
  <si>
    <t>식사(르메르컴퍼니)</t>
  </si>
  <si>
    <t>키다리식품 낙동강구미(상주)휴게소</t>
  </si>
  <si>
    <t>A0--20260911-0005</t>
  </si>
  <si>
    <t>A0-20260911-0002</t>
  </si>
  <si>
    <t>2026-09-11  (주)제일팜  기업/신촌</t>
  </si>
  <si>
    <t>2026-09-11  주식회사 타스코  우리/연희</t>
  </si>
  <si>
    <t>2026-09-11  바로팜-baroph  기업/신촌</t>
  </si>
  <si>
    <t>2026-09-11  제일팜</t>
  </si>
  <si>
    <t>2026-09-11  타스코</t>
  </si>
  <si>
    <t>2026-09-11  건대365알찬약국</t>
  </si>
  <si>
    <t>A0--20260911-0006</t>
  </si>
  <si>
    <t>A0--20260914-0002</t>
  </si>
  <si>
    <t>생일판촉(마하기술)</t>
  </si>
  <si>
    <t>A0--20260914-0003</t>
  </si>
  <si>
    <t>명절판촉(더 포메디칼)</t>
  </si>
  <si>
    <t>A0--20260914-0007</t>
  </si>
  <si>
    <t>A0-20260914-0003</t>
  </si>
  <si>
    <t>2026-09-14  (주)제일팜  기업/신촌</t>
  </si>
  <si>
    <t>2026-09-14  제일팜</t>
  </si>
  <si>
    <t>A0--20260915-0008</t>
  </si>
  <si>
    <t>A0--20260915-0012</t>
  </si>
  <si>
    <t>A0-20260915-0008</t>
  </si>
  <si>
    <t>2026-09-15  （주）초이스메디케어  기업/신촌</t>
  </si>
  <si>
    <t>2026-09-15  (주)라온피에스  기업/신촌</t>
  </si>
  <si>
    <t>2026-09-15  초이스메디케어</t>
  </si>
  <si>
    <t>2026-09-15  라온피에스</t>
  </si>
  <si>
    <t>A0--20260915-0014</t>
  </si>
  <si>
    <t>A0--20260915-0016</t>
  </si>
  <si>
    <t>A0--20260916-0001</t>
  </si>
  <si>
    <t>음료(쏘문)</t>
  </si>
  <si>
    <t>음료(마하기술)</t>
  </si>
  <si>
    <t>생일판촉(지비피에스)</t>
  </si>
  <si>
    <t>A0--20260916-0009</t>
  </si>
  <si>
    <t>A0-20260916-0003</t>
  </si>
  <si>
    <t>2026-09-16  (주)제일팜  기업/신촌</t>
  </si>
  <si>
    <t>2026-09-16  주식회사에이치팜  기업/신촌</t>
  </si>
  <si>
    <t>2026-09-16  제일팜</t>
  </si>
  <si>
    <t>2026-09-16  에이치팜(광주)</t>
  </si>
  <si>
    <t>A0--20260916-0011</t>
  </si>
  <si>
    <t>A0--20260917-0001</t>
  </si>
  <si>
    <t>A0--20260917-0008</t>
  </si>
  <si>
    <t>A0--20260918-0002</t>
  </si>
  <si>
    <t>음료(에스제이바이오)</t>
  </si>
  <si>
    <t>식사(에스디피)</t>
  </si>
  <si>
    <t>A0--20260918-0006</t>
  </si>
  <si>
    <t>A0-20260918-0004</t>
  </si>
  <si>
    <t>2026-09-18  (주)제일팜  기업/신촌</t>
  </si>
  <si>
    <t>2026-09-18  지성팜주식회사  기업/신촌</t>
  </si>
  <si>
    <t>2026-09-18  바로팜-baroph  기업/신촌</t>
  </si>
  <si>
    <t>2026-09-18  메디코어  기업/신촌</t>
  </si>
  <si>
    <t>2026-09-18  제일팜</t>
  </si>
  <si>
    <t>2026-09-18  지성팜</t>
  </si>
  <si>
    <t>2026-09-18  옵티마웰니스뮤지엄이태원약국</t>
  </si>
  <si>
    <t>2026-09-18  메디코어팜</t>
  </si>
  <si>
    <t>A0--20260921-0003</t>
  </si>
  <si>
    <t>생일판촉(팜프라자)</t>
  </si>
  <si>
    <t>A0--20260921-0009</t>
  </si>
  <si>
    <t>A0-20260921-0003</t>
  </si>
  <si>
    <t>2026-09-21  훈민약품(정정환  기업/신촌</t>
  </si>
  <si>
    <t>2026-09-21  주식회사세인약품  기업/신촌</t>
  </si>
  <si>
    <t>2026-09-21  (주)제일팜  기업/신촌</t>
  </si>
  <si>
    <t>2026-09-21  （유）바른약품  기업/신촌</t>
  </si>
  <si>
    <t>2026-09-21  훈민약품</t>
  </si>
  <si>
    <t>2026-09-21  세인약품(광주)</t>
  </si>
  <si>
    <t>2026-09-21  제일팜</t>
  </si>
  <si>
    <t>2026-09-21  유한회사 바른약품</t>
  </si>
  <si>
    <t>A0--20260921-0014</t>
  </si>
  <si>
    <t>A0--20260922-0005</t>
  </si>
  <si>
    <t>기흥휴게소</t>
  </si>
  <si>
    <t>명절판촉(쏘문 외)</t>
  </si>
  <si>
    <t>A0--20260922-0010</t>
  </si>
  <si>
    <t>A0-20260922-0003</t>
  </si>
  <si>
    <t>2026-09-22  주식회사에스지메디  기업/신촌</t>
  </si>
  <si>
    <t>2026-09-22  (주)제일팜  기업/신촌</t>
  </si>
  <si>
    <t>2026-09-22  주식회사잘팜  기업/신촌</t>
  </si>
  <si>
    <t>2026-09-22  에스지메디언스</t>
  </si>
  <si>
    <t>2026-09-22  제일팜</t>
  </si>
  <si>
    <t>2026-09-22  잘팜</t>
  </si>
  <si>
    <t>A0--20260922-0011</t>
  </si>
  <si>
    <t>라이바짬뽕</t>
  </si>
  <si>
    <t>A0--20260923-0007</t>
  </si>
  <si>
    <t>A0--20260923-0014</t>
  </si>
  <si>
    <t>A0-20260923-0009</t>
  </si>
  <si>
    <t>2026-09-23  한신메디팜  기업/신촌</t>
  </si>
  <si>
    <t>2026-09-23  조기범포인트팜  기업/신촌</t>
  </si>
  <si>
    <t>2026-09-23  (주)넥스팜  기업/신촌</t>
  </si>
  <si>
    <t>2026-09-23  한신메디팜</t>
  </si>
  <si>
    <t>2026-09-23  포인트팜</t>
  </si>
  <si>
    <t>2026-09-23  넥스팜</t>
  </si>
  <si>
    <t>A0--20260927-0001</t>
  </si>
  <si>
    <t>A0--20260928-0001</t>
  </si>
  <si>
    <t>A0--20260928-0011</t>
  </si>
  <si>
    <t>6250-0333-1282-0900</t>
  </si>
  <si>
    <t>A0--20260928-0012</t>
  </si>
  <si>
    <t>A0-20260928-0002</t>
  </si>
  <si>
    <t>2026-09-28  삼아제약(주)  하나/판교</t>
  </si>
  <si>
    <t>2026-09-28  안심팜  기업/신촌</t>
  </si>
  <si>
    <t>2026-09-28  GC녹십자  우리/연희</t>
  </si>
  <si>
    <t>2026-09-28  손광호(하린메디칼)  기업/신촌</t>
  </si>
  <si>
    <t>2026-09-28  삼아제약</t>
  </si>
  <si>
    <t>2026-09-28  안심팜</t>
  </si>
  <si>
    <t>2026-09-28  녹십자</t>
  </si>
  <si>
    <t>2026-09-28  하린메디칼</t>
  </si>
  <si>
    <t>A0--20260929-0007</t>
  </si>
  <si>
    <t>A0--20260929-0011</t>
  </si>
  <si>
    <t>A0-20260929-0003</t>
  </si>
  <si>
    <t>2026-09-29  신덕약품（주）  기업/신촌</t>
  </si>
  <si>
    <t>2026-09-29  (주)훼밀리팜  기업/신촌</t>
  </si>
  <si>
    <t>2026-09-29  주식회사세화약품  기업/신촌</t>
  </si>
  <si>
    <t>2026-09-29  (주)제이씨헬스  기업/신촌</t>
  </si>
  <si>
    <t>2026-09-29  우주약품  기업/신촌</t>
  </si>
  <si>
    <t>2026-09-29  한신약품(주)  기업/신촌</t>
  </si>
  <si>
    <t>2026-09-29  동성제약㈜  우리/연희</t>
  </si>
  <si>
    <t>2026-09-29  (주)대전지오팜  기업/신촌</t>
  </si>
  <si>
    <t>2026-09-29  피코이노베이션  기업/신촌</t>
  </si>
  <si>
    <t>2026-09-29  백제약품전주지  기업/신촌</t>
  </si>
  <si>
    <t>2026-09-29  꿀벌신협  기업/신촌</t>
  </si>
  <si>
    <t>2026-09-29  (주)나루팜  기업/신촌</t>
  </si>
  <si>
    <t>2026-09-29  (주)연성약품  기업/신촌</t>
  </si>
  <si>
    <t>2026-09-29  （주）인천약품  기업/신촌</t>
  </si>
  <si>
    <t>2026-09-29  (주)북원약품  기업/신촌</t>
  </si>
  <si>
    <t>2026-09-29  주）이노베이션메디  기업/신촌</t>
  </si>
  <si>
    <t>2026-09-29  원주동원  기업/신촌</t>
  </si>
  <si>
    <t>2026-09-29  원진약품(주)  기업/신촌</t>
  </si>
  <si>
    <t>2026-09-29  (주)광주지오팜  기업/신촌</t>
  </si>
  <si>
    <t>2026-09-29  신덕약품</t>
  </si>
  <si>
    <t>2026-09-29  훼밀리팜</t>
  </si>
  <si>
    <t>2026-09-29  세화약품(전주)</t>
  </si>
  <si>
    <t>2026-09-29  제이씨헬스케어</t>
  </si>
  <si>
    <t>2026-09-29  우주약품</t>
  </si>
  <si>
    <t>2026-09-29  한신약품</t>
  </si>
  <si>
    <t>2026-09-29  동성제약 아산공장</t>
  </si>
  <si>
    <t>2026-09-29  대전지오팜</t>
  </si>
  <si>
    <t>2026-09-29  피코이노베이션</t>
  </si>
  <si>
    <t>2026-09-29  백제약품전주지점</t>
  </si>
  <si>
    <t>2026-09-29  꿀벌신용협동조합</t>
  </si>
  <si>
    <t>2026-09-29  나루팜</t>
  </si>
  <si>
    <t>2026-09-29  연성약품</t>
  </si>
  <si>
    <t>2026-09-29  인천약품</t>
  </si>
  <si>
    <t>2026-09-29  북원약품</t>
  </si>
  <si>
    <t>2026-09-29  이노베이션메디칼팜</t>
  </si>
  <si>
    <t>2026-09-29  동원약품원주지점</t>
  </si>
  <si>
    <t>2026-09-29  원진약품</t>
  </si>
  <si>
    <t>2026-09-29  광주지오팜</t>
  </si>
  <si>
    <t>A0--20260929-0012</t>
  </si>
  <si>
    <t>A0-20260929-0004</t>
  </si>
  <si>
    <t>수지팜</t>
  </si>
  <si>
    <t>A0--20260929-0015</t>
  </si>
  <si>
    <t>상무초밥</t>
  </si>
  <si>
    <t>A0--20260930-0014</t>
  </si>
  <si>
    <t>A0-20260930-0021</t>
  </si>
  <si>
    <t>광교 외</t>
  </si>
  <si>
    <t>출력용지 외</t>
  </si>
  <si>
    <t>카카오채널 충전</t>
  </si>
  <si>
    <t>다날</t>
  </si>
  <si>
    <t>도서인쇄비</t>
  </si>
  <si>
    <t>dc자료(맥셀디5)</t>
  </si>
  <si>
    <t>모두카피</t>
  </si>
  <si>
    <t>dc자료(타스맥3)</t>
  </si>
  <si>
    <t>거래처선물(넥스팜)</t>
  </si>
  <si>
    <t>9월 개인경비 미지급비용</t>
  </si>
  <si>
    <t>A0--20260930-0030</t>
  </si>
  <si>
    <t>A0-20260930-0013</t>
  </si>
  <si>
    <t>2026-09-30  (주)무지개약품  기업/신촌</t>
  </si>
  <si>
    <t>2026-09-30  유진약품(주)  기업/신촌</t>
  </si>
  <si>
    <t>2026-09-30  (주)미소팜  기업/신촌</t>
  </si>
  <si>
    <t>2026-09-30  (주)영동약품  기업/신촌</t>
  </si>
  <si>
    <t>2026-09-30  (유)신성약품  기업/신촌</t>
  </si>
  <si>
    <t>2026-09-30  베스트팜(이미정)  기업/신촌</t>
  </si>
  <si>
    <t>2026-09-30  동원약품중부  기업/신촌</t>
  </si>
  <si>
    <t>2026-09-30  주식회사정진팜  기업/신촌</t>
  </si>
  <si>
    <t>2026-09-30  광주태전  기업/신촌</t>
  </si>
  <si>
    <t>2026-09-30  주식회사에스티에스  기업/신촌</t>
  </si>
  <si>
    <t>2026-09-30  (주)라라팜  기업/신촌</t>
  </si>
  <si>
    <t>2026-09-30  ㈜동원아이팜  기업/신촌</t>
  </si>
  <si>
    <t>2026-09-30  아주약품  우리/연희</t>
  </si>
  <si>
    <t>2026-09-30  이승걸(드림팜)  기업/신촌</t>
  </si>
  <si>
    <t>2026-09-30  주식회사세인약품  기업/신촌</t>
  </si>
  <si>
    <t>2026-09-30  (주)도원약품  기업/신촌</t>
  </si>
  <si>
    <t>2026-09-30  강원지오영  기업/신촌</t>
  </si>
  <si>
    <t>2026-09-30  대전백제약품  기업/신촌</t>
  </si>
  <si>
    <t>2026-09-30  정재호(태인약품)  기업/신촌</t>
  </si>
  <si>
    <t>2026-09-30  메디코스파마(  기업/신촌</t>
  </si>
  <si>
    <t>2026-09-30  동원헬스케어  기업/신촌</t>
  </si>
  <si>
    <t>2026-09-30  백제약품영남본부  기업/신촌</t>
  </si>
  <si>
    <t>2026-09-30  주식회사 제이스  기업/신촌</t>
  </si>
  <si>
    <t>2026-09-30  글로리팜  기업/신촌</t>
  </si>
  <si>
    <t>2026-09-30  티제이팜  기업/신촌</t>
  </si>
  <si>
    <t>2026-09-30  보령약품  기업/신촌</t>
  </si>
  <si>
    <t>2026-09-30  유성메디칼  기업/신촌</t>
  </si>
  <si>
    <t>2026-09-30  주식회사예일선  기업/신촌</t>
  </si>
  <si>
    <t>2026-09-30  (주)지오팜  기업/신촌</t>
  </si>
  <si>
    <t>2026-09-30  주식회사디엔메디  기업/신촌</t>
  </si>
  <si>
    <t>2026-09-30  주식회사기고(GI  기업/신촌</t>
  </si>
  <si>
    <t>2026-09-30  （주）하은메디스  기업/신촌</t>
  </si>
  <si>
    <t>2026-09-30  주식회사한양바이오팜  기업/신촌</t>
  </si>
  <si>
    <t>2026-09-30  (주)동원약품남부  기업/신촌</t>
  </si>
  <si>
    <t>2026-09-30  영진약품주식회사  우리/연희</t>
  </si>
  <si>
    <t>2026-09-30  세화약품(주)  기업/신촌</t>
  </si>
  <si>
    <t>2026-09-30  태전약품  기업/신촌</t>
  </si>
  <si>
    <t>2026-09-30  박희영(이젠메디칼)  기업/신촌</t>
  </si>
  <si>
    <t>2026-09-30  (주)하이메디텍  기업/신촌</t>
  </si>
  <si>
    <t>2026-09-30  (주)운트바이오  기업/신촌</t>
  </si>
  <si>
    <t>2026-09-30  (주)대경엘씨에스디  기업/신촌</t>
  </si>
  <si>
    <t>2026-09-30  KYUNGDONGS  기업/신촌</t>
  </si>
  <si>
    <t>2026-09-30  ㈜신덕팜  기업/신촌</t>
  </si>
  <si>
    <t>2026-09-30  남양약품㈜  기업/신촌</t>
  </si>
  <si>
    <t>2026-09-30  수인약품  기업/신촌</t>
  </si>
  <si>
    <t>2026-09-30  ㈜라온파마  기업/신촌</t>
  </si>
  <si>
    <t>2026-09-30  우정약품（주）  기업/신촌</t>
  </si>
  <si>
    <t>2026-09-30  무지개약품</t>
  </si>
  <si>
    <t>2026-09-30  유진약품</t>
  </si>
  <si>
    <t>2026-09-30  미소팜</t>
  </si>
  <si>
    <t>2026-09-30  영동약품</t>
  </si>
  <si>
    <t>2026-09-30  신성약품(전주)</t>
  </si>
  <si>
    <t>2026-09-30  베스트팜</t>
  </si>
  <si>
    <t>2026-09-30  동원약품중부</t>
  </si>
  <si>
    <t>2026-09-30  정진팜</t>
  </si>
  <si>
    <t>2026-09-30  광주태전</t>
  </si>
  <si>
    <t>2026-09-30  에스티에스팜</t>
  </si>
  <si>
    <t>2026-09-30  라라팜</t>
  </si>
  <si>
    <t>2026-09-30  동원아이팜</t>
  </si>
  <si>
    <t>2026-09-30  아주약품</t>
  </si>
  <si>
    <t>2026-09-30  드림팜</t>
  </si>
  <si>
    <t>2026-09-30  세인약품(경기)</t>
  </si>
  <si>
    <t>2026-09-30  도원약품</t>
  </si>
  <si>
    <t>2026-09-30  강원지오영</t>
  </si>
  <si>
    <t>2026-09-30  백제약품대전지점</t>
  </si>
  <si>
    <t>2026-09-30  태인약품</t>
  </si>
  <si>
    <t>2026-09-30  메디코스파마</t>
  </si>
  <si>
    <t>2026-09-30  동원헬스케어</t>
  </si>
  <si>
    <t>2026-09-30  백제약품영남본부</t>
  </si>
  <si>
    <t>2026-09-30  제이스</t>
  </si>
  <si>
    <t>2026-09-30  글로리팜</t>
  </si>
  <si>
    <t>2026-09-30  티제이팜</t>
  </si>
  <si>
    <t>2026-09-30  보령약품</t>
  </si>
  <si>
    <t>2026-09-30  유성메디칼</t>
  </si>
  <si>
    <t>2026-09-30  예일선</t>
  </si>
  <si>
    <t>2026-09-30  지오팜</t>
  </si>
  <si>
    <t>2026-09-30  디엔메디</t>
  </si>
  <si>
    <t>2026-09-30  기고</t>
  </si>
  <si>
    <t>2026-09-30  하은메디스</t>
  </si>
  <si>
    <t>2026-09-30  한양바이오팜</t>
  </si>
  <si>
    <t>2026-09-30  동원약품남부</t>
  </si>
  <si>
    <t>2026-09-30  영진약품</t>
  </si>
  <si>
    <t>2026-09-30  세화약품(부산)</t>
  </si>
  <si>
    <t>2026-09-30  태전약품판매</t>
  </si>
  <si>
    <t>2026-09-30  이젠메디칼</t>
  </si>
  <si>
    <t>2026-09-30  하이메디텍</t>
  </si>
  <si>
    <t>2026-09-30  운트바이오</t>
  </si>
  <si>
    <t>2026-09-30  대경엘씨에스디</t>
  </si>
  <si>
    <t>2026-09-30  경동사</t>
  </si>
  <si>
    <t>2026-09-30  신덕팜</t>
  </si>
  <si>
    <t>2026-09-30  남양약품</t>
  </si>
  <si>
    <t>2026-09-30  수인약품</t>
  </si>
  <si>
    <t>2026-09-30  라온파마-CSO</t>
  </si>
  <si>
    <t>2026-09-30  우정약품</t>
  </si>
  <si>
    <t>A0--20260930-0038</t>
  </si>
  <si>
    <t>A0-20260930-0016</t>
  </si>
  <si>
    <t>2026-09-30  주식회사정상의약품  기업/신촌</t>
  </si>
  <si>
    <t>2026-09-30  광주백제약품  기업/신촌</t>
  </si>
  <si>
    <t>2026-09-30  박진우(서연팜)  기업/신촌</t>
  </si>
  <si>
    <t>2026-09-30  (주)온온약품  기업/신촌</t>
  </si>
  <si>
    <t>2026-09-30  (주)지오영  기업/신촌</t>
  </si>
  <si>
    <t>2026-09-30  （주）우리약품－인천  기업/신촌</t>
  </si>
  <si>
    <t>2026-09-30  (주)GM메디칼  우리/연희</t>
  </si>
  <si>
    <t>2026-09-30  양향순(와이케이팜)  기업/신촌</t>
  </si>
  <si>
    <t>2026-09-30  에스디파마  기업/신촌</t>
  </si>
  <si>
    <t>2026-09-30  강릉동원  기업/신촌</t>
  </si>
  <si>
    <t>2026-09-30  (주)삼원약품  기업/신촌</t>
  </si>
  <si>
    <t>2026-09-30  (주)두리약품  기업/신촌</t>
  </si>
  <si>
    <t>2026-09-30  엘유피코리아  기업/신촌</t>
  </si>
  <si>
    <t>2026-09-30  (주)이건약품  기업/신촌</t>
  </si>
  <si>
    <t>2026-09-30  (주)복산나이스  기업/신촌</t>
  </si>
  <si>
    <t>2026-09-30  아이팜코리아(주)  기업/신촌</t>
  </si>
  <si>
    <t>2026-09-30  (주)월드약품  기업/신촌</t>
  </si>
  <si>
    <t>2026-09-30  (주)동원약품  기업/신촌</t>
  </si>
  <si>
    <t>2026-09-30  (주)파마피아  우리/연희</t>
  </si>
  <si>
    <t>2026-09-30  백제약품(주)  기업/신촌</t>
  </si>
  <si>
    <t>2026-09-30  경일약품(주)  기업/신촌</t>
  </si>
  <si>
    <t>2026-09-30  명진약품김철수  기업/신촌</t>
  </si>
  <si>
    <t>2026-09-30  (주)메디팜스  기업/신촌</t>
  </si>
  <si>
    <t>2026-09-30  (주)한국팜비오  우리/연희</t>
  </si>
  <si>
    <t>2026-09-30  (주)에스바이오  기업/신촌</t>
  </si>
  <si>
    <t>2026-09-30  （주）에스제이피  기업/신촌</t>
  </si>
  <si>
    <t>2026-09-30  (주)제일팜  기업/신촌</t>
  </si>
  <si>
    <t>2026-09-30  골드팜(신현준)  기업/신촌</t>
  </si>
  <si>
    <t>2026-09-30  정상의약품물류</t>
  </si>
  <si>
    <t>2026-09-30  백제약품광주</t>
  </si>
  <si>
    <t>2026-09-30  서연팜</t>
  </si>
  <si>
    <t>2026-09-30  온온약품</t>
  </si>
  <si>
    <t>2026-09-30  지오영</t>
  </si>
  <si>
    <t>2026-09-30  우리약품</t>
  </si>
  <si>
    <t>2026-09-30  GM메디칼</t>
  </si>
  <si>
    <t>2026-09-30  와이케이팜</t>
  </si>
  <si>
    <t>2026-09-30  에스디파마</t>
  </si>
  <si>
    <t>2026-09-30  강릉동원약품</t>
  </si>
  <si>
    <t>2026-09-30  삼원약품</t>
  </si>
  <si>
    <t>2026-09-30  두리약품</t>
  </si>
  <si>
    <t>2026-09-30  엘유피코리아</t>
  </si>
  <si>
    <t>2026-09-30  이건약품</t>
  </si>
  <si>
    <t>2026-09-30  복산나이스</t>
  </si>
  <si>
    <t>2026-09-30  아이팜코리아(구,동보)</t>
  </si>
  <si>
    <t>2026-09-30  월드약품</t>
  </si>
  <si>
    <t>2026-09-30  동원약품</t>
  </si>
  <si>
    <t>2026-09-30  파마피아</t>
  </si>
  <si>
    <t>2026-09-30  백제약품영등포지점</t>
  </si>
  <si>
    <t>2026-09-30  경일약품</t>
  </si>
  <si>
    <t>2026-09-30  명진약품</t>
  </si>
  <si>
    <t>2026-09-30  메디팜스</t>
  </si>
  <si>
    <t>2026-09-30  한국팜비오</t>
  </si>
  <si>
    <t>2026-09-30  에스바이오</t>
  </si>
  <si>
    <t>2026-09-30  에스제이피</t>
  </si>
  <si>
    <t>2026-09-30  제일팜</t>
  </si>
  <si>
    <t>2026-09-30  골드팜</t>
  </si>
  <si>
    <t>A0--20260930-0042</t>
  </si>
  <si>
    <t>A0-20260930-0015</t>
  </si>
  <si>
    <t>2026-09-30  정용기대지365약  기업/신촌</t>
  </si>
  <si>
    <t>2026-09-30  지용성(팜프라자약국  기업/신촌</t>
  </si>
  <si>
    <t>2026-09-30  대지365약국</t>
  </si>
  <si>
    <t>2026-09-30  팜프라자약국</t>
  </si>
  <si>
    <t>A0--20260930-0046</t>
  </si>
  <si>
    <t>A0-20260930-0014</t>
  </si>
  <si>
    <t>2026-09-30  26003-4정산  우리/연희</t>
  </si>
  <si>
    <t>2026-09-30  중헌제약</t>
  </si>
  <si>
    <t>A0--20260930-0059</t>
  </si>
  <si>
    <t>A0-20260930-0041</t>
  </si>
  <si>
    <t>2026-09-18  옵티마웰니스뮤지엄이태원약국  판매수수료(온라인)</t>
  </si>
  <si>
    <t>2026-09-11  건대365알찬약국  판매수수료(온라인)</t>
  </si>
  <si>
    <t>2026-09-04  365단아약국  판매수수료(온라인)</t>
  </si>
  <si>
    <t>A0--20260930-0060</t>
  </si>
  <si>
    <t>A0--20260930-0069</t>
  </si>
  <si>
    <t>A0-20260930-0030</t>
  </si>
  <si>
    <t>A0--20260930-0098</t>
  </si>
  <si>
    <t>택배비  대전지오팜</t>
  </si>
  <si>
    <t>A0--20260930-0099</t>
  </si>
  <si>
    <t>택배비  센텀메디팜</t>
  </si>
  <si>
    <t>A0--20260930-0100</t>
  </si>
  <si>
    <t>맥세비카정10/40밀리그램  더블유에스메디칼</t>
  </si>
  <si>
    <t>A0--20260930-0101</t>
  </si>
  <si>
    <t>A0--20260930-0102</t>
  </si>
  <si>
    <t>A0--20260930-0103</t>
  </si>
  <si>
    <t>A0--20260930-0104</t>
  </si>
  <si>
    <t>A0--20260930-0105</t>
  </si>
  <si>
    <t>베리맥정10밀리그램(베포타스틴베실산염)  대경엘씨에스디</t>
  </si>
  <si>
    <t>A0--20260930-0106</t>
  </si>
  <si>
    <t>맥클린정1밀리그램(바레니클린살리실산염)  백제약품전주지점</t>
  </si>
  <si>
    <t>A0--20260930-0107</t>
  </si>
  <si>
    <t>프레칸캡슐50밀리그램(프레가발린)  미소팜</t>
  </si>
  <si>
    <t>A0--20260930-0108</t>
  </si>
  <si>
    <t>울트라맥정  메디팜스</t>
  </si>
  <si>
    <t>A0--20260930-0109</t>
  </si>
  <si>
    <t>A0--20260930-0110</t>
  </si>
  <si>
    <t>A0--20260930-0111</t>
  </si>
  <si>
    <t>A0--20260930-0112</t>
  </si>
  <si>
    <t>맥세비카정5/20밀리그램  뉴케이팜</t>
  </si>
  <si>
    <t>A0--20260930-0113</t>
  </si>
  <si>
    <t>아클라온정375밀리그램(아목시실린-클라불란산칼륨(2:1))  동우메디칼</t>
  </si>
  <si>
    <t>A0--20260930-0114</t>
  </si>
  <si>
    <t>A0--20260930-0115</t>
  </si>
  <si>
    <t>프레칸캡슐50밀리그램(프레가발린)  나린약품</t>
  </si>
  <si>
    <t>A0--20260930-0116</t>
  </si>
  <si>
    <t>맥세렌디정  도강메디칼</t>
  </si>
  <si>
    <t>A0--20260930-0117</t>
  </si>
  <si>
    <t>맥세비카정5/40밀리그램  도원약품</t>
  </si>
  <si>
    <t>A0--20260930-0118</t>
  </si>
  <si>
    <t>모사프리온정(모사프리드시트르산염수화물)  누리약품</t>
  </si>
  <si>
    <t>A0--20260930-0119</t>
  </si>
  <si>
    <t>도네페온정5밀리그램(도네페질염산염수화물)  명화약품</t>
  </si>
  <si>
    <t>A0--20260930-0120</t>
  </si>
  <si>
    <t>A0--20260930-0121</t>
  </si>
  <si>
    <t>A0--20260930-0122</t>
  </si>
  <si>
    <t>베리맥정10밀리그램(베포타스틴베실산염)  강릉동원약품</t>
  </si>
  <si>
    <t>A0--20260930-0123</t>
  </si>
  <si>
    <t>맥셀디정  베스트팜</t>
  </si>
  <si>
    <t>A0--20260930-0124</t>
  </si>
  <si>
    <t>맥세렌디정  (주)삼송바이오</t>
  </si>
  <si>
    <t>A0--20260930-0125</t>
  </si>
  <si>
    <t>A0--20260930-0126</t>
  </si>
  <si>
    <t>A0--20260930-0127</t>
  </si>
  <si>
    <t>A0--20260930-0128</t>
  </si>
  <si>
    <t>엔도알컴  리본</t>
  </si>
  <si>
    <t>A0--20260930-0129</t>
  </si>
  <si>
    <t>엔도알컴  더포메디컬(의료기기)</t>
  </si>
  <si>
    <t>A0--20260930-0130</t>
  </si>
  <si>
    <t>A0--20260930-0131</t>
  </si>
  <si>
    <t>맥세렌디정  광림약품</t>
  </si>
  <si>
    <t>A0--20260930-0132</t>
  </si>
  <si>
    <t>모사프리온정(모사프리드시트르산염수화물)  광주태전</t>
  </si>
  <si>
    <t>A0--20260930-0133</t>
  </si>
  <si>
    <t>맥세비카정5/40밀리그램  메디코어팜</t>
  </si>
  <si>
    <t>A0--20260930-0134</t>
  </si>
  <si>
    <t>맥셀디정  안심팜</t>
  </si>
  <si>
    <t>A0--20260930-0135</t>
  </si>
  <si>
    <t>맥세렌디정  센텀메디팜</t>
  </si>
  <si>
    <t>A0--20260930-0136</t>
  </si>
  <si>
    <t>울트라맥세미정  에스바이오</t>
  </si>
  <si>
    <t>A0--20260930-0137</t>
  </si>
  <si>
    <t>트란사민캡슐250밀리그램(트라넥삼산)  에스지메디언스</t>
  </si>
  <si>
    <t>A0--20260930-0138</t>
  </si>
  <si>
    <t>울트라맥세미정  에스디파마</t>
  </si>
  <si>
    <t>A0--20260930-0139</t>
  </si>
  <si>
    <t>A0--20260930-0140</t>
  </si>
  <si>
    <t>A0--20260930-0141</t>
  </si>
  <si>
    <t>A0--20260930-0142</t>
  </si>
  <si>
    <t>아클라온정375밀리그램(아목시실린-클라불란산칼륨(2:1))  세광팜</t>
  </si>
  <si>
    <t>A0--20260930-0143</t>
  </si>
  <si>
    <t>A0--20260930-0144</t>
  </si>
  <si>
    <t>베리맥정10밀리그램(베포타스틴베실산염)  세인약품(경기)</t>
  </si>
  <si>
    <t>A0--20260930-0145</t>
  </si>
  <si>
    <t>A0--20260930-0146</t>
  </si>
  <si>
    <t>엠로딘액(L-카르니틴) 5mL  에이치팜(광주)</t>
  </si>
  <si>
    <t>A0--20260930-0147</t>
  </si>
  <si>
    <t>A0--20260930-0148</t>
  </si>
  <si>
    <t>맥씨정(레보세티리진염산염)  서흥메디</t>
  </si>
  <si>
    <t>A0--20260930-0149</t>
  </si>
  <si>
    <t>A0--20260930-0150</t>
  </si>
  <si>
    <t>맥세렌비제트정  온온약품</t>
  </si>
  <si>
    <t>A0--20260930-0151</t>
  </si>
  <si>
    <t>아클라온듀오시럽(아목시실린-클라불란산칼륨(7:1))  에이치와이케이팜</t>
  </si>
  <si>
    <t>A0--20260930-0152</t>
  </si>
  <si>
    <t>이지팩트액(시트룰린말산염) 15mL  에버에코</t>
  </si>
  <si>
    <t>A0--20260930-0153</t>
  </si>
  <si>
    <t>엔도알컴  씨앤씨팜코어(의료기기)</t>
  </si>
  <si>
    <t>A0--20260930-0154</t>
  </si>
  <si>
    <t>모사프리온정(모사프리드시트르산염수화물)  우정약품</t>
  </si>
  <si>
    <t>A0--20260930-0155</t>
  </si>
  <si>
    <t>A0--20260930-0156</t>
  </si>
  <si>
    <t>가바투캡슐100밀리그램(가바펜틴)  유진약품</t>
  </si>
  <si>
    <t>A0--20260930-0157</t>
  </si>
  <si>
    <t>엠로딘액(L-카르니틴) 3mL  원진약품</t>
  </si>
  <si>
    <t>A0--20260930-0158</t>
  </si>
  <si>
    <t>아클라온정625밀리그램(아목시실린-클라불란산칼륨(4:1))  이건약품</t>
  </si>
  <si>
    <t>A0--20260930-0159</t>
  </si>
  <si>
    <t>A0--20260930-0160</t>
  </si>
  <si>
    <t>베리맥정10밀리그램(베포타스틴베실산염)  조이메디(대전)</t>
  </si>
  <si>
    <t>A0--20260930-0161</t>
  </si>
  <si>
    <t>프로아모정1밀리그램(피나스테리드)  제일팜</t>
  </si>
  <si>
    <t>A0--20260930-0162</t>
  </si>
  <si>
    <t>라베라엠정10밀리그램(라베프라졸나트륨)  제이스</t>
  </si>
  <si>
    <t>A0--20260930-0163</t>
  </si>
  <si>
    <t>엔도알컴  정수메디칼</t>
  </si>
  <si>
    <t>A0--20260930-0164</t>
  </si>
  <si>
    <t>A0--20260930-0165</t>
  </si>
  <si>
    <t>A0--20260930-0166</t>
  </si>
  <si>
    <t>아클라온듀오시럽(아목시실린-클라불란산칼륨(7:1))  정상의약품물류</t>
  </si>
  <si>
    <t>A0--20260930-0167</t>
  </si>
  <si>
    <t>맥세비카정10/40밀리그램  준메디플러스</t>
  </si>
  <si>
    <t>A0--20260930-0168</t>
  </si>
  <si>
    <t>도네페온정5밀리그램(도네페질염산염수화물)  한솔약품</t>
  </si>
  <si>
    <t>A0--20260930-0169</t>
  </si>
  <si>
    <t>베리맥정10밀리그램(베포타스틴베실산염)  한신약품</t>
  </si>
  <si>
    <t>A0--20260930-0170</t>
  </si>
  <si>
    <t>프레칸캡슐75밀리그램(프레가발린)  훈민약품</t>
  </si>
  <si>
    <t>A0--20260930-0171</t>
  </si>
  <si>
    <t>리칼본정35밀리그램(리세드론산나트륨)  한양바이오팜</t>
  </si>
  <si>
    <t>A0--20260930-0172</t>
  </si>
  <si>
    <t>모니맥정(모니플루메이트)  피코이노베이션</t>
  </si>
  <si>
    <t>A0--20260930-0173</t>
  </si>
  <si>
    <t>A0--20260930-0174</t>
  </si>
  <si>
    <t>A0--20260930-0175</t>
  </si>
  <si>
    <t>A0--20260930-0176</t>
  </si>
  <si>
    <t>A0--20260930-0177</t>
  </si>
  <si>
    <t>A0--20260930-0178</t>
  </si>
  <si>
    <t>A0--20260930-0179</t>
  </si>
  <si>
    <t>모사프리온정(모사프리드시트르산염수화물)  동원약품원주지점</t>
  </si>
  <si>
    <t>A0--20260930-0180</t>
  </si>
  <si>
    <t>베리맥정10밀리그램(베포타스틴베실산염)  훼밀리팜</t>
  </si>
  <si>
    <t>A0--20260930-0181</t>
  </si>
  <si>
    <t>아클라온정375밀리그램(아목시실린-클라불란산칼륨(2:1))  이노베이션메디칼팜</t>
  </si>
  <si>
    <t>A0--20260930-0182</t>
  </si>
  <si>
    <t>하이넥신정(실로스타졸, 은행엽건조엑스)  대전지오팜</t>
  </si>
  <si>
    <t>A0--20260930-0183</t>
  </si>
  <si>
    <t>A0--20260930-0184</t>
  </si>
  <si>
    <t>베리맥정10밀리그램(베포타스틴베실산염)  동원아이팜</t>
  </si>
  <si>
    <t>A0--20260930-0185</t>
  </si>
  <si>
    <t>맥클린정1밀리그램(바레니클린살리실산염)  세화약품(부산)</t>
  </si>
  <si>
    <t>A0--20260930-0186</t>
  </si>
  <si>
    <t>A0--20260930-0187</t>
  </si>
  <si>
    <t>베리맥정10밀리그램(베포타스틴베실산염)  신덕약품</t>
  </si>
  <si>
    <t>A0--20260930-0188</t>
  </si>
  <si>
    <t>트리탄정150밀리그램(트리메부틴말레산염)  잘팜</t>
  </si>
  <si>
    <t>A0--20260930-0189</t>
  </si>
  <si>
    <t>모사프리온정(모사프리드시트르산염수화물)  동원약품</t>
  </si>
  <si>
    <t>A0--20260930-0190</t>
  </si>
  <si>
    <t>A0-20260930-0040</t>
  </si>
  <si>
    <t>9월 카카오채널 문자 사용료</t>
  </si>
  <si>
    <t>A0--20260930-0191</t>
  </si>
  <si>
    <t>A0--20260930-0192</t>
  </si>
  <si>
    <t>베리맥정10밀리그램(베포타스틴베실산염)  백제약품대전지점</t>
  </si>
  <si>
    <t>A0--20260930-0193</t>
  </si>
  <si>
    <t>A0--20260930-0194</t>
  </si>
  <si>
    <t>울트라맥세미정  신덕팜</t>
  </si>
  <si>
    <t>A0--20260930-0195</t>
  </si>
  <si>
    <t>잘토맥정(잘토프로펜)  지오팜</t>
  </si>
  <si>
    <t>A0--20260930-0196</t>
  </si>
  <si>
    <t>모사프리온정(모사프리드시트르산염수화물)  태전약품판매</t>
  </si>
  <si>
    <t>A0--20260930-0197</t>
  </si>
  <si>
    <t>신비아시럽(아세트아미노펜) 5mL  광주지오팜</t>
  </si>
  <si>
    <t>A0--20260930-0198</t>
  </si>
  <si>
    <t>칼디맥스연질캡슐(알파칼시돌)  수인약품</t>
  </si>
  <si>
    <t>A0--20260930-0199</t>
  </si>
  <si>
    <t>A0--20260930-0200</t>
  </si>
  <si>
    <t>프로아모정1밀리그램(피나스테리드)  세화약품(전주)</t>
  </si>
  <si>
    <t>A0--20260930-0201</t>
  </si>
  <si>
    <t>리칼본정35밀리그램(리세드론산나트륨)  세인약품(광주)</t>
  </si>
  <si>
    <t>A0--20260930-0202</t>
  </si>
  <si>
    <t>A0--20260930-0203</t>
  </si>
  <si>
    <t>엘더킨크림4%(히드로퀴논) 15g  메가팜프라자약국</t>
  </si>
  <si>
    <t>A0--20260930-0204</t>
  </si>
  <si>
    <t>잘토맥정(잘토프로펜)  경동사</t>
  </si>
  <si>
    <t>A0--20260930-0205</t>
  </si>
  <si>
    <t>모사프리온정(모사프리드시트르산염수화물)  동원약품중부</t>
  </si>
  <si>
    <t>A0--20260930-0206</t>
  </si>
  <si>
    <t>모사프리온정(모사프리드시트르산염수화물)  동원헬스케어</t>
  </si>
  <si>
    <t>A0--20260930-0207</t>
  </si>
  <si>
    <t>프레칸캡슐50밀리그램(프레가발린)  백제약품광주</t>
  </si>
  <si>
    <t>A0--20260930-0208</t>
  </si>
  <si>
    <t>트리탄정150밀리그램(트리메부틴말레산염)  백제약품영남본부</t>
  </si>
  <si>
    <t>A0--20260930-0209</t>
  </si>
  <si>
    <t>A0--20260930-0210</t>
  </si>
  <si>
    <t>아클라온듀오시럽(아목시실린-클라불란산칼륨(7:1))  에스티에스팜</t>
  </si>
  <si>
    <t>A0--20260930-0211</t>
  </si>
  <si>
    <t>베리맥정10밀리그램(베포타스틴베실산염)  예일선</t>
  </si>
  <si>
    <t>A0--20260930-0212</t>
  </si>
  <si>
    <t>록프란정(록소프로펜나트륨수화물)  지오영</t>
  </si>
  <si>
    <t>A0--20260930-0213</t>
  </si>
  <si>
    <t>잘토맥정(잘토프로펜)  백제약품영등포지점</t>
  </si>
  <si>
    <t>A0--20260930-0214</t>
  </si>
  <si>
    <t>리칼본정35밀리그램(리세드론산나트륨)  나루팜</t>
  </si>
  <si>
    <t>A0--20260930-0215</t>
  </si>
  <si>
    <t>A0--20260930-0216</t>
  </si>
  <si>
    <t>록프란정(록소프로펜나트륨수화물)  인천약품</t>
  </si>
  <si>
    <t>A0--20260930-0217</t>
  </si>
  <si>
    <t>리칼본정35밀리그램(리세드론산나트륨)  월드약품</t>
  </si>
  <si>
    <t>A0--20260930-0218</t>
  </si>
  <si>
    <t>울트라맥세미정  복산나이스</t>
  </si>
  <si>
    <t>A0--20260930-0219</t>
  </si>
  <si>
    <t>리칼본정35밀리그램(리세드론산나트륨)  메디코스파마</t>
  </si>
  <si>
    <t>A0--20260930-0220</t>
  </si>
  <si>
    <t>펩토무스현탁액(비스무트차살리실산염) 240mL  옵티마웰니스뮤지엄이태원약국</t>
  </si>
  <si>
    <t>A0--20260930-0221</t>
  </si>
  <si>
    <t>신비아시럽(아세트아미노펜) 5mL  무실하늘약국</t>
  </si>
  <si>
    <t>A0--20260930-0222</t>
  </si>
  <si>
    <t>펩토무스현탁액(비스무트차살리실산염) 240mL  지산플러스약국</t>
  </si>
  <si>
    <t>A0--20260930-0223</t>
  </si>
  <si>
    <t>펩토무스현탁액(비스무트차살리실산염) 240mL  굿모닝약국</t>
  </si>
  <si>
    <t>A0--20260903-0011</t>
  </si>
  <si>
    <t>A0--20260907-0012</t>
  </si>
  <si>
    <t>A0--20260909-0009</t>
  </si>
  <si>
    <t>파믹스 판촉물구매</t>
  </si>
  <si>
    <t>선인 판촉물 구매</t>
  </si>
  <si>
    <t>A0--20260910-0015</t>
  </si>
  <si>
    <t>차량수리비</t>
  </si>
  <si>
    <t>A0--20260911-0008</t>
  </si>
  <si>
    <t>비보존 미팅</t>
  </si>
  <si>
    <t>A0--20260914-0008</t>
  </si>
  <si>
    <t>A0--20260915-0017</t>
  </si>
  <si>
    <t>동성 미팅</t>
  </si>
  <si>
    <t>그랜드바이오 미팅</t>
  </si>
  <si>
    <t>A0--20260916-0013</t>
  </si>
  <si>
    <t>선인 미팅</t>
  </si>
  <si>
    <t>에이치피앤씨 미팅</t>
  </si>
  <si>
    <t>A0--20260917-0011</t>
  </si>
  <si>
    <t>골목회 행사 참석</t>
  </si>
  <si>
    <t>A0--20260921-0010</t>
  </si>
  <si>
    <t>A0--20260923-0010</t>
  </si>
  <si>
    <t>A0--20260928-0015</t>
  </si>
  <si>
    <t>A0--20260929-0016</t>
  </si>
  <si>
    <t>A0--20261001-0006-002</t>
  </si>
  <si>
    <t>A0--20261001-0004-002</t>
  </si>
  <si>
    <t>A0--20261002-0004-002</t>
  </si>
  <si>
    <t>A0--20261002-0003-002</t>
  </si>
  <si>
    <t>A0--20261007-0008-006</t>
  </si>
  <si>
    <t>A0--20261007-0007-004</t>
  </si>
  <si>
    <t>A0--20261007-0007-005</t>
  </si>
  <si>
    <t>최연경(와이지약품)</t>
  </si>
  <si>
    <t>A0--20261007-0007-006</t>
  </si>
  <si>
    <t>백제약품 원주창고</t>
  </si>
  <si>
    <t>OMEPT500B</t>
  </si>
  <si>
    <t>하린메디칼창고（청주）</t>
  </si>
  <si>
    <t>875-86-03332</t>
  </si>
  <si>
    <t>삼송바이오 창고 (동진팜)</t>
  </si>
  <si>
    <t>209-81-10797</t>
  </si>
  <si>
    <t>대구물류</t>
  </si>
  <si>
    <t>831-88-02318</t>
  </si>
  <si>
    <t>라라팜창고</t>
  </si>
  <si>
    <t>605-88-02058</t>
  </si>
  <si>
    <t>엠에이치메디칼(대영약품창고)</t>
  </si>
  <si>
    <t>OMLDT030B</t>
  </si>
  <si>
    <t>엠로디핀정(암로디핀베실산염)</t>
  </si>
  <si>
    <t>동부물류</t>
  </si>
  <si>
    <t>신보경</t>
  </si>
  <si>
    <t>315-23-05342</t>
  </si>
  <si>
    <t>와이케이팜창고(힐링팜)</t>
  </si>
  <si>
    <t>770-77-00187</t>
  </si>
  <si>
    <t>208-81-00296</t>
  </si>
  <si>
    <t>보령약품 2층창고</t>
  </si>
  <si>
    <t>501-81-15780</t>
  </si>
  <si>
    <t>303-81-17108</t>
  </si>
  <si>
    <t>PBACL006S</t>
  </si>
  <si>
    <t>백초시럽플러스 10mL</t>
  </si>
  <si>
    <t>224-81-65059</t>
  </si>
  <si>
    <t>411-82-01995</t>
  </si>
  <si>
    <t>꿀벌신협 목포창고</t>
  </si>
  <si>
    <t>452-86-03629</t>
  </si>
  <si>
    <t>222-04-33356</t>
  </si>
  <si>
    <t>MOTH0028</t>
  </si>
  <si>
    <t>매출할인</t>
  </si>
  <si>
    <t>서비스</t>
  </si>
  <si>
    <t>502-29-53421</t>
  </si>
  <si>
    <t>414-22-02155</t>
  </si>
  <si>
    <t>티제이팜(부천)</t>
  </si>
  <si>
    <t>435-81-02386</t>
  </si>
  <si>
    <t>메디팜스(창고,힐링팜)</t>
  </si>
  <si>
    <t>메가팜프라자약국(양재)</t>
  </si>
  <si>
    <t>645-63-00749</t>
  </si>
  <si>
    <t>312-85-09139</t>
  </si>
  <si>
    <t>PKRMC090P</t>
  </si>
  <si>
    <t>케라민캡슐</t>
  </si>
  <si>
    <t>A0-20260901-0025</t>
  </si>
  <si>
    <t>골든몰트</t>
  </si>
  <si>
    <t>A0-20260901-0023</t>
  </si>
  <si>
    <t>A0-20260902-0010</t>
  </si>
  <si>
    <t>A0-20260903-0016</t>
  </si>
  <si>
    <t>A0-20260903-0013</t>
  </si>
  <si>
    <t>A0-20260903-0014</t>
  </si>
  <si>
    <t>A0-20260904-0019</t>
  </si>
  <si>
    <t>A0-20260904-0018</t>
  </si>
  <si>
    <t>A0-20260907-0017</t>
  </si>
  <si>
    <t>A0-20260907-0015</t>
  </si>
  <si>
    <t>A0-20260908-0014</t>
  </si>
  <si>
    <t>A0-20260908-0013</t>
  </si>
  <si>
    <t>A0-20260909-0014</t>
  </si>
  <si>
    <t>A0-20260909-0012</t>
  </si>
  <si>
    <t>A0-20260910-0021</t>
  </si>
  <si>
    <t>A0-20260910-0019</t>
  </si>
  <si>
    <t>A0-20260911-0010</t>
  </si>
  <si>
    <t>A0-20260911-0008</t>
  </si>
  <si>
    <t>A0-20260914-0012</t>
  </si>
  <si>
    <t>A0-20260914-0013</t>
  </si>
  <si>
    <t>A0-20260915-0023</t>
  </si>
  <si>
    <t>A0-20260915-0020</t>
  </si>
  <si>
    <t>A0-20260915-0021</t>
  </si>
  <si>
    <t>A0-20260916-0014</t>
  </si>
  <si>
    <t>A0-20260916-0011</t>
  </si>
  <si>
    <t>A0-20260917-0017</t>
  </si>
  <si>
    <t>A0-20260917-0015</t>
  </si>
  <si>
    <t>A0-20260918-0008</t>
  </si>
  <si>
    <t>A0-20260921-0018</t>
  </si>
  <si>
    <t>미담재 갤러리아백화점 광교</t>
  </si>
  <si>
    <t>A0-20260921-0016</t>
  </si>
  <si>
    <t>A0-20260922-0014</t>
  </si>
  <si>
    <t>A0-20260922-0013</t>
  </si>
  <si>
    <t>A0-20260923-0017</t>
  </si>
  <si>
    <t>A0-20260927-0001</t>
  </si>
  <si>
    <t>A0-20260928-0006</t>
  </si>
  <si>
    <t>A0-20260928-0012</t>
  </si>
  <si>
    <t>A0-20260929-0011</t>
  </si>
  <si>
    <t>A0-20260929-0009</t>
  </si>
  <si>
    <t>A0-20260930-0224</t>
  </si>
  <si>
    <t>A0-20260930-0050</t>
  </si>
  <si>
    <t>A0-20260930-0051</t>
  </si>
  <si>
    <t>A0-20260930-0052</t>
  </si>
  <si>
    <t>A0-20260930-0053</t>
  </si>
  <si>
    <t>A0-20260930-0054</t>
  </si>
  <si>
    <t>A0-20260930-0055</t>
  </si>
  <si>
    <t>A0-20260930-0056</t>
  </si>
  <si>
    <t>A0-20260930-0057</t>
  </si>
  <si>
    <t>A0-20260930-0058</t>
  </si>
  <si>
    <t>A0-20260930-0059</t>
  </si>
  <si>
    <t>A0-20260930-0060</t>
  </si>
  <si>
    <t>A0-20260930-0061</t>
  </si>
  <si>
    <t>A0-20260930-0062</t>
  </si>
  <si>
    <t>A0-20260930-0063</t>
  </si>
  <si>
    <t>A0-20260930-0064</t>
  </si>
  <si>
    <t>A0-20260930-0065</t>
  </si>
  <si>
    <t>A0-20260930-0066</t>
  </si>
  <si>
    <t>A0-20260930-0067</t>
  </si>
  <si>
    <t>A0-20260930-0068</t>
  </si>
  <si>
    <t>A0-20260930-0069</t>
  </si>
  <si>
    <t>A0-20260930-0070</t>
  </si>
  <si>
    <t>A0-20260930-0071</t>
  </si>
  <si>
    <t>A0-20260930-0072</t>
  </si>
  <si>
    <t>A0-20260930-0073</t>
  </si>
  <si>
    <t>A0-20260930-0074</t>
  </si>
  <si>
    <t>A0-20260930-0075</t>
  </si>
  <si>
    <t>A0-20260930-0076</t>
  </si>
  <si>
    <t>A0-20260930-0077</t>
  </si>
  <si>
    <t>A0-20260930-0078</t>
  </si>
  <si>
    <t>A0-20260930-0079</t>
  </si>
  <si>
    <t>A0-20260930-0080</t>
  </si>
  <si>
    <t>A0-20260930-0081</t>
  </si>
  <si>
    <t>A0-20260930-0082</t>
  </si>
  <si>
    <t>A0-20260930-0083</t>
  </si>
  <si>
    <t>A0-20260930-0084</t>
  </si>
  <si>
    <t>A0-20260930-0085</t>
  </si>
  <si>
    <t>A0-20260930-0086</t>
  </si>
  <si>
    <t>A0-20260930-0087</t>
  </si>
  <si>
    <t>A0-20260930-0088</t>
  </si>
  <si>
    <t>A0-20260930-0089</t>
  </si>
  <si>
    <t>A0-20260930-0090</t>
  </si>
  <si>
    <t>A0-20260930-0091</t>
  </si>
  <si>
    <t>A0-20260930-0092</t>
  </si>
  <si>
    <t>A0-20260930-0093</t>
  </si>
  <si>
    <t>A0-20260930-0094</t>
  </si>
  <si>
    <t>A0-20260930-0095</t>
  </si>
  <si>
    <t>A0-20260930-0096</t>
  </si>
  <si>
    <t>A0-20260930-0097</t>
  </si>
  <si>
    <t>A0-20260930-0098</t>
  </si>
  <si>
    <t>A0-20260930-0099</t>
  </si>
  <si>
    <t>A0-20260930-0100</t>
  </si>
  <si>
    <t>A0-20260930-0101</t>
  </si>
  <si>
    <t>A0-20260930-0102</t>
  </si>
  <si>
    <t>A0-20260930-0103</t>
  </si>
  <si>
    <t>A0-20260930-0104</t>
  </si>
  <si>
    <t>A0-20260930-0105</t>
  </si>
  <si>
    <t>A0-20260930-0106</t>
  </si>
  <si>
    <t>A0-20260930-0107</t>
  </si>
  <si>
    <t>A0-20260930-0108</t>
  </si>
  <si>
    <t>A0-20260930-0109</t>
  </si>
  <si>
    <t>A0-20260930-0110</t>
  </si>
  <si>
    <t>A0-20260930-0111</t>
  </si>
  <si>
    <t>A0-20260930-0112</t>
  </si>
  <si>
    <t>A0-20260930-0113</t>
  </si>
  <si>
    <t>A0-20260930-0114</t>
  </si>
  <si>
    <t>A0-20260930-0115</t>
  </si>
  <si>
    <t>A0-20260930-0116</t>
  </si>
  <si>
    <t>A0-20260930-0117</t>
  </si>
  <si>
    <t>A0-20260930-0118</t>
  </si>
  <si>
    <t>A0-20260930-0119</t>
  </si>
  <si>
    <t>A0-20260930-0120</t>
  </si>
  <si>
    <t>A0-20260930-0121</t>
  </si>
  <si>
    <t>A0-20260930-0122</t>
  </si>
  <si>
    <t>A0-20260930-0123</t>
  </si>
  <si>
    <t>A0-20260930-0124</t>
  </si>
  <si>
    <t>A0-20260930-0125</t>
  </si>
  <si>
    <t>A0-20260930-0126</t>
  </si>
  <si>
    <t>A0-20260930-0127</t>
  </si>
  <si>
    <t>A0-20260930-0128</t>
  </si>
  <si>
    <t>A0-20260930-0129</t>
  </si>
  <si>
    <t>A0-20260930-0130</t>
  </si>
  <si>
    <t>A0-20260930-0131</t>
  </si>
  <si>
    <t>A0-20260930-0132</t>
  </si>
  <si>
    <t>A0-20260930-0133</t>
  </si>
  <si>
    <t>A0-20260930-0134</t>
  </si>
  <si>
    <t>A0-20260930-0135</t>
  </si>
  <si>
    <t>A0-20260930-0136</t>
  </si>
  <si>
    <t>A0-20260930-0137</t>
  </si>
  <si>
    <t>A0-20260930-0138</t>
  </si>
  <si>
    <t>A0-20260930-0139</t>
  </si>
  <si>
    <t>A0-20260930-0140</t>
  </si>
  <si>
    <t>A0-20260930-0141</t>
  </si>
  <si>
    <t>A0-20260930-0142</t>
  </si>
  <si>
    <t>A0-20260930-0143</t>
  </si>
  <si>
    <t>A0-20260930-0144</t>
  </si>
  <si>
    <t>A0-20260930-0145</t>
  </si>
  <si>
    <t>A0-20260930-0146</t>
  </si>
  <si>
    <t>A0-20260930-0147</t>
  </si>
  <si>
    <t>A0-20260930-0148</t>
  </si>
  <si>
    <t>A0-20260930-0149</t>
  </si>
  <si>
    <t>A0-20260930-0150</t>
  </si>
  <si>
    <t>A0-20260930-0151</t>
  </si>
  <si>
    <t>A0-20260930-0152</t>
  </si>
  <si>
    <t>A0-20260930-0153</t>
  </si>
  <si>
    <t>A0-20260930-0154</t>
  </si>
  <si>
    <t>A0-20260930-0155</t>
  </si>
  <si>
    <t>A0-20260930-0156</t>
  </si>
  <si>
    <t>A0-20260930-0157</t>
  </si>
  <si>
    <t>A0-20260930-0158</t>
  </si>
  <si>
    <t>A0-20260930-0159</t>
  </si>
  <si>
    <t>A0-20260930-0160</t>
  </si>
  <si>
    <t>A0-20260930-0161</t>
  </si>
  <si>
    <t>A0-20260930-0162</t>
  </si>
  <si>
    <t>A0-20260930-0163</t>
  </si>
  <si>
    <t>A0-20260930-0164</t>
  </si>
  <si>
    <t>A0-20260930-0165</t>
  </si>
  <si>
    <t>A0-20260930-0166</t>
  </si>
  <si>
    <t>A0-20260930-0167</t>
  </si>
  <si>
    <t>A0-20260930-0168</t>
  </si>
  <si>
    <t>A0-20260930-0169</t>
  </si>
  <si>
    <t>A0-20260930-0170</t>
  </si>
  <si>
    <t>A0-20260930-0171</t>
  </si>
  <si>
    <t>A0-20260930-0172</t>
  </si>
  <si>
    <t>A0-20260930-0173</t>
  </si>
  <si>
    <t>A0-20260930-0174</t>
  </si>
  <si>
    <t>A0--20260930-0245</t>
  </si>
  <si>
    <t>A0-20260930-0220</t>
  </si>
  <si>
    <t>2026-09-30  무실하늘약국  판매수수료(온라인)</t>
  </si>
  <si>
    <t>온라인팜</t>
  </si>
  <si>
    <t>2026-09-30  굿모닝약국  판매수수료(온라인)</t>
  </si>
  <si>
    <t>2026-09-30  지산플러스약국  판매수수료(온라인)</t>
  </si>
  <si>
    <t>주식회사 타스코</t>
  </si>
  <si>
    <t>우리/연희</t>
  </si>
  <si>
    <t>1005-104-069074</t>
  </si>
  <si>
    <t>A0--20261008-0015-004</t>
  </si>
  <si>
    <t>A0--20261008-0012-004</t>
  </si>
  <si>
    <t>김관웅</t>
  </si>
  <si>
    <t>A0--20261008-0012-003</t>
  </si>
  <si>
    <t>A0--20261012-0010-006</t>
  </si>
  <si>
    <t>A0--20261012-0009-006</t>
  </si>
  <si>
    <t>조이메디주식회사</t>
  </si>
  <si>
    <t>A0--20261012-0009-004</t>
  </si>
  <si>
    <t>주식회사엠에이치메</t>
  </si>
  <si>
    <t>A0--20261012-0009-005</t>
  </si>
  <si>
    <t>A0--20261013-0003-002</t>
  </si>
  <si>
    <t>A0--20261013-0002-002</t>
  </si>
  <si>
    <t xml:space="preserve">A0--20261014-0009-004 </t>
  </si>
  <si>
    <t>A0--20261014-0007-003</t>
  </si>
  <si>
    <t>A0--20261014-0007-004</t>
  </si>
  <si>
    <t>A0--20261015-0008-004</t>
  </si>
  <si>
    <t>A0--20261015-0005-004</t>
  </si>
  <si>
    <t>(주)라온피에스</t>
  </si>
  <si>
    <t>A0--20261015-0005-003</t>
  </si>
  <si>
    <t>온라인팜주식회사</t>
  </si>
  <si>
    <t>A0--20261014-0010-006</t>
  </si>
  <si>
    <t>A0--20261014-0008-002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</si>
</sst>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41" fontId="4" fillId="0" borderId="0" xfId="0" applyNumberFormat="1" applyFont="1">
      <alignment vertical="center"/>
    </xf>
    <xf numFmtId="4" fontId="8" fillId="4" borderId="0" xfId="0" applyNumberFormat="1" applyFont="1" applyFill="1">
      <alignment vertical="center"/>
    </xf>
    <xf numFmtId="0" fontId="11" fillId="0" borderId="0" xfId="0" applyFont="1">
      <alignment vertical="center"/>
    </xf>
    <xf numFmtId="41" fontId="11" fillId="0" borderId="0" xfId="1" applyFont="1" applyFill="1" applyBorder="1">
      <alignment vertical="center"/>
    </xf>
    <xf numFmtId="41" fontId="11" fillId="2" borderId="0" xfId="1" applyFont="1" applyFill="1" applyBorder="1">
      <alignment vertical="center"/>
    </xf>
    <xf numFmtId="41" fontId="11" fillId="4" borderId="3" xfId="0" applyNumberFormat="1" applyFont="1" applyFill="1" applyBorder="1" applyAlignment="1">
      <alignment horizontal="center" vertical="center"/>
    </xf>
    <xf numFmtId="41" fontId="11" fillId="0" borderId="0" xfId="0" applyNumberFormat="1" applyFont="1">
      <alignment vertical="center"/>
    </xf>
    <xf numFmtId="41" fontId="12" fillId="4" borderId="3" xfId="0" applyNumberFormat="1" applyFont="1" applyFill="1" applyBorder="1">
      <alignment vertical="center"/>
    </xf>
  </cellXfs>
  <cellStyles count="2">
    <cellStyle name="쉼표 [0]" xfId="1" builtinId="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15</xdr:row>
      <xdr:rowOff>71437</xdr:rowOff>
    </xdr:from>
    <xdr:to>
      <xdr:col>30</xdr:col>
      <xdr:colOff>477737</xdr:colOff>
      <xdr:row>27</xdr:row>
      <xdr:rowOff>98341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2</xdr:row>
      <xdr:rowOff>0</xdr:rowOff>
    </xdr:from>
    <xdr:to>
      <xdr:col>31</xdr:col>
      <xdr:colOff>341251</xdr:colOff>
      <xdr:row>18</xdr:row>
      <xdr:rowOff>58094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16</xdr:row>
      <xdr:rowOff>23811</xdr:rowOff>
    </xdr:from>
    <xdr:to>
      <xdr:col>29</xdr:col>
      <xdr:colOff>348468</xdr:colOff>
      <xdr:row>27</xdr:row>
      <xdr:rowOff>142563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3</xdr:row>
      <xdr:rowOff>0</xdr:rowOff>
    </xdr:from>
    <xdr:to>
      <xdr:col>29</xdr:col>
      <xdr:colOff>388875</xdr:colOff>
      <xdr:row>18</xdr:row>
      <xdr:rowOff>109122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557891</xdr:colOff>
      <xdr:row>1</xdr:row>
      <xdr:rowOff>0</xdr:rowOff>
    </xdr:from>
    <xdr:to>
      <xdr:col>55</xdr:col>
      <xdr:colOff>110391</xdr:colOff>
      <xdr:row>24</xdr:row>
      <xdr:rowOff>172203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901070" y="340179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A2:S1127"/>
  <sheetViews>
    <sheetView showGridLines="0" tabSelected="1" zoomScale="85" zoomScaleNormal="85" workbookViewId="0">
      <pane xSplit="2" ySplit="5" topLeftCell="C207" activePane="bottomRight" state="frozen"/>
      <selection pane="topRight" activeCell="C1" sqref="C1"/>
      <selection pane="bottomLeft" activeCell="A3" sqref="A3"/>
      <selection pane="bottomRight" activeCell="A219" sqref="A219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9" ht="26.25" x14ac:dyDescent="0.3">
      <c r="B2" s="7" t="s">
        <v>949</v>
      </c>
      <c r="C2" s="4"/>
      <c r="D2" s="4"/>
      <c r="E2" s="4"/>
      <c r="F2" s="8"/>
    </row>
    <row r="3" spans="2:19" ht="24.95" customHeight="1" x14ac:dyDescent="0.3">
      <c r="B3" s="35">
        <f ca="1">TODAY()-1</f>
        <v>46313</v>
      </c>
      <c r="C3" s="4"/>
      <c r="D3" s="4"/>
      <c r="E3" s="4"/>
      <c r="F3" s="4"/>
    </row>
    <row r="4" spans="2:19" s="6" customFormat="1" ht="24.95" customHeight="1" x14ac:dyDescent="0.3">
      <c r="B4" s="32">
        <f ca="1">NOW()</f>
        <v>46314.475464120369</v>
      </c>
      <c r="C4" s="5"/>
      <c r="D4" s="5"/>
      <c r="E4" s="9" t="s">
        <v>119</v>
      </c>
      <c r="F4" s="9"/>
      <c r="G4" s="9"/>
      <c r="H4" s="9"/>
      <c r="I4" s="31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3" t="s">
        <v>206</v>
      </c>
    </row>
    <row r="5" spans="2:19" s="6" customFormat="1" ht="62.25" customHeight="1" x14ac:dyDescent="0.3">
      <c r="B5" s="10" t="s">
        <v>10</v>
      </c>
      <c r="C5" s="10" t="s">
        <v>51</v>
      </c>
      <c r="D5" s="10" t="s">
        <v>52</v>
      </c>
      <c r="E5" s="10" t="s">
        <v>42</v>
      </c>
      <c r="F5" s="10" t="s">
        <v>39</v>
      </c>
      <c r="G5" s="10" t="s">
        <v>43</v>
      </c>
      <c r="H5" s="10" t="s">
        <v>169</v>
      </c>
      <c r="I5" s="37">
        <f ca="1">MONTH(B3)</f>
        <v>10</v>
      </c>
      <c r="J5" s="38">
        <f ca="1">MONTH(B3)</f>
        <v>10</v>
      </c>
      <c r="K5" s="11" t="s">
        <v>120</v>
      </c>
      <c r="L5" s="12" t="s">
        <v>170</v>
      </c>
      <c r="M5" s="36" t="s">
        <v>180</v>
      </c>
      <c r="N5" s="39">
        <f ca="1">J5</f>
        <v>10</v>
      </c>
      <c r="O5" s="39">
        <f ca="1">N5-1</f>
        <v>9</v>
      </c>
      <c r="P5" s="39">
        <f ca="1">O5-1</f>
        <v>8</v>
      </c>
      <c r="Q5" s="45">
        <f ca="1">P5-1</f>
        <v>7</v>
      </c>
      <c r="R5" s="41" t="s">
        <v>205</v>
      </c>
    </row>
    <row r="6" spans="2:19" ht="16.5" customHeight="1" x14ac:dyDescent="0.3">
      <c r="B6" s="5" t="str" cm="1">
        <f t="array" ref="B6:B208">_xlfn.UNIQUE(_xlfn._xlws.FILTER(_xlfn.VSTACK(거래명세서품목조회!BX2:BX99982, '관리항목계정별잔액조회(전월)'!I2:I99991,'관리항목계정별잔액조회(전전월)'!I2:I99988, '입금다중입력(잔액기준)'!E2:E50), _xlfn.VSTACK(거래명세서품목조회!BX2:BX99982, '관리항목계정별잔액조회(전월)'!C2:C99991,'관리항목계정별잔액조회(전전월)'!C2:C99988, '입금다중입력(잔액기준)'!E2:E50)&lt;&gt;""))</f>
        <v>원진약품</v>
      </c>
      <c r="C6" s="5" t="str">
        <f>IFERROR(VLOOKUP(B6,거래처별담당자!C:F,4,0), "#미등록")</f>
        <v>CSO팀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김화니</v>
      </c>
      <c r="E6" s="13">
        <f>SUMIF('관리항목계정별잔액조회(전월)'!$I:$I,B6,'관리항목계정별잔액조회(전월)'!$D:$D)</f>
        <v>6095916</v>
      </c>
      <c r="F6" s="13">
        <f>SUMIF('관리항목계정별잔액조회(전월)'!$I:$I,B6,'관리항목계정별잔액조회(전월)'!$E:$E)</f>
        <v>3846815</v>
      </c>
      <c r="G6" s="13">
        <f>SUMIF('관리항목계정별잔액조회(전월)'!$I:$I,B6,'관리항목계정별잔액조회(전월)'!$F:$F)</f>
        <v>6095916</v>
      </c>
      <c r="H6" s="14">
        <f>SUMIF('관리항목계정별잔액조회(전월)'!$I:$I,B6,'관리항목계정별잔액조회(전월)'!$G:$G)</f>
        <v>3846815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4571100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8417915</v>
      </c>
      <c r="M6" s="14">
        <f ca="1">SUMIFS(거래명세서품목조회!BK:BK, 거래명세서품목조회!BX:BX, B6, 거래명세서품목조회!G:G, "&lt;="&amp;(INT($B$4)-30))</f>
        <v>0</v>
      </c>
      <c r="N6" s="40">
        <f t="shared" ref="N6" ca="1" si="0">MIN(L6, I6+J6)</f>
        <v>4571100</v>
      </c>
      <c r="O6" s="40">
        <f t="shared" ref="O6" ca="1" si="1">MIN(MAX(0, L6-N6), F6)</f>
        <v>3846815</v>
      </c>
      <c r="P6" s="40">
        <f ca="1">MIN(MAX(0, L6-N6-O6), IFERROR(VLOOKUP(B6,'관리항목계정별잔액조회(전전월)'!$C:$E, 3, FALSE), 0))</f>
        <v>0</v>
      </c>
      <c r="Q6" s="46">
        <f ca="1">MAX(0,L6-N6-O6-P6)</f>
        <v>0</v>
      </c>
      <c r="R6" s="42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  <c r="S6" s="60"/>
    </row>
    <row r="7" spans="2:19" ht="16.5" customHeight="1" x14ac:dyDescent="0.3">
      <c r="B7" s="5" t="str">
        <v>두리약품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10655998</v>
      </c>
      <c r="F7" s="13">
        <f>SUMIF('관리항목계정별잔액조회(전월)'!$I:$I,B7,'관리항목계정별잔액조회(전월)'!$E:$E)</f>
        <v>7326000</v>
      </c>
      <c r="G7" s="13">
        <f>SUMIF('관리항목계정별잔액조회(전월)'!$I:$I,B7,'관리항목계정별잔액조회(전월)'!$F:$F)</f>
        <v>10656000</v>
      </c>
      <c r="H7" s="14">
        <f>SUMIF('관리항목계정별잔액조회(전월)'!$I:$I,B7,'관리항목계정별잔액조회(전월)'!$G:$G)</f>
        <v>7325998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6164100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2">IFERROR(H7+I7+J7-K7,0)</f>
        <v>13490098</v>
      </c>
      <c r="M7" s="14">
        <f ca="1">SUMIFS(거래명세서품목조회!BK:BK, 거래명세서품목조회!BX:BX, B7, 거래명세서품목조회!G:G, "&lt;="&amp;(INT($B$4)-30))</f>
        <v>0</v>
      </c>
      <c r="N7" s="40">
        <f t="shared" ref="N7:N70" ca="1" si="3">MIN(L7, I7+J7)</f>
        <v>6164100</v>
      </c>
      <c r="O7" s="40">
        <f t="shared" ref="O7:O70" ca="1" si="4">MIN(MAX(0, L7-N7), F7)</f>
        <v>7325998</v>
      </c>
      <c r="P7" s="40">
        <f ca="1">MIN(MAX(0, L7-N7-O7), IFERROR(VLOOKUP(B7,'관리항목계정별잔액조회(전전월)'!$C:$E, 3, FALSE), 0))</f>
        <v>0</v>
      </c>
      <c r="Q7" s="46">
        <f t="shared" ref="Q7:Q70" ca="1" si="5">MAX(0,L7-N7-O7-P7)</f>
        <v>0</v>
      </c>
      <c r="R7" s="42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  <c r="S7" s="60"/>
    </row>
    <row r="8" spans="2:19" ht="16.5" customHeight="1" x14ac:dyDescent="0.3">
      <c r="B8" s="5" t="str">
        <v>예일선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42297909</v>
      </c>
      <c r="F8" s="13">
        <f>SUMIF('관리항목계정별잔액조회(전월)'!$I:$I,B8,'관리항목계정별잔액조회(전월)'!$E:$E)</f>
        <v>48052988</v>
      </c>
      <c r="G8" s="13">
        <f>SUMIF('관리항목계정별잔액조회(전월)'!$I:$I,B8,'관리항목계정별잔액조회(전월)'!$F:$F)</f>
        <v>42297912</v>
      </c>
      <c r="H8" s="14">
        <f>SUMIF('관리항목계정별잔액조회(전월)'!$I:$I,B8,'관리항목계정별잔액조회(전월)'!$G:$G)</f>
        <v>48052985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66592690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2"/>
        <v>114645675</v>
      </c>
      <c r="M8" s="14">
        <f ca="1">SUMIFS(거래명세서품목조회!BK:BK, 거래명세서품목조회!BX:BX, B8, 거래명세서품목조회!G:G, "&lt;="&amp;(INT($B$4)-30))</f>
        <v>0</v>
      </c>
      <c r="N8" s="40">
        <f t="shared" ca="1" si="3"/>
        <v>66592690</v>
      </c>
      <c r="O8" s="40">
        <f t="shared" ca="1" si="4"/>
        <v>48052985</v>
      </c>
      <c r="P8" s="40">
        <f ca="1">MIN(MAX(0, L8-N8-O8), IFERROR(VLOOKUP(B8,'관리항목계정별잔액조회(전전월)'!$C:$E, 3, FALSE), 0))</f>
        <v>0</v>
      </c>
      <c r="Q8" s="46">
        <f t="shared" ca="1" si="5"/>
        <v>0</v>
      </c>
      <c r="R8" s="42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  <c r="S8" s="60"/>
    </row>
    <row r="9" spans="2:19" ht="16.5" customHeight="1" x14ac:dyDescent="0.3">
      <c r="B9" s="5" t="str">
        <v>백제약품전주지점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16727924</v>
      </c>
      <c r="F9" s="13">
        <f>SUMIF('관리항목계정별잔액조회(전월)'!$I:$I,B9,'관리항목계정별잔액조회(전월)'!$E:$E)</f>
        <v>12877830</v>
      </c>
      <c r="G9" s="13">
        <f>SUMIF('관리항목계정별잔액조회(전월)'!$I:$I,B9,'관리항목계정별잔액조회(전월)'!$F:$F)</f>
        <v>16730000</v>
      </c>
      <c r="H9" s="14">
        <f>SUMIF('관리항목계정별잔액조회(전월)'!$I:$I,B9,'관리항목계정별잔액조회(전월)'!$G:$G)</f>
        <v>12875754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5825250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2"/>
        <v>18701004</v>
      </c>
      <c r="M9" s="14">
        <f ca="1">SUMIFS(거래명세서품목조회!BK:BK, 거래명세서품목조회!BX:BX, B9, 거래명세서품목조회!G:G, "&lt;="&amp;(INT($B$4)-30))</f>
        <v>0</v>
      </c>
      <c r="N9" s="40">
        <f t="shared" ca="1" si="3"/>
        <v>5825250</v>
      </c>
      <c r="O9" s="40">
        <f t="shared" ca="1" si="4"/>
        <v>12875754</v>
      </c>
      <c r="P9" s="40">
        <f ca="1">MIN(MAX(0, L9-N9-O9), IFERROR(VLOOKUP(B9,'관리항목계정별잔액조회(전전월)'!$C:$E, 3, FALSE), 0))</f>
        <v>0</v>
      </c>
      <c r="Q9" s="46">
        <f t="shared" ca="1" si="5"/>
        <v>0</v>
      </c>
      <c r="R9" s="42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  <c r="S9" s="60"/>
    </row>
    <row r="10" spans="2:19" ht="16.5" customHeight="1" x14ac:dyDescent="0.3">
      <c r="B10" s="5" t="str">
        <v>우주약품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3833190</v>
      </c>
      <c r="F10" s="13">
        <f>SUMIF('관리항목계정별잔액조회(전월)'!$I:$I,B10,'관리항목계정별잔액조회(전월)'!$E:$E)</f>
        <v>5684040</v>
      </c>
      <c r="G10" s="13">
        <f>SUMIF('관리항목계정별잔액조회(전월)'!$I:$I,B10,'관리항목계정별잔액조회(전월)'!$F:$F)</f>
        <v>3833190</v>
      </c>
      <c r="H10" s="14">
        <f>SUMIF('관리항목계정별잔액조회(전월)'!$I:$I,B10,'관리항목계정별잔액조회(전월)'!$G:$G)</f>
        <v>5684040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3389580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2"/>
        <v>9073620</v>
      </c>
      <c r="M10" s="14">
        <f ca="1">SUMIFS(거래명세서품목조회!BK:BK, 거래명세서품목조회!BX:BX, B10, 거래명세서품목조회!G:G, "&lt;="&amp;(INT($B$4)-30))</f>
        <v>0</v>
      </c>
      <c r="N10" s="40">
        <f t="shared" ca="1" si="3"/>
        <v>3389580</v>
      </c>
      <c r="O10" s="40">
        <f t="shared" ca="1" si="4"/>
        <v>5684040</v>
      </c>
      <c r="P10" s="40">
        <f ca="1">MIN(MAX(0, L10-N10-O10), IFERROR(VLOOKUP(B10,'관리항목계정별잔액조회(전전월)'!$C:$E, 3, FALSE), 0))</f>
        <v>0</v>
      </c>
      <c r="Q10" s="46">
        <f t="shared" ca="1" si="5"/>
        <v>0</v>
      </c>
      <c r="R10" s="42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  <c r="S10" s="60"/>
    </row>
    <row r="11" spans="2:19" ht="16.5" customHeight="1" x14ac:dyDescent="0.3">
      <c r="B11" s="5" t="str">
        <v>동원약품남부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3945150</v>
      </c>
      <c r="F11" s="13">
        <f>SUMIF('관리항목계정별잔액조회(전월)'!$I:$I,B11,'관리항목계정별잔액조회(전월)'!$E:$E)</f>
        <v>1997100</v>
      </c>
      <c r="G11" s="13">
        <f>SUMIF('관리항목계정별잔액조회(전월)'!$I:$I,B11,'관리항목계정별잔액조회(전월)'!$F:$F)</f>
        <v>3945150</v>
      </c>
      <c r="H11" s="14">
        <f>SUMIF('관리항목계정별잔액조회(전월)'!$I:$I,B11,'관리항목계정별잔액조회(전월)'!$G:$G)</f>
        <v>1997100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735750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2"/>
        <v>2732850</v>
      </c>
      <c r="M11" s="14">
        <f ca="1">SUMIFS(거래명세서품목조회!BK:BK, 거래명세서품목조회!BX:BX, B11, 거래명세서품목조회!G:G, "&lt;="&amp;(INT($B$4)-30))</f>
        <v>0</v>
      </c>
      <c r="N11" s="40">
        <f t="shared" ca="1" si="3"/>
        <v>735750</v>
      </c>
      <c r="O11" s="40">
        <f t="shared" ca="1" si="4"/>
        <v>1997100</v>
      </c>
      <c r="P11" s="40">
        <f ca="1">MIN(MAX(0, L11-N11-O11), IFERROR(VLOOKUP(B11,'관리항목계정별잔액조회(전전월)'!$C:$E, 3, FALSE), 0))</f>
        <v>0</v>
      </c>
      <c r="Q11" s="46">
        <f t="shared" ca="1" si="5"/>
        <v>0</v>
      </c>
      <c r="R11" s="42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  <c r="S11" s="60"/>
    </row>
    <row r="12" spans="2:19" ht="16.5" customHeight="1" x14ac:dyDescent="0.3">
      <c r="B12" s="5" t="str">
        <v>라온파마-CSO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1777392</v>
      </c>
      <c r="F12" s="13">
        <f>SUMIF('관리항목계정별잔액조회(전월)'!$I:$I,B12,'관리항목계정별잔액조회(전월)'!$E:$E)</f>
        <v>0</v>
      </c>
      <c r="G12" s="13">
        <f>SUMIF('관리항목계정별잔액조회(전월)'!$I:$I,B12,'관리항목계정별잔액조회(전월)'!$F:$F)</f>
        <v>1777392</v>
      </c>
      <c r="H12" s="14">
        <f>SUMIF('관리항목계정별잔액조회(전월)'!$I:$I,B12,'관리항목계정별잔액조회(전월)'!$G:$G)</f>
        <v>0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1500920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2"/>
        <v>1500920</v>
      </c>
      <c r="M12" s="14">
        <f ca="1">SUMIFS(거래명세서품목조회!BK:BK, 거래명세서품목조회!BX:BX, B12, 거래명세서품목조회!G:G, "&lt;="&amp;(INT($B$4)-30))</f>
        <v>0</v>
      </c>
      <c r="N12" s="40">
        <f t="shared" ca="1" si="3"/>
        <v>1500920</v>
      </c>
      <c r="O12" s="40">
        <f t="shared" ca="1" si="4"/>
        <v>0</v>
      </c>
      <c r="P12" s="40">
        <f ca="1">MIN(MAX(0, L12-N12-O12), IFERROR(VLOOKUP(B12,'관리항목계정별잔액조회(전전월)'!$C:$E, 3, FALSE), 0))</f>
        <v>0</v>
      </c>
      <c r="Q12" s="46">
        <f t="shared" ca="1" si="5"/>
        <v>0</v>
      </c>
      <c r="R12" s="42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  <c r="S12" s="60"/>
    </row>
    <row r="13" spans="2:19" ht="16.5" customHeight="1" x14ac:dyDescent="0.3">
      <c r="B13" s="5" t="str">
        <v>명화약품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0</v>
      </c>
      <c r="F13" s="13">
        <f>SUMIF('관리항목계정별잔액조회(전월)'!$I:$I,B13,'관리항목계정별잔액조회(전월)'!$E:$E)</f>
        <v>1575900</v>
      </c>
      <c r="G13" s="13">
        <f>SUMIF('관리항목계정별잔액조회(전월)'!$I:$I,B13,'관리항목계정별잔액조회(전월)'!$F:$F)</f>
        <v>0</v>
      </c>
      <c r="H13" s="14">
        <f>SUMIF('관리항목계정별잔액조회(전월)'!$I:$I,B13,'관리항목계정별잔액조회(전월)'!$G:$G)</f>
        <v>1575900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7056360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2"/>
        <v>8632260</v>
      </c>
      <c r="M13" s="14">
        <f ca="1">SUMIFS(거래명세서품목조회!BK:BK, 거래명세서품목조회!BX:BX, B13, 거래명세서품목조회!G:G, "&lt;="&amp;(INT($B$4)-30))</f>
        <v>0</v>
      </c>
      <c r="N13" s="40">
        <f t="shared" ca="1" si="3"/>
        <v>7056360</v>
      </c>
      <c r="O13" s="40">
        <f t="shared" ca="1" si="4"/>
        <v>1575900</v>
      </c>
      <c r="P13" s="40">
        <f ca="1">MIN(MAX(0, L13-N13-O13), IFERROR(VLOOKUP(B13,'관리항목계정별잔액조회(전전월)'!$C:$E, 3, FALSE), 0))</f>
        <v>0</v>
      </c>
      <c r="Q13" s="46">
        <f t="shared" ca="1" si="5"/>
        <v>0</v>
      </c>
      <c r="R13" s="42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  <c r="S13" s="60"/>
    </row>
    <row r="14" spans="2:19" ht="16.5" customHeight="1" x14ac:dyDescent="0.3">
      <c r="B14" s="5" t="str">
        <v>훈민약품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732600</v>
      </c>
      <c r="F14" s="13">
        <f>SUMIF('관리항목계정별잔액조회(전월)'!$I:$I,B14,'관리항목계정별잔액조회(전월)'!$E:$E)</f>
        <v>898200</v>
      </c>
      <c r="G14" s="13">
        <f>SUMIF('관리항목계정별잔액조회(전월)'!$I:$I,B14,'관리항목계정별잔액조회(전월)'!$F:$F)</f>
        <v>732600</v>
      </c>
      <c r="H14" s="14">
        <f>SUMIF('관리항목계정별잔액조회(전월)'!$I:$I,B14,'관리항목계정별잔액조회(전월)'!$G:$G)</f>
        <v>898200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755100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2"/>
        <v>1653300</v>
      </c>
      <c r="M14" s="14">
        <f ca="1">SUMIFS(거래명세서품목조회!BK:BK, 거래명세서품목조회!BX:BX, B14, 거래명세서품목조회!G:G, "&lt;="&amp;(INT($B$4)-30))</f>
        <v>0</v>
      </c>
      <c r="N14" s="40">
        <f t="shared" ca="1" si="3"/>
        <v>755100</v>
      </c>
      <c r="O14" s="40">
        <f t="shared" ca="1" si="4"/>
        <v>898200</v>
      </c>
      <c r="P14" s="40">
        <f ca="1">MIN(MAX(0, L14-N14-O14), IFERROR(VLOOKUP(B14,'관리항목계정별잔액조회(전전월)'!$C:$E, 3, FALSE), 0))</f>
        <v>0</v>
      </c>
      <c r="Q14" s="46">
        <f t="shared" ca="1" si="5"/>
        <v>0</v>
      </c>
      <c r="R14" s="42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  <c r="S14" s="60"/>
    </row>
    <row r="15" spans="2:19" ht="16.5" customHeight="1" x14ac:dyDescent="0.3">
      <c r="B15" s="5" t="str">
        <v>준성홀딩스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-1536162</v>
      </c>
      <c r="F15" s="13">
        <f>SUMIF('관리항목계정별잔액조회(전월)'!$I:$I,B15,'관리항목계정별잔액조회(전월)'!$E:$E)</f>
        <v>0</v>
      </c>
      <c r="G15" s="13">
        <f>SUMIF('관리항목계정별잔액조회(전월)'!$I:$I,B15,'관리항목계정별잔액조회(전월)'!$F:$F)</f>
        <v>-1536162</v>
      </c>
      <c r="H15" s="14">
        <f>SUMIF('관리항목계정별잔액조회(전월)'!$I:$I,B15,'관리항목계정별잔액조회(전월)'!$G:$G)</f>
        <v>0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875340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2"/>
        <v>875340</v>
      </c>
      <c r="M15" s="14">
        <f ca="1">SUMIFS(거래명세서품목조회!BK:BK, 거래명세서품목조회!BX:BX, B15, 거래명세서품목조회!G:G, "&lt;="&amp;(INT($B$4)-30))</f>
        <v>0</v>
      </c>
      <c r="N15" s="40">
        <f t="shared" ca="1" si="3"/>
        <v>875340</v>
      </c>
      <c r="O15" s="40">
        <f t="shared" ca="1" si="4"/>
        <v>0</v>
      </c>
      <c r="P15" s="40">
        <f ca="1">MIN(MAX(0, L15-N15-O15), IFERROR(VLOOKUP(B15,'관리항목계정별잔액조회(전전월)'!$C:$E, 3, FALSE), 0))</f>
        <v>0</v>
      </c>
      <c r="Q15" s="46">
        <f t="shared" ca="1" si="5"/>
        <v>0</v>
      </c>
      <c r="R15" s="42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  <c r="S15" s="60"/>
    </row>
    <row r="16" spans="2:19" ht="16.5" customHeight="1" x14ac:dyDescent="0.3">
      <c r="B16" s="5" t="str">
        <v>디엔메디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10691998</v>
      </c>
      <c r="F16" s="13">
        <f>SUMIF('관리항목계정별잔액조회(전월)'!$I:$I,B16,'관리항목계정별잔액조회(전월)'!$E:$E)</f>
        <v>9385200</v>
      </c>
      <c r="G16" s="13">
        <f>SUMIF('관리항목계정별잔액조회(전월)'!$I:$I,B16,'관리항목계정별잔액조회(전월)'!$F:$F)</f>
        <v>10692000</v>
      </c>
      <c r="H16" s="14">
        <f>SUMIF('관리항목계정별잔액조회(전월)'!$I:$I,B16,'관리항목계정별잔액조회(전월)'!$G:$G)</f>
        <v>9385198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3132000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2"/>
        <v>12517198</v>
      </c>
      <c r="M16" s="14">
        <f ca="1">SUMIFS(거래명세서품목조회!BK:BK, 거래명세서품목조회!BX:BX, B16, 거래명세서품목조회!G:G, "&lt;="&amp;(INT($B$4)-30))</f>
        <v>0</v>
      </c>
      <c r="N16" s="40">
        <f t="shared" ca="1" si="3"/>
        <v>3132000</v>
      </c>
      <c r="O16" s="40">
        <f t="shared" ca="1" si="4"/>
        <v>9385198</v>
      </c>
      <c r="P16" s="40">
        <f ca="1">MIN(MAX(0, L16-N16-O16), IFERROR(VLOOKUP(B16,'관리항목계정별잔액조회(전전월)'!$C:$E, 3, FALSE), 0))</f>
        <v>0</v>
      </c>
      <c r="Q16" s="46">
        <f t="shared" ca="1" si="5"/>
        <v>0</v>
      </c>
      <c r="R16" s="42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  <c r="S16" s="60"/>
    </row>
    <row r="17" spans="2:19" ht="16.5" customHeight="1" x14ac:dyDescent="0.3">
      <c r="B17" s="5" t="str">
        <v>기고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2268000</v>
      </c>
      <c r="F17" s="13">
        <f>SUMIF('관리항목계정별잔액조회(전월)'!$I:$I,B17,'관리항목계정별잔액조회(전월)'!$E:$E)</f>
        <v>1134000</v>
      </c>
      <c r="G17" s="13">
        <f>SUMIF('관리항목계정별잔액조회(전월)'!$I:$I,B17,'관리항목계정별잔액조회(전월)'!$F:$F)</f>
        <v>2268000</v>
      </c>
      <c r="H17" s="14">
        <f>SUMIF('관리항목계정별잔액조회(전월)'!$I:$I,B17,'관리항목계정별잔액조회(전월)'!$G:$G)</f>
        <v>1134000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1312200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2"/>
        <v>2446200</v>
      </c>
      <c r="M17" s="14">
        <f ca="1">SUMIFS(거래명세서품목조회!BK:BK, 거래명세서품목조회!BX:BX, B17, 거래명세서품목조회!G:G, "&lt;="&amp;(INT($B$4)-30))</f>
        <v>0</v>
      </c>
      <c r="N17" s="40">
        <f t="shared" ca="1" si="3"/>
        <v>1312200</v>
      </c>
      <c r="O17" s="40">
        <f t="shared" ca="1" si="4"/>
        <v>1134000</v>
      </c>
      <c r="P17" s="40">
        <f ca="1">MIN(MAX(0, L17-N17-O17), IFERROR(VLOOKUP(B17,'관리항목계정별잔액조회(전전월)'!$C:$E, 3, FALSE), 0))</f>
        <v>0</v>
      </c>
      <c r="Q17" s="46">
        <f t="shared" ca="1" si="5"/>
        <v>0</v>
      </c>
      <c r="R17" s="42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  <c r="S17" s="60"/>
    </row>
    <row r="18" spans="2:19" ht="16.5" customHeight="1" x14ac:dyDescent="0.3">
      <c r="B18" s="5" t="str">
        <v>안심팜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1853550</v>
      </c>
      <c r="F18" s="13">
        <f>SUMIF('관리항목계정별잔액조회(전월)'!$I:$I,B18,'관리항목계정별잔액조회(전월)'!$E:$E)</f>
        <v>5130000</v>
      </c>
      <c r="G18" s="13">
        <f>SUMIF('관리항목계정별잔액조회(전월)'!$I:$I,B18,'관리항목계정별잔액조회(전월)'!$F:$F)</f>
        <v>1853550</v>
      </c>
      <c r="H18" s="14">
        <f>SUMIF('관리항목계정별잔액조회(전월)'!$I:$I,B18,'관리항목계정별잔액조회(전월)'!$G:$G)</f>
        <v>5130000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3456000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2"/>
        <v>8586000</v>
      </c>
      <c r="M18" s="14">
        <f ca="1">SUMIFS(거래명세서품목조회!BK:BK, 거래명세서품목조회!BX:BX, B18, 거래명세서품목조회!G:G, "&lt;="&amp;(INT($B$4)-30))</f>
        <v>0</v>
      </c>
      <c r="N18" s="40">
        <f t="shared" ca="1" si="3"/>
        <v>3456000</v>
      </c>
      <c r="O18" s="40">
        <f t="shared" ca="1" si="4"/>
        <v>5130000</v>
      </c>
      <c r="P18" s="40">
        <f ca="1">MIN(MAX(0, L18-N18-O18), IFERROR(VLOOKUP(B18,'관리항목계정별잔액조회(전전월)'!$C:$E, 3, FALSE), 0))</f>
        <v>0</v>
      </c>
      <c r="Q18" s="46">
        <f t="shared" ca="1" si="5"/>
        <v>0</v>
      </c>
      <c r="R18" s="42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  <c r="S18" s="60"/>
    </row>
    <row r="19" spans="2:19" ht="16.5" customHeight="1" x14ac:dyDescent="0.3">
      <c r="B19" s="5" t="str">
        <v>잘팜</v>
      </c>
      <c r="C19" s="5" t="str">
        <f>IFERROR(VLOOKUP(B19,거래처별담당자!C:F,4,0), "#미등록")</f>
        <v>CSO팀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김화니</v>
      </c>
      <c r="E19" s="13">
        <f>SUMIF('관리항목계정별잔액조회(전월)'!$I:$I,B19,'관리항목계정별잔액조회(전월)'!$D:$D)</f>
        <v>28748352</v>
      </c>
      <c r="F19" s="13">
        <f>SUMIF('관리항목계정별잔액조회(전월)'!$I:$I,B19,'관리항목계정별잔액조회(전월)'!$E:$E)</f>
        <v>79477778</v>
      </c>
      <c r="G19" s="13">
        <f>SUMIF('관리항목계정별잔액조회(전월)'!$I:$I,B19,'관리항목계정별잔액조회(전월)'!$F:$F)</f>
        <v>28748358</v>
      </c>
      <c r="H19" s="14">
        <f>SUMIF('관리항목계정별잔액조회(전월)'!$I:$I,B19,'관리항목계정별잔액조회(전월)'!$G:$G)</f>
        <v>79477772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82844450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2"/>
        <v>162322222</v>
      </c>
      <c r="M19" s="14">
        <f ca="1">SUMIFS(거래명세서품목조회!BK:BK, 거래명세서품목조회!BX:BX, B19, 거래명세서품목조회!G:G, "&lt;="&amp;(INT($B$4)-30))</f>
        <v>0</v>
      </c>
      <c r="N19" s="40">
        <f t="shared" ca="1" si="3"/>
        <v>82844450</v>
      </c>
      <c r="O19" s="40">
        <f t="shared" ca="1" si="4"/>
        <v>79477772</v>
      </c>
      <c r="P19" s="40">
        <f ca="1">MIN(MAX(0, L19-N19-O19), IFERROR(VLOOKUP(B19,'관리항목계정별잔액조회(전전월)'!$C:$E, 3, FALSE), 0))</f>
        <v>0</v>
      </c>
      <c r="Q19" s="46">
        <f t="shared" ca="1" si="5"/>
        <v>0</v>
      </c>
      <c r="R19" s="42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  <c r="S19" s="60"/>
    </row>
    <row r="20" spans="2:19" ht="16.5" customHeight="1" x14ac:dyDescent="0.3">
      <c r="B20" s="5" t="str">
        <v>제이씨헬스케어</v>
      </c>
      <c r="C20" s="5" t="str">
        <f>IFERROR(VLOOKUP(B20,거래처별담당자!C:F,4,0), "#미등록")</f>
        <v>CSO팀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김화니</v>
      </c>
      <c r="E20" s="13">
        <f>SUMIF('관리항목계정별잔액조회(전월)'!$I:$I,B20,'관리항목계정별잔액조회(전월)'!$D:$D)</f>
        <v>6048000</v>
      </c>
      <c r="F20" s="13">
        <f>SUMIF('관리항목계정별잔액조회(전월)'!$I:$I,B20,'관리항목계정별잔액조회(전월)'!$E:$E)</f>
        <v>1814400</v>
      </c>
      <c r="G20" s="13">
        <f>SUMIF('관리항목계정별잔액조회(전월)'!$I:$I,B20,'관리항목계정별잔액조회(전월)'!$F:$F)</f>
        <v>6048000</v>
      </c>
      <c r="H20" s="14">
        <f>SUMIF('관리항목계정별잔액조회(전월)'!$I:$I,B20,'관리항목계정별잔액조회(전월)'!$G:$G)</f>
        <v>1814400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1512000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2"/>
        <v>3326400</v>
      </c>
      <c r="M20" s="14">
        <f ca="1">SUMIFS(거래명세서품목조회!BK:BK, 거래명세서품목조회!BX:BX, B20, 거래명세서품목조회!G:G, "&lt;="&amp;(INT($B$4)-30))</f>
        <v>0</v>
      </c>
      <c r="N20" s="40">
        <f t="shared" ca="1" si="3"/>
        <v>1512000</v>
      </c>
      <c r="O20" s="40">
        <f t="shared" ca="1" si="4"/>
        <v>1814400</v>
      </c>
      <c r="P20" s="40">
        <f ca="1">MIN(MAX(0, L20-N20-O20), IFERROR(VLOOKUP(B20,'관리항목계정별잔액조회(전전월)'!$C:$E, 3, FALSE), 0))</f>
        <v>0</v>
      </c>
      <c r="Q20" s="46">
        <f t="shared" ca="1" si="5"/>
        <v>0</v>
      </c>
      <c r="R20" s="42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  <c r="S20" s="60"/>
    </row>
    <row r="21" spans="2:19" ht="16.5" customHeight="1" x14ac:dyDescent="0.3">
      <c r="B21" s="5" t="str">
        <v>백제약품광주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12523400</v>
      </c>
      <c r="F21" s="13">
        <f>SUMIF('관리항목계정별잔액조회(전월)'!$I:$I,B21,'관리항목계정별잔액조회(전월)'!$E:$E)</f>
        <v>9457200</v>
      </c>
      <c r="G21" s="13">
        <f>SUMIF('관리항목계정별잔액조회(전월)'!$I:$I,B21,'관리항목계정별잔액조회(전월)'!$F:$F)</f>
        <v>12523410</v>
      </c>
      <c r="H21" s="14">
        <f>SUMIF('관리항목계정별잔액조회(전월)'!$I:$I,B21,'관리항목계정별잔액조회(전월)'!$G:$G)</f>
        <v>9457190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12001230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2"/>
        <v>21458420</v>
      </c>
      <c r="M21" s="14">
        <f ca="1">SUMIFS(거래명세서품목조회!BK:BK, 거래명세서품목조회!BX:BX, B21, 거래명세서품목조회!G:G, "&lt;="&amp;(INT($B$4)-30))</f>
        <v>0</v>
      </c>
      <c r="N21" s="40">
        <f t="shared" ca="1" si="3"/>
        <v>12001230</v>
      </c>
      <c r="O21" s="40">
        <f t="shared" ca="1" si="4"/>
        <v>9457190</v>
      </c>
      <c r="P21" s="40">
        <f ca="1">MIN(MAX(0, L21-N21-O21), IFERROR(VLOOKUP(B21,'관리항목계정별잔액조회(전전월)'!$C:$E, 3, FALSE), 0))</f>
        <v>0</v>
      </c>
      <c r="Q21" s="46">
        <f t="shared" ca="1" si="5"/>
        <v>0</v>
      </c>
      <c r="R21" s="42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  <c r="S21" s="60"/>
    </row>
    <row r="22" spans="2:19" ht="16.5" customHeight="1" x14ac:dyDescent="0.3">
      <c r="B22" s="5" t="str">
        <v>나윤메디칼</v>
      </c>
      <c r="C22" s="5" t="str">
        <f>IFERROR(VLOOKUP(B22,거래처별담당자!C:F,4,0), "#미등록")</f>
        <v>의료기기팀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권정일1</v>
      </c>
      <c r="E22" s="13">
        <f>SUMIF('관리항목계정별잔액조회(전월)'!$I:$I,B22,'관리항목계정별잔액조회(전월)'!$D:$D)</f>
        <v>0</v>
      </c>
      <c r="F22" s="13">
        <f>SUMIF('관리항목계정별잔액조회(전월)'!$I:$I,B22,'관리항목계정별잔액조회(전월)'!$E:$E)</f>
        <v>0</v>
      </c>
      <c r="G22" s="13">
        <f>SUMIF('관리항목계정별잔액조회(전월)'!$I:$I,B22,'관리항목계정별잔액조회(전월)'!$F:$F)</f>
        <v>0</v>
      </c>
      <c r="H22" s="14">
        <f>SUMIF('관리항목계정별잔액조회(전월)'!$I:$I,B22,'관리항목계정별잔액조회(전월)'!$G:$G)</f>
        <v>0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924000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2"/>
        <v>924000</v>
      </c>
      <c r="M22" s="14">
        <f ca="1">SUMIFS(거래명세서품목조회!BK:BK, 거래명세서품목조회!BX:BX, B22, 거래명세서품목조회!G:G, "&lt;="&amp;(INT($B$4)-30))</f>
        <v>0</v>
      </c>
      <c r="N22" s="40">
        <f t="shared" ca="1" si="3"/>
        <v>924000</v>
      </c>
      <c r="O22" s="40">
        <f t="shared" ca="1" si="4"/>
        <v>0</v>
      </c>
      <c r="P22" s="40">
        <f ca="1">MIN(MAX(0, L22-N22-O22), IFERROR(VLOOKUP(B22,'관리항목계정별잔액조회(전전월)'!$C:$E, 3, FALSE), 0))</f>
        <v>0</v>
      </c>
      <c r="Q22" s="46">
        <f t="shared" ca="1" si="5"/>
        <v>0</v>
      </c>
      <c r="R22" s="42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  <c r="S22" s="60"/>
    </row>
    <row r="23" spans="2:19" ht="16.5" customHeight="1" x14ac:dyDescent="0.3">
      <c r="B23" s="5" t="str">
        <v>삼원약품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3833298</v>
      </c>
      <c r="F23" s="13">
        <f>SUMIF('관리항목계정별잔액조회(전월)'!$I:$I,B23,'관리항목계정별잔액조회(전월)'!$E:$E)</f>
        <v>3834495</v>
      </c>
      <c r="G23" s="13">
        <f>SUMIF('관리항목계정별잔액조회(전월)'!$I:$I,B23,'관리항목계정별잔액조회(전월)'!$F:$F)</f>
        <v>3833298</v>
      </c>
      <c r="H23" s="14">
        <f>SUMIF('관리항목계정별잔액조회(전월)'!$I:$I,B23,'관리항목계정별잔액조회(전월)'!$G:$G)</f>
        <v>3834495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3519783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2"/>
        <v>7354278</v>
      </c>
      <c r="M23" s="14">
        <f ca="1">SUMIFS(거래명세서품목조회!BK:BK, 거래명세서품목조회!BX:BX, B23, 거래명세서품목조회!G:G, "&lt;="&amp;(INT($B$4)-30))</f>
        <v>0</v>
      </c>
      <c r="N23" s="40">
        <f t="shared" ca="1" si="3"/>
        <v>3519783</v>
      </c>
      <c r="O23" s="40">
        <f t="shared" ca="1" si="4"/>
        <v>3834495</v>
      </c>
      <c r="P23" s="40">
        <f ca="1">MIN(MAX(0, L23-N23-O23), IFERROR(VLOOKUP(B23,'관리항목계정별잔액조회(전전월)'!$C:$E, 3, FALSE), 0))</f>
        <v>0</v>
      </c>
      <c r="Q23" s="46">
        <f t="shared" ca="1" si="5"/>
        <v>0</v>
      </c>
      <c r="R23" s="42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  <c r="S23" s="60"/>
    </row>
    <row r="24" spans="2:19" ht="16.5" customHeight="1" x14ac:dyDescent="0.3">
      <c r="B24" s="5" t="str">
        <v>무지개약품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0</v>
      </c>
      <c r="F24" s="13">
        <f>SUMIF('관리항목계정별잔액조회(전월)'!$I:$I,B24,'관리항목계정별잔액조회(전월)'!$E:$E)</f>
        <v>1006890</v>
      </c>
      <c r="G24" s="13">
        <f>SUMIF('관리항목계정별잔액조회(전월)'!$I:$I,B24,'관리항목계정별잔액조회(전월)'!$F:$F)</f>
        <v>1006890</v>
      </c>
      <c r="H24" s="14">
        <f>SUMIF('관리항목계정별잔액조회(전월)'!$I:$I,B24,'관리항목계정별잔액조회(전월)'!$G:$G)</f>
        <v>0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857740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2"/>
        <v>857740</v>
      </c>
      <c r="M24" s="14">
        <f ca="1">SUMIFS(거래명세서품목조회!BK:BK, 거래명세서품목조회!BX:BX, B24, 거래명세서품목조회!G:G, "&lt;="&amp;(INT($B$4)-30))</f>
        <v>0</v>
      </c>
      <c r="N24" s="40">
        <f t="shared" ca="1" si="3"/>
        <v>857740</v>
      </c>
      <c r="O24" s="40">
        <f t="shared" ca="1" si="4"/>
        <v>0</v>
      </c>
      <c r="P24" s="40">
        <f ca="1">MIN(MAX(0, L24-N24-O24), IFERROR(VLOOKUP(B24,'관리항목계정별잔액조회(전전월)'!$C:$E, 3, FALSE), 0))</f>
        <v>0</v>
      </c>
      <c r="Q24" s="46">
        <f t="shared" ca="1" si="5"/>
        <v>0</v>
      </c>
      <c r="R24" s="42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  <c r="S24" s="60"/>
    </row>
    <row r="25" spans="2:19" ht="16.5" customHeight="1" x14ac:dyDescent="0.3">
      <c r="B25" s="5" t="str">
        <v>하이메디텍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226800</v>
      </c>
      <c r="F25" s="13">
        <f>SUMIF('관리항목계정별잔액조회(전월)'!$I:$I,B25,'관리항목계정별잔액조회(전월)'!$E:$E)</f>
        <v>226800</v>
      </c>
      <c r="G25" s="13">
        <f>SUMIF('관리항목계정별잔액조회(전월)'!$I:$I,B25,'관리항목계정별잔액조회(전월)'!$F:$F)</f>
        <v>226800</v>
      </c>
      <c r="H25" s="14">
        <f>SUMIF('관리항목계정별잔액조회(전월)'!$I:$I,B25,'관리항목계정별잔액조회(전월)'!$G:$G)</f>
        <v>226800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226800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2"/>
        <v>453600</v>
      </c>
      <c r="M25" s="14">
        <f ca="1">SUMIFS(거래명세서품목조회!BK:BK, 거래명세서품목조회!BX:BX, B25, 거래명세서품목조회!G:G, "&lt;="&amp;(INT($B$4)-30))</f>
        <v>0</v>
      </c>
      <c r="N25" s="40">
        <f t="shared" ca="1" si="3"/>
        <v>226800</v>
      </c>
      <c r="O25" s="40">
        <f t="shared" ca="1" si="4"/>
        <v>226800</v>
      </c>
      <c r="P25" s="40">
        <f ca="1">MIN(MAX(0, L25-N25-O25), IFERROR(VLOOKUP(B25,'관리항목계정별잔액조회(전전월)'!$C:$E, 3, FALSE), 0))</f>
        <v>0</v>
      </c>
      <c r="Q25" s="46">
        <f t="shared" ca="1" si="5"/>
        <v>0</v>
      </c>
      <c r="R25" s="42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  <c r="S25" s="60"/>
    </row>
    <row r="26" spans="2:19" ht="16.5" customHeight="1" x14ac:dyDescent="0.3">
      <c r="B26" s="5" t="str">
        <v>아이팜코리아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3066786</v>
      </c>
      <c r="F26" s="13">
        <f>SUMIF('관리항목계정별잔액조회(전월)'!$I:$I,B26,'관리항목계정별잔액조회(전월)'!$E:$E)</f>
        <v>8880174</v>
      </c>
      <c r="G26" s="13">
        <f>SUMIF('관리항목계정별잔액조회(전월)'!$I:$I,B26,'관리항목계정별잔액조회(전월)'!$F:$F)</f>
        <v>3066786</v>
      </c>
      <c r="H26" s="14">
        <f>SUMIF('관리항목계정별잔액조회(전월)'!$I:$I,B26,'관리항목계정별잔액조회(전월)'!$G:$G)</f>
        <v>8880174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3544965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2"/>
        <v>12425139</v>
      </c>
      <c r="M26" s="14">
        <f ca="1">SUMIFS(거래명세서품목조회!BK:BK, 거래명세서품목조회!BX:BX, B26, 거래명세서품목조회!G:G, "&lt;="&amp;(INT($B$4)-30))</f>
        <v>0</v>
      </c>
      <c r="N26" s="40">
        <f t="shared" ca="1" si="3"/>
        <v>3544965</v>
      </c>
      <c r="O26" s="40">
        <f t="shared" ca="1" si="4"/>
        <v>8880174</v>
      </c>
      <c r="P26" s="40">
        <f ca="1">MIN(MAX(0, L26-N26-O26), IFERROR(VLOOKUP(B26,'관리항목계정별잔액조회(전전월)'!$C:$E, 3, FALSE), 0))</f>
        <v>0</v>
      </c>
      <c r="Q26" s="46">
        <f t="shared" ca="1" si="5"/>
        <v>0</v>
      </c>
      <c r="R26" s="42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  <c r="S26" s="60"/>
    </row>
    <row r="27" spans="2:19" ht="16.5" customHeight="1" x14ac:dyDescent="0.3">
      <c r="B27" s="5" t="str">
        <v>한솔약품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0</v>
      </c>
      <c r="F27" s="13">
        <f>SUMIF('관리항목계정별잔액조회(전월)'!$I:$I,B27,'관리항목계정별잔액조회(전월)'!$E:$E)</f>
        <v>3457800</v>
      </c>
      <c r="G27" s="13">
        <f>SUMIF('관리항목계정별잔액조회(전월)'!$I:$I,B27,'관리항목계정별잔액조회(전월)'!$F:$F)</f>
        <v>0</v>
      </c>
      <c r="H27" s="14">
        <f>SUMIF('관리항목계정별잔액조회(전월)'!$I:$I,B27,'관리항목계정별잔액조회(전월)'!$G:$G)</f>
        <v>3457800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3151800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2"/>
        <v>6609600</v>
      </c>
      <c r="M27" s="14">
        <f ca="1">SUMIFS(거래명세서품목조회!BK:BK, 거래명세서품목조회!BX:BX, B27, 거래명세서품목조회!G:G, "&lt;="&amp;(INT($B$4)-30))</f>
        <v>0</v>
      </c>
      <c r="N27" s="40">
        <f t="shared" ca="1" si="3"/>
        <v>3151800</v>
      </c>
      <c r="O27" s="40">
        <f t="shared" ca="1" si="4"/>
        <v>3457800</v>
      </c>
      <c r="P27" s="40">
        <f ca="1">MIN(MAX(0, L27-N27-O27), IFERROR(VLOOKUP(B27,'관리항목계정별잔액조회(전전월)'!$C:$E, 3, FALSE), 0))</f>
        <v>0</v>
      </c>
      <c r="Q27" s="46">
        <f t="shared" ca="1" si="5"/>
        <v>0</v>
      </c>
      <c r="R27" s="42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  <c r="S27" s="60"/>
    </row>
    <row r="28" spans="2:19" ht="16.5" customHeight="1" x14ac:dyDescent="0.3">
      <c r="B28" s="5" t="str">
        <v>동원아이팜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7334278</v>
      </c>
      <c r="F28" s="13">
        <f>SUMIF('관리항목계정별잔액조회(전월)'!$I:$I,B28,'관리항목계정별잔액조회(전월)'!$E:$E)</f>
        <v>20508750</v>
      </c>
      <c r="G28" s="13">
        <f>SUMIF('관리항목계정별잔액조회(전월)'!$I:$I,B28,'관리항목계정별잔액조회(전월)'!$F:$F)</f>
        <v>7334280</v>
      </c>
      <c r="H28" s="14">
        <f>SUMIF('관리항목계정별잔액조회(전월)'!$I:$I,B28,'관리항목계정별잔액조회(전월)'!$G:$G)</f>
        <v>20508748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13157556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2"/>
        <v>33666304</v>
      </c>
      <c r="M28" s="14">
        <f ca="1">SUMIFS(거래명세서품목조회!BK:BK, 거래명세서품목조회!BX:BX, B28, 거래명세서품목조회!G:G, "&lt;="&amp;(INT($B$4)-30))</f>
        <v>0</v>
      </c>
      <c r="N28" s="40">
        <f t="shared" ca="1" si="3"/>
        <v>13157556</v>
      </c>
      <c r="O28" s="40">
        <f t="shared" ca="1" si="4"/>
        <v>20508748</v>
      </c>
      <c r="P28" s="40">
        <f ca="1">MIN(MAX(0, L28-N28-O28), IFERROR(VLOOKUP(B28,'관리항목계정별잔액조회(전전월)'!$C:$E, 3, FALSE), 0))</f>
        <v>0</v>
      </c>
      <c r="Q28" s="46">
        <f t="shared" ca="1" si="5"/>
        <v>0</v>
      </c>
      <c r="R28" s="42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  <c r="S28" s="60"/>
    </row>
    <row r="29" spans="2:19" ht="16.5" customHeight="1" x14ac:dyDescent="0.3">
      <c r="B29" s="5" t="str">
        <v>백제약품영남본부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22218558</v>
      </c>
      <c r="F29" s="13">
        <f>SUMIF('관리항목계정별잔액조회(전월)'!$I:$I,B29,'관리항목계정별잔액조회(전월)'!$E:$E)</f>
        <v>29061792</v>
      </c>
      <c r="G29" s="13">
        <f>SUMIF('관리항목계정별잔액조회(전월)'!$I:$I,B29,'관리항목계정별잔액조회(전월)'!$F:$F)</f>
        <v>20000000</v>
      </c>
      <c r="H29" s="14">
        <f>SUMIF('관리항목계정별잔액조회(전월)'!$I:$I,B29,'관리항목계정별잔액조회(전월)'!$G:$G)</f>
        <v>31280350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17033355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2"/>
        <v>48313705</v>
      </c>
      <c r="M29" s="14">
        <f ca="1">SUMIFS(거래명세서품목조회!BK:BK, 거래명세서품목조회!BX:BX, B29, 거래명세서품목조회!G:G, "&lt;="&amp;(INT($B$4)-30))</f>
        <v>0</v>
      </c>
      <c r="N29" s="40">
        <f t="shared" ca="1" si="3"/>
        <v>17033355</v>
      </c>
      <c r="O29" s="40">
        <f t="shared" ca="1" si="4"/>
        <v>29061792</v>
      </c>
      <c r="P29" s="40">
        <f ca="1">MIN(MAX(0, L29-N29-O29), IFERROR(VLOOKUP(B29,'관리항목계정별잔액조회(전전월)'!$C:$E, 3, FALSE), 0))</f>
        <v>2218558</v>
      </c>
      <c r="Q29" s="46">
        <f t="shared" ca="1" si="5"/>
        <v>0</v>
      </c>
      <c r="R29" s="42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  <c r="S29" s="60"/>
    </row>
    <row r="30" spans="2:19" ht="16.5" customHeight="1" x14ac:dyDescent="0.3">
      <c r="B30" s="5" t="str">
        <v>남양약품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1134000</v>
      </c>
      <c r="F30" s="13">
        <f>SUMIF('관리항목계정별잔액조회(전월)'!$I:$I,B30,'관리항목계정별잔액조회(전월)'!$E:$E)</f>
        <v>1134000</v>
      </c>
      <c r="G30" s="13">
        <f>SUMIF('관리항목계정별잔액조회(전월)'!$I:$I,B30,'관리항목계정별잔액조회(전월)'!$F:$F)</f>
        <v>1134000</v>
      </c>
      <c r="H30" s="14">
        <f>SUMIF('관리항목계정별잔액조회(전월)'!$I:$I,B30,'관리항목계정별잔액조회(전월)'!$G:$G)</f>
        <v>1134000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2268000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2"/>
        <v>3402000</v>
      </c>
      <c r="M30" s="14">
        <f ca="1">SUMIFS(거래명세서품목조회!BK:BK, 거래명세서품목조회!BX:BX, B30, 거래명세서품목조회!G:G, "&lt;="&amp;(INT($B$4)-30))</f>
        <v>0</v>
      </c>
      <c r="N30" s="40">
        <f t="shared" ca="1" si="3"/>
        <v>2268000</v>
      </c>
      <c r="O30" s="40">
        <f t="shared" ca="1" si="4"/>
        <v>1134000</v>
      </c>
      <c r="P30" s="40">
        <f ca="1">MIN(MAX(0, L30-N30-O30), IFERROR(VLOOKUP(B30,'관리항목계정별잔액조회(전전월)'!$C:$E, 3, FALSE), 0))</f>
        <v>0</v>
      </c>
      <c r="Q30" s="46">
        <f t="shared" ca="1" si="5"/>
        <v>0</v>
      </c>
      <c r="R30" s="42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  <c r="S30" s="60"/>
    </row>
    <row r="31" spans="2:19" ht="16.5" customHeight="1" x14ac:dyDescent="0.3">
      <c r="B31" s="5" t="str">
        <v>나루팜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0</v>
      </c>
      <c r="F31" s="13">
        <f>SUMIF('관리항목계정별잔액조회(전월)'!$I:$I,B31,'관리항목계정별잔액조회(전월)'!$E:$E)</f>
        <v>880764</v>
      </c>
      <c r="G31" s="13">
        <f>SUMIF('관리항목계정별잔액조회(전월)'!$I:$I,B31,'관리항목계정별잔액조회(전월)'!$F:$F)</f>
        <v>880764</v>
      </c>
      <c r="H31" s="14">
        <f>SUMIF('관리항목계정별잔액조회(전월)'!$I:$I,B31,'관리항목계정별잔액조회(전월)'!$G:$G)</f>
        <v>0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1372920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2"/>
        <v>1372920</v>
      </c>
      <c r="M31" s="14">
        <f ca="1">SUMIFS(거래명세서품목조회!BK:BK, 거래명세서품목조회!BX:BX, B31, 거래명세서품목조회!G:G, "&lt;="&amp;(INT($B$4)-30))</f>
        <v>0</v>
      </c>
      <c r="N31" s="40">
        <f t="shared" ca="1" si="3"/>
        <v>1372920</v>
      </c>
      <c r="O31" s="40">
        <f t="shared" ca="1" si="4"/>
        <v>0</v>
      </c>
      <c r="P31" s="40">
        <f ca="1">MIN(MAX(0, L31-N31-O31), IFERROR(VLOOKUP(B31,'관리항목계정별잔액조회(전전월)'!$C:$E, 3, FALSE), 0))</f>
        <v>0</v>
      </c>
      <c r="Q31" s="46">
        <f t="shared" ca="1" si="5"/>
        <v>0</v>
      </c>
      <c r="R31" s="42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  <c r="S31" s="60"/>
    </row>
    <row r="32" spans="2:19" ht="16.5" customHeight="1" x14ac:dyDescent="0.3">
      <c r="B32" s="5" t="str">
        <v>대전지오팜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30446471</v>
      </c>
      <c r="F32" s="13">
        <f>SUMIF('관리항목계정별잔액조회(전월)'!$I:$I,B32,'관리항목계정별잔액조회(전월)'!$E:$E)</f>
        <v>37221645</v>
      </c>
      <c r="G32" s="13">
        <f>SUMIF('관리항목계정별잔액조회(전월)'!$I:$I,B32,'관리항목계정별잔액조회(전월)'!$F:$F)</f>
        <v>30446476</v>
      </c>
      <c r="H32" s="14">
        <f>SUMIF('관리항목계정별잔액조회(전월)'!$I:$I,B32,'관리항목계정별잔액조회(전월)'!$G:$G)</f>
        <v>37221640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49971299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2"/>
        <v>87192939</v>
      </c>
      <c r="M32" s="14">
        <f ca="1">SUMIFS(거래명세서품목조회!BK:BK, 거래명세서품목조회!BX:BX, B32, 거래명세서품목조회!G:G, "&lt;="&amp;(INT($B$4)-30))</f>
        <v>0</v>
      </c>
      <c r="N32" s="40">
        <f t="shared" ca="1" si="3"/>
        <v>49971299</v>
      </c>
      <c r="O32" s="40">
        <f t="shared" ca="1" si="4"/>
        <v>37221640</v>
      </c>
      <c r="P32" s="40">
        <f ca="1">MIN(MAX(0, L32-N32-O32), IFERROR(VLOOKUP(B32,'관리항목계정별잔액조회(전전월)'!$C:$E, 3, FALSE), 0))</f>
        <v>0</v>
      </c>
      <c r="Q32" s="46">
        <f t="shared" ca="1" si="5"/>
        <v>0</v>
      </c>
      <c r="R32" s="42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  <c r="S32" s="60"/>
    </row>
    <row r="33" spans="2:19" ht="16.5" customHeight="1" x14ac:dyDescent="0.3">
      <c r="B33" s="5" t="str">
        <v>지오영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430961593</v>
      </c>
      <c r="F33" s="13">
        <f>SUMIF('관리항목계정별잔액조회(전월)'!$I:$I,B33,'관리항목계정별잔액조회(전월)'!$E:$E)</f>
        <v>199439650</v>
      </c>
      <c r="G33" s="13">
        <f>SUMIF('관리항목계정별잔액조회(전월)'!$I:$I,B33,'관리항목계정별잔액조회(전월)'!$F:$F)</f>
        <v>230000000</v>
      </c>
      <c r="H33" s="14">
        <f>SUMIF('관리항목계정별잔액조회(전월)'!$I:$I,B33,'관리항목계정별잔액조회(전월)'!$G:$G)</f>
        <v>400401243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216037823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2"/>
        <v>616439066</v>
      </c>
      <c r="M33" s="14">
        <f ca="1">SUMIFS(거래명세서품목조회!BK:BK, 거래명세서품목조회!BX:BX, B33, 거래명세서품목조회!G:G, "&lt;="&amp;(INT($B$4)-30))</f>
        <v>0</v>
      </c>
      <c r="N33" s="40">
        <f t="shared" ca="1" si="3"/>
        <v>216037823</v>
      </c>
      <c r="O33" s="40">
        <f t="shared" ca="1" si="4"/>
        <v>199439650</v>
      </c>
      <c r="P33" s="40">
        <f ca="1">MIN(MAX(0, L33-N33-O33), IFERROR(VLOOKUP(B33,'관리항목계정별잔액조회(전전월)'!$C:$E, 3, FALSE), 0))</f>
        <v>189271307</v>
      </c>
      <c r="Q33" s="46">
        <f t="shared" ca="1" si="5"/>
        <v>11690286</v>
      </c>
      <c r="R33" s="42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  <c r="S33" s="60"/>
    </row>
    <row r="34" spans="2:19" ht="16.5" customHeight="1" x14ac:dyDescent="0.3">
      <c r="B34" s="5" t="str">
        <v>광주지오팜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12632976</v>
      </c>
      <c r="F34" s="13">
        <f>SUMIF('관리항목계정별잔액조회(전월)'!$I:$I,B34,'관리항목계정별잔액조회(전월)'!$E:$E)</f>
        <v>11000266</v>
      </c>
      <c r="G34" s="13">
        <f>SUMIF('관리항목계정별잔액조회(전월)'!$I:$I,B34,'관리항목계정별잔액조회(전월)'!$F:$F)</f>
        <v>12600000</v>
      </c>
      <c r="H34" s="14">
        <f>SUMIF('관리항목계정별잔액조회(전월)'!$I:$I,B34,'관리항목계정별잔액조회(전월)'!$G:$G)</f>
        <v>11033242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10507059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2"/>
        <v>21540301</v>
      </c>
      <c r="M34" s="14">
        <f ca="1">SUMIFS(거래명세서품목조회!BK:BK, 거래명세서품목조회!BX:BX, B34, 거래명세서품목조회!G:G, "&lt;="&amp;(INT($B$4)-30))</f>
        <v>0</v>
      </c>
      <c r="N34" s="40">
        <f t="shared" ca="1" si="3"/>
        <v>10507059</v>
      </c>
      <c r="O34" s="40">
        <f t="shared" ca="1" si="4"/>
        <v>11000266</v>
      </c>
      <c r="P34" s="40">
        <f ca="1">MIN(MAX(0, L34-N34-O34), IFERROR(VLOOKUP(B34,'관리항목계정별잔액조회(전전월)'!$C:$E, 3, FALSE), 0))</f>
        <v>32976</v>
      </c>
      <c r="Q34" s="46">
        <f t="shared" ca="1" si="5"/>
        <v>0</v>
      </c>
      <c r="R34" s="42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  <c r="S34" s="60"/>
    </row>
    <row r="35" spans="2:19" ht="16.5" customHeight="1" x14ac:dyDescent="0.3">
      <c r="B35" s="5" t="str">
        <v>한신메디팜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842400</v>
      </c>
      <c r="F35" s="13">
        <f>SUMIF('관리항목계정별잔액조회(전월)'!$I:$I,B35,'관리항목계정별잔액조회(전월)'!$E:$E)</f>
        <v>337500</v>
      </c>
      <c r="G35" s="13">
        <f>SUMIF('관리항목계정별잔액조회(전월)'!$I:$I,B35,'관리항목계정별잔액조회(전월)'!$F:$F)</f>
        <v>842400</v>
      </c>
      <c r="H35" s="14">
        <f>SUMIF('관리항목계정별잔액조회(전월)'!$I:$I,B35,'관리항목계정별잔액조회(전월)'!$G:$G)</f>
        <v>337500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589950</v>
      </c>
      <c r="K35" s="14">
        <f>SUMIFS('입금다중입력(잔액기준)'!$O:$O, '입금다중입력(잔액기준)'!$E:$E, B35, '입금다중입력(잔액기준)'!$M:$M, "국내외상매출금")</f>
        <v>0</v>
      </c>
      <c r="L35" s="15">
        <f t="shared" ca="1" si="2"/>
        <v>927450</v>
      </c>
      <c r="M35" s="14">
        <f ca="1">SUMIFS(거래명세서품목조회!BK:BK, 거래명세서품목조회!BX:BX, B35, 거래명세서품목조회!G:G, "&lt;="&amp;(INT($B$4)-30))</f>
        <v>0</v>
      </c>
      <c r="N35" s="40">
        <f t="shared" ca="1" si="3"/>
        <v>589950</v>
      </c>
      <c r="O35" s="40">
        <f t="shared" ca="1" si="4"/>
        <v>337500</v>
      </c>
      <c r="P35" s="40">
        <f ca="1">MIN(MAX(0, L35-N35-O35), IFERROR(VLOOKUP(B35,'관리항목계정별잔액조회(전전월)'!$C:$E, 3, FALSE), 0))</f>
        <v>0</v>
      </c>
      <c r="Q35" s="46">
        <f t="shared" ca="1" si="5"/>
        <v>0</v>
      </c>
      <c r="R35" s="42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  <c r="S35" s="60"/>
    </row>
    <row r="36" spans="2:19" ht="16.5" customHeight="1" x14ac:dyDescent="0.3">
      <c r="B36" s="5" t="str">
        <v>이건약품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24911010</v>
      </c>
      <c r="F36" s="13">
        <f>SUMIF('관리항목계정별잔액조회(전월)'!$I:$I,B36,'관리항목계정별잔액조회(전월)'!$E:$E)</f>
        <v>8088156</v>
      </c>
      <c r="G36" s="13">
        <f>SUMIF('관리항목계정별잔액조회(전월)'!$I:$I,B36,'관리항목계정별잔액조회(전월)'!$F:$F)</f>
        <v>24911010</v>
      </c>
      <c r="H36" s="14">
        <f>SUMIF('관리항목계정별잔액조회(전월)'!$I:$I,B36,'관리항목계정별잔액조회(전월)'!$G:$G)</f>
        <v>8088156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17107632</v>
      </c>
      <c r="K36" s="14">
        <f>SUMIFS('입금다중입력(잔액기준)'!$O:$O, '입금다중입력(잔액기준)'!$E:$E, B36, '입금다중입력(잔액기준)'!$M:$M, "국내외상매출금")</f>
        <v>0</v>
      </c>
      <c r="L36" s="15">
        <f t="shared" ca="1" si="2"/>
        <v>25195788</v>
      </c>
      <c r="M36" s="14">
        <f ca="1">SUMIFS(거래명세서품목조회!BK:BK, 거래명세서품목조회!BX:BX, B36, 거래명세서품목조회!G:G, "&lt;="&amp;(INT($B$4)-30))</f>
        <v>0</v>
      </c>
      <c r="N36" s="40">
        <f t="shared" ca="1" si="3"/>
        <v>17107632</v>
      </c>
      <c r="O36" s="40">
        <f t="shared" ca="1" si="4"/>
        <v>8088156</v>
      </c>
      <c r="P36" s="40">
        <f ca="1">MIN(MAX(0, L36-N36-O36), IFERROR(VLOOKUP(B36,'관리항목계정별잔액조회(전전월)'!$C:$E, 3, FALSE), 0))</f>
        <v>0</v>
      </c>
      <c r="Q36" s="46">
        <f t="shared" ca="1" si="5"/>
        <v>0</v>
      </c>
      <c r="R36" s="42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  <c r="S36" s="60"/>
    </row>
    <row r="37" spans="2:19" ht="16.5" customHeight="1" x14ac:dyDescent="0.3">
      <c r="B37" s="5" t="str">
        <v>더포메디컬(의료기기)</v>
      </c>
      <c r="C37" s="5" t="str">
        <f>IFERROR(VLOOKUP(B37,거래처별담당자!C:F,4,0), "#미등록")</f>
        <v>의료기기팀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권정일1</v>
      </c>
      <c r="E37" s="13">
        <f>SUMIF('관리항목계정별잔액조회(전월)'!$I:$I,B37,'관리항목계정별잔액조회(전월)'!$D:$D)</f>
        <v>0</v>
      </c>
      <c r="F37" s="13">
        <f>SUMIF('관리항목계정별잔액조회(전월)'!$I:$I,B37,'관리항목계정별잔액조회(전월)'!$E:$E)</f>
        <v>1980000</v>
      </c>
      <c r="G37" s="13">
        <f>SUMIF('관리항목계정별잔액조회(전월)'!$I:$I,B37,'관리항목계정별잔액조회(전월)'!$F:$F)</f>
        <v>0</v>
      </c>
      <c r="H37" s="14">
        <f>SUMIF('관리항목계정별잔액조회(전월)'!$I:$I,B37,'관리항목계정별잔액조회(전월)'!$G:$G)</f>
        <v>1980000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1980000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2"/>
        <v>3960000</v>
      </c>
      <c r="M37" s="14">
        <f ca="1">SUMIFS(거래명세서품목조회!BK:BK, 거래명세서품목조회!BX:BX, B37, 거래명세서품목조회!G:G, "&lt;="&amp;(INT($B$4)-30))</f>
        <v>0</v>
      </c>
      <c r="N37" s="40">
        <f t="shared" ca="1" si="3"/>
        <v>1980000</v>
      </c>
      <c r="O37" s="40">
        <f t="shared" ca="1" si="4"/>
        <v>1980000</v>
      </c>
      <c r="P37" s="40">
        <f ca="1">MIN(MAX(0, L37-N37-O37), IFERROR(VLOOKUP(B37,'관리항목계정별잔액조회(전전월)'!$C:$E, 3, FALSE), 0))</f>
        <v>0</v>
      </c>
      <c r="Q37" s="46">
        <f t="shared" ca="1" si="5"/>
        <v>0</v>
      </c>
      <c r="R37" s="42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  <c r="S37" s="60"/>
    </row>
    <row r="38" spans="2:19" ht="16.5" customHeight="1" x14ac:dyDescent="0.3">
      <c r="B38" s="5" t="str">
        <v>백제약품대전지점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7280446</v>
      </c>
      <c r="F38" s="13">
        <f>SUMIF('관리항목계정별잔액조회(전월)'!$I:$I,B38,'관리항목계정별잔액조회(전월)'!$E:$E)</f>
        <v>4758048</v>
      </c>
      <c r="G38" s="13">
        <f>SUMIF('관리항목계정별잔액조회(전월)'!$I:$I,B38,'관리항목계정별잔액조회(전월)'!$F:$F)</f>
        <v>7280450</v>
      </c>
      <c r="H38" s="14">
        <f>SUMIF('관리항목계정별잔액조회(전월)'!$I:$I,B38,'관리항목계정별잔액조회(전월)'!$G:$G)</f>
        <v>4758044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6671513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2"/>
        <v>11429557</v>
      </c>
      <c r="M38" s="14">
        <f ca="1">SUMIFS(거래명세서품목조회!BK:BK, 거래명세서품목조회!BX:BX, B38, 거래명세서품목조회!G:G, "&lt;="&amp;(INT($B$4)-30))</f>
        <v>0</v>
      </c>
      <c r="N38" s="40">
        <f t="shared" ca="1" si="3"/>
        <v>6671513</v>
      </c>
      <c r="O38" s="40">
        <f t="shared" ca="1" si="4"/>
        <v>4758044</v>
      </c>
      <c r="P38" s="40">
        <f ca="1">MIN(MAX(0, L38-N38-O38), IFERROR(VLOOKUP(B38,'관리항목계정별잔액조회(전전월)'!$C:$E, 3, FALSE), 0))</f>
        <v>0</v>
      </c>
      <c r="Q38" s="46">
        <f t="shared" ca="1" si="5"/>
        <v>0</v>
      </c>
      <c r="R38" s="42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  <c r="S38" s="60"/>
    </row>
    <row r="39" spans="2:19" ht="16.5" customHeight="1" x14ac:dyDescent="0.3">
      <c r="B39" s="5" t="str">
        <v>세화약품(부산)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11692597</v>
      </c>
      <c r="F39" s="13">
        <f>SUMIF('관리항목계정별잔액조회(전월)'!$I:$I,B39,'관리항목계정별잔액조회(전월)'!$E:$E)</f>
        <v>19420720</v>
      </c>
      <c r="G39" s="13">
        <f>SUMIF('관리항목계정별잔액조회(전월)'!$I:$I,B39,'관리항목계정별잔액조회(전월)'!$F:$F)</f>
        <v>11692597</v>
      </c>
      <c r="H39" s="14">
        <f>SUMIF('관리항목계정별잔액조회(전월)'!$I:$I,B39,'관리항목계정별잔액조회(전월)'!$G:$G)</f>
        <v>19420720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13866250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2"/>
        <v>33286970</v>
      </c>
      <c r="M39" s="14">
        <f ca="1">SUMIFS(거래명세서품목조회!BK:BK, 거래명세서품목조회!BX:BX, B39, 거래명세서품목조회!G:G, "&lt;="&amp;(INT($B$4)-30))</f>
        <v>0</v>
      </c>
      <c r="N39" s="40">
        <f t="shared" ca="1" si="3"/>
        <v>13866250</v>
      </c>
      <c r="O39" s="40">
        <f t="shared" ca="1" si="4"/>
        <v>19420720</v>
      </c>
      <c r="P39" s="40">
        <f ca="1">MIN(MAX(0, L39-N39-O39), IFERROR(VLOOKUP(B39,'관리항목계정별잔액조회(전전월)'!$C:$E, 3, FALSE), 0))</f>
        <v>0</v>
      </c>
      <c r="Q39" s="46">
        <f t="shared" ca="1" si="5"/>
        <v>0</v>
      </c>
      <c r="R39" s="42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  <c r="S39" s="60"/>
    </row>
    <row r="40" spans="2:19" ht="16.5" customHeight="1" x14ac:dyDescent="0.3">
      <c r="B40" s="5" t="str">
        <v>월드약품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5908192</v>
      </c>
      <c r="F40" s="13">
        <f>SUMIF('관리항목계정별잔액조회(전월)'!$I:$I,B40,'관리항목계정별잔액조회(전월)'!$E:$E)</f>
        <v>5528690</v>
      </c>
      <c r="G40" s="13">
        <f>SUMIF('관리항목계정별잔액조회(전월)'!$I:$I,B40,'관리항목계정별잔액조회(전월)'!$F:$F)</f>
        <v>5908192</v>
      </c>
      <c r="H40" s="14">
        <f>SUMIF('관리항목계정별잔액조회(전월)'!$I:$I,B40,'관리항목계정별잔액조회(전월)'!$G:$G)</f>
        <v>5528690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2770430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2"/>
        <v>8299120</v>
      </c>
      <c r="M40" s="14">
        <f ca="1">SUMIFS(거래명세서품목조회!BK:BK, 거래명세서품목조회!BX:BX, B40, 거래명세서품목조회!G:G, "&lt;="&amp;(INT($B$4)-30))</f>
        <v>0</v>
      </c>
      <c r="N40" s="40">
        <f t="shared" ca="1" si="3"/>
        <v>2770430</v>
      </c>
      <c r="O40" s="40">
        <f t="shared" ca="1" si="4"/>
        <v>5528690</v>
      </c>
      <c r="P40" s="40">
        <f ca="1">MIN(MAX(0, L40-N40-O40), IFERROR(VLOOKUP(B40,'관리항목계정별잔액조회(전전월)'!$C:$E, 3, FALSE), 0))</f>
        <v>0</v>
      </c>
      <c r="Q40" s="46">
        <f t="shared" ca="1" si="5"/>
        <v>0</v>
      </c>
      <c r="R40" s="42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  <c r="S40" s="60"/>
    </row>
    <row r="41" spans="2:19" ht="16.5" customHeight="1" x14ac:dyDescent="0.3">
      <c r="B41" s="5" t="str">
        <v>지오팜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18773718</v>
      </c>
      <c r="F41" s="13">
        <f>SUMIF('관리항목계정별잔액조회(전월)'!$I:$I,B41,'관리항목계정별잔액조회(전월)'!$E:$E)</f>
        <v>26570386</v>
      </c>
      <c r="G41" s="13">
        <f>SUMIF('관리항목계정별잔액조회(전월)'!$I:$I,B41,'관리항목계정별잔액조회(전월)'!$F:$F)</f>
        <v>18773726</v>
      </c>
      <c r="H41" s="14">
        <f>SUMIF('관리항목계정별잔액조회(전월)'!$I:$I,B41,'관리항목계정별잔액조회(전월)'!$G:$G)</f>
        <v>26570378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18089365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2"/>
        <v>44659743</v>
      </c>
      <c r="M41" s="14">
        <f ca="1">SUMIFS(거래명세서품목조회!BK:BK, 거래명세서품목조회!BX:BX, B41, 거래명세서품목조회!G:G, "&lt;="&amp;(INT($B$4)-30))</f>
        <v>0</v>
      </c>
      <c r="N41" s="40">
        <f t="shared" ca="1" si="3"/>
        <v>18089365</v>
      </c>
      <c r="O41" s="40">
        <f t="shared" ca="1" si="4"/>
        <v>26570378</v>
      </c>
      <c r="P41" s="40">
        <f ca="1">MIN(MAX(0, L41-N41-O41), IFERROR(VLOOKUP(B41,'관리항목계정별잔액조회(전전월)'!$C:$E, 3, FALSE), 0))</f>
        <v>0</v>
      </c>
      <c r="Q41" s="46">
        <f t="shared" ca="1" si="5"/>
        <v>0</v>
      </c>
      <c r="R41" s="42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  <c r="S41" s="60"/>
    </row>
    <row r="42" spans="2:19" ht="16.5" customHeight="1" x14ac:dyDescent="0.3">
      <c r="B42" s="5" t="str">
        <v>광주태전</v>
      </c>
      <c r="C42" s="5" t="str">
        <f>IFERROR(VLOOKUP(B42,거래처별담당자!C:F,4,0), "#미등록")</f>
        <v>CSO팀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김화니</v>
      </c>
      <c r="E42" s="13">
        <f>SUMIF('관리항목계정별잔액조회(전월)'!$I:$I,B42,'관리항목계정별잔액조회(전월)'!$D:$D)</f>
        <v>7397505</v>
      </c>
      <c r="F42" s="13">
        <f>SUMIF('관리항목계정별잔액조회(전월)'!$I:$I,B42,'관리항목계정별잔액조회(전월)'!$E:$E)</f>
        <v>8180280</v>
      </c>
      <c r="G42" s="13">
        <f>SUMIF('관리항목계정별잔액조회(전월)'!$I:$I,B42,'관리항목계정별잔액조회(전월)'!$F:$F)</f>
        <v>7397505</v>
      </c>
      <c r="H42" s="14">
        <f>SUMIF('관리항목계정별잔액조회(전월)'!$I:$I,B42,'관리항목계정별잔액조회(전월)'!$G:$G)</f>
        <v>8180280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5364135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2"/>
        <v>13544415</v>
      </c>
      <c r="M42" s="14">
        <f ca="1">SUMIFS(거래명세서품목조회!BK:BK, 거래명세서품목조회!BX:BX, B42, 거래명세서품목조회!G:G, "&lt;="&amp;(INT($B$4)-30))</f>
        <v>0</v>
      </c>
      <c r="N42" s="40">
        <f t="shared" ca="1" si="3"/>
        <v>5364135</v>
      </c>
      <c r="O42" s="40">
        <f t="shared" ca="1" si="4"/>
        <v>8180280</v>
      </c>
      <c r="P42" s="40">
        <f ca="1">MIN(MAX(0, L42-N42-O42), IFERROR(VLOOKUP(B42,'관리항목계정별잔액조회(전전월)'!$C:$E, 3, FALSE), 0))</f>
        <v>0</v>
      </c>
      <c r="Q42" s="46">
        <f t="shared" ca="1" si="5"/>
        <v>0</v>
      </c>
      <c r="R42" s="42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  <c r="S42" s="60"/>
    </row>
    <row r="43" spans="2:19" ht="16.5" customHeight="1" x14ac:dyDescent="0.3">
      <c r="B43" s="5" t="str">
        <v>수인약품</v>
      </c>
      <c r="C43" s="5" t="str">
        <f>IFERROR(VLOOKUP(B43,거래처별담당자!C:F,4,0), "#미등록")</f>
        <v>CSO팀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김화니</v>
      </c>
      <c r="E43" s="13">
        <f>SUMIF('관리항목계정별잔액조회(전월)'!$I:$I,B43,'관리항목계정별잔액조회(전월)'!$D:$D)</f>
        <v>10197027</v>
      </c>
      <c r="F43" s="13">
        <f>SUMIF('관리항목계정별잔액조회(전월)'!$I:$I,B43,'관리항목계정별잔액조회(전월)'!$E:$E)</f>
        <v>21543591</v>
      </c>
      <c r="G43" s="13">
        <f>SUMIF('관리항목계정별잔액조회(전월)'!$I:$I,B43,'관리항목계정별잔액조회(전월)'!$F:$F)</f>
        <v>10197033</v>
      </c>
      <c r="H43" s="14">
        <f>SUMIF('관리항목계정별잔액조회(전월)'!$I:$I,B43,'관리항목계정별잔액조회(전월)'!$G:$G)</f>
        <v>21543585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19720942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2"/>
        <v>41264527</v>
      </c>
      <c r="M43" s="14">
        <f ca="1">SUMIFS(거래명세서품목조회!BK:BK, 거래명세서품목조회!BX:BX, B43, 거래명세서품목조회!G:G, "&lt;="&amp;(INT($B$4)-30))</f>
        <v>0</v>
      </c>
      <c r="N43" s="40">
        <f t="shared" ca="1" si="3"/>
        <v>19720942</v>
      </c>
      <c r="O43" s="40">
        <f t="shared" ca="1" si="4"/>
        <v>21543585</v>
      </c>
      <c r="P43" s="40">
        <f ca="1">MIN(MAX(0, L43-N43-O43), IFERROR(VLOOKUP(B43,'관리항목계정별잔액조회(전전월)'!$C:$E, 3, FALSE), 0))</f>
        <v>0</v>
      </c>
      <c r="Q43" s="46">
        <f t="shared" ca="1" si="5"/>
        <v>0</v>
      </c>
      <c r="R43" s="42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  <c r="S43" s="60"/>
    </row>
    <row r="44" spans="2:19" ht="16.5" customHeight="1" x14ac:dyDescent="0.3">
      <c r="B44" s="5" t="str">
        <v>우정약품</v>
      </c>
      <c r="C44" s="5" t="str">
        <f>IFERROR(VLOOKUP(B44,거래처별담당자!C:F,4,0), "#미등록")</f>
        <v>CSO팀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김화니</v>
      </c>
      <c r="E44" s="13">
        <f>SUMIF('관리항목계정별잔액조회(전월)'!$I:$I,B44,'관리항목계정별잔액조회(전월)'!$D:$D)</f>
        <v>5080820</v>
      </c>
      <c r="F44" s="13">
        <f>SUMIF('관리항목계정별잔액조회(전월)'!$I:$I,B44,'관리항목계정별잔액조회(전월)'!$E:$E)</f>
        <v>4653145</v>
      </c>
      <c r="G44" s="13">
        <f>SUMIF('관리항목계정별잔액조회(전월)'!$I:$I,B44,'관리항목계정별잔액조회(전월)'!$F:$F)</f>
        <v>5080820</v>
      </c>
      <c r="H44" s="14">
        <f>SUMIF('관리항목계정별잔액조회(전월)'!$I:$I,B44,'관리항목계정별잔액조회(전월)'!$G:$G)</f>
        <v>4653145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2560825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2"/>
        <v>7213970</v>
      </c>
      <c r="M44" s="14">
        <f ca="1">SUMIFS(거래명세서품목조회!BK:BK, 거래명세서품목조회!BX:BX, B44, 거래명세서품목조회!G:G, "&lt;="&amp;(INT($B$4)-30))</f>
        <v>0</v>
      </c>
      <c r="N44" s="40">
        <f t="shared" ca="1" si="3"/>
        <v>2560825</v>
      </c>
      <c r="O44" s="40">
        <f t="shared" ca="1" si="4"/>
        <v>4653145</v>
      </c>
      <c r="P44" s="40">
        <f ca="1">MIN(MAX(0, L44-N44-O44), IFERROR(VLOOKUP(B44,'관리항목계정별잔액조회(전전월)'!$C:$E, 3, FALSE), 0))</f>
        <v>0</v>
      </c>
      <c r="Q44" s="46">
        <f t="shared" ca="1" si="5"/>
        <v>0</v>
      </c>
      <c r="R44" s="42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  <c r="S44" s="60"/>
    </row>
    <row r="45" spans="2:19" ht="16.5" customHeight="1" x14ac:dyDescent="0.3">
      <c r="B45" s="5" t="str">
        <v>신성약품(전주)</v>
      </c>
      <c r="C45" s="5" t="str">
        <f>IFERROR(VLOOKUP(B45,거래처별담당자!C:F,4,0), "#미등록")</f>
        <v>CSO팀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김화니</v>
      </c>
      <c r="E45" s="13">
        <f>SUMIF('관리항목계정별잔액조회(전월)'!$I:$I,B45,'관리항목계정별잔액조회(전월)'!$D:$D)</f>
        <v>1134000</v>
      </c>
      <c r="F45" s="13">
        <f>SUMIF('관리항목계정별잔액조회(전월)'!$I:$I,B45,'관리항목계정별잔액조회(전월)'!$E:$E)</f>
        <v>1134000</v>
      </c>
      <c r="G45" s="13">
        <f>SUMIF('관리항목계정별잔액조회(전월)'!$I:$I,B45,'관리항목계정별잔액조회(전월)'!$F:$F)</f>
        <v>1134000</v>
      </c>
      <c r="H45" s="14">
        <f>SUMIF('관리항목계정별잔액조회(전월)'!$I:$I,B45,'관리항목계정별잔액조회(전월)'!$G:$G)</f>
        <v>1134000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1134000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2"/>
        <v>2268000</v>
      </c>
      <c r="M45" s="14">
        <f ca="1">SUMIFS(거래명세서품목조회!BK:BK, 거래명세서품목조회!BX:BX, B45, 거래명세서품목조회!G:G, "&lt;="&amp;(INT($B$4)-30))</f>
        <v>0</v>
      </c>
      <c r="N45" s="40">
        <f t="shared" ca="1" si="3"/>
        <v>1134000</v>
      </c>
      <c r="O45" s="40">
        <f t="shared" ca="1" si="4"/>
        <v>1134000</v>
      </c>
      <c r="P45" s="40">
        <f ca="1">MIN(MAX(0, L45-N45-O45), IFERROR(VLOOKUP(B45,'관리항목계정별잔액조회(전전월)'!$C:$E, 3, FALSE), 0))</f>
        <v>0</v>
      </c>
      <c r="Q45" s="46">
        <f t="shared" ca="1" si="5"/>
        <v>0</v>
      </c>
      <c r="R45" s="42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  <c r="S45" s="60"/>
    </row>
    <row r="46" spans="2:19" ht="16.5" customHeight="1" x14ac:dyDescent="0.3">
      <c r="B46" s="5" t="str">
        <v>대지365약국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1464320</v>
      </c>
      <c r="F46" s="13">
        <f>SUMIF('관리항목계정별잔액조회(전월)'!$I:$I,B46,'관리항목계정별잔액조회(전월)'!$E:$E)</f>
        <v>0</v>
      </c>
      <c r="G46" s="13">
        <f>SUMIF('관리항목계정별잔액조회(전월)'!$I:$I,B46,'관리항목계정별잔액조회(전월)'!$F:$F)</f>
        <v>915200</v>
      </c>
      <c r="H46" s="14">
        <f>SUMIF('관리항목계정별잔액조회(전월)'!$I:$I,B46,'관리항목계정별잔액조회(전월)'!$G:$G)</f>
        <v>549120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429000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2"/>
        <v>978120</v>
      </c>
      <c r="M46" s="14">
        <f ca="1">SUMIFS(거래명세서품목조회!BK:BK, 거래명세서품목조회!BX:BX, B46, 거래명세서품목조회!G:G, "&lt;="&amp;(INT($B$4)-30))</f>
        <v>0</v>
      </c>
      <c r="N46" s="40">
        <f t="shared" ca="1" si="3"/>
        <v>429000</v>
      </c>
      <c r="O46" s="40">
        <f t="shared" ca="1" si="4"/>
        <v>0</v>
      </c>
      <c r="P46" s="40">
        <f ca="1">MIN(MAX(0, L46-N46-O46), IFERROR(VLOOKUP(B46,'관리항목계정별잔액조회(전전월)'!$C:$E, 3, FALSE), 0))</f>
        <v>274560</v>
      </c>
      <c r="Q46" s="46">
        <f t="shared" ca="1" si="5"/>
        <v>274560</v>
      </c>
      <c r="R46" s="42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  <c r="S46" s="60"/>
    </row>
    <row r="47" spans="2:19" ht="16.5" customHeight="1" x14ac:dyDescent="0.3">
      <c r="B47" s="5" t="str">
        <v>강릉동원약품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1121364</v>
      </c>
      <c r="F47" s="13">
        <f>SUMIF('관리항목계정별잔액조회(전월)'!$I:$I,B47,'관리항목계정별잔액조회(전월)'!$E:$E)</f>
        <v>1328760</v>
      </c>
      <c r="G47" s="13">
        <f>SUMIF('관리항목계정별잔액조회(전월)'!$I:$I,B47,'관리항목계정별잔액조회(전월)'!$F:$F)</f>
        <v>1121364</v>
      </c>
      <c r="H47" s="14">
        <f>SUMIF('관리항목계정별잔액조회(전월)'!$I:$I,B47,'관리항목계정별잔액조회(전월)'!$G:$G)</f>
        <v>1328760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1079100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2"/>
        <v>2407860</v>
      </c>
      <c r="M47" s="14">
        <f ca="1">SUMIFS(거래명세서품목조회!BK:BK, 거래명세서품목조회!BX:BX, B47, 거래명세서품목조회!G:G, "&lt;="&amp;(INT($B$4)-30))</f>
        <v>0</v>
      </c>
      <c r="N47" s="40">
        <f t="shared" ca="1" si="3"/>
        <v>1079100</v>
      </c>
      <c r="O47" s="40">
        <f t="shared" ca="1" si="4"/>
        <v>1328760</v>
      </c>
      <c r="P47" s="40">
        <f ca="1">MIN(MAX(0, L47-N47-O47), IFERROR(VLOOKUP(B47,'관리항목계정별잔액조회(전전월)'!$C:$E, 3, FALSE), 0))</f>
        <v>0</v>
      </c>
      <c r="Q47" s="46">
        <f t="shared" ca="1" si="5"/>
        <v>0</v>
      </c>
      <c r="R47" s="42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  <c r="S47" s="60"/>
    </row>
    <row r="48" spans="2:19" ht="16.5" customHeight="1" x14ac:dyDescent="0.3">
      <c r="B48" s="5" t="str">
        <v>인천약품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160124360</v>
      </c>
      <c r="F48" s="13">
        <f>SUMIF('관리항목계정별잔액조회(전월)'!$I:$I,B48,'관리항목계정별잔액조회(전월)'!$E:$E)</f>
        <v>194839781</v>
      </c>
      <c r="G48" s="13">
        <f>SUMIF('관리항목계정별잔액조회(전월)'!$I:$I,B48,'관리항목계정별잔액조회(전월)'!$F:$F)</f>
        <v>160124364</v>
      </c>
      <c r="H48" s="14">
        <f>SUMIF('관리항목계정별잔액조회(전월)'!$I:$I,B48,'관리항목계정별잔액조회(전월)'!$G:$G)</f>
        <v>194839777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82205246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2"/>
        <v>277045023</v>
      </c>
      <c r="M48" s="14">
        <f ca="1">SUMIFS(거래명세서품목조회!BK:BK, 거래명세서품목조회!BX:BX, B48, 거래명세서품목조회!G:G, "&lt;="&amp;(INT($B$4)-30))</f>
        <v>0</v>
      </c>
      <c r="N48" s="40">
        <f t="shared" ca="1" si="3"/>
        <v>82205246</v>
      </c>
      <c r="O48" s="40">
        <f t="shared" ca="1" si="4"/>
        <v>194839777</v>
      </c>
      <c r="P48" s="40">
        <f ca="1">MIN(MAX(0, L48-N48-O48), IFERROR(VLOOKUP(B48,'관리항목계정별잔액조회(전전월)'!$C:$E, 3, FALSE), 0))</f>
        <v>0</v>
      </c>
      <c r="Q48" s="46">
        <f t="shared" ca="1" si="5"/>
        <v>0</v>
      </c>
      <c r="R48" s="42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  <c r="S48" s="60"/>
    </row>
    <row r="49" spans="2:19" ht="16.5" customHeight="1" x14ac:dyDescent="0.3">
      <c r="B49" s="5" t="str">
        <v>글로리팜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2268000</v>
      </c>
      <c r="F49" s="13">
        <f>SUMIF('관리항목계정별잔액조회(전월)'!$I:$I,B49,'관리항목계정별잔액조회(전월)'!$E:$E)</f>
        <v>3402000</v>
      </c>
      <c r="G49" s="13">
        <f>SUMIF('관리항목계정별잔액조회(전월)'!$I:$I,B49,'관리항목계정별잔액조회(전월)'!$F:$F)</f>
        <v>2268000</v>
      </c>
      <c r="H49" s="14">
        <f>SUMIF('관리항목계정별잔액조회(전월)'!$I:$I,B49,'관리항목계정별잔액조회(전월)'!$G:$G)</f>
        <v>3402000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2268000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2"/>
        <v>5670000</v>
      </c>
      <c r="M49" s="14">
        <f ca="1">SUMIFS(거래명세서품목조회!BK:BK, 거래명세서품목조회!BX:BX, B49, 거래명세서품목조회!G:G, "&lt;="&amp;(INT($B$4)-30))</f>
        <v>0</v>
      </c>
      <c r="N49" s="40">
        <f t="shared" ca="1" si="3"/>
        <v>2268000</v>
      </c>
      <c r="O49" s="40">
        <f t="shared" ca="1" si="4"/>
        <v>3402000</v>
      </c>
      <c r="P49" s="40">
        <f ca="1">MIN(MAX(0, L49-N49-O49), IFERROR(VLOOKUP(B49,'관리항목계정별잔액조회(전전월)'!$C:$E, 3, FALSE), 0))</f>
        <v>0</v>
      </c>
      <c r="Q49" s="46">
        <f t="shared" ca="1" si="5"/>
        <v>0</v>
      </c>
      <c r="R49" s="42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  <c r="S49" s="60"/>
    </row>
    <row r="50" spans="2:19" ht="16.5" customHeight="1" x14ac:dyDescent="0.3">
      <c r="B50" s="5" t="str">
        <v>세화약품(전주)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5144364</v>
      </c>
      <c r="F50" s="13">
        <f>SUMIF('관리항목계정별잔액조회(전월)'!$I:$I,B50,'관리항목계정별잔액조회(전월)'!$E:$E)</f>
        <v>4277918</v>
      </c>
      <c r="G50" s="13">
        <f>SUMIF('관리항목계정별잔액조회(전월)'!$I:$I,B50,'관리항목계정별잔액조회(전월)'!$F:$F)</f>
        <v>5144364</v>
      </c>
      <c r="H50" s="14">
        <f>SUMIF('관리항목계정별잔액조회(전월)'!$I:$I,B50,'관리항목계정별잔액조회(전월)'!$G:$G)</f>
        <v>4277918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5575180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2"/>
        <v>9853098</v>
      </c>
      <c r="M50" s="14">
        <f ca="1">SUMIFS(거래명세서품목조회!BK:BK, 거래명세서품목조회!BX:BX, B50, 거래명세서품목조회!G:G, "&lt;="&amp;(INT($B$4)-30))</f>
        <v>0</v>
      </c>
      <c r="N50" s="40">
        <f t="shared" ca="1" si="3"/>
        <v>5575180</v>
      </c>
      <c r="O50" s="40">
        <f t="shared" ca="1" si="4"/>
        <v>4277918</v>
      </c>
      <c r="P50" s="40">
        <f ca="1">MIN(MAX(0, L50-N50-O50), IFERROR(VLOOKUP(B50,'관리항목계정별잔액조회(전전월)'!$C:$E, 3, FALSE), 0))</f>
        <v>0</v>
      </c>
      <c r="Q50" s="46">
        <f t="shared" ca="1" si="5"/>
        <v>0</v>
      </c>
      <c r="R50" s="42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  <c r="S50" s="60"/>
    </row>
    <row r="51" spans="2:19" ht="16.5" customHeight="1" x14ac:dyDescent="0.3">
      <c r="B51" s="5" t="str">
        <v>동원약품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6727175</v>
      </c>
      <c r="F51" s="13">
        <f>SUMIF('관리항목계정별잔액조회(전월)'!$I:$I,B51,'관리항목계정별잔액조회(전월)'!$E:$E)</f>
        <v>9227085</v>
      </c>
      <c r="G51" s="13">
        <f>SUMIF('관리항목계정별잔액조회(전월)'!$I:$I,B51,'관리항목계정별잔액조회(전월)'!$F:$F)</f>
        <v>6727180</v>
      </c>
      <c r="H51" s="14">
        <f>SUMIF('관리항목계정별잔액조회(전월)'!$I:$I,B51,'관리항목계정별잔액조회(전월)'!$G:$G)</f>
        <v>9227080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5608697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2"/>
        <v>14835777</v>
      </c>
      <c r="M51" s="14">
        <f ca="1">SUMIFS(거래명세서품목조회!BK:BK, 거래명세서품목조회!BX:BX, B51, 거래명세서품목조회!G:G, "&lt;="&amp;(INT($B$4)-30))</f>
        <v>0</v>
      </c>
      <c r="N51" s="40">
        <f t="shared" ca="1" si="3"/>
        <v>5608697</v>
      </c>
      <c r="O51" s="40">
        <f t="shared" ca="1" si="4"/>
        <v>9227080</v>
      </c>
      <c r="P51" s="40">
        <f ca="1">MIN(MAX(0, L51-N51-O51), IFERROR(VLOOKUP(B51,'관리항목계정별잔액조회(전전월)'!$C:$E, 3, FALSE), 0))</f>
        <v>0</v>
      </c>
      <c r="Q51" s="46">
        <f t="shared" ca="1" si="5"/>
        <v>0</v>
      </c>
      <c r="R51" s="42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  <c r="S51" s="60"/>
    </row>
    <row r="52" spans="2:19" ht="16.5" customHeight="1" x14ac:dyDescent="0.3">
      <c r="B52" s="5" t="str">
        <v>드림팜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2192400</v>
      </c>
      <c r="F52" s="13">
        <f>SUMIF('관리항목계정별잔액조회(전월)'!$I:$I,B52,'관리항목계정별잔액조회(전월)'!$E:$E)</f>
        <v>907200</v>
      </c>
      <c r="G52" s="13">
        <f>SUMIF('관리항목계정별잔액조회(전월)'!$I:$I,B52,'관리항목계정별잔액조회(전월)'!$F:$F)</f>
        <v>2192400</v>
      </c>
      <c r="H52" s="14">
        <f>SUMIF('관리항목계정별잔액조회(전월)'!$I:$I,B52,'관리항목계정별잔액조회(전월)'!$G:$G)</f>
        <v>907200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2419200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2"/>
        <v>3326400</v>
      </c>
      <c r="M52" s="14">
        <f ca="1">SUMIFS(거래명세서품목조회!BK:BK, 거래명세서품목조회!BX:BX, B52, 거래명세서품목조회!G:G, "&lt;="&amp;(INT($B$4)-30))</f>
        <v>0</v>
      </c>
      <c r="N52" s="40">
        <f t="shared" ca="1" si="3"/>
        <v>2419200</v>
      </c>
      <c r="O52" s="40">
        <f t="shared" ca="1" si="4"/>
        <v>907200</v>
      </c>
      <c r="P52" s="40">
        <f ca="1">MIN(MAX(0, L52-N52-O52), IFERROR(VLOOKUP(B52,'관리항목계정별잔액조회(전전월)'!$C:$E, 3, FALSE), 0))</f>
        <v>0</v>
      </c>
      <c r="Q52" s="46">
        <f t="shared" ca="1" si="5"/>
        <v>0</v>
      </c>
      <c r="R52" s="42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  <c r="S52" s="60"/>
    </row>
    <row r="53" spans="2:19" ht="16.5" customHeight="1" x14ac:dyDescent="0.3">
      <c r="B53" s="5" t="str">
        <v>도강메디칼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0</v>
      </c>
      <c r="F53" s="13">
        <f>SUMIF('관리항목계정별잔액조회(전월)'!$I:$I,B53,'관리항목계정별잔액조회(전월)'!$E:$E)</f>
        <v>113400</v>
      </c>
      <c r="G53" s="13">
        <f>SUMIF('관리항목계정별잔액조회(전월)'!$I:$I,B53,'관리항목계정별잔액조회(전월)'!$F:$F)</f>
        <v>0</v>
      </c>
      <c r="H53" s="14">
        <f>SUMIF('관리항목계정별잔액조회(전월)'!$I:$I,B53,'관리항목계정별잔액조회(전월)'!$G:$G)</f>
        <v>113400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567000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2"/>
        <v>680400</v>
      </c>
      <c r="M53" s="14">
        <f ca="1">SUMIFS(거래명세서품목조회!BK:BK, 거래명세서품목조회!BX:BX, B53, 거래명세서품목조회!G:G, "&lt;="&amp;(INT($B$4)-30))</f>
        <v>0</v>
      </c>
      <c r="N53" s="40">
        <f t="shared" ca="1" si="3"/>
        <v>567000</v>
      </c>
      <c r="O53" s="40">
        <f t="shared" ca="1" si="4"/>
        <v>113400</v>
      </c>
      <c r="P53" s="40">
        <f ca="1">MIN(MAX(0, L53-N53-O53), IFERROR(VLOOKUP(B53,'관리항목계정별잔액조회(전전월)'!$C:$E, 3, FALSE), 0))</f>
        <v>0</v>
      </c>
      <c r="Q53" s="46">
        <f t="shared" ca="1" si="5"/>
        <v>0</v>
      </c>
      <c r="R53" s="42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  <c r="S53" s="60"/>
    </row>
    <row r="54" spans="2:19" ht="16.5" customHeight="1" x14ac:dyDescent="0.3">
      <c r="B54" s="5" t="str">
        <v>티제이팜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22001283</v>
      </c>
      <c r="F54" s="13">
        <f>SUMIF('관리항목계정별잔액조회(전월)'!$I:$I,B54,'관리항목계정별잔액조회(전월)'!$E:$E)</f>
        <v>32512162</v>
      </c>
      <c r="G54" s="13">
        <f>SUMIF('관리항목계정별잔액조회(전월)'!$I:$I,B54,'관리항목계정별잔액조회(전월)'!$F:$F)</f>
        <v>22001283</v>
      </c>
      <c r="H54" s="14">
        <f>SUMIF('관리항목계정별잔액조회(전월)'!$I:$I,B54,'관리항목계정별잔액조회(전월)'!$G:$G)</f>
        <v>32512162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17033550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2"/>
        <v>49545712</v>
      </c>
      <c r="M54" s="14">
        <f ca="1">SUMIFS(거래명세서품목조회!BK:BK, 거래명세서품목조회!BX:BX, B54, 거래명세서품목조회!G:G, "&lt;="&amp;(INT($B$4)-30))</f>
        <v>0</v>
      </c>
      <c r="N54" s="40">
        <f t="shared" ca="1" si="3"/>
        <v>17033550</v>
      </c>
      <c r="O54" s="40">
        <f t="shared" ca="1" si="4"/>
        <v>32512162</v>
      </c>
      <c r="P54" s="40">
        <f ca="1">MIN(MAX(0, L54-N54-O54), IFERROR(VLOOKUP(B54,'관리항목계정별잔액조회(전전월)'!$C:$E, 3, FALSE), 0))</f>
        <v>0</v>
      </c>
      <c r="Q54" s="46">
        <f t="shared" ca="1" si="5"/>
        <v>0</v>
      </c>
      <c r="R54" s="42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  <c r="S54" s="60"/>
    </row>
    <row r="55" spans="2:19" ht="16.5" customHeight="1" x14ac:dyDescent="0.3">
      <c r="B55" s="5" t="str">
        <v>훼밀리팜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13874779</v>
      </c>
      <c r="F55" s="13">
        <f>SUMIF('관리항목계정별잔액조회(전월)'!$I:$I,B55,'관리항목계정별잔액조회(전월)'!$E:$E)</f>
        <v>21894496</v>
      </c>
      <c r="G55" s="13">
        <f>SUMIF('관리항목계정별잔액조회(전월)'!$I:$I,B55,'관리항목계정별잔액조회(전월)'!$F:$F)</f>
        <v>13875000</v>
      </c>
      <c r="H55" s="14">
        <f>SUMIF('관리항목계정별잔액조회(전월)'!$I:$I,B55,'관리항목계정별잔액조회(전월)'!$G:$G)</f>
        <v>21894275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11886620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2"/>
        <v>33780895</v>
      </c>
      <c r="M55" s="14">
        <f ca="1">SUMIFS(거래명세서품목조회!BK:BK, 거래명세서품목조회!BX:BX, B55, 거래명세서품목조회!G:G, "&lt;="&amp;(INT($B$4)-30))</f>
        <v>0</v>
      </c>
      <c r="N55" s="40">
        <f t="shared" ca="1" si="3"/>
        <v>11886620</v>
      </c>
      <c r="O55" s="40">
        <f t="shared" ca="1" si="4"/>
        <v>21894275</v>
      </c>
      <c r="P55" s="40">
        <f ca="1">MIN(MAX(0, L55-N55-O55), IFERROR(VLOOKUP(B55,'관리항목계정별잔액조회(전전월)'!$C:$E, 3, FALSE), 0))</f>
        <v>0</v>
      </c>
      <c r="Q55" s="46">
        <f t="shared" ca="1" si="5"/>
        <v>0</v>
      </c>
      <c r="R55" s="42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  <c r="S55" s="60"/>
    </row>
    <row r="56" spans="2:19" ht="16.5" customHeight="1" x14ac:dyDescent="0.3">
      <c r="B56" s="5" t="str">
        <v>광림약품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0</v>
      </c>
      <c r="F56" s="13">
        <f>SUMIF('관리항목계정별잔액조회(전월)'!$I:$I,B56,'관리항목계정별잔액조회(전월)'!$E:$E)</f>
        <v>2356200</v>
      </c>
      <c r="G56" s="13">
        <f>SUMIF('관리항목계정별잔액조회(전월)'!$I:$I,B56,'관리항목계정별잔액조회(전월)'!$F:$F)</f>
        <v>0</v>
      </c>
      <c r="H56" s="14">
        <f>SUMIF('관리항목계정별잔액조회(전월)'!$I:$I,B56,'관리항목계정별잔액조회(전월)'!$G:$G)</f>
        <v>2356200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1499400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2"/>
        <v>3855600</v>
      </c>
      <c r="M56" s="14">
        <f ca="1">SUMIFS(거래명세서품목조회!BK:BK, 거래명세서품목조회!BX:BX, B56, 거래명세서품목조회!G:G, "&lt;="&amp;(INT($B$4)-30))</f>
        <v>0</v>
      </c>
      <c r="N56" s="40">
        <f t="shared" ca="1" si="3"/>
        <v>1499400</v>
      </c>
      <c r="O56" s="40">
        <f t="shared" ca="1" si="4"/>
        <v>2356200</v>
      </c>
      <c r="P56" s="40">
        <f ca="1">MIN(MAX(0, L56-N56-O56), IFERROR(VLOOKUP(B56,'관리항목계정별잔액조회(전전월)'!$C:$E, 3, FALSE), 0))</f>
        <v>0</v>
      </c>
      <c r="Q56" s="46">
        <f t="shared" ca="1" si="5"/>
        <v>0</v>
      </c>
      <c r="R56" s="42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  <c r="S56" s="60"/>
    </row>
    <row r="57" spans="2:19" ht="16.5" customHeight="1" x14ac:dyDescent="0.3">
      <c r="B57" s="5" t="str">
        <v>동원헬스케어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3921291</v>
      </c>
      <c r="F57" s="13">
        <f>SUMIF('관리항목계정별잔액조회(전월)'!$I:$I,B57,'관리항목계정별잔액조회(전월)'!$E:$E)</f>
        <v>3141375</v>
      </c>
      <c r="G57" s="13">
        <f>SUMIF('관리항목계정별잔액조회(전월)'!$I:$I,B57,'관리항목계정별잔액조회(전월)'!$F:$F)</f>
        <v>3921291</v>
      </c>
      <c r="H57" s="14">
        <f>SUMIF('관리항목계정별잔액조회(전월)'!$I:$I,B57,'관리항목계정별잔액조회(전월)'!$G:$G)</f>
        <v>3141375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1671535</v>
      </c>
      <c r="K57" s="14">
        <f>SUMIFS('입금다중입력(잔액기준)'!$O:$O, '입금다중입력(잔액기준)'!$E:$E, B57, '입금다중입력(잔액기준)'!$M:$M, "국내외상매출금")</f>
        <v>0</v>
      </c>
      <c r="L57" s="15">
        <f t="shared" ca="1" si="2"/>
        <v>4812910</v>
      </c>
      <c r="M57" s="14">
        <f ca="1">SUMIFS(거래명세서품목조회!BK:BK, 거래명세서품목조회!BX:BX, B57, 거래명세서품목조회!G:G, "&lt;="&amp;(INT($B$4)-30))</f>
        <v>0</v>
      </c>
      <c r="N57" s="40">
        <f t="shared" ca="1" si="3"/>
        <v>1671535</v>
      </c>
      <c r="O57" s="40">
        <f t="shared" ca="1" si="4"/>
        <v>3141375</v>
      </c>
      <c r="P57" s="40">
        <f ca="1">MIN(MAX(0, L57-N57-O57), IFERROR(VLOOKUP(B57,'관리항목계정별잔액조회(전전월)'!$C:$E, 3, FALSE), 0))</f>
        <v>0</v>
      </c>
      <c r="Q57" s="46">
        <f t="shared" ca="1" si="5"/>
        <v>0</v>
      </c>
      <c r="R57" s="42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  <c r="S57" s="60"/>
    </row>
    <row r="58" spans="2:19" ht="16.5" customHeight="1" x14ac:dyDescent="0.3">
      <c r="B58" s="5" t="str">
        <v>에스티에스팜</v>
      </c>
      <c r="C58" s="5" t="str">
        <f>IFERROR(VLOOKUP(B58,거래처별담당자!C:F,4,0), "#미등록")</f>
        <v>CSO팀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김화니</v>
      </c>
      <c r="E58" s="13">
        <f>SUMIF('관리항목계정별잔액조회(전월)'!$I:$I,B58,'관리항목계정별잔액조회(전월)'!$D:$D)</f>
        <v>1043280</v>
      </c>
      <c r="F58" s="13">
        <f>SUMIF('관리항목계정별잔액조회(전월)'!$I:$I,B58,'관리항목계정별잔액조회(전월)'!$E:$E)</f>
        <v>4919400</v>
      </c>
      <c r="G58" s="13">
        <f>SUMIF('관리항목계정별잔액조회(전월)'!$I:$I,B58,'관리항목계정별잔액조회(전월)'!$F:$F)</f>
        <v>1043280</v>
      </c>
      <c r="H58" s="14">
        <f>SUMIF('관리항목계정별잔액조회(전월)'!$I:$I,B58,'관리항목계정별잔액조회(전월)'!$G:$G)</f>
        <v>4919400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4244400</v>
      </c>
      <c r="K58" s="14">
        <f>SUMIFS('입금다중입력(잔액기준)'!$O:$O, '입금다중입력(잔액기준)'!$E:$E, B58, '입금다중입력(잔액기준)'!$M:$M, "국내외상매출금")</f>
        <v>0</v>
      </c>
      <c r="L58" s="15">
        <f t="shared" ca="1" si="2"/>
        <v>9163800</v>
      </c>
      <c r="M58" s="14">
        <f ca="1">SUMIFS(거래명세서품목조회!BK:BK, 거래명세서품목조회!BX:BX, B58, 거래명세서품목조회!G:G, "&lt;="&amp;(INT($B$4)-30))</f>
        <v>0</v>
      </c>
      <c r="N58" s="40">
        <f t="shared" ca="1" si="3"/>
        <v>4244400</v>
      </c>
      <c r="O58" s="40">
        <f t="shared" ca="1" si="4"/>
        <v>4919400</v>
      </c>
      <c r="P58" s="40">
        <f ca="1">MIN(MAX(0, L58-N58-O58), IFERROR(VLOOKUP(B58,'관리항목계정별잔액조회(전전월)'!$C:$E, 3, FALSE), 0))</f>
        <v>0</v>
      </c>
      <c r="Q58" s="46">
        <f t="shared" ca="1" si="5"/>
        <v>0</v>
      </c>
      <c r="R58" s="42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  <c r="S58" s="60"/>
    </row>
    <row r="59" spans="2:19" ht="16.5" customHeight="1" x14ac:dyDescent="0.3">
      <c r="B59" s="5" t="str">
        <v>신덕팜</v>
      </c>
      <c r="C59" s="5" t="str">
        <f>IFERROR(VLOOKUP(B59,거래처별담당자!C:F,4,0), "#미등록")</f>
        <v>CSO팀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김화니</v>
      </c>
      <c r="E59" s="13">
        <f>SUMIF('관리항목계정별잔액조회(전월)'!$I:$I,B59,'관리항목계정별잔액조회(전월)'!$D:$D)</f>
        <v>5620743</v>
      </c>
      <c r="F59" s="13">
        <f>SUMIF('관리항목계정별잔액조회(전월)'!$I:$I,B59,'관리항목계정별잔액조회(전월)'!$E:$E)</f>
        <v>6871358</v>
      </c>
      <c r="G59" s="13">
        <f>SUMIF('관리항목계정별잔액조회(전월)'!$I:$I,B59,'관리항목계정별잔액조회(전월)'!$F:$F)</f>
        <v>5620745</v>
      </c>
      <c r="H59" s="14">
        <f>SUMIF('관리항목계정별잔액조회(전월)'!$I:$I,B59,'관리항목계정별잔액조회(전월)'!$G:$G)</f>
        <v>6871356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5968250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2"/>
        <v>12839606</v>
      </c>
      <c r="M59" s="14">
        <f ca="1">SUMIFS(거래명세서품목조회!BK:BK, 거래명세서품목조회!BX:BX, B59, 거래명세서품목조회!G:G, "&lt;="&amp;(INT($B$4)-30))</f>
        <v>0</v>
      </c>
      <c r="N59" s="40">
        <f t="shared" ca="1" si="3"/>
        <v>5968250</v>
      </c>
      <c r="O59" s="40">
        <f t="shared" ca="1" si="4"/>
        <v>6871356</v>
      </c>
      <c r="P59" s="40">
        <f ca="1">MIN(MAX(0, L59-N59-O59), IFERROR(VLOOKUP(B59,'관리항목계정별잔액조회(전전월)'!$C:$E, 3, FALSE), 0))</f>
        <v>0</v>
      </c>
      <c r="Q59" s="46">
        <f t="shared" ca="1" si="5"/>
        <v>0</v>
      </c>
      <c r="R59" s="42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  <c r="S59" s="60"/>
    </row>
    <row r="60" spans="2:19" ht="16.5" customHeight="1" x14ac:dyDescent="0.3">
      <c r="B60" s="5" t="str">
        <v>동원약품중부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7578199</v>
      </c>
      <c r="F60" s="13">
        <f>SUMIF('관리항목계정별잔액조회(전월)'!$I:$I,B60,'관리항목계정별잔액조회(전월)'!$E:$E)</f>
        <v>19558800</v>
      </c>
      <c r="G60" s="13">
        <f>SUMIF('관리항목계정별잔액조회(전월)'!$I:$I,B60,'관리항목계정별잔액조회(전월)'!$F:$F)</f>
        <v>7578200</v>
      </c>
      <c r="H60" s="14">
        <f>SUMIF('관리항목계정별잔액조회(전월)'!$I:$I,B60,'관리항목계정별잔액조회(전월)'!$G:$G)</f>
        <v>19558799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20289284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2"/>
        <v>39848083</v>
      </c>
      <c r="M60" s="14">
        <f ca="1">SUMIFS(거래명세서품목조회!BK:BK, 거래명세서품목조회!BX:BX, B60, 거래명세서품목조회!G:G, "&lt;="&amp;(INT($B$4)-30))</f>
        <v>0</v>
      </c>
      <c r="N60" s="40">
        <f t="shared" ca="1" si="3"/>
        <v>20289284</v>
      </c>
      <c r="O60" s="40">
        <f t="shared" ca="1" si="4"/>
        <v>19558799</v>
      </c>
      <c r="P60" s="40">
        <f ca="1">MIN(MAX(0, L60-N60-O60), IFERROR(VLOOKUP(B60,'관리항목계정별잔액조회(전전월)'!$C:$E, 3, FALSE), 0))</f>
        <v>0</v>
      </c>
      <c r="Q60" s="46">
        <f t="shared" ca="1" si="5"/>
        <v>0</v>
      </c>
      <c r="R60" s="42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  <c r="S60" s="60"/>
    </row>
    <row r="61" spans="2:19" ht="16.5" customHeight="1" x14ac:dyDescent="0.3">
      <c r="B61" s="5" t="str">
        <v>대경엘씨에스디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4565919</v>
      </c>
      <c r="F61" s="13">
        <f>SUMIF('관리항목계정별잔액조회(전월)'!$I:$I,B61,'관리항목계정별잔액조회(전월)'!$E:$E)</f>
        <v>19180710</v>
      </c>
      <c r="G61" s="13">
        <f>SUMIF('관리항목계정별잔액조회(전월)'!$I:$I,B61,'관리항목계정별잔액조회(전월)'!$F:$F)</f>
        <v>4565925</v>
      </c>
      <c r="H61" s="14">
        <f>SUMIF('관리항목계정별잔액조회(전월)'!$I:$I,B61,'관리항목계정별잔액조회(전월)'!$G:$G)</f>
        <v>19180704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503550</v>
      </c>
      <c r="K61" s="14">
        <f>SUMIFS('입금다중입력(잔액기준)'!$O:$O, '입금다중입력(잔액기준)'!$E:$E, B61, '입금다중입력(잔액기준)'!$M:$M, "국내외상매출금")</f>
        <v>0</v>
      </c>
      <c r="L61" s="15">
        <f t="shared" ca="1" si="2"/>
        <v>19684254</v>
      </c>
      <c r="M61" s="14">
        <f ca="1">SUMIFS(거래명세서품목조회!BK:BK, 거래명세서품목조회!BX:BX, B61, 거래명세서품목조회!G:G, "&lt;="&amp;(INT($B$4)-30))</f>
        <v>0</v>
      </c>
      <c r="N61" s="40">
        <f t="shared" ca="1" si="3"/>
        <v>503550</v>
      </c>
      <c r="O61" s="40">
        <f t="shared" ca="1" si="4"/>
        <v>19180704</v>
      </c>
      <c r="P61" s="40">
        <f ca="1">MIN(MAX(0, L61-N61-O61), IFERROR(VLOOKUP(B61,'관리항목계정별잔액조회(전전월)'!$C:$E, 3, FALSE), 0))</f>
        <v>0</v>
      </c>
      <c r="Q61" s="46">
        <f t="shared" ca="1" si="5"/>
        <v>0</v>
      </c>
      <c r="R61" s="42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  <c r="S61" s="60"/>
    </row>
    <row r="62" spans="2:19" ht="16.5" customHeight="1" x14ac:dyDescent="0.3">
      <c r="B62" s="5" t="str">
        <v>제일팜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4197506</v>
      </c>
      <c r="F62" s="13">
        <f>SUMIF('관리항목계정별잔액조회(전월)'!$I:$I,B62,'관리항목계정별잔액조회(전월)'!$E:$E)</f>
        <v>101190860</v>
      </c>
      <c r="G62" s="13">
        <f>SUMIF('관리항목계정별잔액조회(전월)'!$I:$I,B62,'관리항목계정별잔액조회(전월)'!$F:$F)</f>
        <v>99540176</v>
      </c>
      <c r="H62" s="14">
        <f>SUMIF('관리항목계정별잔액조회(전월)'!$I:$I,B62,'관리항목계정별잔액조회(전월)'!$G:$G)</f>
        <v>5848190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92964600</v>
      </c>
      <c r="K62" s="14">
        <f>SUMIFS('입금다중입력(잔액기준)'!$O:$O, '입금다중입력(잔액기준)'!$E:$E, B62, '입금다중입력(잔액기준)'!$M:$M, "국내외상매출금")</f>
        <v>91100700</v>
      </c>
      <c r="L62" s="15">
        <f t="shared" ca="1" si="2"/>
        <v>7712090</v>
      </c>
      <c r="M62" s="14">
        <f ca="1">SUMIFS(거래명세서품목조회!BK:BK, 거래명세서품목조회!BX:BX, B62, 거래명세서품목조회!G:G, "&lt;="&amp;(INT($B$4)-30))</f>
        <v>0</v>
      </c>
      <c r="N62" s="40">
        <f t="shared" ca="1" si="3"/>
        <v>7712090</v>
      </c>
      <c r="O62" s="40">
        <f t="shared" ca="1" si="4"/>
        <v>0</v>
      </c>
      <c r="P62" s="40">
        <f ca="1">MIN(MAX(0, L62-N62-O62), IFERROR(VLOOKUP(B62,'관리항목계정별잔액조회(전전월)'!$C:$E, 3, FALSE), 0))</f>
        <v>0</v>
      </c>
      <c r="Q62" s="46">
        <f t="shared" ca="1" si="5"/>
        <v>0</v>
      </c>
      <c r="R62" s="42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  <c r="S62" s="60"/>
    </row>
    <row r="63" spans="2:19" ht="16.5" customHeight="1" x14ac:dyDescent="0.3">
      <c r="B63" s="5" t="str">
        <v>태전약품판매</v>
      </c>
      <c r="C63" s="5" t="str">
        <f>IFERROR(VLOOKUP(B63,거래처별담당자!C:F,4,0), "#미등록")</f>
        <v>CSO팀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김화니</v>
      </c>
      <c r="E63" s="13">
        <f>SUMIF('관리항목계정별잔액조회(전월)'!$I:$I,B63,'관리항목계정별잔액조회(전월)'!$D:$D)</f>
        <v>20598797</v>
      </c>
      <c r="F63" s="13">
        <f>SUMIF('관리항목계정별잔액조회(전월)'!$I:$I,B63,'관리항목계정별잔액조회(전월)'!$E:$E)</f>
        <v>18000585</v>
      </c>
      <c r="G63" s="13">
        <f>SUMIF('관리항목계정별잔액조회(전월)'!$I:$I,B63,'관리항목계정별잔액조회(전월)'!$F:$F)</f>
        <v>20598795</v>
      </c>
      <c r="H63" s="14">
        <f>SUMIF('관리항목계정별잔액조회(전월)'!$I:$I,B63,'관리항목계정별잔액조회(전월)'!$G:$G)</f>
        <v>18000587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21714615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2"/>
        <v>39715202</v>
      </c>
      <c r="M63" s="14">
        <f ca="1">SUMIFS(거래명세서품목조회!BK:BK, 거래명세서품목조회!BX:BX, B63, 거래명세서품목조회!G:G, "&lt;="&amp;(INT($B$4)-30))</f>
        <v>0</v>
      </c>
      <c r="N63" s="40">
        <f t="shared" ca="1" si="3"/>
        <v>21714615</v>
      </c>
      <c r="O63" s="40">
        <f t="shared" ca="1" si="4"/>
        <v>18000585</v>
      </c>
      <c r="P63" s="40">
        <f ca="1">MIN(MAX(0, L63-N63-O63), IFERROR(VLOOKUP(B63,'관리항목계정별잔액조회(전전월)'!$C:$E, 3, FALSE), 0))</f>
        <v>2</v>
      </c>
      <c r="Q63" s="46">
        <f t="shared" ca="1" si="5"/>
        <v>0</v>
      </c>
      <c r="R63" s="42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  <c r="S63" s="60"/>
    </row>
    <row r="64" spans="2:19" ht="16.5" customHeight="1" x14ac:dyDescent="0.3">
      <c r="B64" s="5" t="str">
        <v>세인약품(경기)</v>
      </c>
      <c r="C64" s="5" t="str">
        <f>IFERROR(VLOOKUP(B64,거래처별담당자!C:F,4,0), "#미등록")</f>
        <v>CSO팀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김화니</v>
      </c>
      <c r="E64" s="13">
        <f>SUMIF('관리항목계정별잔액조회(전월)'!$I:$I,B64,'관리항목계정별잔액조회(전월)'!$D:$D)</f>
        <v>2816856</v>
      </c>
      <c r="F64" s="13">
        <f>SUMIF('관리항목계정별잔액조회(전월)'!$I:$I,B64,'관리항목계정별잔액조회(전월)'!$E:$E)</f>
        <v>11369712</v>
      </c>
      <c r="G64" s="13">
        <f>SUMIF('관리항목계정별잔액조회(전월)'!$I:$I,B64,'관리항목계정별잔액조회(전월)'!$F:$F)</f>
        <v>2816856</v>
      </c>
      <c r="H64" s="14">
        <f>SUMIF('관리항목계정별잔액조회(전월)'!$I:$I,B64,'관리항목계정별잔액조회(전월)'!$G:$G)</f>
        <v>11369712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4586028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2"/>
        <v>15955740</v>
      </c>
      <c r="M64" s="14">
        <f ca="1">SUMIFS(거래명세서품목조회!BK:BK, 거래명세서품목조회!BX:BX, B64, 거래명세서품목조회!G:G, "&lt;="&amp;(INT($B$4)-30))</f>
        <v>0</v>
      </c>
      <c r="N64" s="40">
        <f t="shared" ca="1" si="3"/>
        <v>4586028</v>
      </c>
      <c r="O64" s="40">
        <f t="shared" ca="1" si="4"/>
        <v>11369712</v>
      </c>
      <c r="P64" s="40">
        <f ca="1">MIN(MAX(0, L64-N64-O64), IFERROR(VLOOKUP(B64,'관리항목계정별잔액조회(전전월)'!$C:$E, 3, FALSE), 0))</f>
        <v>0</v>
      </c>
      <c r="Q64" s="46">
        <f t="shared" ca="1" si="5"/>
        <v>0</v>
      </c>
      <c r="R64" s="42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  <c r="S64" s="60"/>
    </row>
    <row r="65" spans="2:19" ht="16.5" customHeight="1" x14ac:dyDescent="0.3">
      <c r="B65" s="5" t="str">
        <v>이젠메디칼</v>
      </c>
      <c r="C65" s="5" t="str">
        <f>IFERROR(VLOOKUP(B65,거래처별담당자!C:F,4,0), "#미등록")</f>
        <v>CSO팀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김화니</v>
      </c>
      <c r="E65" s="13">
        <f>SUMIF('관리항목계정별잔액조회(전월)'!$I:$I,B65,'관리항목계정별잔액조회(전월)'!$D:$D)</f>
        <v>5033700</v>
      </c>
      <c r="F65" s="13">
        <f>SUMIF('관리항목계정별잔액조회(전월)'!$I:$I,B65,'관리항목계정별잔액조회(전월)'!$E:$E)</f>
        <v>5033700</v>
      </c>
      <c r="G65" s="13">
        <f>SUMIF('관리항목계정별잔액조회(전월)'!$I:$I,B65,'관리항목계정별잔액조회(전월)'!$F:$F)</f>
        <v>5033700</v>
      </c>
      <c r="H65" s="14">
        <f>SUMIF('관리항목계정별잔액조회(전월)'!$I:$I,B65,'관리항목계정별잔액조회(전월)'!$G:$G)</f>
        <v>5033700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7073100</v>
      </c>
      <c r="K65" s="14">
        <f>SUMIFS('입금다중입력(잔액기준)'!$O:$O, '입금다중입력(잔액기준)'!$E:$E, B65, '입금다중입력(잔액기준)'!$M:$M, "국내외상매출금")</f>
        <v>0</v>
      </c>
      <c r="L65" s="15">
        <f t="shared" ca="1" si="2"/>
        <v>12106800</v>
      </c>
      <c r="M65" s="14">
        <f ca="1">SUMIFS(거래명세서품목조회!BK:BK, 거래명세서품목조회!BX:BX, B65, 거래명세서품목조회!G:G, "&lt;="&amp;(INT($B$4)-30))</f>
        <v>0</v>
      </c>
      <c r="N65" s="40">
        <f t="shared" ca="1" si="3"/>
        <v>7073100</v>
      </c>
      <c r="O65" s="40">
        <f t="shared" ca="1" si="4"/>
        <v>5033700</v>
      </c>
      <c r="P65" s="40">
        <f ca="1">MIN(MAX(0, L65-N65-O65), IFERROR(VLOOKUP(B65,'관리항목계정별잔액조회(전전월)'!$C:$E, 3, FALSE), 0))</f>
        <v>0</v>
      </c>
      <c r="Q65" s="46">
        <f t="shared" ca="1" si="5"/>
        <v>0</v>
      </c>
      <c r="R65" s="42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  <c r="S65" s="60"/>
    </row>
    <row r="66" spans="2:19" ht="16.5" customHeight="1" x14ac:dyDescent="0.3">
      <c r="B66" s="5" t="str">
        <v>복산나이스</v>
      </c>
      <c r="C66" s="5" t="str">
        <f>IFERROR(VLOOKUP(B66,거래처별담당자!C:F,4,0), "#미등록")</f>
        <v>CSO팀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김화니</v>
      </c>
      <c r="E66" s="13">
        <f>SUMIF('관리항목계정별잔액조회(전월)'!$I:$I,B66,'관리항목계정별잔액조회(전월)'!$D:$D)</f>
        <v>99281602</v>
      </c>
      <c r="F66" s="13">
        <f>SUMIF('관리항목계정별잔액조회(전월)'!$I:$I,B66,'관리항목계정별잔액조회(전월)'!$E:$E)</f>
        <v>98279044</v>
      </c>
      <c r="G66" s="13">
        <f>SUMIF('관리항목계정별잔액조회(전월)'!$I:$I,B66,'관리항목계정별잔액조회(전월)'!$F:$F)</f>
        <v>99281646</v>
      </c>
      <c r="H66" s="14">
        <f>SUMIF('관리항목계정별잔액조회(전월)'!$I:$I,B66,'관리항목계정별잔액조회(전월)'!$G:$G)</f>
        <v>98279000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125244503</v>
      </c>
      <c r="K66" s="14">
        <f>SUMIFS('입금다중입력(잔액기준)'!$O:$O, '입금다중입력(잔액기준)'!$E:$E, B66, '입금다중입력(잔액기준)'!$M:$M, "국내외상매출금")</f>
        <v>0</v>
      </c>
      <c r="L66" s="15">
        <f t="shared" ca="1" si="2"/>
        <v>223523503</v>
      </c>
      <c r="M66" s="14">
        <f ca="1">SUMIFS(거래명세서품목조회!BK:BK, 거래명세서품목조회!BX:BX, B66, 거래명세서품목조회!G:G, "&lt;="&amp;(INT($B$4)-30))</f>
        <v>0</v>
      </c>
      <c r="N66" s="40">
        <f t="shared" ca="1" si="3"/>
        <v>125244503</v>
      </c>
      <c r="O66" s="40">
        <f t="shared" ca="1" si="4"/>
        <v>98279000</v>
      </c>
      <c r="P66" s="40">
        <f ca="1">MIN(MAX(0, L66-N66-O66), IFERROR(VLOOKUP(B66,'관리항목계정별잔액조회(전전월)'!$C:$E, 3, FALSE), 0))</f>
        <v>0</v>
      </c>
      <c r="Q66" s="46">
        <f t="shared" ca="1" si="5"/>
        <v>0</v>
      </c>
      <c r="R66" s="42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  <c r="S66" s="60"/>
    </row>
    <row r="67" spans="2:19" ht="16.5" customHeight="1" x14ac:dyDescent="0.3">
      <c r="B67" s="5" t="str">
        <v>운트바이오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387990</v>
      </c>
      <c r="F67" s="13">
        <f>SUMIF('관리항목계정별잔액조회(전월)'!$I:$I,B67,'관리항목계정별잔액조회(전월)'!$E:$E)</f>
        <v>725490</v>
      </c>
      <c r="G67" s="13">
        <f>SUMIF('관리항목계정별잔액조회(전월)'!$I:$I,B67,'관리항목계정별잔액조회(전월)'!$F:$F)</f>
        <v>387990</v>
      </c>
      <c r="H67" s="14">
        <f>SUMIF('관리항목계정별잔액조회(전월)'!$I:$I,B67,'관리항목계정별잔액조회(전월)'!$G:$G)</f>
        <v>725490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252990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2"/>
        <v>978480</v>
      </c>
      <c r="M67" s="14">
        <f ca="1">SUMIFS(거래명세서품목조회!BK:BK, 거래명세서품목조회!BX:BX, B67, 거래명세서품목조회!G:G, "&lt;="&amp;(INT($B$4)-30))</f>
        <v>0</v>
      </c>
      <c r="N67" s="40">
        <f t="shared" ca="1" si="3"/>
        <v>252990</v>
      </c>
      <c r="O67" s="40">
        <f t="shared" ca="1" si="4"/>
        <v>725490</v>
      </c>
      <c r="P67" s="40">
        <f ca="1">MIN(MAX(0, L67-N67-O67), IFERROR(VLOOKUP(B67,'관리항목계정별잔액조회(전전월)'!$C:$E, 3, FALSE), 0))</f>
        <v>0</v>
      </c>
      <c r="Q67" s="46">
        <f t="shared" ca="1" si="5"/>
        <v>0</v>
      </c>
      <c r="R67" s="42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  <c r="S67" s="60"/>
    </row>
    <row r="68" spans="2:19" ht="16.5" customHeight="1" x14ac:dyDescent="0.3">
      <c r="B68" s="5" t="str">
        <v>동원약품원주지점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1768380</v>
      </c>
      <c r="F68" s="13">
        <f>SUMIF('관리항목계정별잔액조회(전월)'!$I:$I,B68,'관리항목계정별잔액조회(전월)'!$E:$E)</f>
        <v>8104871</v>
      </c>
      <c r="G68" s="13">
        <f>SUMIF('관리항목계정별잔액조회(전월)'!$I:$I,B68,'관리항목계정별잔액조회(전월)'!$F:$F)</f>
        <v>1768380</v>
      </c>
      <c r="H68" s="14">
        <f>SUMIF('관리항목계정별잔액조회(전월)'!$I:$I,B68,'관리항목계정별잔액조회(전월)'!$G:$G)</f>
        <v>8104871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2951220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2"/>
        <v>11056091</v>
      </c>
      <c r="M68" s="14">
        <f ca="1">SUMIFS(거래명세서품목조회!BK:BK, 거래명세서품목조회!BX:BX, B68, 거래명세서품목조회!G:G, "&lt;="&amp;(INT($B$4)-30))</f>
        <v>0</v>
      </c>
      <c r="N68" s="40">
        <f t="shared" ca="1" si="3"/>
        <v>2951220</v>
      </c>
      <c r="O68" s="40">
        <f t="shared" ca="1" si="4"/>
        <v>8104871</v>
      </c>
      <c r="P68" s="40">
        <f ca="1">MIN(MAX(0, L68-N68-O68), IFERROR(VLOOKUP(B68,'관리항목계정별잔액조회(전전월)'!$C:$E, 3, FALSE), 0))</f>
        <v>0</v>
      </c>
      <c r="Q68" s="46">
        <f t="shared" ca="1" si="5"/>
        <v>0</v>
      </c>
      <c r="R68" s="42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  <c r="S68" s="60"/>
    </row>
    <row r="69" spans="2:19" ht="16.5" customHeight="1" x14ac:dyDescent="0.3">
      <c r="B69" s="5" t="str">
        <v>연성약품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8054064</v>
      </c>
      <c r="F69" s="13">
        <f>SUMIF('관리항목계정별잔액조회(전월)'!$I:$I,B69,'관리항목계정별잔액조회(전월)'!$E:$E)</f>
        <v>4639940</v>
      </c>
      <c r="G69" s="13">
        <f>SUMIF('관리항목계정별잔액조회(전월)'!$I:$I,B69,'관리항목계정별잔액조회(전월)'!$F:$F)</f>
        <v>8054064</v>
      </c>
      <c r="H69" s="14">
        <f>SUMIF('관리항목계정별잔액조회(전월)'!$I:$I,B69,'관리항목계정별잔액조회(전월)'!$G:$G)</f>
        <v>4639940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5641680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2"/>
        <v>10281620</v>
      </c>
      <c r="M69" s="14">
        <f ca="1">SUMIFS(거래명세서품목조회!BK:BK, 거래명세서품목조회!BX:BX, B69, 거래명세서품목조회!G:G, "&lt;="&amp;(INT($B$4)-30))</f>
        <v>0</v>
      </c>
      <c r="N69" s="40">
        <f t="shared" ca="1" si="3"/>
        <v>5641680</v>
      </c>
      <c r="O69" s="40">
        <f t="shared" ca="1" si="4"/>
        <v>4639940</v>
      </c>
      <c r="P69" s="40">
        <f ca="1">MIN(MAX(0, L69-N69-O69), IFERROR(VLOOKUP(B69,'관리항목계정별잔액조회(전전월)'!$C:$E, 3, FALSE), 0))</f>
        <v>0</v>
      </c>
      <c r="Q69" s="46">
        <f t="shared" ca="1" si="5"/>
        <v>0</v>
      </c>
      <c r="R69" s="42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  <c r="S69" s="60"/>
    </row>
    <row r="70" spans="2:19" ht="16.5" customHeight="1" x14ac:dyDescent="0.3">
      <c r="B70" s="5" t="str">
        <v>에스바이오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2246670</v>
      </c>
      <c r="F70" s="13">
        <f>SUMIF('관리항목계정별잔액조회(전월)'!$I:$I,B70,'관리항목계정별잔액조회(전월)'!$E:$E)</f>
        <v>13377090</v>
      </c>
      <c r="G70" s="13">
        <f>SUMIF('관리항목계정별잔액조회(전월)'!$I:$I,B70,'관리항목계정별잔액조회(전월)'!$F:$F)</f>
        <v>2246674</v>
      </c>
      <c r="H70" s="14">
        <f>SUMIF('관리항목계정별잔액조회(전월)'!$I:$I,B70,'관리항목계정별잔액조회(전월)'!$G:$G)</f>
        <v>13377086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7214800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2"/>
        <v>20591886</v>
      </c>
      <c r="M70" s="14">
        <f ca="1">SUMIFS(거래명세서품목조회!BK:BK, 거래명세서품목조회!BX:BX, B70, 거래명세서품목조회!G:G, "&lt;="&amp;(INT($B$4)-30))</f>
        <v>0</v>
      </c>
      <c r="N70" s="40">
        <f t="shared" ca="1" si="3"/>
        <v>7214800</v>
      </c>
      <c r="O70" s="40">
        <f t="shared" ca="1" si="4"/>
        <v>13377086</v>
      </c>
      <c r="P70" s="40">
        <f ca="1">MIN(MAX(0, L70-N70-O70), IFERROR(VLOOKUP(B70,'관리항목계정별잔액조회(전전월)'!$C:$E, 3, FALSE), 0))</f>
        <v>0</v>
      </c>
      <c r="Q70" s="46">
        <f t="shared" ca="1" si="5"/>
        <v>0</v>
      </c>
      <c r="R70" s="42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  <c r="S70" s="60"/>
    </row>
    <row r="71" spans="2:19" ht="16.5" customHeight="1" x14ac:dyDescent="0.3">
      <c r="B71" s="5" t="str">
        <v>세인약품(광주)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1908896</v>
      </c>
      <c r="F71" s="13">
        <f>SUMIF('관리항목계정별잔액조회(전월)'!$I:$I,B71,'관리항목계정별잔액조회(전월)'!$E:$E)</f>
        <v>5555954</v>
      </c>
      <c r="G71" s="13">
        <f>SUMIF('관리항목계정별잔액조회(전월)'!$I:$I,B71,'관리항목계정별잔액조회(전월)'!$F:$F)</f>
        <v>1908900</v>
      </c>
      <c r="H71" s="14">
        <f>SUMIF('관리항목계정별잔액조회(전월)'!$I:$I,B71,'관리항목계정별잔액조회(전월)'!$G:$G)</f>
        <v>5555950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2038180</v>
      </c>
      <c r="K71" s="14">
        <f>SUMIFS('입금다중입력(잔액기준)'!$O:$O, '입금다중입력(잔액기준)'!$E:$E, B71, '입금다중입력(잔액기준)'!$M:$M, "국내외상매출금")</f>
        <v>0</v>
      </c>
      <c r="L71" s="15">
        <f t="shared" ref="L71:L134" ca="1" si="6">IFERROR(H71+I71+J71-K71,0)</f>
        <v>7594130</v>
      </c>
      <c r="M71" s="14">
        <f ca="1">SUMIFS(거래명세서품목조회!BK:BK, 거래명세서품목조회!BX:BX, B71, 거래명세서품목조회!G:G, "&lt;="&amp;(INT($B$4)-30))</f>
        <v>0</v>
      </c>
      <c r="N71" s="40">
        <f t="shared" ref="N71:P134" ca="1" si="7">MIN(L71, I71+J71)</f>
        <v>2038180</v>
      </c>
      <c r="O71" s="40">
        <f t="shared" ref="O71:O134" ca="1" si="8">MIN(MAX(0, L71-N71), F71)</f>
        <v>5555950</v>
      </c>
      <c r="P71" s="40">
        <f ca="1">MIN(MAX(0, L71-N71-O71), IFERROR(VLOOKUP(B71,'관리항목계정별잔액조회(전전월)'!$C:$E, 3, FALSE), 0))</f>
        <v>0</v>
      </c>
      <c r="Q71" s="46">
        <f t="shared" ref="Q71:Q134" ca="1" si="9">MAX(0,L71-N71-O71-P71)</f>
        <v>0</v>
      </c>
      <c r="R71" s="42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  <c r="S71" s="60"/>
    </row>
    <row r="72" spans="2:19" ht="16.5" customHeight="1" x14ac:dyDescent="0.3">
      <c r="B72" s="5" t="str">
        <v>삼아제약</v>
      </c>
      <c r="C72" s="5" t="str">
        <f>IFERROR(VLOOKUP(B72,거래처별담당자!C:F,4,0), "#미등록")</f>
        <v>CMO팀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이운범</v>
      </c>
      <c r="E72" s="13">
        <f>SUMIF('관리항목계정별잔액조회(전월)'!$I:$I,B72,'관리항목계정별잔액조회(전월)'!$D:$D)</f>
        <v>390319696</v>
      </c>
      <c r="F72" s="13">
        <f>SUMIF('관리항목계정별잔액조회(전월)'!$I:$I,B72,'관리항목계정별잔액조회(전월)'!$E:$E)</f>
        <v>260254744</v>
      </c>
      <c r="G72" s="13">
        <f>SUMIF('관리항목계정별잔액조회(전월)'!$I:$I,B72,'관리항목계정별잔액조회(전월)'!$F:$F)</f>
        <v>204452351</v>
      </c>
      <c r="H72" s="14">
        <f>SUMIF('관리항목계정별잔액조회(전월)'!$I:$I,B72,'관리항목계정별잔액조회(전월)'!$G:$G)</f>
        <v>446122089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74358589</v>
      </c>
      <c r="K72" s="14">
        <f>SUMIFS('입금다중입력(잔액기준)'!$O:$O, '입금다중입력(잔액기준)'!$E:$E, B72, '입금다중입력(잔액기준)'!$M:$M, "국내외상매출금")</f>
        <v>0</v>
      </c>
      <c r="L72" s="15">
        <f t="shared" ca="1" si="6"/>
        <v>520480678</v>
      </c>
      <c r="M72" s="14">
        <f ca="1">SUMIFS(거래명세서품목조회!BK:BK, 거래명세서품목조회!BX:BX, B72, 거래명세서품목조회!G:G, "&lt;="&amp;(INT($B$4)-30))</f>
        <v>0</v>
      </c>
      <c r="N72" s="40">
        <f t="shared" ca="1" si="7"/>
        <v>74358589</v>
      </c>
      <c r="O72" s="40">
        <f t="shared" ca="1" si="8"/>
        <v>260254744</v>
      </c>
      <c r="P72" s="40">
        <f ca="1">MIN(MAX(0, L72-N72-O72), IFERROR(VLOOKUP(B72,'관리항목계정별잔액조회(전전월)'!$C:$E, 3, FALSE), 0))</f>
        <v>185867345</v>
      </c>
      <c r="Q72" s="46">
        <f t="shared" ca="1" si="9"/>
        <v>0</v>
      </c>
      <c r="R72" s="42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  <c r="S72" s="60"/>
    </row>
    <row r="73" spans="2:19" ht="16.5" customHeight="1" x14ac:dyDescent="0.3">
      <c r="B73" s="5" t="str">
        <v>강원지오영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9425924</v>
      </c>
      <c r="F73" s="13">
        <f>SUMIF('관리항목계정별잔액조회(전월)'!$I:$I,B73,'관리항목계정별잔액조회(전월)'!$E:$E)</f>
        <v>12105306</v>
      </c>
      <c r="G73" s="13">
        <f>SUMIF('관리항목계정별잔액조회(전월)'!$I:$I,B73,'관리항목계정별잔액조회(전월)'!$F:$F)</f>
        <v>9425924</v>
      </c>
      <c r="H73" s="14">
        <f>SUMIF('관리항목계정별잔액조회(전월)'!$I:$I,B73,'관리항목계정별잔액조회(전월)'!$G:$G)</f>
        <v>12105306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7320969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6"/>
        <v>19426275</v>
      </c>
      <c r="M73" s="14">
        <f ca="1">SUMIFS(거래명세서품목조회!BK:BK, 거래명세서품목조회!BX:BX, B73, 거래명세서품목조회!G:G, "&lt;="&amp;(INT($B$4)-30))</f>
        <v>0</v>
      </c>
      <c r="N73" s="40">
        <f t="shared" ca="1" si="7"/>
        <v>7320969</v>
      </c>
      <c r="O73" s="40">
        <f t="shared" ca="1" si="8"/>
        <v>12105306</v>
      </c>
      <c r="P73" s="40">
        <f ca="1">MIN(MAX(0, L73-N73-O73), IFERROR(VLOOKUP(B73,'관리항목계정별잔액조회(전전월)'!$C:$E, 3, FALSE), 0))</f>
        <v>0</v>
      </c>
      <c r="Q73" s="46">
        <f t="shared" ca="1" si="9"/>
        <v>0</v>
      </c>
      <c r="R73" s="42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  <c r="S73" s="60"/>
    </row>
    <row r="74" spans="2:19" ht="16.5" customHeight="1" x14ac:dyDescent="0.3">
      <c r="B74" s="5" t="str">
        <v>태인약품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3196800</v>
      </c>
      <c r="F74" s="13">
        <f>SUMIF('관리항목계정별잔액조회(전월)'!$I:$I,B74,'관리항목계정별잔액조회(전월)'!$E:$E)</f>
        <v>1598400</v>
      </c>
      <c r="G74" s="13">
        <f>SUMIF('관리항목계정별잔액조회(전월)'!$I:$I,B74,'관리항목계정별잔액조회(전월)'!$F:$F)</f>
        <v>3196800</v>
      </c>
      <c r="H74" s="14">
        <f>SUMIF('관리항목계정별잔액조회(전월)'!$I:$I,B74,'관리항목계정별잔액조회(전월)'!$G:$G)</f>
        <v>1598400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1598400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6"/>
        <v>3196800</v>
      </c>
      <c r="M74" s="14">
        <f ca="1">SUMIFS(거래명세서품목조회!BK:BK, 거래명세서품목조회!BX:BX, B74, 거래명세서품목조회!G:G, "&lt;="&amp;(INT($B$4)-30))</f>
        <v>0</v>
      </c>
      <c r="N74" s="40">
        <f t="shared" ca="1" si="7"/>
        <v>1598400</v>
      </c>
      <c r="O74" s="40">
        <f t="shared" ca="1" si="8"/>
        <v>1598400</v>
      </c>
      <c r="P74" s="40">
        <f ca="1">MIN(MAX(0, L74-N74-O74), IFERROR(VLOOKUP(B74,'관리항목계정별잔액조회(전전월)'!$C:$E, 3, FALSE), 0))</f>
        <v>0</v>
      </c>
      <c r="Q74" s="46">
        <f t="shared" ca="1" si="9"/>
        <v>0</v>
      </c>
      <c r="R74" s="42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  <c r="S74" s="60"/>
    </row>
    <row r="75" spans="2:19" ht="16.5" customHeight="1" x14ac:dyDescent="0.3">
      <c r="B75" s="5" t="str">
        <v>리본코리아(의료기기)</v>
      </c>
      <c r="C75" s="5" t="str">
        <f>IFERROR(VLOOKUP(B75,거래처별담당자!C:F,4,0), "#미등록")</f>
        <v>의료기기팀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문혁표1</v>
      </c>
      <c r="E75" s="13">
        <f>SUMIF('관리항목계정별잔액조회(전월)'!$I:$I,B75,'관리항목계정별잔액조회(전월)'!$D:$D)</f>
        <v>0</v>
      </c>
      <c r="F75" s="13">
        <f>SUMIF('관리항목계정별잔액조회(전월)'!$I:$I,B75,'관리항목계정별잔액조회(전월)'!$E:$E)</f>
        <v>0</v>
      </c>
      <c r="G75" s="13">
        <f>SUMIF('관리항목계정별잔액조회(전월)'!$I:$I,B75,'관리항목계정별잔액조회(전월)'!$F:$F)</f>
        <v>0</v>
      </c>
      <c r="H75" s="14">
        <f>SUMIF('관리항목계정별잔액조회(전월)'!$I:$I,B75,'관리항목계정별잔액조회(전월)'!$G:$G)</f>
        <v>0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770000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6"/>
        <v>770000</v>
      </c>
      <c r="M75" s="14">
        <f ca="1">SUMIFS(거래명세서품목조회!BK:BK, 거래명세서품목조회!BX:BX, B75, 거래명세서품목조회!G:G, "&lt;="&amp;(INT($B$4)-30))</f>
        <v>0</v>
      </c>
      <c r="N75" s="40">
        <f t="shared" ca="1" si="7"/>
        <v>770000</v>
      </c>
      <c r="O75" s="40">
        <f t="shared" ca="1" si="8"/>
        <v>0</v>
      </c>
      <c r="P75" s="40">
        <f ca="1">MIN(MAX(0, L75-N75-O75), IFERROR(VLOOKUP(B75,'관리항목계정별잔액조회(전전월)'!$C:$E, 3, FALSE), 0))</f>
        <v>0</v>
      </c>
      <c r="Q75" s="46">
        <f t="shared" ca="1" si="9"/>
        <v>0</v>
      </c>
      <c r="R75" s="42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  <c r="S75" s="60"/>
    </row>
    <row r="76" spans="2:19" ht="16.5" customHeight="1" x14ac:dyDescent="0.3">
      <c r="B76" s="5" t="str">
        <v>유진약품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14647577</v>
      </c>
      <c r="F76" s="13">
        <f>SUMIF('관리항목계정별잔액조회(전월)'!$I:$I,B76,'관리항목계정별잔액조회(전월)'!$E:$E)</f>
        <v>15929010</v>
      </c>
      <c r="G76" s="13">
        <f>SUMIF('관리항목계정별잔액조회(전월)'!$I:$I,B76,'관리항목계정별잔액조회(전월)'!$F:$F)</f>
        <v>14647599</v>
      </c>
      <c r="H76" s="14">
        <f>SUMIF('관리항목계정별잔액조회(전월)'!$I:$I,B76,'관리항목계정별잔액조회(전월)'!$G:$G)</f>
        <v>15928988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14087160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6"/>
        <v>30016148</v>
      </c>
      <c r="M76" s="14">
        <f ca="1">SUMIFS(거래명세서품목조회!BK:BK, 거래명세서품목조회!BX:BX, B76, 거래명세서품목조회!G:G, "&lt;="&amp;(INT($B$4)-30))</f>
        <v>0</v>
      </c>
      <c r="N76" s="40">
        <f t="shared" ca="1" si="7"/>
        <v>14087160</v>
      </c>
      <c r="O76" s="40">
        <f t="shared" ca="1" si="8"/>
        <v>15928988</v>
      </c>
      <c r="P76" s="40">
        <f ca="1">MIN(MAX(0, L76-N76-O76), IFERROR(VLOOKUP(B76,'관리항목계정별잔액조회(전전월)'!$C:$E, 3, FALSE), 0))</f>
        <v>0</v>
      </c>
      <c r="Q76" s="46">
        <f t="shared" ca="1" si="9"/>
        <v>0</v>
      </c>
      <c r="R76" s="42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  <c r="S76" s="60"/>
    </row>
    <row r="77" spans="2:19" ht="16.5" customHeight="1" x14ac:dyDescent="0.3">
      <c r="B77" s="5" t="str">
        <v>맥널티제약</v>
      </c>
      <c r="C77" s="5" t="str">
        <f>IFERROR(VLOOKUP(B77,거래처별담당자!C:F,4,0), "#미등록")</f>
        <v>CSO팀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김화니</v>
      </c>
      <c r="E77" s="13">
        <f>SUMIF('관리항목계정별잔액조회(전월)'!$I:$I,B77,'관리항목계정별잔액조회(전월)'!$D:$D)</f>
        <v>0</v>
      </c>
      <c r="F77" s="13">
        <f>SUMIF('관리항목계정별잔액조회(전월)'!$I:$I,B77,'관리항목계정별잔액조회(전월)'!$E:$E)</f>
        <v>0</v>
      </c>
      <c r="G77" s="13">
        <f>SUMIF('관리항목계정별잔액조회(전월)'!$I:$I,B77,'관리항목계정별잔액조회(전월)'!$F:$F)</f>
        <v>0</v>
      </c>
      <c r="H77" s="14">
        <f>SUMIF('관리항목계정별잔액조회(전월)'!$I:$I,B77,'관리항목계정별잔액조회(전월)'!$G:$G)</f>
        <v>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6"/>
        <v>0</v>
      </c>
      <c r="M77" s="14">
        <f ca="1">SUMIFS(거래명세서품목조회!BK:BK, 거래명세서품목조회!BX:BX, B77, 거래명세서품목조회!G:G, "&lt;="&amp;(INT($B$4)-30))</f>
        <v>0</v>
      </c>
      <c r="N77" s="40">
        <f t="shared" ca="1" si="7"/>
        <v>0</v>
      </c>
      <c r="O77" s="40">
        <f t="shared" ca="1" si="8"/>
        <v>0</v>
      </c>
      <c r="P77" s="40">
        <f ca="1">MIN(MAX(0, L77-N77-O77), IFERROR(VLOOKUP(B77,'관리항목계정별잔액조회(전전월)'!$C:$E, 3, FALSE), 0))</f>
        <v>0</v>
      </c>
      <c r="Q77" s="46">
        <f t="shared" ca="1" si="9"/>
        <v>0</v>
      </c>
      <c r="R77" s="42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  <c r="S77" s="60"/>
    </row>
    <row r="78" spans="2:19" ht="16.5" customHeight="1" x14ac:dyDescent="0.3">
      <c r="B78" s="5" t="str">
        <v>하린메디칼</v>
      </c>
      <c r="C78" s="5" t="str">
        <f>IFERROR(VLOOKUP(B78,거래처별담당자!C:F,4,0), "#미등록")</f>
        <v>CSO팀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김화니</v>
      </c>
      <c r="E78" s="13">
        <f>SUMIF('관리항목계정별잔액조회(전월)'!$I:$I,B78,'관리항목계정별잔액조회(전월)'!$D:$D)</f>
        <v>3013200</v>
      </c>
      <c r="F78" s="13">
        <f>SUMIF('관리항목계정별잔액조회(전월)'!$I:$I,B78,'관리항목계정별잔액조회(전월)'!$E:$E)</f>
        <v>0</v>
      </c>
      <c r="G78" s="13">
        <f>SUMIF('관리항목계정별잔액조회(전월)'!$I:$I,B78,'관리항목계정별잔액조회(전월)'!$F:$F)</f>
        <v>1004400</v>
      </c>
      <c r="H78" s="14">
        <f>SUMIF('관리항목계정별잔액조회(전월)'!$I:$I,B78,'관리항목계정별잔액조회(전월)'!$G:$G)</f>
        <v>2008800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4017600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6"/>
        <v>6026400</v>
      </c>
      <c r="M78" s="14">
        <f ca="1">SUMIFS(거래명세서품목조회!BK:BK, 거래명세서품목조회!BX:BX, B78, 거래명세서품목조회!G:G, "&lt;="&amp;(INT($B$4)-30))</f>
        <v>0</v>
      </c>
      <c r="N78" s="40">
        <f t="shared" ca="1" si="7"/>
        <v>4017600</v>
      </c>
      <c r="O78" s="40">
        <f t="shared" ca="1" si="8"/>
        <v>0</v>
      </c>
      <c r="P78" s="40">
        <f ca="1">MIN(MAX(0, L78-N78-O78), IFERROR(VLOOKUP(B78,'관리항목계정별잔액조회(전전월)'!$C:$E, 3, FALSE), 0))</f>
        <v>2008800</v>
      </c>
      <c r="Q78" s="46">
        <f t="shared" ca="1" si="9"/>
        <v>0</v>
      </c>
      <c r="R78" s="42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  <c r="S78" s="60"/>
    </row>
    <row r="79" spans="2:19" ht="16.5" customHeight="1" x14ac:dyDescent="0.3">
      <c r="B79" s="5" t="str">
        <v>서연팜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0</v>
      </c>
      <c r="F79" s="13">
        <f>SUMIF('관리항목계정별잔액조회(전월)'!$I:$I,B79,'관리항목계정별잔액조회(전월)'!$E:$E)</f>
        <v>2520000</v>
      </c>
      <c r="G79" s="13">
        <f>SUMIF('관리항목계정별잔액조회(전월)'!$I:$I,B79,'관리항목계정별잔액조회(전월)'!$F:$F)</f>
        <v>2520000</v>
      </c>
      <c r="H79" s="14">
        <f>SUMIF('관리항목계정별잔액조회(전월)'!$I:$I,B79,'관리항목계정별잔액조회(전월)'!$G:$G)</f>
        <v>0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1680000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6"/>
        <v>1680000</v>
      </c>
      <c r="M79" s="14">
        <f ca="1">SUMIFS(거래명세서품목조회!BK:BK, 거래명세서품목조회!BX:BX, B79, 거래명세서품목조회!G:G, "&lt;="&amp;(INT($B$4)-30))</f>
        <v>0</v>
      </c>
      <c r="N79" s="40">
        <f t="shared" ca="1" si="7"/>
        <v>1680000</v>
      </c>
      <c r="O79" s="40">
        <f t="shared" ca="1" si="8"/>
        <v>0</v>
      </c>
      <c r="P79" s="40">
        <f ca="1">MIN(MAX(0, L79-N79-O79), IFERROR(VLOOKUP(B79,'관리항목계정별잔액조회(전전월)'!$C:$E, 3, FALSE), 0))</f>
        <v>0</v>
      </c>
      <c r="Q79" s="46">
        <f t="shared" ca="1" si="9"/>
        <v>0</v>
      </c>
      <c r="R79" s="42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  <c r="S79" s="60"/>
    </row>
    <row r="80" spans="2:19" ht="16.5" customHeight="1" x14ac:dyDescent="0.3">
      <c r="B80" s="5" t="str">
        <v>피코이노베이션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9226798</v>
      </c>
      <c r="F80" s="13">
        <f>SUMIF('관리항목계정별잔액조회(전월)'!$I:$I,B80,'관리항목계정별잔액조회(전월)'!$E:$E)</f>
        <v>2719692</v>
      </c>
      <c r="G80" s="13">
        <f>SUMIF('관리항목계정별잔액조회(전월)'!$I:$I,B80,'관리항목계정별잔액조회(전월)'!$F:$F)</f>
        <v>9226800</v>
      </c>
      <c r="H80" s="14">
        <f>SUMIF('관리항목계정별잔액조회(전월)'!$I:$I,B80,'관리항목계정별잔액조회(전월)'!$G:$G)</f>
        <v>2719690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7622100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6"/>
        <v>10341790</v>
      </c>
      <c r="M80" s="14">
        <f ca="1">SUMIFS(거래명세서품목조회!BK:BK, 거래명세서품목조회!BX:BX, B80, 거래명세서품목조회!G:G, "&lt;="&amp;(INT($B$4)-30))</f>
        <v>0</v>
      </c>
      <c r="N80" s="40">
        <f t="shared" ca="1" si="7"/>
        <v>7622100</v>
      </c>
      <c r="O80" s="40">
        <f t="shared" ca="1" si="8"/>
        <v>2719690</v>
      </c>
      <c r="P80" s="40">
        <f ca="1">MIN(MAX(0, L80-N80-O80), IFERROR(VLOOKUP(B80,'관리항목계정별잔액조회(전전월)'!$C:$E, 3, FALSE), 0))</f>
        <v>0</v>
      </c>
      <c r="Q80" s="46">
        <f t="shared" ca="1" si="9"/>
        <v>0</v>
      </c>
      <c r="R80" s="42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  <c r="S80" s="60"/>
    </row>
    <row r="81" spans="2:19" ht="16.5" customHeight="1" x14ac:dyDescent="0.3">
      <c r="B81" s="5" t="str">
        <v>백제약품영등포지점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91639747</v>
      </c>
      <c r="F81" s="13">
        <f>SUMIF('관리항목계정별잔액조회(전월)'!$I:$I,B81,'관리항목계정별잔액조회(전월)'!$E:$E)</f>
        <v>125065521</v>
      </c>
      <c r="G81" s="13">
        <f>SUMIF('관리항목계정별잔액조회(전월)'!$I:$I,B81,'관리항목계정별잔액조회(전월)'!$F:$F)</f>
        <v>91000000</v>
      </c>
      <c r="H81" s="14">
        <f>SUMIF('관리항목계정별잔액조회(전월)'!$I:$I,B81,'관리항목계정별잔액조회(전월)'!$G:$G)</f>
        <v>125705268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70711676</v>
      </c>
      <c r="K81" s="14">
        <f>SUMIFS('입금다중입력(잔액기준)'!$O:$O, '입금다중입력(잔액기준)'!$E:$E, B81, '입금다중입력(잔액기준)'!$M:$M, "국내외상매출금")</f>
        <v>0</v>
      </c>
      <c r="L81" s="15">
        <f t="shared" ca="1" si="6"/>
        <v>196416944</v>
      </c>
      <c r="M81" s="14">
        <f ca="1">SUMIFS(거래명세서품목조회!BK:BK, 거래명세서품목조회!BX:BX, B81, 거래명세서품목조회!G:G, "&lt;="&amp;(INT($B$4)-30))</f>
        <v>0</v>
      </c>
      <c r="N81" s="40">
        <f t="shared" ca="1" si="7"/>
        <v>70711676</v>
      </c>
      <c r="O81" s="40">
        <f t="shared" ca="1" si="8"/>
        <v>125065521</v>
      </c>
      <c r="P81" s="40">
        <f ca="1">MIN(MAX(0, L81-N81-O81), IFERROR(VLOOKUP(B81,'관리항목계정별잔액조회(전전월)'!$C:$E, 3, FALSE), 0))</f>
        <v>639747</v>
      </c>
      <c r="Q81" s="46">
        <f t="shared" ca="1" si="9"/>
        <v>0</v>
      </c>
      <c r="R81" s="42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  <c r="S81" s="60"/>
    </row>
    <row r="82" spans="2:19" ht="16.5" customHeight="1" x14ac:dyDescent="0.3">
      <c r="B82" s="5" t="str">
        <v>에스디파마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1668600</v>
      </c>
      <c r="F82" s="13">
        <f>SUMIF('관리항목계정별잔액조회(전월)'!$I:$I,B82,'관리항목계정별잔액조회(전월)'!$E:$E)</f>
        <v>1293300</v>
      </c>
      <c r="G82" s="13">
        <f>SUMIF('관리항목계정별잔액조회(전월)'!$I:$I,B82,'관리항목계정별잔액조회(전월)'!$F:$F)</f>
        <v>1668600</v>
      </c>
      <c r="H82" s="14">
        <f>SUMIF('관리항목계정별잔액조회(전월)'!$I:$I,B82,'관리항목계정별잔액조회(전월)'!$G:$G)</f>
        <v>1293300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14">
        <f ca="1">SUMIFS(거래명세서품목조회!AN:AN, 거래명세서품목조회!BX:BX, B82, 거래명세서품목조회!G:G, "&gt;="&amp;(EOMONTH($B$3, -1)+1), 거래명세서품목조회!G:G, "&lt;="&amp;EOMONTH($B$3, 0))</f>
        <v>648000</v>
      </c>
      <c r="K82" s="14">
        <f>SUMIFS('입금다중입력(잔액기준)'!$O:$O, '입금다중입력(잔액기준)'!$E:$E, B82, '입금다중입력(잔액기준)'!$M:$M, "국내외상매출금")</f>
        <v>0</v>
      </c>
      <c r="L82" s="15">
        <f t="shared" ca="1" si="6"/>
        <v>1941300</v>
      </c>
      <c r="M82" s="14">
        <f ca="1">SUMIFS(거래명세서품목조회!BK:BK, 거래명세서품목조회!BX:BX, B82, 거래명세서품목조회!G:G, "&lt;="&amp;(INT($B$4)-30))</f>
        <v>0</v>
      </c>
      <c r="N82" s="40">
        <f t="shared" ca="1" si="7"/>
        <v>648000</v>
      </c>
      <c r="O82" s="40">
        <f t="shared" ca="1" si="8"/>
        <v>1293300</v>
      </c>
      <c r="P82" s="40">
        <f ca="1">MIN(MAX(0, L82-N82-O82), IFERROR(VLOOKUP(B82,'관리항목계정별잔액조회(전전월)'!$C:$E, 3, FALSE), 0))</f>
        <v>0</v>
      </c>
      <c r="Q82" s="46">
        <f t="shared" ca="1" si="9"/>
        <v>0</v>
      </c>
      <c r="R82" s="42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  <c r="S82" s="60"/>
    </row>
    <row r="83" spans="2:19" ht="16.5" customHeight="1" x14ac:dyDescent="0.3">
      <c r="B83" s="5" t="str">
        <v>한양바이오팜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2938371</v>
      </c>
      <c r="F83" s="13">
        <f>SUMIF('관리항목계정별잔액조회(전월)'!$I:$I,B83,'관리항목계정별잔액조회(전월)'!$E:$E)</f>
        <v>951270</v>
      </c>
      <c r="G83" s="13">
        <f>SUMIF('관리항목계정별잔액조회(전월)'!$I:$I,B83,'관리항목계정별잔액조회(전월)'!$F:$F)</f>
        <v>2723868</v>
      </c>
      <c r="H83" s="14">
        <f>SUMIF('관리항목계정별잔액조회(전월)'!$I:$I,B83,'관리항목계정별잔액조회(전월)'!$G:$G)</f>
        <v>1165773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2258280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6"/>
        <v>3424053</v>
      </c>
      <c r="M83" s="14">
        <f ca="1">SUMIFS(거래명세서품목조회!BK:BK, 거래명세서품목조회!BX:BX, B83, 거래명세서품목조회!G:G, "&lt;="&amp;(INT($B$4)-30))</f>
        <v>0</v>
      </c>
      <c r="N83" s="40">
        <f t="shared" ca="1" si="7"/>
        <v>2258280</v>
      </c>
      <c r="O83" s="40">
        <f t="shared" ca="1" si="8"/>
        <v>951270</v>
      </c>
      <c r="P83" s="40">
        <f ca="1">MIN(MAX(0, L83-N83-O83), IFERROR(VLOOKUP(B83,'관리항목계정별잔액조회(전전월)'!$C:$E, 3, FALSE), 0))</f>
        <v>214503</v>
      </c>
      <c r="Q83" s="46">
        <f t="shared" ca="1" si="9"/>
        <v>0</v>
      </c>
      <c r="R83" s="42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  <c r="S83" s="60"/>
    </row>
    <row r="84" spans="2:19" ht="16.5" customHeight="1" x14ac:dyDescent="0.3">
      <c r="B84" s="5" t="str">
        <v>조이메디(대전)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672570</v>
      </c>
      <c r="F84" s="13">
        <f>SUMIF('관리항목계정별잔액조회(전월)'!$I:$I,B84,'관리항목계정별잔액조회(전월)'!$E:$E)</f>
        <v>1533600</v>
      </c>
      <c r="G84" s="13">
        <f>SUMIF('관리항목계정별잔액조회(전월)'!$I:$I,B84,'관리항목계정별잔액조회(전월)'!$F:$F)</f>
        <v>697770</v>
      </c>
      <c r="H84" s="14">
        <f>SUMIF('관리항목계정별잔액조회(전월)'!$I:$I,B84,'관리항목계정별잔액조회(전월)'!$G:$G)</f>
        <v>1508400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900180</v>
      </c>
      <c r="K84" s="14">
        <f>SUMIFS('입금다중입력(잔액기준)'!$O:$O, '입금다중입력(잔액기준)'!$E:$E, B84, '입금다중입력(잔액기준)'!$M:$M, "국내외상매출금")</f>
        <v>1508400</v>
      </c>
      <c r="L84" s="15">
        <f t="shared" ca="1" si="6"/>
        <v>900180</v>
      </c>
      <c r="M84" s="14">
        <f ca="1">SUMIFS(거래명세서품목조회!BK:BK, 거래명세서품목조회!BX:BX, B84, 거래명세서품목조회!G:G, "&lt;="&amp;(INT($B$4)-30))</f>
        <v>0</v>
      </c>
      <c r="N84" s="40">
        <f t="shared" ca="1" si="7"/>
        <v>900180</v>
      </c>
      <c r="O84" s="40">
        <f t="shared" ca="1" si="8"/>
        <v>0</v>
      </c>
      <c r="P84" s="40">
        <f ca="1">MIN(MAX(0, L84-N84-O84), IFERROR(VLOOKUP(B84,'관리항목계정별잔액조회(전전월)'!$C:$E, 3, FALSE), 0))</f>
        <v>0</v>
      </c>
      <c r="Q84" s="46">
        <f t="shared" ca="1" si="9"/>
        <v>0</v>
      </c>
      <c r="R84" s="42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  <c r="S84" s="60"/>
    </row>
    <row r="85" spans="2:19" ht="16.5" customHeight="1" x14ac:dyDescent="0.3">
      <c r="B85" s="5" t="str">
        <v>경동사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47276024</v>
      </c>
      <c r="F85" s="13">
        <f>SUMIF('관리항목계정별잔액조회(전월)'!$I:$I,B85,'관리항목계정별잔액조회(전월)'!$E:$E)</f>
        <v>48940949</v>
      </c>
      <c r="G85" s="13">
        <f>SUMIF('관리항목계정별잔액조회(전월)'!$I:$I,B85,'관리항목계정별잔액조회(전월)'!$F:$F)</f>
        <v>47276028</v>
      </c>
      <c r="H85" s="14">
        <f>SUMIF('관리항목계정별잔액조회(전월)'!$I:$I,B85,'관리항목계정별잔액조회(전월)'!$G:$G)</f>
        <v>48940945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49153062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6"/>
        <v>98094007</v>
      </c>
      <c r="M85" s="14">
        <f ca="1">SUMIFS(거래명세서품목조회!BK:BK, 거래명세서품목조회!BX:BX, B85, 거래명세서품목조회!G:G, "&lt;="&amp;(INT($B$4)-30))</f>
        <v>0</v>
      </c>
      <c r="N85" s="40">
        <f t="shared" ca="1" si="7"/>
        <v>49153062</v>
      </c>
      <c r="O85" s="40">
        <f t="shared" ca="1" si="8"/>
        <v>48940945</v>
      </c>
      <c r="P85" s="40">
        <f ca="1">MIN(MAX(0, L85-N85-O85), IFERROR(VLOOKUP(B85,'관리항목계정별잔액조회(전전월)'!$C:$E, 3, FALSE), 0))</f>
        <v>0</v>
      </c>
      <c r="Q85" s="46">
        <f t="shared" ca="1" si="9"/>
        <v>0</v>
      </c>
      <c r="R85" s="42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  <c r="S85" s="60"/>
    </row>
    <row r="86" spans="2:19" ht="16.5" customHeight="1" x14ac:dyDescent="0.3">
      <c r="B86" s="5" t="str">
        <v>이노베이션메디칼팜</v>
      </c>
      <c r="C86" s="5" t="str">
        <f>IFERROR(VLOOKUP(B86,거래처별담당자!C:F,4,0), "#미등록")</f>
        <v>CSO팀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김화니</v>
      </c>
      <c r="E86" s="13">
        <f>SUMIF('관리항목계정별잔액조회(전월)'!$I:$I,B86,'관리항목계정별잔액조회(전월)'!$D:$D)</f>
        <v>18495250</v>
      </c>
      <c r="F86" s="13">
        <f>SUMIF('관리항목계정별잔액조회(전월)'!$I:$I,B86,'관리항목계정별잔액조회(전월)'!$E:$E)</f>
        <v>24649956</v>
      </c>
      <c r="G86" s="13">
        <f>SUMIF('관리항목계정별잔액조회(전월)'!$I:$I,B86,'관리항목계정별잔액조회(전월)'!$F:$F)</f>
        <v>18495252</v>
      </c>
      <c r="H86" s="14">
        <f>SUMIF('관리항목계정별잔액조회(전월)'!$I:$I,B86,'관리항목계정별잔액조회(전월)'!$G:$G)</f>
        <v>24649954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7252850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6"/>
        <v>31902804</v>
      </c>
      <c r="M86" s="14">
        <f ca="1">SUMIFS(거래명세서품목조회!BK:BK, 거래명세서품목조회!BX:BX, B86, 거래명세서품목조회!G:G, "&lt;="&amp;(INT($B$4)-30))</f>
        <v>0</v>
      </c>
      <c r="N86" s="40">
        <f t="shared" ca="1" si="7"/>
        <v>7252850</v>
      </c>
      <c r="O86" s="40">
        <f t="shared" ca="1" si="8"/>
        <v>24649954</v>
      </c>
      <c r="P86" s="40">
        <f ca="1">MIN(MAX(0, L86-N86-O86), IFERROR(VLOOKUP(B86,'관리항목계정별잔액조회(전전월)'!$C:$E, 3, FALSE), 0))</f>
        <v>0</v>
      </c>
      <c r="Q86" s="46">
        <f t="shared" ca="1" si="9"/>
        <v>0</v>
      </c>
      <c r="R86" s="42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  <c r="S86" s="60"/>
    </row>
    <row r="87" spans="2:19" ht="16.5" customHeight="1" x14ac:dyDescent="0.3">
      <c r="B87" s="5" t="str">
        <v>메디코스파마</v>
      </c>
      <c r="C87" s="5" t="str">
        <f>IFERROR(VLOOKUP(B87,거래처별담당자!C:F,4,0), "#미등록")</f>
        <v>CSO팀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김화니</v>
      </c>
      <c r="E87" s="13">
        <f>SUMIF('관리항목계정별잔액조회(전월)'!$I:$I,B87,'관리항목계정별잔액조회(전월)'!$D:$D)</f>
        <v>3787776</v>
      </c>
      <c r="F87" s="13">
        <f>SUMIF('관리항목계정별잔액조회(전월)'!$I:$I,B87,'관리항목계정별잔액조회(전월)'!$E:$E)</f>
        <v>2521321</v>
      </c>
      <c r="G87" s="13">
        <f>SUMIF('관리항목계정별잔액조회(전월)'!$I:$I,B87,'관리항목계정별잔액조회(전월)'!$F:$F)</f>
        <v>3787776</v>
      </c>
      <c r="H87" s="14">
        <f>SUMIF('관리항목계정별잔액조회(전월)'!$I:$I,B87,'관리항목계정별잔액조회(전월)'!$G:$G)</f>
        <v>2521321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897589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6"/>
        <v>3418910</v>
      </c>
      <c r="M87" s="14">
        <f ca="1">SUMIFS(거래명세서품목조회!BK:BK, 거래명세서품목조회!BX:BX, B87, 거래명세서품목조회!G:G, "&lt;="&amp;(INT($B$4)-30))</f>
        <v>0</v>
      </c>
      <c r="N87" s="40">
        <f t="shared" ca="1" si="7"/>
        <v>897589</v>
      </c>
      <c r="O87" s="40">
        <f t="shared" ca="1" si="8"/>
        <v>2521321</v>
      </c>
      <c r="P87" s="40">
        <f ca="1">MIN(MAX(0, L87-N87-O87), IFERROR(VLOOKUP(B87,'관리항목계정별잔액조회(전전월)'!$C:$E, 3, FALSE), 0))</f>
        <v>0</v>
      </c>
      <c r="Q87" s="46">
        <f t="shared" ca="1" si="9"/>
        <v>0</v>
      </c>
      <c r="R87" s="42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  <c r="S87" s="60"/>
    </row>
    <row r="88" spans="2:19" ht="16.5" customHeight="1" x14ac:dyDescent="0.3">
      <c r="B88" s="5" t="str">
        <v>골드팜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572398</v>
      </c>
      <c r="F88" s="13">
        <f>SUMIF('관리항목계정별잔액조회(전월)'!$I:$I,B88,'관리항목계정별잔액조회(전월)'!$E:$E)</f>
        <v>400680</v>
      </c>
      <c r="G88" s="13">
        <f>SUMIF('관리항목계정별잔액조회(전월)'!$I:$I,B88,'관리항목계정별잔액조회(전월)'!$F:$F)</f>
        <v>572400</v>
      </c>
      <c r="H88" s="14">
        <f>SUMIF('관리항목계정별잔액조회(전월)'!$I:$I,B88,'관리항목계정별잔액조회(전월)'!$G:$G)</f>
        <v>400678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250695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6"/>
        <v>651373</v>
      </c>
      <c r="M88" s="14">
        <f ca="1">SUMIFS(거래명세서품목조회!BK:BK, 거래명세서품목조회!BX:BX, B88, 거래명세서품목조회!G:G, "&lt;="&amp;(INT($B$4)-30))</f>
        <v>0</v>
      </c>
      <c r="N88" s="40">
        <f t="shared" ca="1" si="7"/>
        <v>250695</v>
      </c>
      <c r="O88" s="40">
        <f t="shared" ca="1" si="8"/>
        <v>400678</v>
      </c>
      <c r="P88" s="40">
        <f ca="1">MIN(MAX(0, L88-N88-O88), IFERROR(VLOOKUP(B88,'관리항목계정별잔액조회(전전월)'!$C:$E, 3, FALSE), 0))</f>
        <v>0</v>
      </c>
      <c r="Q88" s="46">
        <f t="shared" ca="1" si="9"/>
        <v>0</v>
      </c>
      <c r="R88" s="42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  <c r="S88" s="60"/>
    </row>
    <row r="89" spans="2:19" ht="16.5" customHeight="1" x14ac:dyDescent="0.3">
      <c r="B89" s="5" t="str">
        <v>와이지약품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0</v>
      </c>
      <c r="F89" s="13">
        <f>SUMIF('관리항목계정별잔액조회(전월)'!$I:$I,B89,'관리항목계정별잔액조회(전월)'!$E:$E)</f>
        <v>0</v>
      </c>
      <c r="G89" s="13">
        <f>SUMIF('관리항목계정별잔액조회(전월)'!$I:$I,B89,'관리항목계정별잔액조회(전월)'!$F:$F)</f>
        <v>0</v>
      </c>
      <c r="H89" s="14">
        <f>SUMIF('관리항목계정별잔액조회(전월)'!$I:$I,B89,'관리항목계정별잔액조회(전월)'!$G:$G)</f>
        <v>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313200</v>
      </c>
      <c r="K89" s="14">
        <f>SUMIFS('입금다중입력(잔액기준)'!$O:$O, '입금다중입력(잔액기준)'!$E:$E, B89, '입금다중입력(잔액기준)'!$M:$M, "국내외상매출금")</f>
        <v>313200</v>
      </c>
      <c r="L89" s="15">
        <f t="shared" ca="1" si="6"/>
        <v>0</v>
      </c>
      <c r="M89" s="14">
        <f ca="1">SUMIFS(거래명세서품목조회!BK:BK, 거래명세서품목조회!BX:BX, B89, 거래명세서품목조회!G:G, "&lt;="&amp;(INT($B$4)-30))</f>
        <v>0</v>
      </c>
      <c r="N89" s="40">
        <f t="shared" ca="1" si="7"/>
        <v>0</v>
      </c>
      <c r="O89" s="40">
        <f t="shared" ca="1" si="8"/>
        <v>0</v>
      </c>
      <c r="P89" s="40">
        <f ca="1">MIN(MAX(0, L89-N89-O89), IFERROR(VLOOKUP(B89,'관리항목계정별잔액조회(전전월)'!$C:$E, 3, FALSE), 0))</f>
        <v>0</v>
      </c>
      <c r="Q89" s="46">
        <f t="shared" ca="1" si="9"/>
        <v>0</v>
      </c>
      <c r="R89" s="42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  <c r="S89" s="60"/>
    </row>
    <row r="90" spans="2:19" ht="16.5" customHeight="1" x14ac:dyDescent="0.3">
      <c r="B90" s="5" t="str">
        <v>누리약품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0</v>
      </c>
      <c r="F90" s="13">
        <f>SUMIF('관리항목계정별잔액조회(전월)'!$I:$I,B90,'관리항목계정별잔액조회(전월)'!$E:$E)</f>
        <v>304020</v>
      </c>
      <c r="G90" s="13">
        <f>SUMIF('관리항목계정별잔액조회(전월)'!$I:$I,B90,'관리항목계정별잔액조회(전월)'!$F:$F)</f>
        <v>0</v>
      </c>
      <c r="H90" s="14">
        <f>SUMIF('관리항목계정별잔액조회(전월)'!$I:$I,B90,'관리항목계정별잔액조회(전월)'!$G:$G)</f>
        <v>304020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100980</v>
      </c>
      <c r="K90" s="14">
        <f>SUMIFS('입금다중입력(잔액기준)'!$O:$O, '입금다중입력(잔액기준)'!$E:$E, B90, '입금다중입력(잔액기준)'!$M:$M, "국내외상매출금")</f>
        <v>0</v>
      </c>
      <c r="L90" s="15">
        <f t="shared" ca="1" si="6"/>
        <v>405000</v>
      </c>
      <c r="M90" s="14">
        <f ca="1">SUMIFS(거래명세서품목조회!BK:BK, 거래명세서품목조회!BX:BX, B90, 거래명세서품목조회!G:G, "&lt;="&amp;(INT($B$4)-30))</f>
        <v>0</v>
      </c>
      <c r="N90" s="40">
        <f t="shared" ca="1" si="7"/>
        <v>100980</v>
      </c>
      <c r="O90" s="40">
        <f t="shared" ca="1" si="8"/>
        <v>304020</v>
      </c>
      <c r="P90" s="40">
        <f ca="1">MIN(MAX(0, L90-N90-O90), IFERROR(VLOOKUP(B90,'관리항목계정별잔액조회(전전월)'!$C:$E, 3, FALSE), 0))</f>
        <v>0</v>
      </c>
      <c r="Q90" s="46">
        <f t="shared" ca="1" si="9"/>
        <v>0</v>
      </c>
      <c r="R90" s="42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  <c r="S90" s="60"/>
    </row>
    <row r="91" spans="2:19" ht="16.5" customHeight="1" x14ac:dyDescent="0.3">
      <c r="B91" s="5" t="str">
        <v>도원약품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10013038</v>
      </c>
      <c r="F91" s="13">
        <f>SUMIF('관리항목계정별잔액조회(전월)'!$I:$I,B91,'관리항목계정별잔액조회(전월)'!$E:$E)</f>
        <v>17528400</v>
      </c>
      <c r="G91" s="13">
        <f>SUMIF('관리항목계정별잔액조회(전월)'!$I:$I,B91,'관리항목계정별잔액조회(전월)'!$F:$F)</f>
        <v>10013040</v>
      </c>
      <c r="H91" s="14">
        <f>SUMIF('관리항목계정별잔액조회(전월)'!$I:$I,B91,'관리항목계정별잔액조회(전월)'!$G:$G)</f>
        <v>17528398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10373400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6"/>
        <v>27901798</v>
      </c>
      <c r="M91" s="14">
        <f ca="1">SUMIFS(거래명세서품목조회!BK:BK, 거래명세서품목조회!BX:BX, B91, 거래명세서품목조회!G:G, "&lt;="&amp;(INT($B$4)-30))</f>
        <v>0</v>
      </c>
      <c r="N91" s="40">
        <f t="shared" ca="1" si="7"/>
        <v>10373400</v>
      </c>
      <c r="O91" s="40">
        <f t="shared" ca="1" si="8"/>
        <v>17528398</v>
      </c>
      <c r="P91" s="40">
        <f ca="1">MIN(MAX(0, L91-N91-O91), IFERROR(VLOOKUP(B91,'관리항목계정별잔액조회(전전월)'!$C:$E, 3, FALSE), 0))</f>
        <v>0</v>
      </c>
      <c r="Q91" s="46">
        <f t="shared" ca="1" si="9"/>
        <v>0</v>
      </c>
      <c r="R91" s="42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  <c r="S91" s="60"/>
    </row>
    <row r="92" spans="2:19" ht="16.5" customHeight="1" x14ac:dyDescent="0.3">
      <c r="B92" s="5" t="str">
        <v>한신약품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3913556</v>
      </c>
      <c r="F92" s="13">
        <f>SUMIF('관리항목계정별잔액조회(전월)'!$I:$I,B92,'관리항목계정별잔액조회(전월)'!$E:$E)</f>
        <v>6477950</v>
      </c>
      <c r="G92" s="13">
        <f>SUMIF('관리항목계정별잔액조회(전월)'!$I:$I,B92,'관리항목계정별잔액조회(전월)'!$F:$F)</f>
        <v>3913556</v>
      </c>
      <c r="H92" s="14">
        <f>SUMIF('관리항목계정별잔액조회(전월)'!$I:$I,B92,'관리항목계정별잔액조회(전월)'!$G:$G)</f>
        <v>6477950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3937500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6"/>
        <v>10415450</v>
      </c>
      <c r="M92" s="14">
        <f ca="1">SUMIFS(거래명세서품목조회!BK:BK, 거래명세서품목조회!BX:BX, B92, 거래명세서품목조회!G:G, "&lt;="&amp;(INT($B$4)-30))</f>
        <v>0</v>
      </c>
      <c r="N92" s="40">
        <f t="shared" ca="1" si="7"/>
        <v>3937500</v>
      </c>
      <c r="O92" s="40">
        <f t="shared" ca="1" si="8"/>
        <v>6477950</v>
      </c>
      <c r="P92" s="40">
        <f ca="1">MIN(MAX(0, L92-N92-O92), IFERROR(VLOOKUP(B92,'관리항목계정별잔액조회(전전월)'!$C:$E, 3, FALSE), 0))</f>
        <v>0</v>
      </c>
      <c r="Q92" s="46">
        <f t="shared" ca="1" si="9"/>
        <v>0</v>
      </c>
      <c r="R92" s="42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  <c r="S92" s="60"/>
    </row>
    <row r="93" spans="2:19" ht="16.5" customHeight="1" x14ac:dyDescent="0.3">
      <c r="B93" s="5" t="str">
        <v>넥스팜</v>
      </c>
      <c r="C93" s="5" t="str">
        <f>IFERROR(VLOOKUP(B93,거래처별담당자!C:F,4,0), "#미등록")</f>
        <v>CSO팀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김화니</v>
      </c>
      <c r="E93" s="13">
        <f>SUMIF('관리항목계정별잔액조회(전월)'!$I:$I,B93,'관리항목계정별잔액조회(전월)'!$D:$D)</f>
        <v>6915596</v>
      </c>
      <c r="F93" s="13">
        <f>SUMIF('관리항목계정별잔액조회(전월)'!$I:$I,B93,'관리항목계정별잔액조회(전월)'!$E:$E)</f>
        <v>6915600</v>
      </c>
      <c r="G93" s="13">
        <f>SUMIF('관리항목계정별잔액조회(전월)'!$I:$I,B93,'관리항목계정별잔액조회(전월)'!$F:$F)</f>
        <v>6915600</v>
      </c>
      <c r="H93" s="14">
        <f>SUMIF('관리항목계정별잔액조회(전월)'!$I:$I,B93,'관리항목계정별잔액조회(전월)'!$G:$G)</f>
        <v>6915596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1575900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6"/>
        <v>8491496</v>
      </c>
      <c r="M93" s="14">
        <f ca="1">SUMIFS(거래명세서품목조회!BK:BK, 거래명세서품목조회!BX:BX, B93, 거래명세서품목조회!G:G, "&lt;="&amp;(INT($B$4)-30))</f>
        <v>0</v>
      </c>
      <c r="N93" s="40">
        <f t="shared" ca="1" si="7"/>
        <v>1575900</v>
      </c>
      <c r="O93" s="40">
        <f t="shared" ca="1" si="8"/>
        <v>6915596</v>
      </c>
      <c r="P93" s="40">
        <f ca="1">MIN(MAX(0, L93-N93-O93), IFERROR(VLOOKUP(B93,'관리항목계정별잔액조회(전전월)'!$C:$E, 3, FALSE), 0))</f>
        <v>0</v>
      </c>
      <c r="Q93" s="46">
        <f t="shared" ca="1" si="9"/>
        <v>0</v>
      </c>
      <c r="R93" s="42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  <c r="S93" s="60"/>
    </row>
    <row r="94" spans="2:19" ht="16.5" customHeight="1" x14ac:dyDescent="0.3">
      <c r="B94" s="5" t="str">
        <v>(주)삼송바이오</v>
      </c>
      <c r="C94" s="5" t="str">
        <f>IFERROR(VLOOKUP(B94,거래처별담당자!C:F,4,0), "#미등록")</f>
        <v>CSO팀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김화니</v>
      </c>
      <c r="E94" s="13">
        <f>SUMIF('관리항목계정별잔액조회(전월)'!$I:$I,B94,'관리항목계정별잔액조회(전월)'!$D:$D)</f>
        <v>0</v>
      </c>
      <c r="F94" s="13">
        <f>SUMIF('관리항목계정별잔액조회(전월)'!$I:$I,B94,'관리항목계정별잔액조회(전월)'!$E:$E)</f>
        <v>2268000</v>
      </c>
      <c r="G94" s="13">
        <f>SUMIF('관리항목계정별잔액조회(전월)'!$I:$I,B94,'관리항목계정별잔액조회(전월)'!$F:$F)</f>
        <v>0</v>
      </c>
      <c r="H94" s="14">
        <f>SUMIF('관리항목계정별잔액조회(전월)'!$I:$I,B94,'관리항목계정별잔액조회(전월)'!$G:$G)</f>
        <v>2268000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2268000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6"/>
        <v>4536000</v>
      </c>
      <c r="M94" s="14">
        <f ca="1">SUMIFS(거래명세서품목조회!BK:BK, 거래명세서품목조회!BX:BX, B94, 거래명세서품목조회!G:G, "&lt;="&amp;(INT($B$4)-30))</f>
        <v>0</v>
      </c>
      <c r="N94" s="40">
        <f t="shared" ca="1" si="7"/>
        <v>2268000</v>
      </c>
      <c r="O94" s="40">
        <f t="shared" ca="1" si="8"/>
        <v>2268000</v>
      </c>
      <c r="P94" s="40">
        <f ca="1">MIN(MAX(0, L94-N94-O94), IFERROR(VLOOKUP(B94,'관리항목계정별잔액조회(전전월)'!$C:$E, 3, FALSE), 0))</f>
        <v>0</v>
      </c>
      <c r="Q94" s="46">
        <f t="shared" ca="1" si="9"/>
        <v>0</v>
      </c>
      <c r="R94" s="42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  <c r="S94" s="60"/>
    </row>
    <row r="95" spans="2:19" ht="16.5" customHeight="1" x14ac:dyDescent="0.3">
      <c r="B95" s="5" t="str">
        <v>신덕약품</v>
      </c>
      <c r="C95" s="5" t="str">
        <f>IFERROR(VLOOKUP(B95,거래처별담당자!C:F,4,0), "#미등록")</f>
        <v>CSO팀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김화니</v>
      </c>
      <c r="E95" s="13">
        <f>SUMIF('관리항목계정별잔액조회(전월)'!$I:$I,B95,'관리항목계정별잔액조회(전월)'!$D:$D)</f>
        <v>7550550</v>
      </c>
      <c r="F95" s="13">
        <f>SUMIF('관리항목계정별잔액조회(전월)'!$I:$I,B95,'관리항목계정별잔액조회(전월)'!$E:$E)</f>
        <v>8273448</v>
      </c>
      <c r="G95" s="13">
        <f>SUMIF('관리항목계정별잔액조회(전월)'!$I:$I,B95,'관리항목계정별잔액조회(전월)'!$F:$F)</f>
        <v>7550550</v>
      </c>
      <c r="H95" s="14">
        <f>SUMIF('관리항목계정별잔액조회(전월)'!$I:$I,B95,'관리항목계정별잔액조회(전월)'!$G:$G)</f>
        <v>8273448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1322160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6"/>
        <v>9595608</v>
      </c>
      <c r="M95" s="14">
        <f ca="1">SUMIFS(거래명세서품목조회!BK:BK, 거래명세서품목조회!BX:BX, B95, 거래명세서품목조회!G:G, "&lt;="&amp;(INT($B$4)-30))</f>
        <v>0</v>
      </c>
      <c r="N95" s="40">
        <f t="shared" ca="1" si="7"/>
        <v>1322160</v>
      </c>
      <c r="O95" s="40">
        <f t="shared" ca="1" si="8"/>
        <v>8273448</v>
      </c>
      <c r="P95" s="40">
        <f ca="1">MIN(MAX(0, L95-N95-O95), IFERROR(VLOOKUP(B95,'관리항목계정별잔액조회(전전월)'!$C:$E, 3, FALSE), 0))</f>
        <v>0</v>
      </c>
      <c r="Q95" s="46">
        <f t="shared" ca="1" si="9"/>
        <v>0</v>
      </c>
      <c r="R95" s="42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  <c r="S95" s="60"/>
    </row>
    <row r="96" spans="2:19" ht="16.5" customHeight="1" x14ac:dyDescent="0.3">
      <c r="B96" s="5" t="str">
        <v>라라팜</v>
      </c>
      <c r="C96" s="5" t="str">
        <f>IFERROR(VLOOKUP(B96,거래처별담당자!C:F,4,0), "#미등록")</f>
        <v>CSO팀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김화니</v>
      </c>
      <c r="E96" s="13">
        <f>SUMIF('관리항목계정별잔액조회(전월)'!$I:$I,B96,'관리항목계정별잔액조회(전월)'!$D:$D)</f>
        <v>2176200</v>
      </c>
      <c r="F96" s="13">
        <f>SUMIF('관리항목계정별잔액조회(전월)'!$I:$I,B96,'관리항목계정별잔액조회(전월)'!$E:$E)</f>
        <v>3722050</v>
      </c>
      <c r="G96" s="13">
        <f>SUMIF('관리항목계정별잔액조회(전월)'!$I:$I,B96,'관리항목계정별잔액조회(전월)'!$F:$F)</f>
        <v>2176200</v>
      </c>
      <c r="H96" s="14">
        <f>SUMIF('관리항목계정별잔액조회(전월)'!$I:$I,B96,'관리항목계정별잔액조회(전월)'!$G:$G)</f>
        <v>3722050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1928800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6"/>
        <v>5650850</v>
      </c>
      <c r="M96" s="14">
        <f ca="1">SUMIFS(거래명세서품목조회!BK:BK, 거래명세서품목조회!BX:BX, B96, 거래명세서품목조회!G:G, "&lt;="&amp;(INT($B$4)-30))</f>
        <v>0</v>
      </c>
      <c r="N96" s="40">
        <f t="shared" ca="1" si="7"/>
        <v>1928800</v>
      </c>
      <c r="O96" s="40">
        <f t="shared" ca="1" si="8"/>
        <v>3722050</v>
      </c>
      <c r="P96" s="40">
        <f ca="1">MIN(MAX(0, L96-N96-O96), IFERROR(VLOOKUP(B96,'관리항목계정별잔액조회(전전월)'!$C:$E, 3, FALSE), 0))</f>
        <v>0</v>
      </c>
      <c r="Q96" s="46">
        <f t="shared" ca="1" si="9"/>
        <v>0</v>
      </c>
      <c r="R96" s="42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  <c r="S96" s="60"/>
    </row>
    <row r="97" spans="1:19" ht="16.5" customHeight="1" x14ac:dyDescent="0.3">
      <c r="B97" s="5" t="str">
        <v>엠에이치메디칼</v>
      </c>
      <c r="C97" s="5" t="str">
        <f>IFERROR(VLOOKUP(B97,거래처별담당자!C:F,4,0), "#미등록")</f>
        <v>CSO팀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김화니</v>
      </c>
      <c r="E97" s="13">
        <f>SUMIF('관리항목계정별잔액조회(전월)'!$I:$I,B97,'관리항목계정별잔액조회(전월)'!$D:$D)</f>
        <v>0</v>
      </c>
      <c r="F97" s="13">
        <f>SUMIF('관리항목계정별잔액조회(전월)'!$I:$I,B97,'관리항목계정별잔액조회(전월)'!$E:$E)</f>
        <v>0</v>
      </c>
      <c r="G97" s="13">
        <f>SUMIF('관리항목계정별잔액조회(전월)'!$I:$I,B97,'관리항목계정별잔액조회(전월)'!$F:$F)</f>
        <v>0</v>
      </c>
      <c r="H97" s="14">
        <f>SUMIF('관리항목계정별잔액조회(전월)'!$I:$I,B97,'관리항목계정별잔액조회(전월)'!$G:$G)</f>
        <v>0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550800</v>
      </c>
      <c r="K97" s="14">
        <f>SUMIFS('입금다중입력(잔액기준)'!$O:$O, '입금다중입력(잔액기준)'!$E:$E, B97, '입금다중입력(잔액기준)'!$M:$M, "국내외상매출금")</f>
        <v>550800</v>
      </c>
      <c r="L97" s="15">
        <f t="shared" ca="1" si="6"/>
        <v>0</v>
      </c>
      <c r="M97" s="14">
        <f ca="1">SUMIFS(거래명세서품목조회!BK:BK, 거래명세서품목조회!BX:BX, B97, 거래명세서품목조회!G:G, "&lt;="&amp;(INT($B$4)-30))</f>
        <v>0</v>
      </c>
      <c r="N97" s="40">
        <f t="shared" ca="1" si="7"/>
        <v>0</v>
      </c>
      <c r="O97" s="40">
        <f t="shared" ca="1" si="8"/>
        <v>0</v>
      </c>
      <c r="P97" s="40">
        <f ca="1">MIN(MAX(0, L97-N97-O97), IFERROR(VLOOKUP(B97,'관리항목계정별잔액조회(전전월)'!$C:$E, 3, FALSE), 0))</f>
        <v>0</v>
      </c>
      <c r="Q97" s="46">
        <f t="shared" ca="1" si="9"/>
        <v>0</v>
      </c>
      <c r="R97" s="42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  <c r="S97" s="60"/>
    </row>
    <row r="98" spans="1:19" ht="16.5" customHeight="1" x14ac:dyDescent="0.3">
      <c r="B98" s="5" t="str">
        <v>와이케이팜</v>
      </c>
      <c r="C98" s="5" t="str">
        <f>IFERROR(VLOOKUP(B98,거래처별담당자!C:F,4,0), "#미등록")</f>
        <v>CSO팀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김화니</v>
      </c>
      <c r="E98" s="13">
        <f>SUMIF('관리항목계정별잔액조회(전월)'!$I:$I,B98,'관리항목계정별잔액조회(전월)'!$D:$D)</f>
        <v>5720400</v>
      </c>
      <c r="F98" s="13">
        <f>SUMIF('관리항목계정별잔액조회(전월)'!$I:$I,B98,'관리항목계정별잔액조회(전월)'!$E:$E)</f>
        <v>16703748</v>
      </c>
      <c r="G98" s="13">
        <f>SUMIF('관리항목계정별잔액조회(전월)'!$I:$I,B98,'관리항목계정별잔액조회(전월)'!$F:$F)</f>
        <v>5720400</v>
      </c>
      <c r="H98" s="14">
        <f>SUMIF('관리항목계정별잔액조회(전월)'!$I:$I,B98,'관리항목계정별잔액조회(전월)'!$G:$G)</f>
        <v>16703748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3661120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6"/>
        <v>20364868</v>
      </c>
      <c r="M98" s="14">
        <f ca="1">SUMIFS(거래명세서품목조회!BK:BK, 거래명세서품목조회!BX:BX, B98, 거래명세서품목조회!G:G, "&lt;="&amp;(INT($B$4)-30))</f>
        <v>0</v>
      </c>
      <c r="N98" s="40">
        <f t="shared" ca="1" si="7"/>
        <v>3661120</v>
      </c>
      <c r="O98" s="40">
        <f t="shared" ca="1" si="8"/>
        <v>16703748</v>
      </c>
      <c r="P98" s="40">
        <f ca="1">MIN(MAX(0, L98-N98-O98), IFERROR(VLOOKUP(B98,'관리항목계정별잔액조회(전전월)'!$C:$E, 3, FALSE), 0))</f>
        <v>0</v>
      </c>
      <c r="Q98" s="46">
        <f t="shared" ca="1" si="9"/>
        <v>0</v>
      </c>
      <c r="R98" s="42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  <c r="S98" s="60"/>
    </row>
    <row r="99" spans="1:19" ht="16.5" customHeight="1" x14ac:dyDescent="0.3">
      <c r="B99" s="5" t="str">
        <v>유성메디칼</v>
      </c>
      <c r="C99" s="5" t="str">
        <f>IFERROR(VLOOKUP(B99,거래처별담당자!C:F,4,0), "#미등록")</f>
        <v>의료기기팀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성기철1</v>
      </c>
      <c r="E99" s="13">
        <f>SUMIF('관리항목계정별잔액조회(전월)'!$I:$I,B99,'관리항목계정별잔액조회(전월)'!$D:$D)</f>
        <v>1540000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1540000</v>
      </c>
      <c r="H99" s="14">
        <f>SUMIF('관리항목계정별잔액조회(전월)'!$I:$I,B99,'관리항목계정별잔액조회(전월)'!$G:$G)</f>
        <v>0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1540000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6"/>
        <v>1540000</v>
      </c>
      <c r="M99" s="14">
        <f ca="1">SUMIFS(거래명세서품목조회!BK:BK, 거래명세서품목조회!BX:BX, B99, 거래명세서품목조회!G:G, "&lt;="&amp;(INT($B$4)-30))</f>
        <v>0</v>
      </c>
      <c r="N99" s="40">
        <f t="shared" ca="1" si="7"/>
        <v>1540000</v>
      </c>
      <c r="O99" s="40">
        <f t="shared" ca="1" si="8"/>
        <v>0</v>
      </c>
      <c r="P99" s="40">
        <f ca="1">MIN(MAX(0, L99-N99-O99), IFERROR(VLOOKUP(B99,'관리항목계정별잔액조회(전전월)'!$C:$E, 3, FALSE), 0))</f>
        <v>0</v>
      </c>
      <c r="Q99" s="46">
        <f t="shared" ca="1" si="9"/>
        <v>0</v>
      </c>
      <c r="R99" s="42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  <c r="S99" s="60"/>
    </row>
    <row r="100" spans="1:19" ht="16.5" customHeight="1" x14ac:dyDescent="0.3">
      <c r="B100" s="5" t="str">
        <v>보령약품</v>
      </c>
      <c r="C100" s="5" t="str">
        <f>IFERROR(VLOOKUP(B100,거래처별담당자!C:F,4,0), "#미등록")</f>
        <v>CSO팀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김화니</v>
      </c>
      <c r="E100" s="13">
        <f>SUMIF('관리항목계정별잔액조회(전월)'!$I:$I,B100,'관리항목계정별잔액조회(전월)'!$D:$D)</f>
        <v>2754000</v>
      </c>
      <c r="F100" s="13">
        <f>SUMIF('관리항목계정별잔액조회(전월)'!$I:$I,B100,'관리항목계정별잔액조회(전월)'!$E:$E)</f>
        <v>5508000</v>
      </c>
      <c r="G100" s="13">
        <f>SUMIF('관리항목계정별잔액조회(전월)'!$I:$I,B100,'관리항목계정별잔액조회(전월)'!$F:$F)</f>
        <v>2754000</v>
      </c>
      <c r="H100" s="14">
        <f>SUMIF('관리항목계정별잔액조회(전월)'!$I:$I,B100,'관리항목계정별잔액조회(전월)'!$G:$G)</f>
        <v>5508000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2754000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6"/>
        <v>8262000</v>
      </c>
      <c r="M100" s="14">
        <f ca="1">SUMIFS(거래명세서품목조회!BK:BK, 거래명세서품목조회!BX:BX, B100, 거래명세서품목조회!G:G, "&lt;="&amp;(INT($B$4)-30))</f>
        <v>0</v>
      </c>
      <c r="N100" s="40">
        <f t="shared" ca="1" si="7"/>
        <v>2754000</v>
      </c>
      <c r="O100" s="40">
        <f t="shared" ca="1" si="8"/>
        <v>5508000</v>
      </c>
      <c r="P100" s="40">
        <f ca="1">MIN(MAX(0, L100-N100-O100), IFERROR(VLOOKUP(B100,'관리항목계정별잔액조회(전전월)'!$C:$E, 3, FALSE), 0))</f>
        <v>0</v>
      </c>
      <c r="Q100" s="46">
        <f t="shared" ca="1" si="9"/>
        <v>0</v>
      </c>
      <c r="R100" s="42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국내</v>
      </c>
      <c r="S100" s="60"/>
    </row>
    <row r="101" spans="1:19" ht="16.5" customHeight="1" x14ac:dyDescent="0.3">
      <c r="B101" s="5" t="str">
        <v>경일약품</v>
      </c>
      <c r="C101" s="5" t="str">
        <f>IFERROR(VLOOKUP(B101,거래처별담당자!C:F,4,0), "#미등록")</f>
        <v>CSO팀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김화니</v>
      </c>
      <c r="E101" s="13">
        <f>SUMIF('관리항목계정별잔액조회(전월)'!$I:$I,B101,'관리항목계정별잔액조회(전월)'!$D:$D)</f>
        <v>1678500</v>
      </c>
      <c r="F101" s="13">
        <f>SUMIF('관리항목계정별잔액조회(전월)'!$I:$I,B101,'관리항목계정별잔액조회(전월)'!$E:$E)</f>
        <v>1342800</v>
      </c>
      <c r="G101" s="13">
        <f>SUMIF('관리항목계정별잔액조회(전월)'!$I:$I,B101,'관리항목계정별잔액조회(전월)'!$F:$F)</f>
        <v>1678500</v>
      </c>
      <c r="H101" s="14">
        <f>SUMIF('관리항목계정별잔액조회(전월)'!$I:$I,B101,'관리항목계정별잔액조회(전월)'!$G:$G)</f>
        <v>1342800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2014200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6"/>
        <v>3357000</v>
      </c>
      <c r="M101" s="14">
        <f ca="1">SUMIFS(거래명세서품목조회!BK:BK, 거래명세서품목조회!BX:BX, B101, 거래명세서품목조회!G:G, "&lt;="&amp;(INT($B$4)-30))</f>
        <v>0</v>
      </c>
      <c r="N101" s="40">
        <f t="shared" ca="1" si="7"/>
        <v>2014200</v>
      </c>
      <c r="O101" s="40">
        <f t="shared" ca="1" si="8"/>
        <v>1342800</v>
      </c>
      <c r="P101" s="40">
        <f ca="1">MIN(MAX(0, L101-N101-O101), IFERROR(VLOOKUP(B101,'관리항목계정별잔액조회(전전월)'!$C:$E, 3, FALSE), 0))</f>
        <v>0</v>
      </c>
      <c r="Q101" s="46">
        <f t="shared" ca="1" si="9"/>
        <v>0</v>
      </c>
      <c r="R101" s="42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국내</v>
      </c>
      <c r="S101" s="60"/>
    </row>
    <row r="102" spans="1:19" ht="16.5" customHeight="1" x14ac:dyDescent="0.3">
      <c r="B102" s="5" t="str">
        <v>녹십자</v>
      </c>
      <c r="C102" s="5" t="str">
        <f>IFERROR(VLOOKUP(B102,거래처별담당자!C:F,4,0), "#미등록")</f>
        <v>CMO팀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이운범</v>
      </c>
      <c r="E102" s="13">
        <f>SUMIF('관리항목계정별잔액조회(전월)'!$I:$I,B102,'관리항목계정별잔액조회(전월)'!$D:$D)</f>
        <v>412019520</v>
      </c>
      <c r="F102" s="13">
        <f>SUMIF('관리항목계정별잔액조회(전월)'!$I:$I,B102,'관리항목계정별잔액조회(전월)'!$E:$E)</f>
        <v>288454320</v>
      </c>
      <c r="G102" s="13">
        <f>SUMIF('관리항목계정별잔액조회(전월)'!$I:$I,B102,'관리항목계정별잔액조회(전월)'!$F:$F)</f>
        <v>247246560</v>
      </c>
      <c r="H102" s="14">
        <f>SUMIF('관리항목계정별잔액조회(전월)'!$I:$I,B102,'관리항목계정별잔액조회(전월)'!$G:$G)</f>
        <v>453227280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88910118</v>
      </c>
      <c r="K102" s="14">
        <f>SUMIFS('입금다중입력(잔액기준)'!$O:$O, '입금다중입력(잔액기준)'!$E:$E, B102, '입금다중입력(잔액기준)'!$M:$M, "국내외상매출금")</f>
        <v>0</v>
      </c>
      <c r="L102" s="15">
        <f t="shared" ca="1" si="6"/>
        <v>542137398</v>
      </c>
      <c r="M102" s="14">
        <f ca="1">SUMIFS(거래명세서품목조회!BK:BK, 거래명세서품목조회!BX:BX, B102, 거래명세서품목조회!G:G, "&lt;="&amp;(INT($B$4)-30))</f>
        <v>0</v>
      </c>
      <c r="N102" s="40">
        <f t="shared" ca="1" si="7"/>
        <v>88910118</v>
      </c>
      <c r="O102" s="40">
        <f t="shared" ca="1" si="8"/>
        <v>288454320</v>
      </c>
      <c r="P102" s="40">
        <f ca="1">MIN(MAX(0, L102-N102-O102), IFERROR(VLOOKUP(B102,'관리항목계정별잔액조회(전전월)'!$C:$E, 3, FALSE), 0))</f>
        <v>164772960</v>
      </c>
      <c r="Q102" s="46">
        <f t="shared" ca="1" si="9"/>
        <v>0</v>
      </c>
      <c r="R102" s="42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  <c r="S102" s="60"/>
    </row>
    <row r="103" spans="1:19" ht="16.5" customHeight="1" x14ac:dyDescent="0.3">
      <c r="B103" s="5" t="str">
        <v>북원약품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202230</v>
      </c>
      <c r="F103" s="13">
        <f>SUMIF('관리항목계정별잔액조회(전월)'!$I:$I,B103,'관리항목계정별잔액조회(전월)'!$E:$E)</f>
        <v>100980</v>
      </c>
      <c r="G103" s="13">
        <f>SUMIF('관리항목계정별잔액조회(전월)'!$I:$I,B103,'관리항목계정별잔액조회(전월)'!$F:$F)</f>
        <v>202230</v>
      </c>
      <c r="H103" s="14">
        <f>SUMIF('관리항목계정별잔액조회(전월)'!$I:$I,B103,'관리항목계정별잔액조회(전월)'!$G:$G)</f>
        <v>100980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101250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6"/>
        <v>202230</v>
      </c>
      <c r="M103" s="14">
        <f ca="1">SUMIFS(거래명세서품목조회!BK:BK, 거래명세서품목조회!BX:BX, B103, 거래명세서품목조회!G:G, "&lt;="&amp;(INT($B$4)-30))</f>
        <v>0</v>
      </c>
      <c r="N103" s="40">
        <f t="shared" ca="1" si="7"/>
        <v>101250</v>
      </c>
      <c r="O103" s="40">
        <f t="shared" ca="1" si="8"/>
        <v>100980</v>
      </c>
      <c r="P103" s="40">
        <f ca="1">MIN(MAX(0, L103-N103-O103), IFERROR(VLOOKUP(B103,'관리항목계정별잔액조회(전전월)'!$C:$E, 3, FALSE), 0))</f>
        <v>0</v>
      </c>
      <c r="Q103" s="46">
        <f t="shared" ca="1" si="9"/>
        <v>0</v>
      </c>
      <c r="R103" s="42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  <c r="S103" s="60"/>
    </row>
    <row r="104" spans="1:19" ht="16.5" customHeight="1" x14ac:dyDescent="0.3">
      <c r="B104" s="5" t="str">
        <v>꿀벌신용협동조합</v>
      </c>
      <c r="C104" s="5" t="str">
        <f>IFERROR(VLOOKUP(B104,거래처별담당자!C:F,4,0), "#미등록")</f>
        <v>CSO팀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김화니</v>
      </c>
      <c r="E104" s="13">
        <f>SUMIF('관리항목계정별잔액조회(전월)'!$I:$I,B104,'관리항목계정별잔액조회(전월)'!$D:$D)</f>
        <v>611892</v>
      </c>
      <c r="F104" s="13">
        <f>SUMIF('관리항목계정별잔액조회(전월)'!$I:$I,B104,'관리항목계정별잔액조회(전월)'!$E:$E)</f>
        <v>371574</v>
      </c>
      <c r="G104" s="13">
        <f>SUMIF('관리항목계정별잔액조회(전월)'!$I:$I,B104,'관리항목계정별잔액조회(전월)'!$F:$F)</f>
        <v>620000</v>
      </c>
      <c r="H104" s="14">
        <f>SUMIF('관리항목계정별잔액조회(전월)'!$I:$I,B104,'관리항목계정별잔액조회(전월)'!$G:$G)</f>
        <v>363466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432000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6"/>
        <v>795466</v>
      </c>
      <c r="M104" s="14">
        <f ca="1">SUMIFS(거래명세서품목조회!BK:BK, 거래명세서품목조회!BX:BX, B104, 거래명세서품목조회!G:G, "&lt;="&amp;(INT($B$4)-30))</f>
        <v>0</v>
      </c>
      <c r="N104" s="40">
        <f t="shared" ca="1" si="7"/>
        <v>432000</v>
      </c>
      <c r="O104" s="40">
        <f t="shared" ca="1" si="8"/>
        <v>363466</v>
      </c>
      <c r="P104" s="40">
        <f ca="1">MIN(MAX(0, L104-N104-O104), IFERROR(VLOOKUP(B104,'관리항목계정별잔액조회(전전월)'!$C:$E, 3, FALSE), 0))</f>
        <v>0</v>
      </c>
      <c r="Q104" s="46">
        <f t="shared" ca="1" si="9"/>
        <v>0</v>
      </c>
      <c r="R104" s="42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  <c r="S104" s="60"/>
    </row>
    <row r="105" spans="1:19" ht="16.5" customHeight="1" x14ac:dyDescent="0.3">
      <c r="B105" s="5" t="str">
        <v>유한회사 바른약품</v>
      </c>
      <c r="C105" s="5" t="str">
        <f>IFERROR(VLOOKUP(B105,거래처별담당자!C:F,4,0), "#미등록")</f>
        <v>CSO팀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김화니</v>
      </c>
      <c r="E105" s="13">
        <f>SUMIF('관리항목계정별잔액조회(전월)'!$I:$I,B105,'관리항목계정별잔액조회(전월)'!$D:$D)</f>
        <v>1110321</v>
      </c>
      <c r="F105" s="13">
        <f>SUMIF('관리항목계정별잔액조회(전월)'!$I:$I,B105,'관리항목계정별잔액조회(전월)'!$E:$E)</f>
        <v>1674891</v>
      </c>
      <c r="G105" s="13">
        <f>SUMIF('관리항목계정별잔액조회(전월)'!$I:$I,B105,'관리항목계정별잔액조회(전월)'!$F:$F)</f>
        <v>1110321</v>
      </c>
      <c r="H105" s="14">
        <f>SUMIF('관리항목계정별잔액조회(전월)'!$I:$I,B105,'관리항목계정별잔액조회(전월)'!$G:$G)</f>
        <v>1674891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564570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6"/>
        <v>2239461</v>
      </c>
      <c r="M105" s="14">
        <f ca="1">SUMIFS(거래명세서품목조회!BK:BK, 거래명세서품목조회!BX:BX, B105, 거래명세서품목조회!G:G, "&lt;="&amp;(INT($B$4)-30))</f>
        <v>0</v>
      </c>
      <c r="N105" s="40">
        <f t="shared" ca="1" si="7"/>
        <v>564570</v>
      </c>
      <c r="O105" s="40">
        <f t="shared" ca="1" si="8"/>
        <v>1674891</v>
      </c>
      <c r="P105" s="40">
        <f ca="1">MIN(MAX(0, L105-N105-O105), IFERROR(VLOOKUP(B105,'관리항목계정별잔액조회(전전월)'!$C:$E, 3, FALSE), 0))</f>
        <v>0</v>
      </c>
      <c r="Q105" s="46">
        <f t="shared" ca="1" si="9"/>
        <v>0</v>
      </c>
      <c r="R105" s="42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  <c r="S105" s="60"/>
    </row>
    <row r="106" spans="1:19" ht="16.5" customHeight="1" x14ac:dyDescent="0.3">
      <c r="B106" s="5" t="str">
        <v>굿모닝약국</v>
      </c>
      <c r="C106" s="5" t="str">
        <f>IFERROR(VLOOKUP(B106,거래처별담당자!C:F,4,0), "#미등록")</f>
        <v>OTC팀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이운범</v>
      </c>
      <c r="E106" s="13">
        <f>SUMIF('관리항목계정별잔액조회(전월)'!$I:$I,B106,'관리항목계정별잔액조회(전월)'!$D:$D)</f>
        <v>0</v>
      </c>
      <c r="F106" s="13">
        <f>SUMIF('관리항목계정별잔액조회(전월)'!$I:$I,B106,'관리항목계정별잔액조회(전월)'!$E:$E)</f>
        <v>96000</v>
      </c>
      <c r="G106" s="13">
        <f>SUMIF('관리항목계정별잔액조회(전월)'!$I:$I,B106,'관리항목계정별잔액조회(전월)'!$F:$F)</f>
        <v>7542</v>
      </c>
      <c r="H106" s="14">
        <f>SUMIF('관리항목계정별잔액조회(전월)'!$I:$I,B106,'관리항목계정별잔액조회(전월)'!$G:$G)</f>
        <v>88458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-1728</v>
      </c>
      <c r="K106" s="14">
        <f>SUMIFS('입금다중입력(잔액기준)'!$O:$O, '입금다중입력(잔액기준)'!$E:$E, B106, '입금다중입력(잔액기준)'!$M:$M, "국내외상매출금")</f>
        <v>86730</v>
      </c>
      <c r="L106" s="15">
        <f t="shared" ca="1" si="6"/>
        <v>0</v>
      </c>
      <c r="M106" s="14">
        <f ca="1">SUMIFS(거래명세서품목조회!BK:BK, 거래명세서품목조회!BX:BX, B106, 거래명세서품목조회!G:G, "&lt;="&amp;(INT($B$4)-30))</f>
        <v>0</v>
      </c>
      <c r="N106" s="40">
        <v>0</v>
      </c>
      <c r="O106" s="40">
        <f t="shared" ca="1" si="8"/>
        <v>0</v>
      </c>
      <c r="P106" s="40">
        <f ca="1">MIN(MAX(0, L106-N106-O106), IFERROR(VLOOKUP(B106,'관리항목계정별잔액조회(전전월)'!$C:$E, 3, FALSE), 0))</f>
        <v>0</v>
      </c>
      <c r="Q106" s="46">
        <f t="shared" ca="1" si="9"/>
        <v>0</v>
      </c>
      <c r="R106" s="42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  <c r="S106" s="60"/>
    </row>
    <row r="107" spans="1:19" ht="16.5" customHeight="1" x14ac:dyDescent="0.3">
      <c r="B107" s="5" t="str">
        <v>지산플러스약국</v>
      </c>
      <c r="C107" s="5" t="str">
        <f>IFERROR(VLOOKUP(B107,거래처별담당자!C:F,4,0), "#미등록")</f>
        <v>OTC팀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이운범</v>
      </c>
      <c r="E107" s="13">
        <f>SUMIF('관리항목계정별잔액조회(전월)'!$I:$I,B107,'관리항목계정별잔액조회(전월)'!$D:$D)</f>
        <v>0</v>
      </c>
      <c r="F107" s="13">
        <f>SUMIF('관리항목계정별잔액조회(전월)'!$I:$I,B107,'관리항목계정별잔액조회(전월)'!$E:$E)</f>
        <v>96000</v>
      </c>
      <c r="G107" s="13">
        <f>SUMIF('관리항목계정별잔액조회(전월)'!$I:$I,B107,'관리항목계정별잔액조회(전월)'!$F:$F)</f>
        <v>7542</v>
      </c>
      <c r="H107" s="14">
        <f>SUMIF('관리항목계정별잔액조회(전월)'!$I:$I,B107,'관리항목계정별잔액조회(전월)'!$G:$G)</f>
        <v>88458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-1728</v>
      </c>
      <c r="K107" s="14">
        <f>SUMIFS('입금다중입력(잔액기준)'!$O:$O, '입금다중입력(잔액기준)'!$E:$E, B107, '입금다중입력(잔액기준)'!$M:$M, "국내외상매출금")</f>
        <v>86730</v>
      </c>
      <c r="L107" s="15">
        <f t="shared" ca="1" si="6"/>
        <v>0</v>
      </c>
      <c r="M107" s="14">
        <f ca="1">SUMIFS(거래명세서품목조회!BK:BK, 거래명세서품목조회!BX:BX, B107, 거래명세서품목조회!G:G, "&lt;="&amp;(INT($B$4)-30))</f>
        <v>0</v>
      </c>
      <c r="N107" s="40">
        <v>0</v>
      </c>
      <c r="O107" s="40">
        <f t="shared" ca="1" si="8"/>
        <v>0</v>
      </c>
      <c r="P107" s="40">
        <f ca="1">MIN(MAX(0, L107-N107-O107), IFERROR(VLOOKUP(B107,'관리항목계정별잔액조회(전전월)'!$C:$E, 3, FALSE), 0))</f>
        <v>0</v>
      </c>
      <c r="Q107" s="46">
        <f t="shared" ca="1" si="9"/>
        <v>0</v>
      </c>
      <c r="R107" s="42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  <c r="S107" s="60"/>
    </row>
    <row r="108" spans="1:19" ht="16.5" customHeight="1" x14ac:dyDescent="0.3">
      <c r="B108" s="5" t="str">
        <v>무실하늘약국</v>
      </c>
      <c r="C108" s="5" t="str">
        <f>IFERROR(VLOOKUP(B108,거래처별담당자!C:F,4,0), "#미등록")</f>
        <v>OTC팀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문혁표</v>
      </c>
      <c r="E108" s="13">
        <f>SUMIF('관리항목계정별잔액조회(전월)'!$I:$I,B108,'관리항목계정별잔액조회(전월)'!$D:$D)</f>
        <v>0</v>
      </c>
      <c r="F108" s="13">
        <f>SUMIF('관리항목계정별잔액조회(전월)'!$I:$I,B108,'관리항목계정별잔액조회(전월)'!$E:$E)</f>
        <v>-58080</v>
      </c>
      <c r="G108" s="13">
        <f>SUMIF('관리항목계정별잔액조회(전월)'!$I:$I,B108,'관리항목계정별잔액조회(전월)'!$F:$F)</f>
        <v>-62644</v>
      </c>
      <c r="H108" s="14">
        <f>SUMIF('관리항목계정별잔액조회(전월)'!$I:$I,B108,'관리항목계정별잔액조회(전월)'!$G:$G)</f>
        <v>4564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1032</v>
      </c>
      <c r="K108" s="14">
        <f>SUMIFS('입금다중입력(잔액기준)'!$O:$O, '입금다중입력(잔액기준)'!$E:$E, B108, '입금다중입력(잔액기준)'!$M:$M, "국내외상매출금")</f>
        <v>-52484</v>
      </c>
      <c r="L108" s="15">
        <f t="shared" ca="1" si="6"/>
        <v>58080</v>
      </c>
      <c r="M108" s="14">
        <f ca="1">SUMIFS(거래명세서품목조회!BK:BK, 거래명세서품목조회!BX:BX, B108, 거래명세서품목조회!G:G, "&lt;="&amp;(INT($B$4)-30))</f>
        <v>0</v>
      </c>
      <c r="N108" s="40">
        <v>0</v>
      </c>
      <c r="O108" s="40">
        <v>0</v>
      </c>
      <c r="P108" s="40">
        <f ca="1">MIN(MAX(0, L108-N108-O108), IFERROR(VLOOKUP(B108,'관리항목계정별잔액조회(전전월)'!$C:$E, 3, FALSE), 0))</f>
        <v>0</v>
      </c>
      <c r="Q108" s="46">
        <v>0</v>
      </c>
      <c r="R108" s="42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  <c r="S108" s="60"/>
    </row>
    <row r="109" spans="1:19" ht="16.5" customHeight="1" x14ac:dyDescent="0.3">
      <c r="A109" s="5">
        <v>0</v>
      </c>
      <c r="B109" s="5" t="str">
        <v>메디팜스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0</v>
      </c>
      <c r="F109" s="13">
        <f>SUMIF('관리항목계정별잔액조회(전월)'!$I:$I,B109,'관리항목계정별잔액조회(전월)'!$E:$E)</f>
        <v>3372300</v>
      </c>
      <c r="G109" s="13">
        <f>SUMIF('관리항목계정별잔액조회(전월)'!$I:$I,B109,'관리항목계정별잔액조회(전월)'!$F:$F)</f>
        <v>3372300</v>
      </c>
      <c r="H109" s="14">
        <f>SUMIF('관리항목계정별잔액조회(전월)'!$I:$I,B109,'관리항목계정별잔액조회(전월)'!$G:$G)</f>
        <v>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1158300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6"/>
        <v>1158300</v>
      </c>
      <c r="M109" s="14">
        <f ca="1">SUMIFS(거래명세서품목조회!BK:BK, 거래명세서품목조회!BX:BX, B109, 거래명세서품목조회!G:G, "&lt;="&amp;(INT($B$4)-30))</f>
        <v>0</v>
      </c>
      <c r="N109" s="40">
        <f t="shared" ca="1" si="7"/>
        <v>1158300</v>
      </c>
      <c r="O109" s="40">
        <f t="shared" ca="1" si="8"/>
        <v>0</v>
      </c>
      <c r="P109" s="40">
        <f ca="1">MIN(MAX(0, L109-N109-O109), IFERROR(VLOOKUP(B109,'관리항목계정별잔액조회(전전월)'!$C:$E, 3, FALSE), 0))</f>
        <v>0</v>
      </c>
      <c r="Q109" s="46">
        <f t="shared" ca="1" si="9"/>
        <v>0</v>
      </c>
      <c r="R109" s="42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  <c r="S109" s="60"/>
    </row>
    <row r="110" spans="1:19" ht="16.5" customHeight="1" x14ac:dyDescent="0.3">
      <c r="B110" s="5" t="str">
        <v>메가팜프라자약국(양재)</v>
      </c>
      <c r="C110" s="5" t="str">
        <f>IFERROR(VLOOKUP(B110,거래처별담당자!C:F,4,0), "#미등록")</f>
        <v>CSO팀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김화니</v>
      </c>
      <c r="E110" s="13">
        <f>SUMIF('관리항목계정별잔액조회(전월)'!$I:$I,B110,'관리항목계정별잔액조회(전월)'!$D:$D)</f>
        <v>0</v>
      </c>
      <c r="F110" s="13">
        <f>SUMIF('관리항목계정별잔액조회(전월)'!$I:$I,B110,'관리항목계정별잔액조회(전월)'!$E:$E)</f>
        <v>0</v>
      </c>
      <c r="G110" s="13">
        <f>SUMIF('관리항목계정별잔액조회(전월)'!$I:$I,B110,'관리항목계정별잔액조회(전월)'!$F:$F)</f>
        <v>0</v>
      </c>
      <c r="H110" s="14">
        <f>SUMIF('관리항목계정별잔액조회(전월)'!$I:$I,B110,'관리항목계정별잔액조회(전월)'!$G:$G)</f>
        <v>0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2860000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6"/>
        <v>2860000</v>
      </c>
      <c r="M110" s="14">
        <f ca="1">SUMIFS(거래명세서품목조회!BK:BK, 거래명세서품목조회!BX:BX, B110, 거래명세서품목조회!G:G, "&lt;="&amp;(INT($B$4)-30))</f>
        <v>0</v>
      </c>
      <c r="N110" s="40">
        <f t="shared" ca="1" si="7"/>
        <v>2860000</v>
      </c>
      <c r="O110" s="40">
        <f t="shared" ca="1" si="8"/>
        <v>0</v>
      </c>
      <c r="P110" s="40">
        <f ca="1">MIN(MAX(0, L110-N110-O110), IFERROR(VLOOKUP(B110,'관리항목계정별잔액조회(전전월)'!$C:$E, 3, FALSE), 0))</f>
        <v>0</v>
      </c>
      <c r="Q110" s="46">
        <f t="shared" ca="1" si="9"/>
        <v>0</v>
      </c>
      <c r="R110" s="42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  <c r="S110" s="60"/>
    </row>
    <row r="111" spans="1:19" ht="16.5" customHeight="1" x14ac:dyDescent="0.3">
      <c r="B111" s="5" t="str">
        <v>동성제약 아산공장</v>
      </c>
      <c r="C111" s="5" t="str">
        <f>IFERROR(VLOOKUP(B111,거래처별담당자!C:F,4,0), "#미등록")</f>
        <v>CMO팀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이운범</v>
      </c>
      <c r="E111" s="13">
        <f>SUMIF('관리항목계정별잔액조회(전월)'!$I:$I,B111,'관리항목계정별잔액조회(전월)'!$D:$D)</f>
        <v>181654110</v>
      </c>
      <c r="F111" s="13">
        <f>SUMIF('관리항목계정별잔액조회(전월)'!$I:$I,B111,'관리항목계정별잔액조회(전월)'!$E:$E)</f>
        <v>121072050</v>
      </c>
      <c r="G111" s="13">
        <f>SUMIF('관리항목계정별잔액조회(전월)'!$I:$I,B111,'관리항목계정별잔액조회(전월)'!$F:$F)</f>
        <v>60766200</v>
      </c>
      <c r="H111" s="14">
        <f>SUMIF('관리항목계정별잔액조회(전월)'!$I:$I,B111,'관리항목계정별잔액조회(전월)'!$G:$G)</f>
        <v>241959960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60462369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6"/>
        <v>302422329</v>
      </c>
      <c r="M111" s="14">
        <f ca="1">SUMIFS(거래명세서품목조회!BK:BK, 거래명세서품목조회!BX:BX, B111, 거래명세서품목조회!G:G, "&lt;="&amp;(INT($B$4)-30))</f>
        <v>0</v>
      </c>
      <c r="N111" s="40">
        <f t="shared" ca="1" si="7"/>
        <v>60462369</v>
      </c>
      <c r="O111" s="40">
        <f t="shared" ca="1" si="8"/>
        <v>121072050</v>
      </c>
      <c r="P111" s="40">
        <f ca="1">MIN(MAX(0, L111-N111-O111), IFERROR(VLOOKUP(B111,'관리항목계정별잔액조회(전전월)'!$C:$E, 3, FALSE), 0))</f>
        <v>120887910</v>
      </c>
      <c r="Q111" s="46">
        <f t="shared" ca="1" si="9"/>
        <v>0</v>
      </c>
      <c r="R111" s="42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  <c r="S111" s="60"/>
    </row>
    <row r="112" spans="1:19" ht="16.5" customHeight="1" x14ac:dyDescent="0.3">
      <c r="B112" s="5" t="str">
        <v>선인인터내셔널</v>
      </c>
      <c r="C112" s="5" t="str">
        <f>IFERROR(VLOOKUP(B112,거래처별담당자!C:F,4,0), "#미등록")</f>
        <v>CMO팀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이운범</v>
      </c>
      <c r="E112" s="13">
        <f>SUMIF('관리항목계정별잔액조회(전월)'!$I:$I,B112,'관리항목계정별잔액조회(전월)'!$D:$D)</f>
        <v>0</v>
      </c>
      <c r="F112" s="13">
        <f>SUMIF('관리항목계정별잔액조회(전월)'!$I:$I,B112,'관리항목계정별잔액조회(전월)'!$E:$E)</f>
        <v>0</v>
      </c>
      <c r="G112" s="13">
        <f>SUMIF('관리항목계정별잔액조회(전월)'!$I:$I,B112,'관리항목계정별잔액조회(전월)'!$F:$F)</f>
        <v>0</v>
      </c>
      <c r="H112" s="14">
        <f>SUMIF('관리항목계정별잔액조회(전월)'!$I:$I,B112,'관리항목계정별잔액조회(전월)'!$G:$G)</f>
        <v>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6"/>
        <v>0</v>
      </c>
      <c r="M112" s="14">
        <f ca="1">SUMIFS(거래명세서품목조회!BK:BK, 거래명세서품목조회!BX:BX, B112, 거래명세서품목조회!G:G, "&lt;="&amp;(INT($B$4)-30))</f>
        <v>0</v>
      </c>
      <c r="N112" s="40">
        <f t="shared" ca="1" si="7"/>
        <v>0</v>
      </c>
      <c r="O112" s="40">
        <f t="shared" ca="1" si="8"/>
        <v>0</v>
      </c>
      <c r="P112" s="40">
        <f ca="1">MIN(MAX(0, L112-N112-O112), IFERROR(VLOOKUP(B112,'관리항목계정별잔액조회(전전월)'!$C:$E, 3, FALSE), 0))</f>
        <v>0</v>
      </c>
      <c r="Q112" s="46">
        <f t="shared" ca="1" si="9"/>
        <v>0</v>
      </c>
      <c r="R112" s="42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외화</v>
      </c>
      <c r="S112" s="60"/>
    </row>
    <row r="113" spans="2:19" ht="16.5" customHeight="1" x14ac:dyDescent="0.3">
      <c r="B113" s="5" t="str">
        <v>TSAKHIUR TUMUR LLC</v>
      </c>
      <c r="C113" s="5" t="str">
        <f>IFERROR(VLOOKUP(B113,거래처별담당자!C:F,4,0), "#미등록")</f>
        <v>CMO팀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이운범</v>
      </c>
      <c r="E113" s="13">
        <f>SUMIF('관리항목계정별잔액조회(전월)'!$I:$I,B113,'관리항목계정별잔액조회(전월)'!$D:$D)</f>
        <v>0</v>
      </c>
      <c r="F113" s="13">
        <f>SUMIF('관리항목계정별잔액조회(전월)'!$I:$I,B113,'관리항목계정별잔액조회(전월)'!$E:$E)</f>
        <v>0</v>
      </c>
      <c r="G113" s="13">
        <f>SUMIF('관리항목계정별잔액조회(전월)'!$I:$I,B113,'관리항목계정별잔액조회(전월)'!$F:$F)</f>
        <v>0</v>
      </c>
      <c r="H113" s="14">
        <f>SUMIF('관리항목계정별잔액조회(전월)'!$I:$I,B113,'관리항목계정별잔액조회(전월)'!$G:$G)</f>
        <v>0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6"/>
        <v>0</v>
      </c>
      <c r="M113" s="14">
        <f ca="1">SUMIFS(거래명세서품목조회!BK:BK, 거래명세서품목조회!BX:BX, B113, 거래명세서품목조회!G:G, "&lt;="&amp;(INT($B$4)-30))</f>
        <v>0</v>
      </c>
      <c r="N113" s="40">
        <f t="shared" ca="1" si="7"/>
        <v>0</v>
      </c>
      <c r="O113" s="40">
        <f t="shared" ca="1" si="8"/>
        <v>0</v>
      </c>
      <c r="P113" s="40">
        <f ca="1">MIN(MAX(0, L113-N113-O113), IFERROR(VLOOKUP(B113,'관리항목계정별잔액조회(전전월)'!$C:$E, 3, FALSE), 0))</f>
        <v>0</v>
      </c>
      <c r="Q113" s="46">
        <f t="shared" ca="1" si="9"/>
        <v>0</v>
      </c>
      <c r="R113" s="42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외화</v>
      </c>
      <c r="S113" s="60"/>
    </row>
    <row r="114" spans="2:19" ht="16.5" customHeight="1" x14ac:dyDescent="0.3">
      <c r="B114" s="5" t="str">
        <v>365단아약국</v>
      </c>
      <c r="C114" s="5" t="str">
        <f>IFERROR(VLOOKUP(B114,거래처별담당자!C:F,4,0), "#미등록")</f>
        <v>OTC팀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이운범</v>
      </c>
      <c r="E114" s="13">
        <f>SUMIF('관리항목계정별잔액조회(전월)'!$I:$I,B114,'관리항목계정별잔액조회(전월)'!$D:$D)</f>
        <v>48000</v>
      </c>
      <c r="F114" s="13">
        <f>SUMIF('관리항목계정별잔액조회(전월)'!$I:$I,B114,'관리항목계정별잔액조회(전월)'!$E:$E)</f>
        <v>0</v>
      </c>
      <c r="G114" s="13">
        <f>SUMIF('관리항목계정별잔액조회(전월)'!$I:$I,B114,'관리항목계정별잔액조회(전월)'!$F:$F)</f>
        <v>48000</v>
      </c>
      <c r="H114" s="14">
        <f>SUMIF('관리항목계정별잔액조회(전월)'!$I:$I,B114,'관리항목계정별잔액조회(전월)'!$G:$G)</f>
        <v>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6"/>
        <v>0</v>
      </c>
      <c r="M114" s="14">
        <f ca="1">SUMIFS(거래명세서품목조회!BK:BK, 거래명세서품목조회!BX:BX, B114, 거래명세서품목조회!G:G, "&lt;="&amp;(INT($B$4)-30))</f>
        <v>0</v>
      </c>
      <c r="N114" s="40">
        <f t="shared" ca="1" si="7"/>
        <v>0</v>
      </c>
      <c r="O114" s="40">
        <f t="shared" ca="1" si="8"/>
        <v>0</v>
      </c>
      <c r="P114" s="40">
        <f ca="1">MIN(MAX(0, L114-N114-O114), IFERROR(VLOOKUP(B114,'관리항목계정별잔액조회(전전월)'!$C:$E, 3, FALSE), 0))</f>
        <v>0</v>
      </c>
      <c r="Q114" s="46">
        <f t="shared" ca="1" si="9"/>
        <v>0</v>
      </c>
      <c r="R114" s="42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  <c r="S114" s="60"/>
    </row>
    <row r="115" spans="2:19" ht="16.5" customHeight="1" x14ac:dyDescent="0.3">
      <c r="B115" s="5" t="str">
        <v>강림약품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0</v>
      </c>
      <c r="F115" s="13">
        <f>SUMIF('관리항목계정별잔액조회(전월)'!$I:$I,B115,'관리항목계정별잔액조회(전월)'!$E:$E)</f>
        <v>0</v>
      </c>
      <c r="G115" s="13">
        <f>SUMIF('관리항목계정별잔액조회(전월)'!$I:$I,B115,'관리항목계정별잔액조회(전월)'!$F:$F)</f>
        <v>0</v>
      </c>
      <c r="H115" s="14">
        <f>SUMIF('관리항목계정별잔액조회(전월)'!$I:$I,B115,'관리항목계정별잔액조회(전월)'!$G:$G)</f>
        <v>0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6"/>
        <v>0</v>
      </c>
      <c r="M115" s="14">
        <f ca="1">SUMIFS(거래명세서품목조회!BK:BK, 거래명세서품목조회!BX:BX, B115, 거래명세서품목조회!G:G, "&lt;="&amp;(INT($B$4)-30))</f>
        <v>0</v>
      </c>
      <c r="N115" s="40">
        <f t="shared" ca="1" si="7"/>
        <v>0</v>
      </c>
      <c r="O115" s="40">
        <f t="shared" ca="1" si="8"/>
        <v>0</v>
      </c>
      <c r="P115" s="40">
        <f ca="1">MIN(MAX(0, L115-N115-O115), IFERROR(VLOOKUP(B115,'관리항목계정별잔액조회(전전월)'!$C:$E, 3, FALSE), 0))</f>
        <v>0</v>
      </c>
      <c r="Q115" s="46">
        <f t="shared" ca="1" si="9"/>
        <v>0</v>
      </c>
      <c r="R115" s="42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  <c r="S115" s="60"/>
    </row>
    <row r="116" spans="2:19" ht="16.5" customHeight="1" x14ac:dyDescent="0.3">
      <c r="B116" s="5" t="str">
        <v>거방약품</v>
      </c>
      <c r="C116" s="5" t="str">
        <f>IFERROR(VLOOKUP(B116,거래처별담당자!C:F,4,0), "#미등록")</f>
        <v>의료기기팀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권정일1</v>
      </c>
      <c r="E116" s="13">
        <f>SUMIF('관리항목계정별잔액조회(전월)'!$I:$I,B116,'관리항목계정별잔액조회(전월)'!$D:$D)</f>
        <v>0</v>
      </c>
      <c r="F116" s="13">
        <f>SUMIF('관리항목계정별잔액조회(전월)'!$I:$I,B116,'관리항목계정별잔액조회(전월)'!$E:$E)</f>
        <v>0</v>
      </c>
      <c r="G116" s="13">
        <f>SUMIF('관리항목계정별잔액조회(전월)'!$I:$I,B116,'관리항목계정별잔액조회(전월)'!$F:$F)</f>
        <v>0</v>
      </c>
      <c r="H116" s="14">
        <f>SUMIF('관리항목계정별잔액조회(전월)'!$I:$I,B116,'관리항목계정별잔액조회(전월)'!$G:$G)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6"/>
        <v>0</v>
      </c>
      <c r="M116" s="14">
        <f ca="1">SUMIFS(거래명세서품목조회!BK:BK, 거래명세서품목조회!BX:BX, B116, 거래명세서품목조회!G:G, "&lt;="&amp;(INT($B$4)-30))</f>
        <v>0</v>
      </c>
      <c r="N116" s="40">
        <f t="shared" ca="1" si="7"/>
        <v>0</v>
      </c>
      <c r="O116" s="40">
        <f t="shared" ca="1" si="8"/>
        <v>0</v>
      </c>
      <c r="P116" s="40">
        <f ca="1">MIN(MAX(0, L116-N116-O116), IFERROR(VLOOKUP(B116,'관리항목계정별잔액조회(전전월)'!$C:$E, 3, FALSE), 0))</f>
        <v>0</v>
      </c>
      <c r="Q116" s="46">
        <f t="shared" ca="1" si="9"/>
        <v>0</v>
      </c>
      <c r="R116" s="42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  <c r="S116" s="60"/>
    </row>
    <row r="117" spans="2:19" ht="16.5" customHeight="1" x14ac:dyDescent="0.3">
      <c r="B117" s="5" t="str">
        <v>건대365알찬약국</v>
      </c>
      <c r="C117" s="5" t="str">
        <f>IFERROR(VLOOKUP(B117,거래처별담당자!C:F,4,0), "#미등록")</f>
        <v>OTC팀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이운범</v>
      </c>
      <c r="E117" s="13">
        <f>SUMIF('관리항목계정별잔액조회(전월)'!$I:$I,B117,'관리항목계정별잔액조회(전월)'!$D:$D)</f>
        <v>48000</v>
      </c>
      <c r="F117" s="13">
        <f>SUMIF('관리항목계정별잔액조회(전월)'!$I:$I,B117,'관리항목계정별잔액조회(전월)'!$E:$E)</f>
        <v>0</v>
      </c>
      <c r="G117" s="13">
        <f>SUMIF('관리항목계정별잔액조회(전월)'!$I:$I,B117,'관리항목계정별잔액조회(전월)'!$F:$F)</f>
        <v>48000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6"/>
        <v>0</v>
      </c>
      <c r="M117" s="14">
        <f ca="1">SUMIFS(거래명세서품목조회!BK:BK, 거래명세서품목조회!BX:BX, B117, 거래명세서품목조회!G:G, "&lt;="&amp;(INT($B$4)-30))</f>
        <v>0</v>
      </c>
      <c r="N117" s="40">
        <f t="shared" ca="1" si="7"/>
        <v>0</v>
      </c>
      <c r="O117" s="40">
        <f t="shared" ca="1" si="8"/>
        <v>0</v>
      </c>
      <c r="P117" s="40">
        <f ca="1">MIN(MAX(0, L117-N117-O117), IFERROR(VLOOKUP(B117,'관리항목계정별잔액조회(전전월)'!$C:$E, 3, FALSE), 0))</f>
        <v>0</v>
      </c>
      <c r="Q117" s="46">
        <f t="shared" ca="1" si="9"/>
        <v>0</v>
      </c>
      <c r="R117" s="42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  <c r="S117" s="60"/>
    </row>
    <row r="118" spans="2:19" ht="16.5" customHeight="1" x14ac:dyDescent="0.3">
      <c r="B118" s="5" t="str">
        <v>나린약품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SUMIF('관리항목계정별잔액조회(전월)'!$I:$I,B118,'관리항목계정별잔액조회(전월)'!$D:$D)</f>
        <v>-7983970</v>
      </c>
      <c r="F118" s="13">
        <f>SUMIF('관리항목계정별잔액조회(전월)'!$I:$I,B118,'관리항목계정별잔액조회(전월)'!$E:$E)</f>
        <v>604260</v>
      </c>
      <c r="G118" s="13">
        <f>SUMIF('관리항목계정별잔액조회(전월)'!$I:$I,B118,'관리항목계정별잔액조회(전월)'!$F:$F)</f>
        <v>-7379710</v>
      </c>
      <c r="H118" s="14">
        <f>SUMIF('관리항목계정별잔액조회(전월)'!$I:$I,B118,'관리항목계정별잔액조회(전월)'!$G:$G)</f>
        <v>0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>SUMIFS('입금다중입력(잔액기준)'!$O:$O, '입금다중입력(잔액기준)'!$E:$E, B118, '입금다중입력(잔액기준)'!$M:$M, "국내외상매출금")</f>
        <v>0</v>
      </c>
      <c r="L118" s="15">
        <f t="shared" ca="1" si="6"/>
        <v>0</v>
      </c>
      <c r="M118" s="14">
        <f ca="1">SUMIFS(거래명세서품목조회!BK:BK, 거래명세서품목조회!BX:BX, B118, 거래명세서품목조회!G:G, "&lt;="&amp;(INT($B$4)-30))</f>
        <v>0</v>
      </c>
      <c r="N118" s="40">
        <f t="shared" ca="1" si="7"/>
        <v>0</v>
      </c>
      <c r="O118" s="40">
        <f t="shared" ca="1" si="8"/>
        <v>0</v>
      </c>
      <c r="P118" s="40">
        <f ca="1">MIN(MAX(0, L118-N118-O118), IFERROR(VLOOKUP(B118,'관리항목계정별잔액조회(전전월)'!$C:$E, 3, FALSE), 0))</f>
        <v>0</v>
      </c>
      <c r="Q118" s="46">
        <f t="shared" ca="1" si="9"/>
        <v>0</v>
      </c>
      <c r="R118" s="42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  <c r="S118" s="60"/>
    </row>
    <row r="119" spans="2:19" ht="16.5" customHeight="1" x14ac:dyDescent="0.3">
      <c r="B119" s="5" t="str">
        <v>뉴케이팜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0</v>
      </c>
      <c r="F119" s="13">
        <f>SUMIF('관리항목계정별잔액조회(전월)'!$I:$I,B119,'관리항목계정별잔액조회(전월)'!$E:$E)</f>
        <v>-145260</v>
      </c>
      <c r="G119" s="13">
        <f>SUMIF('관리항목계정별잔액조회(전월)'!$I:$I,B119,'관리항목계정별잔액조회(전월)'!$F:$F)</f>
        <v>-145260</v>
      </c>
      <c r="H119" s="14">
        <f>SUMIF('관리항목계정별잔액조회(전월)'!$I:$I,B119,'관리항목계정별잔액조회(전월)'!$G:$G)</f>
        <v>0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>SUMIFS('입금다중입력(잔액기준)'!$O:$O, '입금다중입력(잔액기준)'!$E:$E, B119, '입금다중입력(잔액기준)'!$M:$M, "국내외상매출금")</f>
        <v>0</v>
      </c>
      <c r="L119" s="15">
        <f t="shared" ca="1" si="6"/>
        <v>0</v>
      </c>
      <c r="M119" s="14">
        <f ca="1">SUMIFS(거래명세서품목조회!BK:BK, 거래명세서품목조회!BX:BX, B119, 거래명세서품목조회!G:G, "&lt;="&amp;(INT($B$4)-30))</f>
        <v>0</v>
      </c>
      <c r="N119" s="40">
        <f t="shared" ca="1" si="7"/>
        <v>0</v>
      </c>
      <c r="O119" s="67">
        <v>0</v>
      </c>
      <c r="P119" s="67">
        <v>0</v>
      </c>
      <c r="Q119" s="46">
        <f t="shared" ca="1" si="9"/>
        <v>0</v>
      </c>
      <c r="R119" s="42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  <c r="S119" s="60"/>
    </row>
    <row r="120" spans="2:19" ht="16.5" customHeight="1" x14ac:dyDescent="0.3">
      <c r="B120" s="5" t="str">
        <v>다미약품</v>
      </c>
      <c r="C120" s="5" t="str">
        <f>IFERROR(VLOOKUP(B120,거래처별담당자!C:F,4,0), "#미등록")</f>
        <v>CSO팀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김화니</v>
      </c>
      <c r="E120" s="13">
        <f>SUMIF('관리항목계정별잔액조회(전월)'!$I:$I,B120,'관리항목계정별잔액조회(전월)'!$D:$D)</f>
        <v>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6"/>
        <v>0</v>
      </c>
      <c r="M120" s="14">
        <f ca="1">SUMIFS(거래명세서품목조회!BK:BK, 거래명세서품목조회!BX:BX, B120, 거래명세서품목조회!G:G, "&lt;="&amp;(INT($B$4)-30))</f>
        <v>0</v>
      </c>
      <c r="N120" s="40">
        <f t="shared" ca="1" si="7"/>
        <v>0</v>
      </c>
      <c r="O120" s="40">
        <f t="shared" ca="1" si="8"/>
        <v>0</v>
      </c>
      <c r="P120" s="40">
        <f ca="1">MIN(MAX(0, L120-N120-O120), IFERROR(VLOOKUP(B120,'관리항목계정별잔액조회(전전월)'!$C:$E, 3, FALSE), 0))</f>
        <v>0</v>
      </c>
      <c r="Q120" s="46">
        <f t="shared" ca="1" si="9"/>
        <v>0</v>
      </c>
      <c r="R120" s="42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  <c r="S120" s="60"/>
    </row>
    <row r="121" spans="2:19" ht="16.5" customHeight="1" x14ac:dyDescent="0.3">
      <c r="B121" s="5" t="str">
        <v>더블유에스메디칼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SUMIF('관리항목계정별잔액조회(전월)'!$I:$I,B121,'관리항목계정별잔액조회(전월)'!$D:$D)</f>
        <v>-1002900</v>
      </c>
      <c r="F121" s="13">
        <f>SUMIF('관리항목계정별잔액조회(전월)'!$I:$I,B121,'관리항목계정별잔액조회(전월)'!$E:$E)</f>
        <v>373680</v>
      </c>
      <c r="G121" s="13">
        <f>SUMIF('관리항목계정별잔액조회(전월)'!$I:$I,B121,'관리항목계정별잔액조회(전월)'!$F:$F)</f>
        <v>-629220</v>
      </c>
      <c r="H121" s="14">
        <f>SUMIF('관리항목계정별잔액조회(전월)'!$I:$I,B121,'관리항목계정별잔액조회(전월)'!$G:$G)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6"/>
        <v>0</v>
      </c>
      <c r="M121" s="14">
        <f ca="1">SUMIFS(거래명세서품목조회!BK:BK, 거래명세서품목조회!BX:BX, B121, 거래명세서품목조회!G:G, "&lt;="&amp;(INT($B$4)-30))</f>
        <v>0</v>
      </c>
      <c r="N121" s="40">
        <f t="shared" ca="1" si="7"/>
        <v>0</v>
      </c>
      <c r="O121" s="40">
        <f t="shared" ca="1" si="8"/>
        <v>0</v>
      </c>
      <c r="P121" s="40">
        <f ca="1">MIN(MAX(0, L121-N121-O121), IFERROR(VLOOKUP(B121,'관리항목계정별잔액조회(전전월)'!$C:$E, 3, FALSE), 0))</f>
        <v>0</v>
      </c>
      <c r="Q121" s="46">
        <f t="shared" ca="1" si="9"/>
        <v>0</v>
      </c>
      <c r="R121" s="42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  <c r="S121" s="60"/>
    </row>
    <row r="122" spans="2:19" ht="16.5" customHeight="1" x14ac:dyDescent="0.3">
      <c r="B122" s="5" t="str">
        <v>더킴스팜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SUMIF('관리항목계정별잔액조회(전월)'!$I:$I,B122,'관리항목계정별잔액조회(전월)'!$D:$D)</f>
        <v>4688352</v>
      </c>
      <c r="F122" s="13">
        <f>SUMIF('관리항목계정별잔액조회(전월)'!$I:$I,B122,'관리항목계정별잔액조회(전월)'!$E:$E)</f>
        <v>0</v>
      </c>
      <c r="G122" s="13">
        <f>SUMIF('관리항목계정별잔액조회(전월)'!$I:$I,B122,'관리항목계정별잔액조회(전월)'!$F:$F)</f>
        <v>0</v>
      </c>
      <c r="H122" s="14">
        <f>SUMIF('관리항목계정별잔액조회(전월)'!$I:$I,B122,'관리항목계정별잔액조회(전월)'!$G:$G)</f>
        <v>4688352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6"/>
        <v>4688352</v>
      </c>
      <c r="M122" s="14">
        <f ca="1">SUMIFS(거래명세서품목조회!BK:BK, 거래명세서품목조회!BX:BX, B122, 거래명세서품목조회!G:G, "&lt;="&amp;(INT($B$4)-30))</f>
        <v>0</v>
      </c>
      <c r="N122" s="40">
        <f t="shared" ca="1" si="7"/>
        <v>0</v>
      </c>
      <c r="O122" s="40">
        <f t="shared" ca="1" si="8"/>
        <v>0</v>
      </c>
      <c r="P122" s="40">
        <f ca="1">MIN(MAX(0, L122-N122-O122), IFERROR(VLOOKUP(B122,'관리항목계정별잔액조회(전전월)'!$C:$E, 3, FALSE), 0))</f>
        <v>0</v>
      </c>
      <c r="Q122" s="46">
        <f t="shared" ca="1" si="9"/>
        <v>4688352</v>
      </c>
      <c r="R122" s="42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  <c r="S122" s="60"/>
    </row>
    <row r="123" spans="2:19" ht="16.5" customHeight="1" x14ac:dyDescent="0.3">
      <c r="B123" s="5" t="str">
        <v>동우메디칼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SUMIF('관리항목계정별잔액조회(전월)'!$I:$I,B123,'관리항목계정별잔액조회(전월)'!$D:$D)</f>
        <v>0</v>
      </c>
      <c r="F123" s="13">
        <f>SUMIF('관리항목계정별잔액조회(전월)'!$I:$I,B123,'관리항목계정별잔액조회(전월)'!$E:$E)</f>
        <v>270000</v>
      </c>
      <c r="G123" s="13">
        <f>SUMIF('관리항목계정별잔액조회(전월)'!$I:$I,B123,'관리항목계정별잔액조회(전월)'!$F:$F)</f>
        <v>0</v>
      </c>
      <c r="H123" s="14">
        <f>SUMIF('관리항목계정별잔액조회(전월)'!$I:$I,B123,'관리항목계정별잔액조회(전월)'!$G:$G)</f>
        <v>270000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6"/>
        <v>270000</v>
      </c>
      <c r="M123" s="14">
        <f ca="1">SUMIFS(거래명세서품목조회!BK:BK, 거래명세서품목조회!BX:BX, B123, 거래명세서품목조회!G:G, "&lt;="&amp;(INT($B$4)-30))</f>
        <v>0</v>
      </c>
      <c r="N123" s="40">
        <f t="shared" ca="1" si="7"/>
        <v>0</v>
      </c>
      <c r="O123" s="40">
        <f t="shared" ca="1" si="8"/>
        <v>270000</v>
      </c>
      <c r="P123" s="40">
        <f ca="1">MIN(MAX(0, L123-N123-O123), IFERROR(VLOOKUP(B123,'관리항목계정별잔액조회(전전월)'!$C:$E, 3, FALSE), 0))</f>
        <v>0</v>
      </c>
      <c r="Q123" s="46">
        <f t="shared" ca="1" si="9"/>
        <v>0</v>
      </c>
      <c r="R123" s="42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  <c r="S123" s="60"/>
    </row>
    <row r="124" spans="2:19" ht="16.5" customHeight="1" x14ac:dyDescent="0.3">
      <c r="B124" s="5" t="str">
        <v>라메르컴퍼니(의료기기)</v>
      </c>
      <c r="C124" s="5" t="str">
        <f>IFERROR(VLOOKUP(B124,거래처별담당자!C:F,4,0), "#미등록")</f>
        <v>의료기기팀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권정일1</v>
      </c>
      <c r="E124" s="13">
        <f>SUMIF('관리항목계정별잔액조회(전월)'!$I:$I,B124,'관리항목계정별잔액조회(전월)'!$D:$D)</f>
        <v>0</v>
      </c>
      <c r="F124" s="13">
        <f>SUMIF('관리항목계정별잔액조회(전월)'!$I:$I,B124,'관리항목계정별잔액조회(전월)'!$E:$E)</f>
        <v>0</v>
      </c>
      <c r="G124" s="13">
        <f>SUMIF('관리항목계정별잔액조회(전월)'!$I:$I,B124,'관리항목계정별잔액조회(전월)'!$F:$F)</f>
        <v>0</v>
      </c>
      <c r="H124" s="14">
        <f>SUMIF('관리항목계정별잔액조회(전월)'!$I:$I,B124,'관리항목계정별잔액조회(전월)'!$G:$G)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6"/>
        <v>0</v>
      </c>
      <c r="M124" s="14">
        <f ca="1">SUMIFS(거래명세서품목조회!BK:BK, 거래명세서품목조회!BX:BX, B124, 거래명세서품목조회!G:G, "&lt;="&amp;(INT($B$4)-30))</f>
        <v>0</v>
      </c>
      <c r="N124" s="40">
        <f t="shared" ca="1" si="7"/>
        <v>0</v>
      </c>
      <c r="O124" s="40">
        <f t="shared" ca="1" si="8"/>
        <v>0</v>
      </c>
      <c r="P124" s="40">
        <f ca="1">MIN(MAX(0, L124-N124-O124), IFERROR(VLOOKUP(B124,'관리항목계정별잔액조회(전전월)'!$C:$E, 3, FALSE), 0))</f>
        <v>0</v>
      </c>
      <c r="Q124" s="46">
        <f t="shared" ca="1" si="9"/>
        <v>0</v>
      </c>
      <c r="R124" s="42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  <c r="S124" s="60"/>
    </row>
    <row r="125" spans="2:19" ht="16.5" customHeight="1" x14ac:dyDescent="0.3">
      <c r="B125" s="5" t="str">
        <v>라온피에스</v>
      </c>
      <c r="C125" s="5" t="str">
        <f>IFERROR(VLOOKUP(B125,거래처별담당자!C:F,4,0), "#미등록")</f>
        <v>CSO팀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김화니</v>
      </c>
      <c r="E125" s="13">
        <f>SUMIF('관리항목계정별잔액조회(전월)'!$I:$I,B125,'관리항목계정별잔액조회(전월)'!$D:$D)</f>
        <v>1147738</v>
      </c>
      <c r="F125" s="13">
        <f>SUMIF('관리항목계정별잔액조회(전월)'!$I:$I,B125,'관리항목계정별잔액조회(전월)'!$E:$E)</f>
        <v>568588</v>
      </c>
      <c r="G125" s="13">
        <f>SUMIF('관리항목계정별잔액조회(전월)'!$I:$I,B125,'관리항목계정별잔액조회(전월)'!$F:$F)</f>
        <v>1147738</v>
      </c>
      <c r="H125" s="14">
        <f>SUMIF('관리항목계정별잔액조회(전월)'!$I:$I,B125,'관리항목계정별잔액조회(전월)'!$G:$G)</f>
        <v>568588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568588</v>
      </c>
      <c r="L125" s="15">
        <f t="shared" ca="1" si="6"/>
        <v>0</v>
      </c>
      <c r="M125" s="14">
        <f ca="1">SUMIFS(거래명세서품목조회!BK:BK, 거래명세서품목조회!BX:BX, B125, 거래명세서품목조회!G:G, "&lt;="&amp;(INT($B$4)-30))</f>
        <v>0</v>
      </c>
      <c r="N125" s="40">
        <f t="shared" ca="1" si="7"/>
        <v>0</v>
      </c>
      <c r="O125" s="40">
        <f t="shared" ca="1" si="8"/>
        <v>0</v>
      </c>
      <c r="P125" s="40">
        <f ca="1">MIN(MAX(0, L125-N125-O125), IFERROR(VLOOKUP(B125,'관리항목계정별잔액조회(전전월)'!$C:$E, 3, FALSE), 0))</f>
        <v>0</v>
      </c>
      <c r="Q125" s="46">
        <f t="shared" ca="1" si="9"/>
        <v>0</v>
      </c>
      <c r="R125" s="42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  <c r="S125" s="60"/>
    </row>
    <row r="126" spans="2:19" ht="16.5" customHeight="1" x14ac:dyDescent="0.3">
      <c r="B126" s="5" t="str">
        <v>라이트팜텍</v>
      </c>
      <c r="C126" s="5" t="str">
        <f>IFERROR(VLOOKUP(B126,거래처별담당자!C:F,4,0), "#미등록")</f>
        <v>CMO팀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이운범</v>
      </c>
      <c r="E126" s="13">
        <f>SUMIF('관리항목계정별잔액조회(전월)'!$I:$I,B126,'관리항목계정별잔액조회(전월)'!$D:$D)</f>
        <v>0</v>
      </c>
      <c r="F126" s="13">
        <f>SUMIF('관리항목계정별잔액조회(전월)'!$I:$I,B126,'관리항목계정별잔액조회(전월)'!$E:$E)</f>
        <v>0</v>
      </c>
      <c r="G126" s="13">
        <f>SUMIF('관리항목계정별잔액조회(전월)'!$I:$I,B126,'관리항목계정별잔액조회(전월)'!$F:$F)</f>
        <v>0</v>
      </c>
      <c r="H126" s="14">
        <f>SUMIF('관리항목계정별잔액조회(전월)'!$I:$I,B126,'관리항목계정별잔액조회(전월)'!$G:$G)</f>
        <v>0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6"/>
        <v>0</v>
      </c>
      <c r="M126" s="14">
        <f ca="1">SUMIFS(거래명세서품목조회!BK:BK, 거래명세서품목조회!BX:BX, B126, 거래명세서품목조회!G:G, "&lt;="&amp;(INT($B$4)-30))</f>
        <v>0</v>
      </c>
      <c r="N126" s="40">
        <f t="shared" ca="1" si="7"/>
        <v>0</v>
      </c>
      <c r="O126" s="40">
        <f t="shared" ca="1" si="8"/>
        <v>0</v>
      </c>
      <c r="P126" s="40">
        <f ca="1">MIN(MAX(0, L126-N126-O126), IFERROR(VLOOKUP(B126,'관리항목계정별잔액조회(전전월)'!$C:$E, 3, FALSE), 0))</f>
        <v>0</v>
      </c>
      <c r="Q126" s="46">
        <f t="shared" ca="1" si="9"/>
        <v>0</v>
      </c>
      <c r="R126" s="42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  <c r="S126" s="60"/>
    </row>
    <row r="127" spans="2:19" ht="16.5" customHeight="1" x14ac:dyDescent="0.3">
      <c r="B127" s="5" t="str">
        <v>리본</v>
      </c>
      <c r="C127" s="5" t="str">
        <f>IFERROR(VLOOKUP(B127,거래처별담당자!C:F,4,0), "#미등록")</f>
        <v>의료기기팀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권정일1</v>
      </c>
      <c r="E127" s="13">
        <f>SUMIF('관리항목계정별잔액조회(전월)'!$I:$I,B127,'관리항목계정별잔액조회(전월)'!$D:$D)</f>
        <v>0</v>
      </c>
      <c r="F127" s="13">
        <f>SUMIF('관리항목계정별잔액조회(전월)'!$I:$I,B127,'관리항목계정별잔액조회(전월)'!$E:$E)</f>
        <v>1540000</v>
      </c>
      <c r="G127" s="13">
        <f>SUMIF('관리항목계정별잔액조회(전월)'!$I:$I,B127,'관리항목계정별잔액조회(전월)'!$F:$F)</f>
        <v>0</v>
      </c>
      <c r="H127" s="14">
        <f>SUMIF('관리항목계정별잔액조회(전월)'!$I:$I,B127,'관리항목계정별잔액조회(전월)'!$G:$G)</f>
        <v>1540000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1540000</v>
      </c>
      <c r="L127" s="15">
        <f t="shared" ca="1" si="6"/>
        <v>0</v>
      </c>
      <c r="M127" s="14">
        <f ca="1">SUMIFS(거래명세서품목조회!BK:BK, 거래명세서품목조회!BX:BX, B127, 거래명세서품목조회!G:G, "&lt;="&amp;(INT($B$4)-30))</f>
        <v>0</v>
      </c>
      <c r="N127" s="40">
        <f t="shared" ca="1" si="7"/>
        <v>0</v>
      </c>
      <c r="O127" s="40">
        <f t="shared" ca="1" si="8"/>
        <v>0</v>
      </c>
      <c r="P127" s="40">
        <f ca="1">MIN(MAX(0, L127-N127-O127), IFERROR(VLOOKUP(B127,'관리항목계정별잔액조회(전전월)'!$C:$E, 3, FALSE), 0))</f>
        <v>0</v>
      </c>
      <c r="Q127" s="46">
        <f t="shared" ca="1" si="9"/>
        <v>0</v>
      </c>
      <c r="R127" s="42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  <c r="S127" s="60"/>
    </row>
    <row r="128" spans="2:19" ht="16.5" customHeight="1" x14ac:dyDescent="0.3">
      <c r="B128" s="5" t="str">
        <v>메가팜프라자약국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0</v>
      </c>
      <c r="F128" s="13">
        <f>SUMIF('관리항목계정별잔액조회(전월)'!$I:$I,B128,'관리항목계정별잔액조회(전월)'!$E:$E)</f>
        <v>2860000</v>
      </c>
      <c r="G128" s="13">
        <f>SUMIF('관리항목계정별잔액조회(전월)'!$I:$I,B128,'관리항목계정별잔액조회(전월)'!$F:$F)</f>
        <v>0</v>
      </c>
      <c r="H128" s="14">
        <f>SUMIF('관리항목계정별잔액조회(전월)'!$I:$I,B128,'관리항목계정별잔액조회(전월)'!$G:$G)</f>
        <v>2860000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6"/>
        <v>2860000</v>
      </c>
      <c r="M128" s="14">
        <f ca="1">SUMIFS(거래명세서품목조회!BK:BK, 거래명세서품목조회!BX:BX, B128, 거래명세서품목조회!G:G, "&lt;="&amp;(INT($B$4)-30))</f>
        <v>0</v>
      </c>
      <c r="N128" s="40">
        <f t="shared" ca="1" si="7"/>
        <v>0</v>
      </c>
      <c r="O128" s="40">
        <f t="shared" ca="1" si="8"/>
        <v>2860000</v>
      </c>
      <c r="P128" s="40">
        <f ca="1">MIN(MAX(0, L128-N128-O128), IFERROR(VLOOKUP(B128,'관리항목계정별잔액조회(전전월)'!$C:$E, 3, FALSE), 0))</f>
        <v>0</v>
      </c>
      <c r="Q128" s="46">
        <f t="shared" ca="1" si="9"/>
        <v>0</v>
      </c>
      <c r="R128" s="42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  <c r="S128" s="60"/>
    </row>
    <row r="129" spans="2:19" ht="16.5" customHeight="1" x14ac:dyDescent="0.3">
      <c r="B129" s="5" t="str">
        <v>메디코어팜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0</v>
      </c>
      <c r="F129" s="13">
        <f>SUMIF('관리항목계정별잔액조회(전월)'!$I:$I,B129,'관리항목계정별잔액조회(전월)'!$E:$E)</f>
        <v>5265840</v>
      </c>
      <c r="G129" s="13">
        <f>SUMIF('관리항목계정별잔액조회(전월)'!$I:$I,B129,'관리항목계정별잔액조회(전월)'!$F:$F)</f>
        <v>5265840</v>
      </c>
      <c r="H129" s="14">
        <f>SUMIF('관리항목계정별잔액조회(전월)'!$I:$I,B129,'관리항목계정별잔액조회(전월)'!$G:$G)</f>
        <v>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6"/>
        <v>0</v>
      </c>
      <c r="M129" s="14">
        <f ca="1">SUMIFS(거래명세서품목조회!BK:BK, 거래명세서품목조회!BX:BX, B129, 거래명세서품목조회!G:G, "&lt;="&amp;(INT($B$4)-30))</f>
        <v>0</v>
      </c>
      <c r="N129" s="40">
        <f t="shared" ca="1" si="7"/>
        <v>0</v>
      </c>
      <c r="O129" s="40">
        <f t="shared" ca="1" si="8"/>
        <v>0</v>
      </c>
      <c r="P129" s="40">
        <f ca="1">MIN(MAX(0, L129-N129-O129), IFERROR(VLOOKUP(B129,'관리항목계정별잔액조회(전전월)'!$C:$E, 3, FALSE), 0))</f>
        <v>0</v>
      </c>
      <c r="Q129" s="46">
        <f t="shared" ca="1" si="9"/>
        <v>0</v>
      </c>
      <c r="R129" s="42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  <c r="S129" s="60"/>
    </row>
    <row r="130" spans="2:19" ht="16.5" customHeight="1" x14ac:dyDescent="0.3">
      <c r="B130" s="5" t="str">
        <v>명진약품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SUMIF('관리항목계정별잔액조회(전월)'!$I:$I,B130,'관리항목계정별잔액조회(전월)'!$D:$D)</f>
        <v>453600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453600</v>
      </c>
      <c r="H130" s="14">
        <f>SUMIF('관리항목계정별잔액조회(전월)'!$I:$I,B130,'관리항목계정별잔액조회(전월)'!$G:$G)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6"/>
        <v>0</v>
      </c>
      <c r="M130" s="14">
        <f ca="1">SUMIFS(거래명세서품목조회!BK:BK, 거래명세서품목조회!BX:BX, B130, 거래명세서품목조회!G:G, "&lt;="&amp;(INT($B$4)-30))</f>
        <v>0</v>
      </c>
      <c r="N130" s="40">
        <f t="shared" ca="1" si="7"/>
        <v>0</v>
      </c>
      <c r="O130" s="40">
        <f t="shared" ca="1" si="8"/>
        <v>0</v>
      </c>
      <c r="P130" s="40">
        <f ca="1">MIN(MAX(0, L130-N130-O130), IFERROR(VLOOKUP(B130,'관리항목계정별잔액조회(전전월)'!$C:$E, 3, FALSE), 0))</f>
        <v>0</v>
      </c>
      <c r="Q130" s="46">
        <f t="shared" ca="1" si="9"/>
        <v>0</v>
      </c>
      <c r="R130" s="42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  <c r="S130" s="60"/>
    </row>
    <row r="131" spans="2:19" ht="16.5" customHeight="1" x14ac:dyDescent="0.3">
      <c r="B131" s="5" t="str">
        <v>미소팜</v>
      </c>
      <c r="C131" s="5" t="str">
        <f>IFERROR(VLOOKUP(B131,거래처별담당자!C:F,4,0), "#미등록")</f>
        <v>CSO팀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김화니</v>
      </c>
      <c r="E131" s="13">
        <f>SUMIF('관리항목계정별잔액조회(전월)'!$I:$I,B131,'관리항목계정별잔액조회(전월)'!$D:$D)</f>
        <v>0</v>
      </c>
      <c r="F131" s="13">
        <f>SUMIF('관리항목계정별잔액조회(전월)'!$I:$I,B131,'관리항목계정별잔액조회(전월)'!$E:$E)</f>
        <v>805950</v>
      </c>
      <c r="G131" s="13">
        <f>SUMIF('관리항목계정별잔액조회(전월)'!$I:$I,B131,'관리항목계정별잔액조회(전월)'!$F:$F)</f>
        <v>805950</v>
      </c>
      <c r="H131" s="14">
        <f>SUMIF('관리항목계정별잔액조회(전월)'!$I:$I,B131,'관리항목계정별잔액조회(전월)'!$G:$G)</f>
        <v>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6"/>
        <v>0</v>
      </c>
      <c r="M131" s="14">
        <f ca="1">SUMIFS(거래명세서품목조회!BK:BK, 거래명세서품목조회!BX:BX, B131, 거래명세서품목조회!G:G, "&lt;="&amp;(INT($B$4)-30))</f>
        <v>0</v>
      </c>
      <c r="N131" s="40">
        <f t="shared" ca="1" si="7"/>
        <v>0</v>
      </c>
      <c r="O131" s="40">
        <f t="shared" ca="1" si="8"/>
        <v>0</v>
      </c>
      <c r="P131" s="40">
        <f ca="1">MIN(MAX(0, L131-N131-O131), IFERROR(VLOOKUP(B131,'관리항목계정별잔액조회(전전월)'!$C:$E, 3, FALSE), 0))</f>
        <v>0</v>
      </c>
      <c r="Q131" s="46">
        <f t="shared" ca="1" si="9"/>
        <v>0</v>
      </c>
      <c r="R131" s="42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  <c r="S131" s="60"/>
    </row>
    <row r="132" spans="2:19" ht="16.5" customHeight="1" x14ac:dyDescent="0.3">
      <c r="B132" s="5" t="str">
        <v>바다약국</v>
      </c>
      <c r="C132" s="5" t="str">
        <f>IFERROR(VLOOKUP(B132,거래처별담당자!C:F,4,0), "#미등록")</f>
        <v>OTC팀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문혁표</v>
      </c>
      <c r="E132" s="13">
        <f>SUMIF('관리항목계정별잔액조회(전월)'!$I:$I,B132,'관리항목계정별잔액조회(전월)'!$D:$D)</f>
        <v>0</v>
      </c>
      <c r="F132" s="13">
        <f>SUMIF('관리항목계정별잔액조회(전월)'!$I:$I,B132,'관리항목계정별잔액조회(전월)'!$E:$E)</f>
        <v>0</v>
      </c>
      <c r="G132" s="13">
        <f>SUMIF('관리항목계정별잔액조회(전월)'!$I:$I,B132,'관리항목계정별잔액조회(전월)'!$F:$F)</f>
        <v>0</v>
      </c>
      <c r="H132" s="14">
        <f>SUMIF('관리항목계정별잔액조회(전월)'!$I:$I,B132,'관리항목계정별잔액조회(전월)'!$G:$G)</f>
        <v>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6"/>
        <v>0</v>
      </c>
      <c r="M132" s="14">
        <f ca="1">SUMIFS(거래명세서품목조회!BK:BK, 거래명세서품목조회!BX:BX, B132, 거래명세서품목조회!G:G, "&lt;="&amp;(INT($B$4)-30))</f>
        <v>0</v>
      </c>
      <c r="N132" s="40">
        <f t="shared" ca="1" si="7"/>
        <v>0</v>
      </c>
      <c r="O132" s="40">
        <f t="shared" ca="1" si="8"/>
        <v>0</v>
      </c>
      <c r="P132" s="40">
        <f ca="1">MIN(MAX(0, L132-N132-O132), IFERROR(VLOOKUP(B132,'관리항목계정별잔액조회(전전월)'!$C:$E, 3, FALSE), 0))</f>
        <v>0</v>
      </c>
      <c r="Q132" s="46">
        <f t="shared" ca="1" si="9"/>
        <v>0</v>
      </c>
      <c r="R132" s="42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  <c r="S132" s="60"/>
    </row>
    <row r="133" spans="2:19" ht="16.5" customHeight="1" x14ac:dyDescent="0.3">
      <c r="B133" s="5" t="str">
        <v>바른길약국</v>
      </c>
      <c r="C133" s="5" t="str">
        <f>IFERROR(VLOOKUP(B133,거래처별담당자!C:F,4,0), "#미등록")</f>
        <v>OTC팀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이운범</v>
      </c>
      <c r="E133" s="13">
        <f>SUMIF('관리항목계정별잔액조회(전월)'!$I:$I,B133,'관리항목계정별잔액조회(전월)'!$D:$D)</f>
        <v>45744</v>
      </c>
      <c r="F133" s="13">
        <f>SUMIF('관리항목계정별잔액조회(전월)'!$I:$I,B133,'관리항목계정별잔액조회(전월)'!$E:$E)</f>
        <v>0</v>
      </c>
      <c r="G133" s="13">
        <f>SUMIF('관리항목계정별잔액조회(전월)'!$I:$I,B133,'관리항목계정별잔액조회(전월)'!$F:$F)</f>
        <v>45744</v>
      </c>
      <c r="H133" s="14">
        <f>SUMIF('관리항목계정별잔액조회(전월)'!$I:$I,B133,'관리항목계정별잔액조회(전월)'!$G:$G)</f>
        <v>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0</v>
      </c>
      <c r="L133" s="15">
        <f t="shared" ca="1" si="6"/>
        <v>0</v>
      </c>
      <c r="M133" s="14">
        <f ca="1">SUMIFS(거래명세서품목조회!BK:BK, 거래명세서품목조회!BX:BX, B133, 거래명세서품목조회!G:G, "&lt;="&amp;(INT($B$4)-30))</f>
        <v>0</v>
      </c>
      <c r="N133" s="40">
        <f t="shared" ca="1" si="7"/>
        <v>0</v>
      </c>
      <c r="O133" s="40">
        <f t="shared" ca="1" si="8"/>
        <v>0</v>
      </c>
      <c r="P133" s="40">
        <f ca="1">MIN(MAX(0, L133-N133-O133), IFERROR(VLOOKUP(B133,'관리항목계정별잔액조회(전전월)'!$C:$E, 3, FALSE), 0))</f>
        <v>0</v>
      </c>
      <c r="Q133" s="46">
        <f t="shared" ca="1" si="9"/>
        <v>0</v>
      </c>
      <c r="R133" s="42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  <c r="S133" s="60"/>
    </row>
    <row r="134" spans="2:19" ht="16.5" customHeight="1" x14ac:dyDescent="0.3">
      <c r="B134" s="5" t="str">
        <v>백광의약품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SUMIF('관리항목계정별잔액조회(전월)'!$I:$I,B134,'관리항목계정별잔액조회(전월)'!$D:$D)</f>
        <v>-5282252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-5282252</v>
      </c>
      <c r="H134" s="14">
        <f>SUMIF('관리항목계정별잔액조회(전월)'!$I:$I,B134,'관리항목계정별잔액조회(전월)'!$G:$G)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6"/>
        <v>0</v>
      </c>
      <c r="M134" s="14">
        <f ca="1">SUMIFS(거래명세서품목조회!BK:BK, 거래명세서품목조회!BX:BX, B134, 거래명세서품목조회!G:G, "&lt;="&amp;(INT($B$4)-30))</f>
        <v>0</v>
      </c>
      <c r="N134" s="40">
        <f t="shared" ca="1" si="7"/>
        <v>0</v>
      </c>
      <c r="O134" s="40">
        <f t="shared" ca="1" si="8"/>
        <v>0</v>
      </c>
      <c r="P134" s="40">
        <f ca="1">MIN(MAX(0, L134-N134-O134), IFERROR(VLOOKUP(B134,'관리항목계정별잔액조회(전전월)'!$C:$E, 3, FALSE), 0))</f>
        <v>0</v>
      </c>
      <c r="Q134" s="46">
        <f t="shared" ca="1" si="9"/>
        <v>0</v>
      </c>
      <c r="R134" s="42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  <c r="S134" s="60"/>
    </row>
    <row r="135" spans="2:19" ht="16.5" customHeight="1" x14ac:dyDescent="0.3">
      <c r="B135" s="5" t="str">
        <v>베리언스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SUMIF('관리항목계정별잔액조회(전월)'!$I:$I,B135,'관리항목계정별잔액조회(전월)'!$D:$D)</f>
        <v>0</v>
      </c>
      <c r="F135" s="13">
        <f>SUMIF('관리항목계정별잔액조회(전월)'!$I:$I,B135,'관리항목계정별잔액조회(전월)'!$E:$E)</f>
        <v>0</v>
      </c>
      <c r="G135" s="13">
        <f>SUMIF('관리항목계정별잔액조회(전월)'!$I:$I,B135,'관리항목계정별잔액조회(전월)'!$F:$F)</f>
        <v>0</v>
      </c>
      <c r="H135" s="14">
        <f>SUMIF('관리항목계정별잔액조회(전월)'!$I:$I,B135,'관리항목계정별잔액조회(전월)'!$G:$G)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0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0">
        <f t="shared" ref="N135:N198" ca="1" si="11">MIN(L135, I135+J135)</f>
        <v>0</v>
      </c>
      <c r="O135" s="40">
        <f t="shared" ref="O135:O198" ca="1" si="12">MIN(MAX(0, L135-N135), F135)</f>
        <v>0</v>
      </c>
      <c r="P135" s="40">
        <f ca="1">MIN(MAX(0, L135-N135-O135), IFERROR(VLOOKUP(B135,'관리항목계정별잔액조회(전전월)'!$C:$E, 3, FALSE), 0))</f>
        <v>0</v>
      </c>
      <c r="Q135" s="46">
        <f t="shared" ref="Q135:Q198" ca="1" si="13">MAX(0,L135-N135-O135-P135)</f>
        <v>0</v>
      </c>
      <c r="R135" s="42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  <c r="S135" s="60"/>
    </row>
    <row r="136" spans="2:19" ht="16.5" customHeight="1" x14ac:dyDescent="0.3">
      <c r="B136" s="5" t="str">
        <v>베스트팜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SUMIF('관리항목계정별잔액조회(전월)'!$I:$I,B136,'관리항목계정별잔액조회(전월)'!$D:$D)</f>
        <v>476278</v>
      </c>
      <c r="F136" s="13">
        <f>SUMIF('관리항목계정별잔액조회(전월)'!$I:$I,B136,'관리항목계정별잔액조회(전월)'!$E:$E)</f>
        <v>1026000</v>
      </c>
      <c r="G136" s="13">
        <f>SUMIF('관리항목계정별잔액조회(전월)'!$I:$I,B136,'관리항목계정별잔액조회(전월)'!$F:$F)</f>
        <v>476280</v>
      </c>
      <c r="H136" s="14">
        <f>SUMIF('관리항목계정별잔액조회(전월)'!$I:$I,B136,'관리항목계정별잔액조회(전월)'!$G:$G)</f>
        <v>1025998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10"/>
        <v>1025998</v>
      </c>
      <c r="M136" s="14">
        <f ca="1">SUMIFS(거래명세서품목조회!BK:BK, 거래명세서품목조회!BX:BX, B136, 거래명세서품목조회!G:G, "&lt;="&amp;(INT($B$4)-30))</f>
        <v>0</v>
      </c>
      <c r="N136" s="40">
        <f t="shared" ca="1" si="11"/>
        <v>0</v>
      </c>
      <c r="O136" s="40">
        <f t="shared" ca="1" si="12"/>
        <v>1025998</v>
      </c>
      <c r="P136" s="40">
        <f ca="1">MIN(MAX(0, L136-N136-O136), IFERROR(VLOOKUP(B136,'관리항목계정별잔액조회(전전월)'!$C:$E, 3, FALSE), 0))</f>
        <v>0</v>
      </c>
      <c r="Q136" s="46">
        <f t="shared" ca="1" si="13"/>
        <v>0</v>
      </c>
      <c r="R136" s="42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  <c r="S136" s="60"/>
    </row>
    <row r="137" spans="2:19" ht="16.5" customHeight="1" x14ac:dyDescent="0.3">
      <c r="B137" s="5" t="str">
        <v>보덕메디팜</v>
      </c>
      <c r="C137" s="5" t="str">
        <f>IFERROR(VLOOKUP(B137,거래처별담당자!C:F,4,0), "#미등록")</f>
        <v>CSO팀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김화니</v>
      </c>
      <c r="E137" s="13">
        <f>SUMIF('관리항목계정별잔액조회(전월)'!$I:$I,B137,'관리항목계정별잔액조회(전월)'!$D:$D)</f>
        <v>-1808980</v>
      </c>
      <c r="F137" s="13">
        <f>SUMIF('관리항목계정별잔액조회(전월)'!$I:$I,B137,'관리항목계정별잔액조회(전월)'!$E:$E)</f>
        <v>0</v>
      </c>
      <c r="G137" s="13">
        <f>SUMIF('관리항목계정별잔액조회(전월)'!$I:$I,B137,'관리항목계정별잔액조회(전월)'!$F:$F)</f>
        <v>-1808980</v>
      </c>
      <c r="H137" s="14">
        <f>SUMIF('관리항목계정별잔액조회(전월)'!$I:$I,B137,'관리항목계정별잔액조회(전월)'!$G:$G)</f>
        <v>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0"/>
        <v>0</v>
      </c>
      <c r="M137" s="14">
        <f ca="1">SUMIFS(거래명세서품목조회!BK:BK, 거래명세서품목조회!BX:BX, B137, 거래명세서품목조회!G:G, "&lt;="&amp;(INT($B$4)-30))</f>
        <v>0</v>
      </c>
      <c r="N137" s="40">
        <f t="shared" ca="1" si="11"/>
        <v>0</v>
      </c>
      <c r="O137" s="40">
        <f t="shared" ca="1" si="12"/>
        <v>0</v>
      </c>
      <c r="P137" s="40">
        <f ca="1">MIN(MAX(0, L137-N137-O137), IFERROR(VLOOKUP(B137,'관리항목계정별잔액조회(전전월)'!$C:$E, 3, FALSE), 0))</f>
        <v>0</v>
      </c>
      <c r="Q137" s="46">
        <f t="shared" ca="1" si="13"/>
        <v>0</v>
      </c>
      <c r="R137" s="42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  <c r="S137" s="60"/>
    </row>
    <row r="138" spans="2:19" ht="16.5" customHeight="1" x14ac:dyDescent="0.3">
      <c r="B138" s="5" t="str">
        <v>부림약품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SUMIF('관리항목계정별잔액조회(전월)'!$I:$I,B138,'관리항목계정별잔액조회(전월)'!$D:$D)</f>
        <v>0</v>
      </c>
      <c r="F138" s="13">
        <f>SUMIF('관리항목계정별잔액조회(전월)'!$I:$I,B138,'관리항목계정별잔액조회(전월)'!$E:$E)</f>
        <v>0</v>
      </c>
      <c r="G138" s="13">
        <f>SUMIF('관리항목계정별잔액조회(전월)'!$I:$I,B138,'관리항목계정별잔액조회(전월)'!$F:$F)</f>
        <v>0</v>
      </c>
      <c r="H138" s="14">
        <f>SUMIF('관리항목계정별잔액조회(전월)'!$I:$I,B138,'관리항목계정별잔액조회(전월)'!$G:$G)</f>
        <v>0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10"/>
        <v>0</v>
      </c>
      <c r="M138" s="14">
        <f ca="1">SUMIFS(거래명세서품목조회!BK:BK, 거래명세서품목조회!BX:BX, B138, 거래명세서품목조회!G:G, "&lt;="&amp;(INT($B$4)-30))</f>
        <v>0</v>
      </c>
      <c r="N138" s="40">
        <f t="shared" ca="1" si="11"/>
        <v>0</v>
      </c>
      <c r="O138" s="40">
        <f t="shared" ca="1" si="12"/>
        <v>0</v>
      </c>
      <c r="P138" s="40">
        <f ca="1">MIN(MAX(0, L138-N138-O138), IFERROR(VLOOKUP(B138,'관리항목계정별잔액조회(전전월)'!$C:$E, 3, FALSE), 0))</f>
        <v>0</v>
      </c>
      <c r="Q138" s="46">
        <f t="shared" ca="1" si="13"/>
        <v>0</v>
      </c>
      <c r="R138" s="42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  <c r="S138" s="60"/>
    </row>
    <row r="139" spans="2:19" ht="16.5" customHeight="1" x14ac:dyDescent="0.3">
      <c r="B139" s="5" t="str">
        <v>비에스팜코리아(거래종료)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-145130</v>
      </c>
      <c r="F139" s="13">
        <f>SUMIF('관리항목계정별잔액조회(전월)'!$I:$I,B139,'관리항목계정별잔액조회(전월)'!$E:$E)</f>
        <v>0</v>
      </c>
      <c r="G139" s="13">
        <f>SUMIF('관리항목계정별잔액조회(전월)'!$I:$I,B139,'관리항목계정별잔액조회(전월)'!$F:$F)</f>
        <v>-145130</v>
      </c>
      <c r="H139" s="14">
        <f>SUMIF('관리항목계정별잔액조회(전월)'!$I:$I,B139,'관리항목계정별잔액조회(전월)'!$G:$G)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10"/>
        <v>0</v>
      </c>
      <c r="M139" s="14">
        <f ca="1">SUMIFS(거래명세서품목조회!BK:BK, 거래명세서품목조회!BX:BX, B139, 거래명세서품목조회!G:G, "&lt;="&amp;(INT($B$4)-30))</f>
        <v>0</v>
      </c>
      <c r="N139" s="40">
        <f t="shared" ca="1" si="11"/>
        <v>0</v>
      </c>
      <c r="O139" s="40">
        <f t="shared" ca="1" si="12"/>
        <v>0</v>
      </c>
      <c r="P139" s="40">
        <f ca="1">MIN(MAX(0, L139-N139-O139), IFERROR(VLOOKUP(B139,'관리항목계정별잔액조회(전전월)'!$C:$E, 3, FALSE), 0))</f>
        <v>0</v>
      </c>
      <c r="Q139" s="46">
        <f t="shared" ca="1" si="13"/>
        <v>0</v>
      </c>
      <c r="R139" s="42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  <c r="S139" s="60"/>
    </row>
    <row r="140" spans="2:19" ht="16.5" customHeight="1" x14ac:dyDescent="0.3">
      <c r="B140" s="5" t="str">
        <v>서울유니온약품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SUMIF('관리항목계정별잔액조회(전월)'!$I:$I,B140,'관리항목계정별잔액조회(전월)'!$D:$D)</f>
        <v>0</v>
      </c>
      <c r="F140" s="13">
        <f>SUMIF('관리항목계정별잔액조회(전월)'!$I:$I,B140,'관리항목계정별잔액조회(전월)'!$E:$E)</f>
        <v>0</v>
      </c>
      <c r="G140" s="13">
        <f>SUMIF('관리항목계정별잔액조회(전월)'!$I:$I,B140,'관리항목계정별잔액조회(전월)'!$F:$F)</f>
        <v>0</v>
      </c>
      <c r="H140" s="14">
        <f>SUMIF('관리항목계정별잔액조회(전월)'!$I:$I,B140,'관리항목계정별잔액조회(전월)'!$G:$G)</f>
        <v>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0"/>
        <v>0</v>
      </c>
      <c r="M140" s="14">
        <f ca="1">SUMIFS(거래명세서품목조회!BK:BK, 거래명세서품목조회!BX:BX, B140, 거래명세서품목조회!G:G, "&lt;="&amp;(INT($B$4)-30))</f>
        <v>0</v>
      </c>
      <c r="N140" s="40">
        <f t="shared" ca="1" si="11"/>
        <v>0</v>
      </c>
      <c r="O140" s="40">
        <f t="shared" ca="1" si="12"/>
        <v>0</v>
      </c>
      <c r="P140" s="40">
        <f ca="1">MIN(MAX(0, L140-N140-O140), IFERROR(VLOOKUP(B140,'관리항목계정별잔액조회(전전월)'!$C:$E, 3, FALSE), 0))</f>
        <v>0</v>
      </c>
      <c r="Q140" s="46">
        <f t="shared" ca="1" si="13"/>
        <v>0</v>
      </c>
      <c r="R140" s="42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  <c r="S140" s="60"/>
    </row>
    <row r="141" spans="2:19" ht="16.5" customHeight="1" x14ac:dyDescent="0.3">
      <c r="B141" s="5" t="str">
        <v>서흥메디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0</v>
      </c>
      <c r="F141" s="13">
        <f>SUMIF('관리항목계정별잔액조회(전월)'!$I:$I,B141,'관리항목계정별잔액조회(전월)'!$E:$E)</f>
        <v>332100</v>
      </c>
      <c r="G141" s="13">
        <f>SUMIF('관리항목계정별잔액조회(전월)'!$I:$I,B141,'관리항목계정별잔액조회(전월)'!$F:$F)</f>
        <v>0</v>
      </c>
      <c r="H141" s="14">
        <f>SUMIF('관리항목계정별잔액조회(전월)'!$I:$I,B141,'관리항목계정별잔액조회(전월)'!$G:$G)</f>
        <v>332100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0"/>
        <v>332100</v>
      </c>
      <c r="M141" s="14">
        <f ca="1">SUMIFS(거래명세서품목조회!BK:BK, 거래명세서품목조회!BX:BX, B141, 거래명세서품목조회!G:G, "&lt;="&amp;(INT($B$4)-30))</f>
        <v>0</v>
      </c>
      <c r="N141" s="40">
        <f t="shared" ca="1" si="11"/>
        <v>0</v>
      </c>
      <c r="O141" s="40">
        <f t="shared" ca="1" si="12"/>
        <v>332100</v>
      </c>
      <c r="P141" s="40">
        <f ca="1">MIN(MAX(0, L141-N141-O141), IFERROR(VLOOKUP(B141,'관리항목계정별잔액조회(전전월)'!$C:$E, 3, FALSE), 0))</f>
        <v>0</v>
      </c>
      <c r="Q141" s="46">
        <f t="shared" ca="1" si="13"/>
        <v>0</v>
      </c>
      <c r="R141" s="42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  <c r="S141" s="60"/>
    </row>
    <row r="142" spans="2:19" ht="16.5" customHeight="1" x14ac:dyDescent="0.3">
      <c r="B142" s="5" t="str">
        <v>세광팜</v>
      </c>
      <c r="C142" s="5" t="str">
        <f>IFERROR(VLOOKUP(B142,거래처별담당자!C:F,4,0), "#미등록")</f>
        <v>CSO팀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김화니</v>
      </c>
      <c r="E142" s="13">
        <f>SUMIF('관리항목계정별잔액조회(전월)'!$I:$I,B142,'관리항목계정별잔액조회(전월)'!$D:$D)</f>
        <v>-152492</v>
      </c>
      <c r="F142" s="13">
        <f>SUMIF('관리항목계정별잔액조회(전월)'!$I:$I,B142,'관리항목계정별잔액조회(전월)'!$E:$E)</f>
        <v>1666800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1514308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0"/>
        <v>1514308</v>
      </c>
      <c r="M142" s="14">
        <f ca="1">SUMIFS(거래명세서품목조회!BK:BK, 거래명세서품목조회!BX:BX, B142, 거래명세서품목조회!G:G, "&lt;="&amp;(INT($B$4)-30))</f>
        <v>0</v>
      </c>
      <c r="N142" s="40">
        <f t="shared" ca="1" si="11"/>
        <v>0</v>
      </c>
      <c r="O142" s="40">
        <f t="shared" ca="1" si="12"/>
        <v>1514308</v>
      </c>
      <c r="P142" s="67">
        <v>0</v>
      </c>
      <c r="Q142" s="46">
        <f t="shared" ca="1" si="13"/>
        <v>0</v>
      </c>
      <c r="R142" s="42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  <c r="S142" s="60"/>
    </row>
    <row r="143" spans="2:19" ht="16.5" customHeight="1" x14ac:dyDescent="0.3">
      <c r="B143" s="5" t="str">
        <v>센텀메디팜</v>
      </c>
      <c r="C143" s="5" t="str">
        <f>IFERROR(VLOOKUP(B143,거래처별담당자!C:F,4,0), "#미등록")</f>
        <v>CSO팀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김화니</v>
      </c>
      <c r="E143" s="13">
        <f>SUMIF('관리항목계정별잔액조회(전월)'!$I:$I,B143,'관리항목계정별잔액조회(전월)'!$D:$D)</f>
        <v>226800</v>
      </c>
      <c r="F143" s="13">
        <f>SUMIF('관리항목계정별잔액조회(전월)'!$I:$I,B143,'관리항목계정별잔액조회(전월)'!$E:$E)</f>
        <v>-222800</v>
      </c>
      <c r="G143" s="13">
        <f>SUMIF('관리항목계정별잔액조회(전월)'!$I:$I,B143,'관리항목계정별잔액조회(전월)'!$F:$F)</f>
        <v>4000</v>
      </c>
      <c r="H143" s="14">
        <f>SUMIF('관리항목계정별잔액조회(전월)'!$I:$I,B143,'관리항목계정별잔액조회(전월)'!$G:$G)</f>
        <v>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10"/>
        <v>0</v>
      </c>
      <c r="M143" s="14">
        <f ca="1">SUMIFS(거래명세서품목조회!BK:BK, 거래명세서품목조회!BX:BX, B143, 거래명세서품목조회!G:G, "&lt;="&amp;(INT($B$4)-30))</f>
        <v>0</v>
      </c>
      <c r="N143" s="40">
        <f t="shared" ca="1" si="11"/>
        <v>0</v>
      </c>
      <c r="O143" s="67">
        <v>0</v>
      </c>
      <c r="P143" s="40">
        <f ca="1">MIN(MAX(0, L143-N143-O143), IFERROR(VLOOKUP(B143,'관리항목계정별잔액조회(전전월)'!$C:$E, 3, FALSE), 0))</f>
        <v>0</v>
      </c>
      <c r="Q143" s="46">
        <f t="shared" ca="1" si="13"/>
        <v>0</v>
      </c>
      <c r="R143" s="42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  <c r="S143" s="60"/>
    </row>
    <row r="144" spans="2:19" ht="16.5" customHeight="1" x14ac:dyDescent="0.3">
      <c r="B144" s="5" t="str">
        <v>소다미(주)</v>
      </c>
      <c r="C144" s="5" t="str">
        <f>IFERROR(VLOOKUP(B144,거래처별담당자!C:F,4,0), "#미등록")</f>
        <v>CSO팀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김화니</v>
      </c>
      <c r="E144" s="13">
        <f>SUMIF('관리항목계정별잔액조회(전월)'!$I:$I,B144,'관리항목계정별잔액조회(전월)'!$D:$D)</f>
        <v>-629300</v>
      </c>
      <c r="F144" s="13">
        <f>SUMIF('관리항목계정별잔액조회(전월)'!$I:$I,B144,'관리항목계정별잔액조회(전월)'!$E:$E)</f>
        <v>0</v>
      </c>
      <c r="G144" s="13">
        <f>SUMIF('관리항목계정별잔액조회(전월)'!$I:$I,B144,'관리항목계정별잔액조회(전월)'!$F:$F)</f>
        <v>-629300</v>
      </c>
      <c r="H144" s="14">
        <f>SUMIF('관리항목계정별잔액조회(전월)'!$I:$I,B144,'관리항목계정별잔액조회(전월)'!$G:$G)</f>
        <v>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0"/>
        <v>0</v>
      </c>
      <c r="M144" s="14">
        <f ca="1">SUMIFS(거래명세서품목조회!BK:BK, 거래명세서품목조회!BX:BX, B144, 거래명세서품목조회!G:G, "&lt;="&amp;(INT($B$4)-30))</f>
        <v>0</v>
      </c>
      <c r="N144" s="40">
        <f t="shared" ca="1" si="11"/>
        <v>0</v>
      </c>
      <c r="O144" s="40">
        <f t="shared" ca="1" si="12"/>
        <v>0</v>
      </c>
      <c r="P144" s="40">
        <f ca="1">MIN(MAX(0, L144-N144-O144), IFERROR(VLOOKUP(B144,'관리항목계정별잔액조회(전전월)'!$C:$E, 3, FALSE), 0))</f>
        <v>0</v>
      </c>
      <c r="Q144" s="46">
        <f t="shared" ca="1" si="13"/>
        <v>0</v>
      </c>
      <c r="R144" s="42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  <c r="S144" s="60"/>
    </row>
    <row r="145" spans="2:19" ht="16.5" customHeight="1" x14ac:dyDescent="0.3">
      <c r="B145" s="5" t="str">
        <v>스타약품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-1755000</v>
      </c>
      <c r="F145" s="13">
        <f>SUMIF('관리항목계정별잔액조회(전월)'!$I:$I,B145,'관리항목계정별잔액조회(전월)'!$E:$E)</f>
        <v>0</v>
      </c>
      <c r="G145" s="13">
        <f>SUMIF('관리항목계정별잔액조회(전월)'!$I:$I,B145,'관리항목계정별잔액조회(전월)'!$F:$F)</f>
        <v>-1755000</v>
      </c>
      <c r="H145" s="14">
        <f>SUMIF('관리항목계정별잔액조회(전월)'!$I:$I,B145,'관리항목계정별잔액조회(전월)'!$G:$G)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0"/>
        <v>0</v>
      </c>
      <c r="M145" s="14">
        <f ca="1">SUMIFS(거래명세서품목조회!BK:BK, 거래명세서품목조회!BX:BX, B145, 거래명세서품목조회!G:G, "&lt;="&amp;(INT($B$4)-30))</f>
        <v>0</v>
      </c>
      <c r="N145" s="40">
        <f t="shared" ca="1" si="11"/>
        <v>0</v>
      </c>
      <c r="O145" s="40">
        <f t="shared" ca="1" si="12"/>
        <v>0</v>
      </c>
      <c r="P145" s="40">
        <f ca="1">MIN(MAX(0, L145-N145-O145), IFERROR(VLOOKUP(B145,'관리항목계정별잔액조회(전전월)'!$C:$E, 3, FALSE), 0))</f>
        <v>0</v>
      </c>
      <c r="Q145" s="46">
        <f t="shared" ca="1" si="13"/>
        <v>0</v>
      </c>
      <c r="R145" s="42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  <c r="S145" s="60"/>
    </row>
    <row r="146" spans="2:19" ht="16.5" customHeight="1" x14ac:dyDescent="0.3">
      <c r="B146" s="5" t="str">
        <v>신성약품(김포)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0</v>
      </c>
      <c r="F146" s="13">
        <f>SUMIF('관리항목계정별잔액조회(전월)'!$I:$I,B146,'관리항목계정별잔액조회(전월)'!$E:$E)</f>
        <v>0</v>
      </c>
      <c r="G146" s="13">
        <f>SUMIF('관리항목계정별잔액조회(전월)'!$I:$I,B146,'관리항목계정별잔액조회(전월)'!$F:$F)</f>
        <v>0</v>
      </c>
      <c r="H146" s="14">
        <f>SUMIF('관리항목계정별잔액조회(전월)'!$I:$I,B146,'관리항목계정별잔액조회(전월)'!$G:$G)</f>
        <v>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10"/>
        <v>0</v>
      </c>
      <c r="M146" s="14">
        <f ca="1">SUMIFS(거래명세서품목조회!BK:BK, 거래명세서품목조회!BX:BX, B146, 거래명세서품목조회!G:G, "&lt;="&amp;(INT($B$4)-30))</f>
        <v>0</v>
      </c>
      <c r="N146" s="40">
        <f t="shared" ca="1" si="11"/>
        <v>0</v>
      </c>
      <c r="O146" s="40">
        <f t="shared" ca="1" si="12"/>
        <v>0</v>
      </c>
      <c r="P146" s="40">
        <f ca="1">MIN(MAX(0, L146-N146-O146), IFERROR(VLOOKUP(B146,'관리항목계정별잔액조회(전전월)'!$C:$E, 3, FALSE), 0))</f>
        <v>0</v>
      </c>
      <c r="Q146" s="46">
        <f t="shared" ca="1" si="13"/>
        <v>0</v>
      </c>
      <c r="R146" s="42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  <c r="S146" s="60"/>
    </row>
    <row r="147" spans="2:19" ht="16.5" customHeight="1" x14ac:dyDescent="0.3">
      <c r="B147" s="5" t="str">
        <v>씨드약품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SUMIF('관리항목계정별잔액조회(전월)'!$I:$I,B147,'관리항목계정별잔액조회(전월)'!$D:$D)</f>
        <v>-10000</v>
      </c>
      <c r="F147" s="13">
        <f>SUMIF('관리항목계정별잔액조회(전월)'!$I:$I,B147,'관리항목계정별잔액조회(전월)'!$E:$E)</f>
        <v>0</v>
      </c>
      <c r="G147" s="13">
        <f>SUMIF('관리항목계정별잔액조회(전월)'!$I:$I,B147,'관리항목계정별잔액조회(전월)'!$F:$F)</f>
        <v>-10000</v>
      </c>
      <c r="H147" s="14">
        <f>SUMIF('관리항목계정별잔액조회(전월)'!$I:$I,B147,'관리항목계정별잔액조회(전월)'!$G:$G)</f>
        <v>0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0"/>
        <v>0</v>
      </c>
      <c r="M147" s="14">
        <f ca="1">SUMIFS(거래명세서품목조회!BK:BK, 거래명세서품목조회!BX:BX, B147, 거래명세서품목조회!G:G, "&lt;="&amp;(INT($B$4)-30))</f>
        <v>0</v>
      </c>
      <c r="N147" s="40">
        <f t="shared" ca="1" si="11"/>
        <v>0</v>
      </c>
      <c r="O147" s="40">
        <f t="shared" ca="1" si="12"/>
        <v>0</v>
      </c>
      <c r="P147" s="40">
        <f ca="1">MIN(MAX(0, L147-N147-O147), IFERROR(VLOOKUP(B147,'관리항목계정별잔액조회(전전월)'!$C:$E, 3, FALSE), 0))</f>
        <v>0</v>
      </c>
      <c r="Q147" s="46">
        <f t="shared" ca="1" si="13"/>
        <v>0</v>
      </c>
      <c r="R147" s="42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  <c r="S147" s="60"/>
    </row>
    <row r="148" spans="2:19" ht="16.5" customHeight="1" x14ac:dyDescent="0.3">
      <c r="B148" s="5" t="str">
        <v>씨앤씨팜코어(의료기기)</v>
      </c>
      <c r="C148" s="5" t="str">
        <f>IFERROR(VLOOKUP(B148,거래처별담당자!C:F,4,0), "#미등록")</f>
        <v>의료기기팀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권정일1</v>
      </c>
      <c r="E148" s="13">
        <f>SUMIF('관리항목계정별잔액조회(전월)'!$I:$I,B148,'관리항목계정별잔액조회(전월)'!$D:$D)</f>
        <v>0</v>
      </c>
      <c r="F148" s="13">
        <f>SUMIF('관리항목계정별잔액조회(전월)'!$I:$I,B148,'관리항목계정별잔액조회(전월)'!$E:$E)</f>
        <v>770000</v>
      </c>
      <c r="G148" s="13">
        <f>SUMIF('관리항목계정별잔액조회(전월)'!$I:$I,B148,'관리항목계정별잔액조회(전월)'!$F:$F)</f>
        <v>770000</v>
      </c>
      <c r="H148" s="14">
        <f>SUMIF('관리항목계정별잔액조회(전월)'!$I:$I,B148,'관리항목계정별잔액조회(전월)'!$G:$G)</f>
        <v>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0"/>
        <v>0</v>
      </c>
      <c r="M148" s="14">
        <f ca="1">SUMIFS(거래명세서품목조회!BK:BK, 거래명세서품목조회!BX:BX, B148, 거래명세서품목조회!G:G, "&lt;="&amp;(INT($B$4)-30))</f>
        <v>0</v>
      </c>
      <c r="N148" s="40">
        <f t="shared" ca="1" si="11"/>
        <v>0</v>
      </c>
      <c r="O148" s="40">
        <f t="shared" ca="1" si="12"/>
        <v>0</v>
      </c>
      <c r="P148" s="40">
        <f ca="1">MIN(MAX(0, L148-N148-O148), IFERROR(VLOOKUP(B148,'관리항목계정별잔액조회(전전월)'!$C:$E, 3, FALSE), 0))</f>
        <v>0</v>
      </c>
      <c r="Q148" s="46">
        <f t="shared" ca="1" si="13"/>
        <v>0</v>
      </c>
      <c r="R148" s="42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  <c r="S148" s="60"/>
    </row>
    <row r="149" spans="2:19" ht="16.5" customHeight="1" x14ac:dyDescent="0.3">
      <c r="B149" s="5" t="str">
        <v>씨티씨바이오</v>
      </c>
      <c r="C149" s="5" t="str">
        <f>IFERROR(VLOOKUP(B149,거래처별담당자!C:F,4,0), "#미등록")</f>
        <v>CMO팀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이운범</v>
      </c>
      <c r="E149" s="13">
        <f>SUMIF('관리항목계정별잔액조회(전월)'!$I:$I,B149,'관리항목계정별잔액조회(전월)'!$D:$D)</f>
        <v>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0</v>
      </c>
      <c r="H149" s="14">
        <f>SUMIF('관리항목계정별잔액조회(전월)'!$I:$I,B149,'관리항목계정별잔액조회(전월)'!$G:$G)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0"/>
        <v>0</v>
      </c>
      <c r="M149" s="14">
        <f ca="1">SUMIFS(거래명세서품목조회!BK:BK, 거래명세서품목조회!BX:BX, B149, 거래명세서품목조회!G:G, "&lt;="&amp;(INT($B$4)-30))</f>
        <v>0</v>
      </c>
      <c r="N149" s="40">
        <f t="shared" ca="1" si="11"/>
        <v>0</v>
      </c>
      <c r="O149" s="40">
        <f t="shared" ca="1" si="12"/>
        <v>0</v>
      </c>
      <c r="P149" s="40">
        <f ca="1">MIN(MAX(0, L149-N149-O149), IFERROR(VLOOKUP(B149,'관리항목계정별잔액조회(전전월)'!$C:$E, 3, FALSE), 0))</f>
        <v>0</v>
      </c>
      <c r="Q149" s="46">
        <f t="shared" ca="1" si="13"/>
        <v>0</v>
      </c>
      <c r="R149" s="42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  <c r="S149" s="60"/>
    </row>
    <row r="150" spans="2:19" ht="16.5" customHeight="1" x14ac:dyDescent="0.3">
      <c r="B150" s="5" t="str">
        <v>아주약품</v>
      </c>
      <c r="C150" s="5" t="str">
        <f>IFERROR(VLOOKUP(B150,거래처별담당자!C:F,4,0), "#미등록")</f>
        <v>CMO팀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이운범</v>
      </c>
      <c r="E150" s="13">
        <f>SUMIF('관리항목계정별잔액조회(전월)'!$I:$I,B150,'관리항목계정별잔액조회(전월)'!$D:$D)</f>
        <v>25582920</v>
      </c>
      <c r="F150" s="13">
        <f>SUMIF('관리항목계정별잔액조회(전월)'!$I:$I,B150,'관리항목계정별잔액조회(전월)'!$E:$E)</f>
        <v>0</v>
      </c>
      <c r="G150" s="13">
        <f>SUMIF('관리항목계정별잔액조회(전월)'!$I:$I,B150,'관리항목계정별잔액조회(전월)'!$F:$F)</f>
        <v>25582920</v>
      </c>
      <c r="H150" s="14">
        <f>SUMIF('관리항목계정별잔액조회(전월)'!$I:$I,B150,'관리항목계정별잔액조회(전월)'!$G:$G)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10"/>
        <v>0</v>
      </c>
      <c r="M150" s="14">
        <f ca="1">SUMIFS(거래명세서품목조회!BK:BK, 거래명세서품목조회!BX:BX, B150, 거래명세서품목조회!G:G, "&lt;="&amp;(INT($B$4)-30))</f>
        <v>0</v>
      </c>
      <c r="N150" s="40">
        <f t="shared" ca="1" si="11"/>
        <v>0</v>
      </c>
      <c r="O150" s="40">
        <f t="shared" ca="1" si="12"/>
        <v>0</v>
      </c>
      <c r="P150" s="40">
        <f ca="1">MIN(MAX(0, L150-N150-O150), IFERROR(VLOOKUP(B150,'관리항목계정별잔액조회(전전월)'!$C:$E, 3, FALSE), 0))</f>
        <v>0</v>
      </c>
      <c r="Q150" s="46">
        <f t="shared" ca="1" si="13"/>
        <v>0</v>
      </c>
      <c r="R150" s="42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  <c r="S150" s="60"/>
    </row>
    <row r="151" spans="2:19" ht="16.5" customHeight="1" x14ac:dyDescent="0.3">
      <c r="B151" s="5" t="str">
        <v>알파코리아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SUMIF('관리항목계정별잔액조회(전월)'!$I:$I,B151,'관리항목계정별잔액조회(전월)'!$D:$D)</f>
        <v>0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0"/>
        <v>0</v>
      </c>
      <c r="M151" s="14">
        <f ca="1">SUMIFS(거래명세서품목조회!BK:BK, 거래명세서품목조회!BX:BX, B151, 거래명세서품목조회!G:G, "&lt;="&amp;(INT($B$4)-30))</f>
        <v>0</v>
      </c>
      <c r="N151" s="40">
        <f t="shared" ca="1" si="11"/>
        <v>0</v>
      </c>
      <c r="O151" s="40">
        <f t="shared" ca="1" si="12"/>
        <v>0</v>
      </c>
      <c r="P151" s="40">
        <f ca="1">MIN(MAX(0, L151-N151-O151), IFERROR(VLOOKUP(B151,'관리항목계정별잔액조회(전전월)'!$C:$E, 3, FALSE), 0))</f>
        <v>0</v>
      </c>
      <c r="Q151" s="46">
        <f t="shared" ca="1" si="13"/>
        <v>0</v>
      </c>
      <c r="R151" s="42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  <c r="S151" s="60"/>
    </row>
    <row r="152" spans="2:19" ht="16.5" customHeight="1" x14ac:dyDescent="0.3">
      <c r="B152" s="5" t="str">
        <v>앤플러스팜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SUMIF('관리항목계정별잔액조회(전월)'!$I:$I,B152,'관리항목계정별잔액조회(전월)'!$D:$D)</f>
        <v>0</v>
      </c>
      <c r="F152" s="13">
        <f>SUMIF('관리항목계정별잔액조회(전월)'!$I:$I,B152,'관리항목계정별잔액조회(전월)'!$E:$E)</f>
        <v>5339700</v>
      </c>
      <c r="G152" s="13">
        <f>SUMIF('관리항목계정별잔액조회(전월)'!$I:$I,B152,'관리항목계정별잔액조회(전월)'!$F:$F)</f>
        <v>5339700</v>
      </c>
      <c r="H152" s="14">
        <f>SUMIF('관리항목계정별잔액조회(전월)'!$I:$I,B152,'관리항목계정별잔액조회(전월)'!$G:$G)</f>
        <v>0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0"/>
        <v>0</v>
      </c>
      <c r="M152" s="14">
        <f ca="1">SUMIFS(거래명세서품목조회!BK:BK, 거래명세서품목조회!BX:BX, B152, 거래명세서품목조회!G:G, "&lt;="&amp;(INT($B$4)-30))</f>
        <v>0</v>
      </c>
      <c r="N152" s="40">
        <f t="shared" ca="1" si="11"/>
        <v>0</v>
      </c>
      <c r="O152" s="40">
        <f t="shared" ca="1" si="12"/>
        <v>0</v>
      </c>
      <c r="P152" s="40">
        <f ca="1">MIN(MAX(0, L152-N152-O152), IFERROR(VLOOKUP(B152,'관리항목계정별잔액조회(전전월)'!$C:$E, 3, FALSE), 0))</f>
        <v>0</v>
      </c>
      <c r="Q152" s="46">
        <f t="shared" ca="1" si="13"/>
        <v>0</v>
      </c>
      <c r="R152" s="42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  <c r="S152" s="60"/>
    </row>
    <row r="153" spans="2:19" ht="16.5" customHeight="1" x14ac:dyDescent="0.3">
      <c r="B153" s="5" t="str">
        <v>에버에코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SUMIF('관리항목계정별잔액조회(전월)'!$I:$I,B153,'관리항목계정별잔액조회(전월)'!$D:$D)</f>
        <v>0</v>
      </c>
      <c r="F153" s="13">
        <f>SUMIF('관리항목계정별잔액조회(전월)'!$I:$I,B153,'관리항목계정별잔액조회(전월)'!$E:$E)</f>
        <v>324000</v>
      </c>
      <c r="G153" s="13">
        <f>SUMIF('관리항목계정별잔액조회(전월)'!$I:$I,B153,'관리항목계정별잔액조회(전월)'!$F:$F)</f>
        <v>324000</v>
      </c>
      <c r="H153" s="14">
        <f>SUMIF('관리항목계정별잔액조회(전월)'!$I:$I,B153,'관리항목계정별잔액조회(전월)'!$G:$G)</f>
        <v>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0"/>
        <v>0</v>
      </c>
      <c r="M153" s="14">
        <f ca="1">SUMIFS(거래명세서품목조회!BK:BK, 거래명세서품목조회!BX:BX, B153, 거래명세서품목조회!G:G, "&lt;="&amp;(INT($B$4)-30))</f>
        <v>0</v>
      </c>
      <c r="N153" s="40">
        <f t="shared" ca="1" si="11"/>
        <v>0</v>
      </c>
      <c r="O153" s="40">
        <f t="shared" ca="1" si="12"/>
        <v>0</v>
      </c>
      <c r="P153" s="40">
        <f ca="1">MIN(MAX(0, L153-N153-O153), IFERROR(VLOOKUP(B153,'관리항목계정별잔액조회(전전월)'!$C:$E, 3, FALSE), 0))</f>
        <v>0</v>
      </c>
      <c r="Q153" s="46">
        <f t="shared" ca="1" si="13"/>
        <v>0</v>
      </c>
      <c r="R153" s="42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  <c r="S153" s="60"/>
    </row>
    <row r="154" spans="2:19" ht="16.5" customHeight="1" x14ac:dyDescent="0.3">
      <c r="B154" s="5" t="str">
        <v>에스제이피</v>
      </c>
      <c r="C154" s="5" t="str">
        <f>IFERROR(VLOOKUP(B154,거래처별담당자!C:F,4,0), "#미등록")</f>
        <v>CSO팀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김화니</v>
      </c>
      <c r="E154" s="13">
        <f>SUMIF('관리항목계정별잔액조회(전월)'!$I:$I,B154,'관리항목계정별잔액조회(전월)'!$D:$D)</f>
        <v>1960200</v>
      </c>
      <c r="F154" s="13">
        <f>SUMIF('관리항목계정별잔액조회(전월)'!$I:$I,B154,'관리항목계정별잔액조회(전월)'!$E:$E)</f>
        <v>3149280</v>
      </c>
      <c r="G154" s="13">
        <f>SUMIF('관리항목계정별잔액조회(전월)'!$I:$I,B154,'관리항목계정별잔액조회(전월)'!$F:$F)</f>
        <v>1960200</v>
      </c>
      <c r="H154" s="14">
        <f>SUMIF('관리항목계정별잔액조회(전월)'!$I:$I,B154,'관리항목계정별잔액조회(전월)'!$G:$G)</f>
        <v>3149280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0"/>
        <v>3149280</v>
      </c>
      <c r="M154" s="14">
        <f ca="1">SUMIFS(거래명세서품목조회!BK:BK, 거래명세서품목조회!BX:BX, B154, 거래명세서품목조회!G:G, "&lt;="&amp;(INT($B$4)-30))</f>
        <v>0</v>
      </c>
      <c r="N154" s="40">
        <f t="shared" ca="1" si="11"/>
        <v>0</v>
      </c>
      <c r="O154" s="40">
        <f t="shared" ca="1" si="12"/>
        <v>3149280</v>
      </c>
      <c r="P154" s="40">
        <f ca="1">MIN(MAX(0, L154-N154-O154), IFERROR(VLOOKUP(B154,'관리항목계정별잔액조회(전전월)'!$C:$E, 3, FALSE), 0))</f>
        <v>0</v>
      </c>
      <c r="Q154" s="46">
        <f t="shared" ca="1" si="13"/>
        <v>0</v>
      </c>
      <c r="R154" s="42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  <c r="S154" s="60"/>
    </row>
    <row r="155" spans="2:19" ht="16.5" customHeight="1" x14ac:dyDescent="0.3">
      <c r="B155" s="5" t="str">
        <v>에스지메디언스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SUMIF('관리항목계정별잔액조회(전월)'!$I:$I,B155,'관리항목계정별잔액조회(전월)'!$D:$D)</f>
        <v>16889817</v>
      </c>
      <c r="F155" s="13">
        <f>SUMIF('관리항목계정별잔액조회(전월)'!$I:$I,B155,'관리항목계정별잔액조회(전월)'!$E:$E)</f>
        <v>14108850</v>
      </c>
      <c r="G155" s="13">
        <f>SUMIF('관리항목계정별잔액조회(전월)'!$I:$I,B155,'관리항목계정별잔액조회(전월)'!$F:$F)</f>
        <v>29277417</v>
      </c>
      <c r="H155" s="14">
        <f>SUMIF('관리항목계정별잔액조회(전월)'!$I:$I,B155,'관리항목계정별잔액조회(전월)'!$G:$G)</f>
        <v>1721250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0"/>
        <v>1721250</v>
      </c>
      <c r="M155" s="14">
        <f ca="1">SUMIFS(거래명세서품목조회!BK:BK, 거래명세서품목조회!BX:BX, B155, 거래명세서품목조회!G:G, "&lt;="&amp;(INT($B$4)-30))</f>
        <v>0</v>
      </c>
      <c r="N155" s="40">
        <f t="shared" ca="1" si="11"/>
        <v>0</v>
      </c>
      <c r="O155" s="40">
        <f t="shared" ca="1" si="12"/>
        <v>1721250</v>
      </c>
      <c r="P155" s="40">
        <f ca="1">MIN(MAX(0, L155-N155-O155), IFERROR(VLOOKUP(B155,'관리항목계정별잔액조회(전전월)'!$C:$E, 3, FALSE), 0))</f>
        <v>0</v>
      </c>
      <c r="Q155" s="46">
        <f t="shared" ca="1" si="13"/>
        <v>0</v>
      </c>
      <c r="R155" s="42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  <c r="S155" s="60"/>
    </row>
    <row r="156" spans="2:19" ht="16.5" customHeight="1" x14ac:dyDescent="0.3">
      <c r="B156" s="5" t="str">
        <v>에이스팜</v>
      </c>
      <c r="C156" s="5" t="str">
        <f>IFERROR(VLOOKUP(B156,거래처별담당자!C:F,4,0), "#미등록")</f>
        <v>CSO팀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김화니</v>
      </c>
      <c r="E156" s="13">
        <f>SUMIF('관리항목계정별잔액조회(전월)'!$I:$I,B156,'관리항목계정별잔액조회(전월)'!$D:$D)</f>
        <v>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0"/>
        <v>0</v>
      </c>
      <c r="M156" s="14">
        <f ca="1">SUMIFS(거래명세서품목조회!BK:BK, 거래명세서품목조회!BX:BX, B156, 거래명세서품목조회!G:G, "&lt;="&amp;(INT($B$4)-30))</f>
        <v>0</v>
      </c>
      <c r="N156" s="40">
        <f t="shared" ca="1" si="11"/>
        <v>0</v>
      </c>
      <c r="O156" s="40">
        <f t="shared" ca="1" si="12"/>
        <v>0</v>
      </c>
      <c r="P156" s="40">
        <f ca="1">MIN(MAX(0, L156-N156-O156), IFERROR(VLOOKUP(B156,'관리항목계정별잔액조회(전전월)'!$C:$E, 3, FALSE), 0))</f>
        <v>0</v>
      </c>
      <c r="Q156" s="46">
        <f t="shared" ca="1" si="13"/>
        <v>0</v>
      </c>
      <c r="R156" s="42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  <c r="S156" s="60"/>
    </row>
    <row r="157" spans="2:19" ht="16.5" customHeight="1" x14ac:dyDescent="0.3">
      <c r="B157" s="5" t="str">
        <v>에이치와이케이팜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SUMIF('관리항목계정별잔액조회(전월)'!$I:$I,B157,'관리항목계정별잔액조회(전월)'!$D:$D)</f>
        <v>0</v>
      </c>
      <c r="F157" s="13">
        <f>SUMIF('관리항목계정별잔액조회(전월)'!$I:$I,B157,'관리항목계정별잔액조회(전월)'!$E:$E)</f>
        <v>1242000</v>
      </c>
      <c r="G157" s="13">
        <f>SUMIF('관리항목계정별잔액조회(전월)'!$I:$I,B157,'관리항목계정별잔액조회(전월)'!$F:$F)</f>
        <v>0</v>
      </c>
      <c r="H157" s="14">
        <f>SUMIF('관리항목계정별잔액조회(전월)'!$I:$I,B157,'관리항목계정별잔액조회(전월)'!$G:$G)</f>
        <v>1242000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0"/>
        <v>1242000</v>
      </c>
      <c r="M157" s="14">
        <f ca="1">SUMIFS(거래명세서품목조회!BK:BK, 거래명세서품목조회!BX:BX, B157, 거래명세서품목조회!G:G, "&lt;="&amp;(INT($B$4)-30))</f>
        <v>0</v>
      </c>
      <c r="N157" s="40">
        <f t="shared" ca="1" si="11"/>
        <v>0</v>
      </c>
      <c r="O157" s="40">
        <f t="shared" ca="1" si="12"/>
        <v>1242000</v>
      </c>
      <c r="P157" s="40">
        <f ca="1">MIN(MAX(0, L157-N157-O157), IFERROR(VLOOKUP(B157,'관리항목계정별잔액조회(전전월)'!$C:$E, 3, FALSE), 0))</f>
        <v>0</v>
      </c>
      <c r="Q157" s="46">
        <f t="shared" ca="1" si="13"/>
        <v>0</v>
      </c>
      <c r="R157" s="42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  <c r="S157" s="60"/>
    </row>
    <row r="158" spans="2:19" ht="16.5" customHeight="1" x14ac:dyDescent="0.3">
      <c r="B158" s="5" t="str">
        <v>에이치팜(광주)</v>
      </c>
      <c r="C158" s="5" t="str">
        <f>IFERROR(VLOOKUP(B158,거래처별담당자!C:F,4,0), "#미등록")</f>
        <v>CSO팀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김화니</v>
      </c>
      <c r="E158" s="13">
        <f>SUMIF('관리항목계정별잔액조회(전월)'!$I:$I,B158,'관리항목계정별잔액조회(전월)'!$D:$D)</f>
        <v>0</v>
      </c>
      <c r="F158" s="13">
        <f>SUMIF('관리항목계정별잔액조회(전월)'!$I:$I,B158,'관리항목계정별잔액조회(전월)'!$E:$E)</f>
        <v>4393440</v>
      </c>
      <c r="G158" s="13">
        <f>SUMIF('관리항목계정별잔액조회(전월)'!$I:$I,B158,'관리항목계정별잔액조회(전월)'!$F:$F)</f>
        <v>4393440</v>
      </c>
      <c r="H158" s="14">
        <f>SUMIF('관리항목계정별잔액조회(전월)'!$I:$I,B158,'관리항목계정별잔액조회(전월)'!$G:$G)</f>
        <v>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0"/>
        <v>0</v>
      </c>
      <c r="M158" s="14">
        <f ca="1">SUMIFS(거래명세서품목조회!BK:BK, 거래명세서품목조회!BX:BX, B158, 거래명세서품목조회!G:G, "&lt;="&amp;(INT($B$4)-30))</f>
        <v>0</v>
      </c>
      <c r="N158" s="40">
        <f t="shared" ca="1" si="11"/>
        <v>0</v>
      </c>
      <c r="O158" s="40">
        <f t="shared" ca="1" si="12"/>
        <v>0</v>
      </c>
      <c r="P158" s="40">
        <f ca="1">MIN(MAX(0, L158-N158-O158), IFERROR(VLOOKUP(B158,'관리항목계정별잔액조회(전전월)'!$C:$E, 3, FALSE), 0))</f>
        <v>0</v>
      </c>
      <c r="Q158" s="46">
        <f t="shared" ca="1" si="13"/>
        <v>0</v>
      </c>
      <c r="R158" s="42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  <c r="S158" s="60"/>
    </row>
    <row r="159" spans="2:19" ht="16.5" customHeight="1" x14ac:dyDescent="0.3">
      <c r="B159" s="5" t="str">
        <v>에이치팜(대구)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0</v>
      </c>
      <c r="F159" s="13">
        <f>SUMIF('관리항목계정별잔액조회(전월)'!$I:$I,B159,'관리항목계정별잔액조회(전월)'!$E:$E)</f>
        <v>0</v>
      </c>
      <c r="G159" s="13">
        <f>SUMIF('관리항목계정별잔액조회(전월)'!$I:$I,B159,'관리항목계정별잔액조회(전월)'!$F:$F)</f>
        <v>0</v>
      </c>
      <c r="H159" s="14">
        <f>SUMIF('관리항목계정별잔액조회(전월)'!$I:$I,B159,'관리항목계정별잔액조회(전월)'!$G:$G)</f>
        <v>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0"/>
        <v>0</v>
      </c>
      <c r="M159" s="14">
        <f ca="1">SUMIFS(거래명세서품목조회!BK:BK, 거래명세서품목조회!BX:BX, B159, 거래명세서품목조회!G:G, "&lt;="&amp;(INT($B$4)-30))</f>
        <v>0</v>
      </c>
      <c r="N159" s="40">
        <f t="shared" ca="1" si="11"/>
        <v>0</v>
      </c>
      <c r="O159" s="40">
        <f t="shared" ca="1" si="12"/>
        <v>0</v>
      </c>
      <c r="P159" s="40">
        <f ca="1">MIN(MAX(0, L159-N159-O159), IFERROR(VLOOKUP(B159,'관리항목계정별잔액조회(전전월)'!$C:$E, 3, FALSE), 0))</f>
        <v>0</v>
      </c>
      <c r="Q159" s="46">
        <f t="shared" ca="1" si="13"/>
        <v>0</v>
      </c>
      <c r="R159" s="42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  <c r="S159" s="60"/>
    </row>
    <row r="160" spans="2:19" ht="16.5" customHeight="1" x14ac:dyDescent="0.3">
      <c r="B160" s="5" t="str">
        <v>엘약품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-126375</v>
      </c>
      <c r="F160" s="13">
        <f>SUMIF('관리항목계정별잔액조회(전월)'!$I:$I,B160,'관리항목계정별잔액조회(전월)'!$E:$E)</f>
        <v>0</v>
      </c>
      <c r="G160" s="13">
        <f>SUMIF('관리항목계정별잔액조회(전월)'!$I:$I,B160,'관리항목계정별잔액조회(전월)'!$F:$F)</f>
        <v>-126375</v>
      </c>
      <c r="H160" s="14">
        <f>SUMIF('관리항목계정별잔액조회(전월)'!$I:$I,B160,'관리항목계정별잔액조회(전월)'!$G:$G)</f>
        <v>0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0"/>
        <v>0</v>
      </c>
      <c r="M160" s="14">
        <f ca="1">SUMIFS(거래명세서품목조회!BK:BK, 거래명세서품목조회!BX:BX, B160, 거래명세서품목조회!G:G, "&lt;="&amp;(INT($B$4)-30))</f>
        <v>0</v>
      </c>
      <c r="N160" s="40">
        <f t="shared" ca="1" si="11"/>
        <v>0</v>
      </c>
      <c r="O160" s="40">
        <f t="shared" ca="1" si="12"/>
        <v>0</v>
      </c>
      <c r="P160" s="40">
        <f ca="1">MIN(MAX(0, L160-N160-O160), IFERROR(VLOOKUP(B160,'관리항목계정별잔액조회(전전월)'!$C:$E, 3, FALSE), 0))</f>
        <v>0</v>
      </c>
      <c r="Q160" s="46">
        <f t="shared" ca="1" si="13"/>
        <v>0</v>
      </c>
      <c r="R160" s="42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  <c r="S160" s="60"/>
    </row>
    <row r="161" spans="2:19" ht="16.5" customHeight="1" x14ac:dyDescent="0.3">
      <c r="B161" s="5" t="str">
        <v>엘유피코리아</v>
      </c>
      <c r="C161" s="5" t="str">
        <f>IFERROR(VLOOKUP(B161,거래처별담당자!C:F,4,0), "#미등록")</f>
        <v>의료기기팀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성기철1</v>
      </c>
      <c r="E161" s="13">
        <f>SUMIF('관리항목계정별잔액조회(전월)'!$I:$I,B161,'관리항목계정별잔액조회(전월)'!$D:$D)</f>
        <v>1540000</v>
      </c>
      <c r="F161" s="13">
        <f>SUMIF('관리항목계정별잔액조회(전월)'!$I:$I,B161,'관리항목계정별잔액조회(전월)'!$E:$E)</f>
        <v>1771000</v>
      </c>
      <c r="G161" s="13">
        <f>SUMIF('관리항목계정별잔액조회(전월)'!$I:$I,B161,'관리항목계정별잔액조회(전월)'!$F:$F)</f>
        <v>1540000</v>
      </c>
      <c r="H161" s="14">
        <f>SUMIF('관리항목계정별잔액조회(전월)'!$I:$I,B161,'관리항목계정별잔액조회(전월)'!$G:$G)</f>
        <v>1771000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0"/>
        <v>1771000</v>
      </c>
      <c r="M161" s="14">
        <f ca="1">SUMIFS(거래명세서품목조회!BK:BK, 거래명세서품목조회!BX:BX, B161, 거래명세서품목조회!G:G, "&lt;="&amp;(INT($B$4)-30))</f>
        <v>0</v>
      </c>
      <c r="N161" s="40">
        <f t="shared" ca="1" si="11"/>
        <v>0</v>
      </c>
      <c r="O161" s="40">
        <f t="shared" ca="1" si="12"/>
        <v>1771000</v>
      </c>
      <c r="P161" s="40">
        <f ca="1">MIN(MAX(0, L161-N161-O161), IFERROR(VLOOKUP(B161,'관리항목계정별잔액조회(전전월)'!$C:$E, 3, FALSE), 0))</f>
        <v>0</v>
      </c>
      <c r="Q161" s="46">
        <f t="shared" ca="1" si="13"/>
        <v>0</v>
      </c>
      <c r="R161" s="42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  <c r="S161" s="60"/>
    </row>
    <row r="162" spans="2:19" ht="16.5" customHeight="1" x14ac:dyDescent="0.3">
      <c r="B162" s="5" t="str">
        <v>영동약품</v>
      </c>
      <c r="C162" s="5" t="str">
        <f>IFERROR(VLOOKUP(B162,거래처별담당자!C:F,4,0), "#미등록")</f>
        <v>CSO팀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김화니</v>
      </c>
      <c r="E162" s="13">
        <f>SUMIF('관리항목계정별잔액조회(전월)'!$I:$I,B162,'관리항목계정별잔액조회(전월)'!$D:$D)</f>
        <v>1308150</v>
      </c>
      <c r="F162" s="13">
        <f>SUMIF('관리항목계정별잔액조회(전월)'!$I:$I,B162,'관리항목계정별잔액조회(전월)'!$E:$E)</f>
        <v>1517400</v>
      </c>
      <c r="G162" s="13">
        <f>SUMIF('관리항목계정별잔액조회(전월)'!$I:$I,B162,'관리항목계정별잔액조회(전월)'!$F:$F)</f>
        <v>1308150</v>
      </c>
      <c r="H162" s="14">
        <f>SUMIF('관리항목계정별잔액조회(전월)'!$I:$I,B162,'관리항목계정별잔액조회(전월)'!$G:$G)</f>
        <v>1517400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0"/>
        <v>1517400</v>
      </c>
      <c r="M162" s="14">
        <f ca="1">SUMIFS(거래명세서품목조회!BK:BK, 거래명세서품목조회!BX:BX, B162, 거래명세서품목조회!G:G, "&lt;="&amp;(INT($B$4)-30))</f>
        <v>0</v>
      </c>
      <c r="N162" s="40">
        <f t="shared" ca="1" si="11"/>
        <v>0</v>
      </c>
      <c r="O162" s="40">
        <f t="shared" ca="1" si="12"/>
        <v>1517400</v>
      </c>
      <c r="P162" s="40">
        <f ca="1">MIN(MAX(0, L162-N162-O162), IFERROR(VLOOKUP(B162,'관리항목계정별잔액조회(전전월)'!$C:$E, 3, FALSE), 0))</f>
        <v>0</v>
      </c>
      <c r="Q162" s="46">
        <f t="shared" ca="1" si="13"/>
        <v>0</v>
      </c>
      <c r="R162" s="42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  <c r="S162" s="60"/>
    </row>
    <row r="163" spans="2:19" ht="16.5" customHeight="1" x14ac:dyDescent="0.3">
      <c r="B163" s="5" t="str">
        <v>영진약품</v>
      </c>
      <c r="C163" s="5" t="str">
        <f>IFERROR(VLOOKUP(B163,거래처별담당자!C:F,4,0), "#미등록")</f>
        <v>CMO팀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이운범</v>
      </c>
      <c r="E163" s="13">
        <f>SUMIF('관리항목계정별잔액조회(전월)'!$I:$I,B163,'관리항목계정별잔액조회(전월)'!$D:$D)</f>
        <v>36411375</v>
      </c>
      <c r="F163" s="13">
        <f>SUMIF('관리항목계정별잔액조회(전월)'!$I:$I,B163,'관리항목계정별잔액조회(전월)'!$E:$E)</f>
        <v>0</v>
      </c>
      <c r="G163" s="13">
        <f>SUMIF('관리항목계정별잔액조회(전월)'!$I:$I,B163,'관리항목계정별잔액조회(전월)'!$F:$F)</f>
        <v>36411375</v>
      </c>
      <c r="H163" s="14">
        <f>SUMIF('관리항목계정별잔액조회(전월)'!$I:$I,B163,'관리항목계정별잔액조회(전월)'!$G:$G)</f>
        <v>0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0"/>
        <v>0</v>
      </c>
      <c r="M163" s="14">
        <f ca="1">SUMIFS(거래명세서품목조회!BK:BK, 거래명세서품목조회!BX:BX, B163, 거래명세서품목조회!G:G, "&lt;="&amp;(INT($B$4)-30))</f>
        <v>0</v>
      </c>
      <c r="N163" s="40">
        <f t="shared" ca="1" si="11"/>
        <v>0</v>
      </c>
      <c r="O163" s="40">
        <f t="shared" ca="1" si="12"/>
        <v>0</v>
      </c>
      <c r="P163" s="40">
        <f ca="1">MIN(MAX(0, L163-N163-O163), IFERROR(VLOOKUP(B163,'관리항목계정별잔액조회(전전월)'!$C:$E, 3, FALSE), 0))</f>
        <v>0</v>
      </c>
      <c r="Q163" s="46">
        <f t="shared" ca="1" si="13"/>
        <v>0</v>
      </c>
      <c r="R163" s="42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  <c r="S163" s="60"/>
    </row>
    <row r="164" spans="2:19" ht="16.5" customHeight="1" x14ac:dyDescent="0.3">
      <c r="B164" s="5" t="str">
        <v>온온약품</v>
      </c>
      <c r="C164" s="5" t="str">
        <f>IFERROR(VLOOKUP(B164,거래처별담당자!C:F,4,0), "#미등록")</f>
        <v>CSO팀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김화니</v>
      </c>
      <c r="E164" s="13">
        <f>SUMIF('관리항목계정별잔액조회(전월)'!$I:$I,B164,'관리항목계정별잔액조회(전월)'!$D:$D)</f>
        <v>-2</v>
      </c>
      <c r="F164" s="13">
        <f>SUMIF('관리항목계정별잔액조회(전월)'!$I:$I,B164,'관리항목계정별잔액조회(전월)'!$E:$E)</f>
        <v>2570400</v>
      </c>
      <c r="G164" s="13">
        <f>SUMIF('관리항목계정별잔액조회(전월)'!$I:$I,B164,'관리항목계정별잔액조회(전월)'!$F:$F)</f>
        <v>2570398</v>
      </c>
      <c r="H164" s="14">
        <f>SUMIF('관리항목계정별잔액조회(전월)'!$I:$I,B164,'관리항목계정별잔액조회(전월)'!$G:$G)</f>
        <v>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0"/>
        <v>0</v>
      </c>
      <c r="M164" s="14">
        <f ca="1">SUMIFS(거래명세서품목조회!BK:BK, 거래명세서품목조회!BX:BX, B164, 거래명세서품목조회!G:G, "&lt;="&amp;(INT($B$4)-30))</f>
        <v>0</v>
      </c>
      <c r="N164" s="40">
        <f t="shared" ca="1" si="11"/>
        <v>0</v>
      </c>
      <c r="O164" s="40">
        <f t="shared" ca="1" si="12"/>
        <v>0</v>
      </c>
      <c r="P164" s="40">
        <f ca="1">MIN(MAX(0, L164-N164-O164), IFERROR(VLOOKUP(B164,'관리항목계정별잔액조회(전전월)'!$C:$E, 3, FALSE), 0))</f>
        <v>0</v>
      </c>
      <c r="Q164" s="46">
        <f t="shared" ca="1" si="13"/>
        <v>0</v>
      </c>
      <c r="R164" s="42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  <c r="S164" s="60"/>
    </row>
    <row r="165" spans="2:19" ht="16.5" customHeight="1" x14ac:dyDescent="0.3">
      <c r="B165" s="5" t="str">
        <v>옵티마웰니스뮤지엄이태원약국</v>
      </c>
      <c r="C165" s="5" t="str">
        <f>IFERROR(VLOOKUP(B165,거래처별담당자!C:F,4,0), "#미등록")</f>
        <v>OTC팀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이운범</v>
      </c>
      <c r="E165" s="13">
        <f>SUMIF('관리항목계정별잔액조회(전월)'!$I:$I,B165,'관리항목계정별잔액조회(전월)'!$D:$D)</f>
        <v>0</v>
      </c>
      <c r="F165" s="13">
        <f>SUMIF('관리항목계정별잔액조회(전월)'!$I:$I,B165,'관리항목계정별잔액조회(전월)'!$E:$E)</f>
        <v>48000</v>
      </c>
      <c r="G165" s="13">
        <f>SUMIF('관리항목계정별잔액조회(전월)'!$I:$I,B165,'관리항목계정별잔액조회(전월)'!$F:$F)</f>
        <v>48000</v>
      </c>
      <c r="H165" s="14">
        <f>SUMIF('관리항목계정별잔액조회(전월)'!$I:$I,B165,'관리항목계정별잔액조회(전월)'!$G:$G)</f>
        <v>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0"/>
        <v>0</v>
      </c>
      <c r="M165" s="14">
        <f ca="1">SUMIFS(거래명세서품목조회!BK:BK, 거래명세서품목조회!BX:BX, B165, 거래명세서품목조회!G:G, "&lt;="&amp;(INT($B$4)-30))</f>
        <v>0</v>
      </c>
      <c r="N165" s="40">
        <f t="shared" ca="1" si="11"/>
        <v>0</v>
      </c>
      <c r="O165" s="40">
        <f t="shared" ca="1" si="12"/>
        <v>0</v>
      </c>
      <c r="P165" s="40">
        <f ca="1">MIN(MAX(0, L165-N165-O165), IFERROR(VLOOKUP(B165,'관리항목계정별잔액조회(전전월)'!$C:$E, 3, FALSE), 0))</f>
        <v>0</v>
      </c>
      <c r="Q165" s="46">
        <f t="shared" ca="1" si="13"/>
        <v>0</v>
      </c>
      <c r="R165" s="42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  <c r="S165" s="60"/>
    </row>
    <row r="166" spans="2:19" ht="16.5" customHeight="1" x14ac:dyDescent="0.3">
      <c r="B166" s="5" t="str">
        <v>와이피 로지스틱스</v>
      </c>
      <c r="C166" s="5" t="str">
        <f>IFERROR(VLOOKUP(B166,거래처별담당자!C:F,4,0), "#미등록")</f>
        <v>CMO팀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이운범</v>
      </c>
      <c r="E166" s="13">
        <f>SUMIF('관리항목계정별잔액조회(전월)'!$I:$I,B166,'관리항목계정별잔액조회(전월)'!$D:$D)</f>
        <v>0</v>
      </c>
      <c r="F166" s="13">
        <f>SUMIF('관리항목계정별잔액조회(전월)'!$I:$I,B166,'관리항목계정별잔액조회(전월)'!$E:$E)</f>
        <v>0</v>
      </c>
      <c r="G166" s="13">
        <f>SUMIF('관리항목계정별잔액조회(전월)'!$I:$I,B166,'관리항목계정별잔액조회(전월)'!$F:$F)</f>
        <v>0</v>
      </c>
      <c r="H166" s="14">
        <f>SUMIF('관리항목계정별잔액조회(전월)'!$I:$I,B166,'관리항목계정별잔액조회(전월)'!$G:$G)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0"/>
        <v>0</v>
      </c>
      <c r="M166" s="14">
        <f ca="1">SUMIFS(거래명세서품목조회!BK:BK, 거래명세서품목조회!BX:BX, B166, 거래명세서품목조회!G:G, "&lt;="&amp;(INT($B$4)-30))</f>
        <v>0</v>
      </c>
      <c r="N166" s="40">
        <f t="shared" ca="1" si="11"/>
        <v>0</v>
      </c>
      <c r="O166" s="40">
        <f t="shared" ca="1" si="12"/>
        <v>0</v>
      </c>
      <c r="P166" s="40">
        <f ca="1">MIN(MAX(0, L166-N166-O166), IFERROR(VLOOKUP(B166,'관리항목계정별잔액조회(전전월)'!$C:$E, 3, FALSE), 0))</f>
        <v>0</v>
      </c>
      <c r="Q166" s="46">
        <f t="shared" ca="1" si="13"/>
        <v>0</v>
      </c>
      <c r="R166" s="42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  <c r="S166" s="60"/>
    </row>
    <row r="167" spans="2:19" ht="16.5" customHeight="1" x14ac:dyDescent="0.3">
      <c r="B167" s="5" t="str">
        <v>우경약품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SUMIF('관리항목계정별잔액조회(전월)'!$I:$I,B167,'관리항목계정별잔액조회(전월)'!$D:$D)</f>
        <v>0</v>
      </c>
      <c r="F167" s="13">
        <f>SUMIF('관리항목계정별잔액조회(전월)'!$I:$I,B167,'관리항목계정별잔액조회(전월)'!$E:$E)</f>
        <v>0</v>
      </c>
      <c r="G167" s="13">
        <f>SUMIF('관리항목계정별잔액조회(전월)'!$I:$I,B167,'관리항목계정별잔액조회(전월)'!$F:$F)</f>
        <v>0</v>
      </c>
      <c r="H167" s="14">
        <f>SUMIF('관리항목계정별잔액조회(전월)'!$I:$I,B167,'관리항목계정별잔액조회(전월)'!$G:$G)</f>
        <v>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0"/>
        <v>0</v>
      </c>
      <c r="M167" s="14">
        <f ca="1">SUMIFS(거래명세서품목조회!BK:BK, 거래명세서품목조회!BX:BX, B167, 거래명세서품목조회!G:G, "&lt;="&amp;(INT($B$4)-30))</f>
        <v>0</v>
      </c>
      <c r="N167" s="40">
        <f t="shared" ca="1" si="11"/>
        <v>0</v>
      </c>
      <c r="O167" s="40">
        <f t="shared" ca="1" si="12"/>
        <v>0</v>
      </c>
      <c r="P167" s="40">
        <f ca="1">MIN(MAX(0, L167-N167-O167), IFERROR(VLOOKUP(B167,'관리항목계정별잔액조회(전전월)'!$C:$E, 3, FALSE), 0))</f>
        <v>0</v>
      </c>
      <c r="Q167" s="46">
        <f t="shared" ca="1" si="13"/>
        <v>0</v>
      </c>
      <c r="R167" s="42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  <c r="S167" s="60"/>
    </row>
    <row r="168" spans="2:19" ht="16.5" customHeight="1" x14ac:dyDescent="0.3">
      <c r="B168" s="5" t="str">
        <v>우리약품</v>
      </c>
      <c r="C168" s="5" t="str">
        <f>IFERROR(VLOOKUP(B168,거래처별담당자!C:F,4,0), "#미등록")</f>
        <v>OTC팀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이운범</v>
      </c>
      <c r="E168" s="13">
        <f>SUMIF('관리항목계정별잔액조회(전월)'!$I:$I,B168,'관리항목계정별잔액조회(전월)'!$D:$D)</f>
        <v>19200000</v>
      </c>
      <c r="F168" s="13">
        <f>SUMIF('관리항목계정별잔액조회(전월)'!$I:$I,B168,'관리항목계정별잔액조회(전월)'!$E:$E)</f>
        <v>0</v>
      </c>
      <c r="G168" s="13">
        <f>SUMIF('관리항목계정별잔액조회(전월)'!$I:$I,B168,'관리항목계정별잔액조회(전월)'!$F:$F)</f>
        <v>4224000</v>
      </c>
      <c r="H168" s="14">
        <f>SUMIF('관리항목계정별잔액조회(전월)'!$I:$I,B168,'관리항목계정별잔액조회(전월)'!$G:$G)</f>
        <v>14976000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0"/>
        <v>14976000</v>
      </c>
      <c r="M168" s="14">
        <f ca="1">SUMIFS(거래명세서품목조회!BK:BK, 거래명세서품목조회!BX:BX, B168, 거래명세서품목조회!G:G, "&lt;="&amp;(INT($B$4)-30))</f>
        <v>0</v>
      </c>
      <c r="N168" s="40">
        <f t="shared" ca="1" si="11"/>
        <v>0</v>
      </c>
      <c r="O168" s="40">
        <f t="shared" ca="1" si="12"/>
        <v>0</v>
      </c>
      <c r="P168" s="40">
        <f ca="1">MIN(MAX(0, L168-N168-O168), IFERROR(VLOOKUP(B168,'관리항목계정별잔액조회(전전월)'!$C:$E, 3, FALSE), 0))</f>
        <v>14976000</v>
      </c>
      <c r="Q168" s="46">
        <f t="shared" ca="1" si="13"/>
        <v>0</v>
      </c>
      <c r="R168" s="42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  <c r="S168" s="60"/>
    </row>
    <row r="169" spans="2:19" ht="16.5" customHeight="1" x14ac:dyDescent="0.3">
      <c r="B169" s="5" t="str">
        <v>원화약품</v>
      </c>
      <c r="C169" s="5" t="str">
        <f>IFERROR(VLOOKUP(B169,거래처별담당자!C:F,4,0), "#미등록")</f>
        <v>CSO팀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김화니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0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0"/>
        <v>0</v>
      </c>
      <c r="M169" s="14">
        <f ca="1">SUMIFS(거래명세서품목조회!BK:BK, 거래명세서품목조회!BX:BX, B169, 거래명세서품목조회!G:G, "&lt;="&amp;(INT($B$4)-30))</f>
        <v>0</v>
      </c>
      <c r="N169" s="40">
        <f t="shared" ca="1" si="11"/>
        <v>0</v>
      </c>
      <c r="O169" s="40">
        <f t="shared" ca="1" si="12"/>
        <v>0</v>
      </c>
      <c r="P169" s="40">
        <f ca="1">MIN(MAX(0, L169-N169-O169), IFERROR(VLOOKUP(B169,'관리항목계정별잔액조회(전전월)'!$C:$E, 3, FALSE), 0))</f>
        <v>0</v>
      </c>
      <c r="Q169" s="46">
        <f t="shared" ca="1" si="13"/>
        <v>0</v>
      </c>
      <c r="R169" s="42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  <c r="S169" s="60"/>
    </row>
    <row r="170" spans="2:19" ht="16.5" customHeight="1" x14ac:dyDescent="0.3">
      <c r="B170" s="5" t="str">
        <v>정상의약품물류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SUMIF('관리항목계정별잔액조회(전월)'!$I:$I,B170,'관리항목계정별잔액조회(전월)'!$D:$D)</f>
        <v>4491000</v>
      </c>
      <c r="F170" s="13">
        <f>SUMIF('관리항목계정별잔액조회(전월)'!$I:$I,B170,'관리항목계정별잔액조회(전월)'!$E:$E)</f>
        <v>4553100</v>
      </c>
      <c r="G170" s="13">
        <f>SUMIF('관리항목계정별잔액조회(전월)'!$I:$I,B170,'관리항목계정별잔액조회(전월)'!$F:$F)</f>
        <v>4491000</v>
      </c>
      <c r="H170" s="14">
        <f>SUMIF('관리항목계정별잔액조회(전월)'!$I:$I,B170,'관리항목계정별잔액조회(전월)'!$G:$G)</f>
        <v>4553100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0"/>
        <v>4553100</v>
      </c>
      <c r="M170" s="14">
        <f ca="1">SUMIFS(거래명세서품목조회!BK:BK, 거래명세서품목조회!BX:BX, B170, 거래명세서품목조회!G:G, "&lt;="&amp;(INT($B$4)-30))</f>
        <v>0</v>
      </c>
      <c r="N170" s="40">
        <f t="shared" ca="1" si="11"/>
        <v>0</v>
      </c>
      <c r="O170" s="40">
        <f t="shared" ca="1" si="12"/>
        <v>4553100</v>
      </c>
      <c r="P170" s="40">
        <f ca="1">MIN(MAX(0, L170-N170-O170), IFERROR(VLOOKUP(B170,'관리항목계정별잔액조회(전전월)'!$C:$E, 3, FALSE), 0))</f>
        <v>0</v>
      </c>
      <c r="Q170" s="46">
        <f t="shared" ca="1" si="13"/>
        <v>0</v>
      </c>
      <c r="R170" s="42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  <c r="S170" s="60"/>
    </row>
    <row r="171" spans="2:19" ht="16.5" customHeight="1" x14ac:dyDescent="0.3">
      <c r="B171" s="5" t="str">
        <v>정수메디칼</v>
      </c>
      <c r="C171" s="5" t="str">
        <f>IFERROR(VLOOKUP(B171,거래처별담당자!C:F,4,0), "#미등록")</f>
        <v>의료기기팀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문혁표1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385000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385000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0"/>
        <v>385000</v>
      </c>
      <c r="M171" s="14">
        <f ca="1">SUMIFS(거래명세서품목조회!BK:BK, 거래명세서품목조회!BX:BX, B171, 거래명세서품목조회!G:G, "&lt;="&amp;(INT($B$4)-30))</f>
        <v>0</v>
      </c>
      <c r="N171" s="40">
        <f t="shared" ca="1" si="11"/>
        <v>0</v>
      </c>
      <c r="O171" s="40">
        <f t="shared" ca="1" si="12"/>
        <v>385000</v>
      </c>
      <c r="P171" s="40">
        <f ca="1">MIN(MAX(0, L171-N171-O171), IFERROR(VLOOKUP(B171,'관리항목계정별잔액조회(전전월)'!$C:$E, 3, FALSE), 0))</f>
        <v>0</v>
      </c>
      <c r="Q171" s="46">
        <f t="shared" ca="1" si="13"/>
        <v>0</v>
      </c>
      <c r="R171" s="42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  <c r="S171" s="60"/>
    </row>
    <row r="172" spans="2:19" ht="16.5" customHeight="1" x14ac:dyDescent="0.3">
      <c r="B172" s="5" t="str">
        <v>정진팜</v>
      </c>
      <c r="C172" s="5" t="str">
        <f>IFERROR(VLOOKUP(B172,거래처별담당자!C:F,4,0), "#미등록")</f>
        <v>CSO팀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김화니</v>
      </c>
      <c r="E172" s="13">
        <f>SUMIF('관리항목계정별잔액조회(전월)'!$I:$I,B172,'관리항목계정별잔액조회(전월)'!$D:$D)</f>
        <v>319050</v>
      </c>
      <c r="F172" s="13">
        <f>SUMIF('관리항목계정별잔액조회(전월)'!$I:$I,B172,'관리항목계정별잔액조회(전월)'!$E:$E)</f>
        <v>0</v>
      </c>
      <c r="G172" s="13">
        <f>SUMIF('관리항목계정별잔액조회(전월)'!$I:$I,B172,'관리항목계정별잔액조회(전월)'!$F:$F)</f>
        <v>319050</v>
      </c>
      <c r="H172" s="14">
        <f>SUMIF('관리항목계정별잔액조회(전월)'!$I:$I,B172,'관리항목계정별잔액조회(전월)'!$G:$G)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0"/>
        <v>0</v>
      </c>
      <c r="M172" s="14">
        <f ca="1">SUMIFS(거래명세서품목조회!BK:BK, 거래명세서품목조회!BX:BX, B172, 거래명세서품목조회!G:G, "&lt;="&amp;(INT($B$4)-30))</f>
        <v>0</v>
      </c>
      <c r="N172" s="40">
        <f t="shared" ca="1" si="11"/>
        <v>0</v>
      </c>
      <c r="O172" s="40">
        <f t="shared" ca="1" si="12"/>
        <v>0</v>
      </c>
      <c r="P172" s="40">
        <f ca="1">MIN(MAX(0, L172-N172-O172), IFERROR(VLOOKUP(B172,'관리항목계정별잔액조회(전전월)'!$C:$E, 3, FALSE), 0))</f>
        <v>0</v>
      </c>
      <c r="Q172" s="46">
        <f t="shared" ca="1" si="13"/>
        <v>0</v>
      </c>
      <c r="R172" s="42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  <c r="S172" s="60"/>
    </row>
    <row r="173" spans="2:19" ht="16.5" customHeight="1" x14ac:dyDescent="0.3">
      <c r="B173" s="5" t="str">
        <v>제이스</v>
      </c>
      <c r="C173" s="5" t="str">
        <f>IFERROR(VLOOKUP(B173,거래처별담당자!C:F,4,0), "#미등록")</f>
        <v>CSO팀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김화니</v>
      </c>
      <c r="E173" s="13">
        <f>SUMIF('관리항목계정별잔액조회(전월)'!$I:$I,B173,'관리항목계정별잔액조회(전월)'!$D:$D)</f>
        <v>2024998</v>
      </c>
      <c r="F173" s="13">
        <f>SUMIF('관리항목계정별잔액조회(전월)'!$I:$I,B173,'관리항목계정별잔액조회(전월)'!$E:$E)</f>
        <v>2288200</v>
      </c>
      <c r="G173" s="13">
        <f>SUMIF('관리항목계정별잔액조회(전월)'!$I:$I,B173,'관리항목계정별잔액조회(전월)'!$F:$F)</f>
        <v>2025000</v>
      </c>
      <c r="H173" s="14">
        <f>SUMIF('관리항목계정별잔액조회(전월)'!$I:$I,B173,'관리항목계정별잔액조회(전월)'!$G:$G)</f>
        <v>2288198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0"/>
        <v>2288198</v>
      </c>
      <c r="M173" s="14">
        <f ca="1">SUMIFS(거래명세서품목조회!BK:BK, 거래명세서품목조회!BX:BX, B173, 거래명세서품목조회!G:G, "&lt;="&amp;(INT($B$4)-30))</f>
        <v>0</v>
      </c>
      <c r="N173" s="40">
        <f t="shared" ca="1" si="11"/>
        <v>0</v>
      </c>
      <c r="O173" s="40">
        <f t="shared" ca="1" si="12"/>
        <v>2288198</v>
      </c>
      <c r="P173" s="40">
        <f ca="1">MIN(MAX(0, L173-N173-O173), IFERROR(VLOOKUP(B173,'관리항목계정별잔액조회(전전월)'!$C:$E, 3, FALSE), 0))</f>
        <v>0</v>
      </c>
      <c r="Q173" s="46">
        <f t="shared" ca="1" si="13"/>
        <v>0</v>
      </c>
      <c r="R173" s="42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  <c r="S173" s="60"/>
    </row>
    <row r="174" spans="2:19" ht="16.5" customHeight="1" x14ac:dyDescent="0.3">
      <c r="B174" s="5" t="str">
        <v>제이씨바이오</v>
      </c>
      <c r="C174" s="5" t="str">
        <f>IFERROR(VLOOKUP(B174,거래처별담당자!C:F,4,0), "#미등록")</f>
        <v>CMO팀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이운범</v>
      </c>
      <c r="E174" s="13">
        <f>SUMIF('관리항목계정별잔액조회(전월)'!$I:$I,B174,'관리항목계정별잔액조회(전월)'!$D:$D)</f>
        <v>0</v>
      </c>
      <c r="F174" s="13">
        <f>SUMIF('관리항목계정별잔액조회(전월)'!$I:$I,B174,'관리항목계정별잔액조회(전월)'!$E:$E)</f>
        <v>0</v>
      </c>
      <c r="G174" s="13">
        <f>SUMIF('관리항목계정별잔액조회(전월)'!$I:$I,B174,'관리항목계정별잔액조회(전월)'!$F:$F)</f>
        <v>0</v>
      </c>
      <c r="H174" s="14">
        <f>SUMIF('관리항목계정별잔액조회(전월)'!$I:$I,B174,'관리항목계정별잔액조회(전월)'!$G:$G)</f>
        <v>0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0"/>
        <v>0</v>
      </c>
      <c r="M174" s="14">
        <f ca="1">SUMIFS(거래명세서품목조회!BK:BK, 거래명세서품목조회!BX:BX, B174, 거래명세서품목조회!G:G, "&lt;="&amp;(INT($B$4)-30))</f>
        <v>0</v>
      </c>
      <c r="N174" s="40">
        <f t="shared" ca="1" si="11"/>
        <v>0</v>
      </c>
      <c r="O174" s="40">
        <f t="shared" ca="1" si="12"/>
        <v>0</v>
      </c>
      <c r="P174" s="40">
        <f ca="1">MIN(MAX(0, L174-N174-O174), IFERROR(VLOOKUP(B174,'관리항목계정별잔액조회(전전월)'!$C:$E, 3, FALSE), 0))</f>
        <v>0</v>
      </c>
      <c r="Q174" s="46">
        <f t="shared" ca="1" si="13"/>
        <v>0</v>
      </c>
      <c r="R174" s="42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  <c r="S174" s="60"/>
    </row>
    <row r="175" spans="2:19" s="62" customFormat="1" ht="16.5" customHeight="1" x14ac:dyDescent="0.3">
      <c r="B175" s="62" t="str">
        <v>제이엠메디</v>
      </c>
      <c r="C175" s="62" t="str">
        <f>IFERROR(VLOOKUP(B175,거래처별담당자!C:F,4,0), "#미등록")</f>
        <v>CSO팀</v>
      </c>
      <c r="D175" s="62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김화니</v>
      </c>
      <c r="E175" s="63">
        <f>SUMIF('관리항목계정별잔액조회(전월)'!$I:$I,B175,'관리항목계정별잔액조회(전월)'!$D:$D)</f>
        <v>0</v>
      </c>
      <c r="F175" s="63">
        <f>SUMIF('관리항목계정별잔액조회(전월)'!$I:$I,B175,'관리항목계정별잔액조회(전월)'!$E:$E)</f>
        <v>0</v>
      </c>
      <c r="G175" s="63">
        <f>SUMIF('관리항목계정별잔액조회(전월)'!$I:$I,B175,'관리항목계정별잔액조회(전월)'!$F:$F)</f>
        <v>0</v>
      </c>
      <c r="H175" s="64">
        <f>SUMIF('관리항목계정별잔액조회(전월)'!$I:$I,B175,'관리항목계정별잔액조회(전월)'!$G:$G)</f>
        <v>0</v>
      </c>
      <c r="I175" s="6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0"/>
        <v>0</v>
      </c>
      <c r="M175" s="64">
        <f ca="1">SUMIFS(거래명세서품목조회!BK:BK, 거래명세서품목조회!BX:BX, B175, 거래명세서품목조회!G:G, "&lt;="&amp;(INT($B$4)-30))</f>
        <v>0</v>
      </c>
      <c r="N175" s="40">
        <f t="shared" ca="1" si="11"/>
        <v>0</v>
      </c>
      <c r="O175" s="40">
        <f t="shared" ca="1" si="12"/>
        <v>0</v>
      </c>
      <c r="P175" s="40">
        <f ca="1">MIN(MAX(0, L175-N175-O175), IFERROR(VLOOKUP(B175,'관리항목계정별잔액조회(전전월)'!$C:$E, 3, FALSE), 0))</f>
        <v>0</v>
      </c>
      <c r="Q175" s="46">
        <f t="shared" ca="1" si="13"/>
        <v>0</v>
      </c>
      <c r="R175" s="65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  <c r="S175" s="66"/>
    </row>
    <row r="176" spans="2:19" ht="16.5" customHeight="1" x14ac:dyDescent="0.3">
      <c r="B176" s="5" t="str">
        <v>제이엠제이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SUMIF('관리항목계정별잔액조회(전월)'!$I:$I,B176,'관리항목계정별잔액조회(전월)'!$D:$D)</f>
        <v>0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0"/>
        <v>0</v>
      </c>
      <c r="M176" s="14">
        <f ca="1">SUMIFS(거래명세서품목조회!BK:BK, 거래명세서품목조회!BX:BX, B176, 거래명세서품목조회!G:G, "&lt;="&amp;(INT($B$4)-30))</f>
        <v>0</v>
      </c>
      <c r="N176" s="40">
        <f t="shared" ca="1" si="11"/>
        <v>0</v>
      </c>
      <c r="O176" s="40">
        <f t="shared" ca="1" si="12"/>
        <v>0</v>
      </c>
      <c r="P176" s="40">
        <f ca="1">MIN(MAX(0, L176-N176-O176), IFERROR(VLOOKUP(B176,'관리항목계정별잔액조회(전전월)'!$C:$E, 3, FALSE), 0))</f>
        <v>0</v>
      </c>
      <c r="Q176" s="46">
        <f t="shared" ca="1" si="13"/>
        <v>0</v>
      </c>
      <c r="R176" s="42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  <c r="S176" s="60"/>
    </row>
    <row r="177" spans="2:19" ht="16.5" customHeight="1" x14ac:dyDescent="0.3">
      <c r="B177" s="5" t="str">
        <v>조아제약</v>
      </c>
      <c r="C177" s="5" t="str">
        <f>IFERROR(VLOOKUP(B177,거래처별담당자!C:F,4,0), "#미등록")</f>
        <v>CMO팀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이운범</v>
      </c>
      <c r="E177" s="13">
        <f>SUMIF('관리항목계정별잔액조회(전월)'!$I:$I,B177,'관리항목계정별잔액조회(전월)'!$D:$D)</f>
        <v>0</v>
      </c>
      <c r="F177" s="13">
        <f>SUMIF('관리항목계정별잔액조회(전월)'!$I:$I,B177,'관리항목계정별잔액조회(전월)'!$E:$E)</f>
        <v>0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0"/>
        <v>0</v>
      </c>
      <c r="M177" s="14">
        <f ca="1">SUMIFS(거래명세서품목조회!BK:BK, 거래명세서품목조회!BX:BX, B177, 거래명세서품목조회!G:G, "&lt;="&amp;(INT($B$4)-30))</f>
        <v>0</v>
      </c>
      <c r="N177" s="40">
        <f t="shared" ca="1" si="11"/>
        <v>0</v>
      </c>
      <c r="O177" s="40">
        <f t="shared" ca="1" si="12"/>
        <v>0</v>
      </c>
      <c r="P177" s="40">
        <f ca="1">MIN(MAX(0, L177-N177-O177), IFERROR(VLOOKUP(B177,'관리항목계정별잔액조회(전전월)'!$C:$E, 3, FALSE), 0))</f>
        <v>0</v>
      </c>
      <c r="Q177" s="46">
        <f t="shared" ca="1" si="13"/>
        <v>0</v>
      </c>
      <c r="R177" s="42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  <c r="S177" s="60"/>
    </row>
    <row r="178" spans="2:19" ht="16.5" customHeight="1" x14ac:dyDescent="0.3">
      <c r="B178" s="5" t="str">
        <v>종로연세약국</v>
      </c>
      <c r="C178" s="5" t="str">
        <f>IFERROR(VLOOKUP(B178,거래처별담당자!C:F,4,0), "#미등록")</f>
        <v>OTC팀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문혁표</v>
      </c>
      <c r="E178" s="13">
        <f>SUMIF('관리항목계정별잔액조회(전월)'!$I:$I,B178,'관리항목계정별잔액조회(전월)'!$D:$D)</f>
        <v>0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0"/>
        <v>0</v>
      </c>
      <c r="M178" s="14">
        <f ca="1">SUMIFS(거래명세서품목조회!BK:BK, 거래명세서품목조회!BX:BX, B178, 거래명세서품목조회!G:G, "&lt;="&amp;(INT($B$4)-30))</f>
        <v>0</v>
      </c>
      <c r="N178" s="40">
        <f t="shared" ca="1" si="11"/>
        <v>0</v>
      </c>
      <c r="O178" s="40">
        <f t="shared" ca="1" si="12"/>
        <v>0</v>
      </c>
      <c r="P178" s="40">
        <f ca="1">MIN(MAX(0, L178-N178-O178), IFERROR(VLOOKUP(B178,'관리항목계정별잔액조회(전전월)'!$C:$E, 3, FALSE), 0))</f>
        <v>0</v>
      </c>
      <c r="Q178" s="46">
        <f t="shared" ca="1" si="13"/>
        <v>0</v>
      </c>
      <c r="R178" s="42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  <c r="S178" s="60"/>
    </row>
    <row r="179" spans="2:19" ht="16.5" customHeight="1" x14ac:dyDescent="0.3">
      <c r="B179" s="5" t="str">
        <v>준메디플러스</v>
      </c>
      <c r="C179" s="5" t="str">
        <f>IFERROR(VLOOKUP(B179,거래처별담당자!C:F,4,0), "#미등록")</f>
        <v>CSO팀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김화니</v>
      </c>
      <c r="E179" s="13">
        <f>SUMIF('관리항목계정별잔액조회(전월)'!$I:$I,B179,'관리항목계정별잔액조회(전월)'!$D:$D)</f>
        <v>0</v>
      </c>
      <c r="F179" s="13">
        <f>SUMIF('관리항목계정별잔액조회(전월)'!$I:$I,B179,'관리항목계정별잔액조회(전월)'!$E:$E)</f>
        <v>1014120</v>
      </c>
      <c r="G179" s="13">
        <f>SUMIF('관리항목계정별잔액조회(전월)'!$I:$I,B179,'관리항목계정별잔액조회(전월)'!$F:$F)</f>
        <v>1014120</v>
      </c>
      <c r="H179" s="14">
        <f>SUMIF('관리항목계정별잔액조회(전월)'!$I:$I,B179,'관리항목계정별잔액조회(전월)'!$G:$G)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0"/>
        <v>0</v>
      </c>
      <c r="M179" s="14">
        <f ca="1">SUMIFS(거래명세서품목조회!BK:BK, 거래명세서품목조회!BX:BX, B179, 거래명세서품목조회!G:G, "&lt;="&amp;(INT($B$4)-30))</f>
        <v>0</v>
      </c>
      <c r="N179" s="40">
        <f t="shared" ca="1" si="11"/>
        <v>0</v>
      </c>
      <c r="O179" s="40">
        <f t="shared" ca="1" si="12"/>
        <v>0</v>
      </c>
      <c r="P179" s="40">
        <f ca="1">MIN(MAX(0, L179-N179-O179), IFERROR(VLOOKUP(B179,'관리항목계정별잔액조회(전전월)'!$C:$E, 3, FALSE), 0))</f>
        <v>0</v>
      </c>
      <c r="Q179" s="46">
        <f t="shared" ca="1" si="13"/>
        <v>0</v>
      </c>
      <c r="R179" s="42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  <c r="S179" s="60"/>
    </row>
    <row r="180" spans="2:19" ht="16.5" customHeight="1" x14ac:dyDescent="0.3">
      <c r="B180" s="5" t="str">
        <v>중헌제약</v>
      </c>
      <c r="C180" s="5" t="str">
        <f>IFERROR(VLOOKUP(B180,거래처별담당자!C:F,4,0), "#미등록")</f>
        <v>CMO팀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이운범</v>
      </c>
      <c r="E180" s="13">
        <f>SUMIF('관리항목계정별잔액조회(전월)'!$I:$I,B180,'관리항목계정별잔액조회(전월)'!$D:$D)</f>
        <v>6463113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6463113</v>
      </c>
      <c r="H180" s="14">
        <f>SUMIF('관리항목계정별잔액조회(전월)'!$I:$I,B180,'관리항목계정별잔액조회(전월)'!$G:$G)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0"/>
        <v>0</v>
      </c>
      <c r="M180" s="14">
        <f ca="1">SUMIFS(거래명세서품목조회!BK:BK, 거래명세서품목조회!BX:BX, B180, 거래명세서품목조회!G:G, "&lt;="&amp;(INT($B$4)-30))</f>
        <v>0</v>
      </c>
      <c r="N180" s="40">
        <f t="shared" ca="1" si="11"/>
        <v>0</v>
      </c>
      <c r="O180" s="40">
        <f t="shared" ca="1" si="12"/>
        <v>0</v>
      </c>
      <c r="P180" s="40">
        <f ca="1">MIN(MAX(0, L180-N180-O180), IFERROR(VLOOKUP(B180,'관리항목계정별잔액조회(전전월)'!$C:$E, 3, FALSE), 0))</f>
        <v>0</v>
      </c>
      <c r="Q180" s="46">
        <f t="shared" ca="1" si="13"/>
        <v>0</v>
      </c>
      <c r="R180" s="42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  <c r="S180" s="60"/>
    </row>
    <row r="181" spans="2:19" ht="16.5" customHeight="1" x14ac:dyDescent="0.3">
      <c r="B181" s="5" t="str">
        <v>지성팜</v>
      </c>
      <c r="C181" s="5" t="str">
        <f>IFERROR(VLOOKUP(B181,거래처별담당자!C:F,4,0), "#미등록")</f>
        <v>CSO팀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김화니</v>
      </c>
      <c r="E181" s="13">
        <f>SUMIF('관리항목계정별잔액조회(전월)'!$I:$I,B181,'관리항목계정별잔액조회(전월)'!$D:$D)</f>
        <v>4000</v>
      </c>
      <c r="F181" s="13">
        <f>SUMIF('관리항목계정별잔액조회(전월)'!$I:$I,B181,'관리항목계정별잔액조회(전월)'!$E:$E)</f>
        <v>0</v>
      </c>
      <c r="G181" s="13">
        <f>SUMIF('관리항목계정별잔액조회(전월)'!$I:$I,B181,'관리항목계정별잔액조회(전월)'!$F:$F)</f>
        <v>4000</v>
      </c>
      <c r="H181" s="14">
        <f>SUMIF('관리항목계정별잔액조회(전월)'!$I:$I,B181,'관리항목계정별잔액조회(전월)'!$G:$G)</f>
        <v>0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0</v>
      </c>
      <c r="L181" s="15">
        <f t="shared" ca="1" si="10"/>
        <v>0</v>
      </c>
      <c r="M181" s="14">
        <f ca="1">SUMIFS(거래명세서품목조회!BK:BK, 거래명세서품목조회!BX:BX, B181, 거래명세서품목조회!G:G, "&lt;="&amp;(INT($B$4)-30))</f>
        <v>0</v>
      </c>
      <c r="N181" s="40">
        <f t="shared" ca="1" si="11"/>
        <v>0</v>
      </c>
      <c r="O181" s="40">
        <f t="shared" ca="1" si="12"/>
        <v>0</v>
      </c>
      <c r="P181" s="40">
        <f ca="1">MIN(MAX(0, L181-N181-O181), IFERROR(VLOOKUP(B181,'관리항목계정별잔액조회(전전월)'!$C:$E, 3, FALSE), 0))</f>
        <v>0</v>
      </c>
      <c r="Q181" s="46">
        <f t="shared" ca="1" si="13"/>
        <v>0</v>
      </c>
      <c r="R181" s="42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  <c r="S181" s="60"/>
    </row>
    <row r="182" spans="2:19" ht="16.5" customHeight="1" x14ac:dyDescent="0.3">
      <c r="B182" s="5" t="str">
        <v>지엠팜</v>
      </c>
      <c r="C182" s="5" t="str">
        <f>IFERROR(VLOOKUP(B182,거래처별담당자!C:F,4,0), "#미등록")</f>
        <v>CSO팀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김화니</v>
      </c>
      <c r="E182" s="13">
        <f>SUMIF('관리항목계정별잔액조회(전월)'!$I:$I,B182,'관리항목계정별잔액조회(전월)'!$D:$D)</f>
        <v>0</v>
      </c>
      <c r="F182" s="13">
        <f>SUMIF('관리항목계정별잔액조회(전월)'!$I:$I,B182,'관리항목계정별잔액조회(전월)'!$E:$E)</f>
        <v>0</v>
      </c>
      <c r="G182" s="13">
        <f>SUMIF('관리항목계정별잔액조회(전월)'!$I:$I,B182,'관리항목계정별잔액조회(전월)'!$F:$F)</f>
        <v>0</v>
      </c>
      <c r="H182" s="14">
        <f>SUMIF('관리항목계정별잔액조회(전월)'!$I:$I,B182,'관리항목계정별잔액조회(전월)'!$G:$G)</f>
        <v>0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10"/>
        <v>0</v>
      </c>
      <c r="M182" s="14">
        <f ca="1">SUMIFS(거래명세서품목조회!BK:BK, 거래명세서품목조회!BX:BX, B182, 거래명세서품목조회!G:G, "&lt;="&amp;(INT($B$4)-30))</f>
        <v>0</v>
      </c>
      <c r="N182" s="40">
        <f t="shared" ca="1" si="11"/>
        <v>0</v>
      </c>
      <c r="O182" s="40">
        <f t="shared" ca="1" si="12"/>
        <v>0</v>
      </c>
      <c r="P182" s="40">
        <f ca="1">MIN(MAX(0, L182-N182-O182), IFERROR(VLOOKUP(B182,'관리항목계정별잔액조회(전전월)'!$C:$E, 3, FALSE), 0))</f>
        <v>0</v>
      </c>
      <c r="Q182" s="46">
        <f t="shared" ca="1" si="13"/>
        <v>0</v>
      </c>
      <c r="R182" s="42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  <c r="S182" s="60"/>
    </row>
    <row r="183" spans="2:19" ht="16.5" customHeight="1" x14ac:dyDescent="0.3">
      <c r="B183" s="5" t="str">
        <v>지웰2층약국</v>
      </c>
      <c r="C183" s="5" t="str">
        <f>IFERROR(VLOOKUP(B183,거래처별담당자!C:F,4,0), "#미등록")</f>
        <v>OTC팀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문혁표</v>
      </c>
      <c r="E183" s="13">
        <f>SUMIF('관리항목계정별잔액조회(전월)'!$I:$I,B183,'관리항목계정별잔액조회(전월)'!$D:$D)</f>
        <v>0</v>
      </c>
      <c r="F183" s="13">
        <f>SUMIF('관리항목계정별잔액조회(전월)'!$I:$I,B183,'관리항목계정별잔액조회(전월)'!$E:$E)</f>
        <v>0</v>
      </c>
      <c r="G183" s="13">
        <f>SUMIF('관리항목계정별잔액조회(전월)'!$I:$I,B183,'관리항목계정별잔액조회(전월)'!$F:$F)</f>
        <v>0</v>
      </c>
      <c r="H183" s="14">
        <f>SUMIF('관리항목계정별잔액조회(전월)'!$I:$I,B183,'관리항목계정별잔액조회(전월)'!$G:$G)</f>
        <v>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10"/>
        <v>0</v>
      </c>
      <c r="M183" s="14">
        <f ca="1">SUMIFS(거래명세서품목조회!BK:BK, 거래명세서품목조회!BX:BX, B183, 거래명세서품목조회!G:G, "&lt;="&amp;(INT($B$4)-30))</f>
        <v>0</v>
      </c>
      <c r="N183" s="40">
        <f t="shared" ca="1" si="11"/>
        <v>0</v>
      </c>
      <c r="O183" s="40">
        <f t="shared" ca="1" si="12"/>
        <v>0</v>
      </c>
      <c r="P183" s="40">
        <f ca="1">MIN(MAX(0, L183-N183-O183), IFERROR(VLOOKUP(B183,'관리항목계정별잔액조회(전전월)'!$C:$E, 3, FALSE), 0))</f>
        <v>0</v>
      </c>
      <c r="Q183" s="46">
        <f t="shared" ca="1" si="13"/>
        <v>0</v>
      </c>
      <c r="R183" s="42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  <c r="S183" s="60"/>
    </row>
    <row r="184" spans="2:19" ht="16.5" customHeight="1" x14ac:dyDescent="0.3">
      <c r="B184" s="5" t="str">
        <v>진바이오팜</v>
      </c>
      <c r="C184" s="5" t="str">
        <f>IFERROR(VLOOKUP(B184,거래처별담당자!C:F,4,0), "#미등록")</f>
        <v>CMO팀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이운범</v>
      </c>
      <c r="E184" s="13">
        <f>SUMIF('관리항목계정별잔액조회(전월)'!$I:$I,B184,'관리항목계정별잔액조회(전월)'!$D:$D)</f>
        <v>0</v>
      </c>
      <c r="F184" s="13">
        <f>SUMIF('관리항목계정별잔액조회(전월)'!$I:$I,B184,'관리항목계정별잔액조회(전월)'!$E:$E)</f>
        <v>0</v>
      </c>
      <c r="G184" s="13">
        <f>SUMIF('관리항목계정별잔액조회(전월)'!$I:$I,B184,'관리항목계정별잔액조회(전월)'!$F:$F)</f>
        <v>0</v>
      </c>
      <c r="H184" s="14">
        <f>SUMIF('관리항목계정별잔액조회(전월)'!$I:$I,B184,'관리항목계정별잔액조회(전월)'!$G:$G)</f>
        <v>0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10"/>
        <v>0</v>
      </c>
      <c r="M184" s="14">
        <f ca="1">SUMIFS(거래명세서품목조회!BK:BK, 거래명세서품목조회!BX:BX, B184, 거래명세서품목조회!G:G, "&lt;="&amp;(INT($B$4)-30))</f>
        <v>0</v>
      </c>
      <c r="N184" s="40">
        <f t="shared" ca="1" si="11"/>
        <v>0</v>
      </c>
      <c r="O184" s="40">
        <f t="shared" ca="1" si="12"/>
        <v>0</v>
      </c>
      <c r="P184" s="40">
        <f ca="1">MIN(MAX(0, L184-N184-O184), IFERROR(VLOOKUP(B184,'관리항목계정별잔액조회(전전월)'!$C:$E, 3, FALSE), 0))</f>
        <v>0</v>
      </c>
      <c r="Q184" s="46">
        <f t="shared" ca="1" si="13"/>
        <v>0</v>
      </c>
      <c r="R184" s="42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  <c r="S184" s="60"/>
    </row>
    <row r="185" spans="2:19" s="62" customFormat="1" ht="16.5" customHeight="1" x14ac:dyDescent="0.3">
      <c r="B185" s="62" t="str">
        <v>진양제약원주공장</v>
      </c>
      <c r="C185" s="62" t="str">
        <f>IFERROR(VLOOKUP(B185,거래처별담당자!C:F,4,0), "#미등록")</f>
        <v>CMO팀</v>
      </c>
      <c r="D185" s="62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이운범</v>
      </c>
      <c r="E185" s="63">
        <f>SUMIF('관리항목계정별잔액조회(전월)'!$I:$I,B185,'관리항목계정별잔액조회(전월)'!$D:$D)</f>
        <v>0</v>
      </c>
      <c r="F185" s="63">
        <f>SUMIF('관리항목계정별잔액조회(전월)'!$I:$I,B185,'관리항목계정별잔액조회(전월)'!$E:$E)</f>
        <v>0</v>
      </c>
      <c r="G185" s="63">
        <f>SUMIF('관리항목계정별잔액조회(전월)'!$I:$I,B185,'관리항목계정별잔액조회(전월)'!$F:$F)</f>
        <v>0</v>
      </c>
      <c r="H185" s="64">
        <f>SUMIF('관리항목계정별잔액조회(전월)'!$I:$I,B185,'관리항목계정별잔액조회(전월)'!$G:$G)</f>
        <v>0</v>
      </c>
      <c r="I185" s="6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10"/>
        <v>0</v>
      </c>
      <c r="M185" s="64">
        <f ca="1">SUMIFS(거래명세서품목조회!BK:BK, 거래명세서품목조회!BX:BX, B185, 거래명세서품목조회!G:G, "&lt;="&amp;(INT($B$4)-30))</f>
        <v>0</v>
      </c>
      <c r="N185" s="40">
        <f t="shared" ca="1" si="11"/>
        <v>0</v>
      </c>
      <c r="O185" s="40">
        <f t="shared" ca="1" si="12"/>
        <v>0</v>
      </c>
      <c r="P185" s="40">
        <f ca="1">MIN(MAX(0, L185-N185-O185), IFERROR(VLOOKUP(B185,'관리항목계정별잔액조회(전전월)'!$C:$E, 3, FALSE), 0))</f>
        <v>0</v>
      </c>
      <c r="Q185" s="46">
        <f t="shared" ca="1" si="13"/>
        <v>0</v>
      </c>
      <c r="R185" s="65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  <c r="S185" s="66"/>
    </row>
    <row r="186" spans="2:19" ht="16.5" customHeight="1" x14ac:dyDescent="0.3">
      <c r="B186" s="5" t="str">
        <v>참약사엘림약국</v>
      </c>
      <c r="C186" s="5" t="str">
        <f>IFERROR(VLOOKUP(B186,거래처별담당자!C:F,4,0), "#미등록")</f>
        <v>OTC팀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이운범</v>
      </c>
      <c r="E186" s="13">
        <f>SUMIF('관리항목계정별잔액조회(전월)'!$I:$I,B186,'관리항목계정별잔액조회(전월)'!$D:$D)</f>
        <v>45744</v>
      </c>
      <c r="F186" s="13">
        <f>SUMIF('관리항목계정별잔액조회(전월)'!$I:$I,B186,'관리항목계정별잔액조회(전월)'!$E:$E)</f>
        <v>0</v>
      </c>
      <c r="G186" s="13">
        <f>SUMIF('관리항목계정별잔액조회(전월)'!$I:$I,B186,'관리항목계정별잔액조회(전월)'!$F:$F)</f>
        <v>45744</v>
      </c>
      <c r="H186" s="14">
        <f>SUMIF('관리항목계정별잔액조회(전월)'!$I:$I,B186,'관리항목계정별잔액조회(전월)'!$G:$G)</f>
        <v>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0"/>
        <v>0</v>
      </c>
      <c r="M186" s="14">
        <f ca="1">SUMIFS(거래명세서품목조회!BK:BK, 거래명세서품목조회!BX:BX, B186, 거래명세서품목조회!G:G, "&lt;="&amp;(INT($B$4)-30))</f>
        <v>0</v>
      </c>
      <c r="N186" s="40">
        <f t="shared" ca="1" si="11"/>
        <v>0</v>
      </c>
      <c r="O186" s="40">
        <f t="shared" ca="1" si="12"/>
        <v>0</v>
      </c>
      <c r="P186" s="40">
        <f ca="1">MIN(MAX(0, L186-N186-O186), IFERROR(VLOOKUP(B186,'관리항목계정별잔액조회(전전월)'!$C:$E, 3, FALSE), 0))</f>
        <v>0</v>
      </c>
      <c r="Q186" s="46">
        <f t="shared" ca="1" si="13"/>
        <v>0</v>
      </c>
      <c r="R186" s="42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  <c r="S186" s="60"/>
    </row>
    <row r="187" spans="2:19" ht="16.5" customHeight="1" x14ac:dyDescent="0.3">
      <c r="B187" s="5" t="str">
        <v>초이스메디케어</v>
      </c>
      <c r="C187" s="5" t="str">
        <f>IFERROR(VLOOKUP(B187,거래처별담당자!C:F,4,0), "#미등록")</f>
        <v>CSO팀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김화니</v>
      </c>
      <c r="E187" s="13">
        <f>SUMIF('관리항목계정별잔액조회(전월)'!$I:$I,B187,'관리항목계정별잔액조회(전월)'!$D:$D)</f>
        <v>-2</v>
      </c>
      <c r="F187" s="13">
        <f>SUMIF('관리항목계정별잔액조회(전월)'!$I:$I,B187,'관리항목계정별잔액조회(전월)'!$E:$E)</f>
        <v>8400000</v>
      </c>
      <c r="G187" s="13">
        <f>SUMIF('관리항목계정별잔액조회(전월)'!$I:$I,B187,'관리항목계정별잔액조회(전월)'!$F:$F)</f>
        <v>8399998</v>
      </c>
      <c r="H187" s="14">
        <f>SUMIF('관리항목계정별잔액조회(전월)'!$I:$I,B187,'관리항목계정별잔액조회(전월)'!$G:$G)</f>
        <v>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10"/>
        <v>0</v>
      </c>
      <c r="M187" s="14">
        <f ca="1">SUMIFS(거래명세서품목조회!BK:BK, 거래명세서품목조회!BX:BX, B187, 거래명세서품목조회!G:G, "&lt;="&amp;(INT($B$4)-30))</f>
        <v>0</v>
      </c>
      <c r="N187" s="40">
        <f t="shared" ca="1" si="11"/>
        <v>0</v>
      </c>
      <c r="O187" s="40">
        <f t="shared" ca="1" si="12"/>
        <v>0</v>
      </c>
      <c r="P187" s="40">
        <f ca="1">MIN(MAX(0, L187-N187-O187), IFERROR(VLOOKUP(B187,'관리항목계정별잔액조회(전전월)'!$C:$E, 3, FALSE), 0))</f>
        <v>0</v>
      </c>
      <c r="Q187" s="46">
        <f t="shared" ca="1" si="13"/>
        <v>0</v>
      </c>
      <c r="R187" s="42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  <c r="S187" s="60"/>
    </row>
    <row r="188" spans="2:19" ht="16.5" customHeight="1" x14ac:dyDescent="0.3">
      <c r="B188" s="5" t="str">
        <v>충북약사신용협동조합</v>
      </c>
      <c r="C188" s="5" t="str">
        <f>IFERROR(VLOOKUP(B188,거래처별담당자!C:F,4,0), "#미등록")</f>
        <v>CSO팀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-297320</v>
      </c>
      <c r="F188" s="13">
        <f>SUMIF('관리항목계정별잔액조회(전월)'!$I:$I,B188,'관리항목계정별잔액조회(전월)'!$E:$E)</f>
        <v>239760</v>
      </c>
      <c r="G188" s="13">
        <f>SUMIF('관리항목계정별잔액조회(전월)'!$I:$I,B188,'관리항목계정별잔액조회(전월)'!$F:$F)</f>
        <v>-57560</v>
      </c>
      <c r="H188" s="14">
        <f>SUMIF('관리항목계정별잔액조회(전월)'!$I:$I,B188,'관리항목계정별잔액조회(전월)'!$G:$G)</f>
        <v>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0"/>
        <v>0</v>
      </c>
      <c r="M188" s="14">
        <f ca="1">SUMIFS(거래명세서품목조회!BK:BK, 거래명세서품목조회!BX:BX, B188, 거래명세서품목조회!G:G, "&lt;="&amp;(INT($B$4)-30))</f>
        <v>0</v>
      </c>
      <c r="N188" s="40">
        <f t="shared" ca="1" si="11"/>
        <v>0</v>
      </c>
      <c r="O188" s="40">
        <f t="shared" ca="1" si="12"/>
        <v>0</v>
      </c>
      <c r="P188" s="40">
        <f ca="1">MIN(MAX(0, L188-N188-O188), IFERROR(VLOOKUP(B188,'관리항목계정별잔액조회(전전월)'!$C:$E, 3, FALSE), 0))</f>
        <v>0</v>
      </c>
      <c r="Q188" s="46">
        <f t="shared" ca="1" si="13"/>
        <v>0</v>
      </c>
      <c r="R188" s="42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  <c r="S188" s="60"/>
    </row>
    <row r="189" spans="2:19" ht="16.5" customHeight="1" x14ac:dyDescent="0.3">
      <c r="B189" s="5" t="str">
        <v>케이비메디팜(원주)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SUMIF('관리항목계정별잔액조회(전월)'!$I:$I,B189,'관리항목계정별잔액조회(전월)'!$D:$D)</f>
        <v>-1014219</v>
      </c>
      <c r="F189" s="13">
        <f>SUMIF('관리항목계정별잔액조회(전월)'!$I:$I,B189,'관리항목계정별잔액조회(전월)'!$E:$E)</f>
        <v>0</v>
      </c>
      <c r="G189" s="13">
        <f>SUMIF('관리항목계정별잔액조회(전월)'!$I:$I,B189,'관리항목계정별잔액조회(전월)'!$F:$F)</f>
        <v>-1014219</v>
      </c>
      <c r="H189" s="14">
        <f>SUMIF('관리항목계정별잔액조회(전월)'!$I:$I,B189,'관리항목계정별잔액조회(전월)'!$G:$G)</f>
        <v>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10"/>
        <v>0</v>
      </c>
      <c r="M189" s="14">
        <f ca="1">SUMIFS(거래명세서품목조회!BK:BK, 거래명세서품목조회!BX:BX, B189, 거래명세서품목조회!G:G, "&lt;="&amp;(INT($B$4)-30))</f>
        <v>0</v>
      </c>
      <c r="N189" s="40">
        <f t="shared" ca="1" si="11"/>
        <v>0</v>
      </c>
      <c r="O189" s="40">
        <f t="shared" ca="1" si="12"/>
        <v>0</v>
      </c>
      <c r="P189" s="40">
        <f ca="1">MIN(MAX(0, L189-N189-O189), IFERROR(VLOOKUP(B189,'관리항목계정별잔액조회(전전월)'!$C:$E, 3, FALSE), 0))</f>
        <v>0</v>
      </c>
      <c r="Q189" s="46">
        <f t="shared" ca="1" si="13"/>
        <v>0</v>
      </c>
      <c r="R189" s="42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  <c r="S189" s="60"/>
    </row>
    <row r="190" spans="2:19" ht="16.5" customHeight="1" x14ac:dyDescent="0.3">
      <c r="B190" s="5" t="str">
        <v>케이비메디팜(청주)</v>
      </c>
      <c r="C190" s="5" t="str">
        <f>IFERROR(VLOOKUP(B190,거래처별담당자!C:F,4,0), "#미등록")</f>
        <v>CSO팀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SUMIF('관리항목계정별잔액조회(전월)'!$I:$I,B190,'관리항목계정별잔액조회(전월)'!$D:$D)</f>
        <v>0</v>
      </c>
      <c r="F190" s="13">
        <f>SUMIF('관리항목계정별잔액조회(전월)'!$I:$I,B190,'관리항목계정별잔액조회(전월)'!$E:$E)</f>
        <v>0</v>
      </c>
      <c r="G190" s="13">
        <f>SUMIF('관리항목계정별잔액조회(전월)'!$I:$I,B190,'관리항목계정별잔액조회(전월)'!$F:$F)</f>
        <v>0</v>
      </c>
      <c r="H190" s="14">
        <f>SUMIF('관리항목계정별잔액조회(전월)'!$I:$I,B190,'관리항목계정별잔액조회(전월)'!$G:$G)</f>
        <v>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10"/>
        <v>0</v>
      </c>
      <c r="M190" s="14">
        <f ca="1">SUMIFS(거래명세서품목조회!BK:BK, 거래명세서품목조회!BX:BX, B190, 거래명세서품목조회!G:G, "&lt;="&amp;(INT($B$4)-30))</f>
        <v>0</v>
      </c>
      <c r="N190" s="40">
        <f t="shared" ca="1" si="11"/>
        <v>0</v>
      </c>
      <c r="O190" s="40">
        <f t="shared" ca="1" si="12"/>
        <v>0</v>
      </c>
      <c r="P190" s="40">
        <f ca="1">MIN(MAX(0, L190-N190-O190), IFERROR(VLOOKUP(B190,'관리항목계정별잔액조회(전전월)'!$C:$E, 3, FALSE), 0))</f>
        <v>0</v>
      </c>
      <c r="Q190" s="46">
        <f t="shared" ca="1" si="13"/>
        <v>0</v>
      </c>
      <c r="R190" s="42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  <c r="S190" s="60"/>
    </row>
    <row r="191" spans="2:19" s="62" customFormat="1" ht="16.5" customHeight="1" x14ac:dyDescent="0.3">
      <c r="B191" s="62" t="str">
        <v>케이에스(KS)바이오팜</v>
      </c>
      <c r="C191" s="62" t="str">
        <f>IFERROR(VLOOKUP(B191,거래처별담당자!C:F,4,0), "#미등록")</f>
        <v>CSO팀</v>
      </c>
      <c r="D191" s="62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김화니</v>
      </c>
      <c r="E191" s="63">
        <f>SUMIF('관리항목계정별잔액조회(전월)'!$I:$I,B191,'관리항목계정별잔액조회(전월)'!$D:$D)</f>
        <v>-177440</v>
      </c>
      <c r="F191" s="63">
        <f>SUMIF('관리항목계정별잔액조회(전월)'!$I:$I,B191,'관리항목계정별잔액조회(전월)'!$E:$E)</f>
        <v>0</v>
      </c>
      <c r="G191" s="63">
        <f>SUMIF('관리항목계정별잔액조회(전월)'!$I:$I,B191,'관리항목계정별잔액조회(전월)'!$F:$F)</f>
        <v>-177440</v>
      </c>
      <c r="H191" s="64">
        <f>SUMIF('관리항목계정별잔액조회(전월)'!$I:$I,B191,'관리항목계정별잔액조회(전월)'!$G:$G)</f>
        <v>0</v>
      </c>
      <c r="I191" s="6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10"/>
        <v>0</v>
      </c>
      <c r="M191" s="64">
        <f ca="1">SUMIFS(거래명세서품목조회!BK:BK, 거래명세서품목조회!BX:BX, B191, 거래명세서품목조회!G:G, "&lt;="&amp;(INT($B$4)-30))</f>
        <v>0</v>
      </c>
      <c r="N191" s="40">
        <f t="shared" ca="1" si="11"/>
        <v>0</v>
      </c>
      <c r="O191" s="40">
        <f t="shared" ca="1" si="12"/>
        <v>0</v>
      </c>
      <c r="P191" s="40">
        <f ca="1">MIN(MAX(0, L191-N191-O191), IFERROR(VLOOKUP(B191,'관리항목계정별잔액조회(전전월)'!$C:$E, 3, FALSE), 0))</f>
        <v>0</v>
      </c>
      <c r="Q191" s="46">
        <f t="shared" ca="1" si="13"/>
        <v>0</v>
      </c>
      <c r="R191" s="65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  <c r="S191" s="66"/>
    </row>
    <row r="192" spans="2:19" ht="16.5" customHeight="1" x14ac:dyDescent="0.3">
      <c r="B192" s="5" t="str">
        <v>타스코</v>
      </c>
      <c r="C192" s="5" t="str">
        <f>IFERROR(VLOOKUP(B192,거래처별담당자!C:F,4,0), "#미등록")</f>
        <v>CMO팀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이운범</v>
      </c>
      <c r="E192" s="13">
        <f>SUMIF('관리항목계정별잔액조회(전월)'!$I:$I,B192,'관리항목계정별잔액조회(전월)'!$D:$D)</f>
        <v>220000</v>
      </c>
      <c r="F192" s="13">
        <f>SUMIF('관리항목계정별잔액조회(전월)'!$I:$I,B192,'관리항목계정별잔액조회(전월)'!$E:$E)</f>
        <v>550000</v>
      </c>
      <c r="G192" s="13">
        <f>SUMIF('관리항목계정별잔액조회(전월)'!$I:$I,B192,'관리항목계정별잔액조회(전월)'!$F:$F)</f>
        <v>220000</v>
      </c>
      <c r="H192" s="14">
        <f>SUMIF('관리항목계정별잔액조회(전월)'!$I:$I,B192,'관리항목계정별잔액조회(전월)'!$G:$G)</f>
        <v>550000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550000</v>
      </c>
      <c r="L192" s="15">
        <f t="shared" ca="1" si="10"/>
        <v>0</v>
      </c>
      <c r="M192" s="14">
        <f ca="1">SUMIFS(거래명세서품목조회!BK:BK, 거래명세서품목조회!BX:BX, B192, 거래명세서품목조회!G:G, "&lt;="&amp;(INT($B$4)-30))</f>
        <v>0</v>
      </c>
      <c r="N192" s="40">
        <f t="shared" ca="1" si="11"/>
        <v>0</v>
      </c>
      <c r="O192" s="40">
        <f t="shared" ca="1" si="12"/>
        <v>0</v>
      </c>
      <c r="P192" s="40">
        <f ca="1">MIN(MAX(0, L192-N192-O192), IFERROR(VLOOKUP(B192,'관리항목계정별잔액조회(전전월)'!$C:$E, 3, FALSE), 0))</f>
        <v>0</v>
      </c>
      <c r="Q192" s="46">
        <f t="shared" ca="1" si="13"/>
        <v>0</v>
      </c>
      <c r="R192" s="42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  <c r="S192" s="60"/>
    </row>
    <row r="193" spans="2:19" ht="16.5" customHeight="1" x14ac:dyDescent="0.3">
      <c r="B193" s="5" t="str">
        <v>태강약품</v>
      </c>
      <c r="C193" s="5" t="str">
        <f>IFERROR(VLOOKUP(B193,거래처별담당자!C:F,4,0), "#미등록")</f>
        <v>회수 불능 채권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SUMIF('관리항목계정별잔액조회(전월)'!$I:$I,B193,'관리항목계정별잔액조회(전월)'!$D:$D)</f>
        <v>1830060</v>
      </c>
      <c r="F193" s="13">
        <f>SUMIF('관리항목계정별잔액조회(전월)'!$I:$I,B193,'관리항목계정별잔액조회(전월)'!$E:$E)</f>
        <v>0</v>
      </c>
      <c r="G193" s="13">
        <f>SUMIF('관리항목계정별잔액조회(전월)'!$I:$I,B193,'관리항목계정별잔액조회(전월)'!$F:$F)</f>
        <v>0</v>
      </c>
      <c r="H193" s="14">
        <f>SUMIF('관리항목계정별잔액조회(전월)'!$I:$I,B193,'관리항목계정별잔액조회(전월)'!$G:$G)</f>
        <v>1830060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0"/>
        <v>1830060</v>
      </c>
      <c r="M193" s="14">
        <f ca="1">SUMIFS(거래명세서품목조회!BK:BK, 거래명세서품목조회!BX:BX, B193, 거래명세서품목조회!G:G, "&lt;="&amp;(INT($B$4)-30))</f>
        <v>0</v>
      </c>
      <c r="N193" s="40">
        <f t="shared" ca="1" si="11"/>
        <v>0</v>
      </c>
      <c r="O193" s="40">
        <f t="shared" ca="1" si="12"/>
        <v>0</v>
      </c>
      <c r="P193" s="40">
        <f ca="1">MIN(MAX(0, L193-N193-O193), IFERROR(VLOOKUP(B193,'관리항목계정별잔액조회(전전월)'!$C:$E, 3, FALSE), 0))</f>
        <v>0</v>
      </c>
      <c r="Q193" s="46">
        <f t="shared" ca="1" si="13"/>
        <v>1830060</v>
      </c>
      <c r="R193" s="42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  <c r="S193" s="60"/>
    </row>
    <row r="194" spans="2:19" ht="16.5" customHeight="1" x14ac:dyDescent="0.3">
      <c r="B194" s="5" t="str">
        <v>태정약품</v>
      </c>
      <c r="C194" s="5" t="str">
        <f>IFERROR(VLOOKUP(B194,거래처별담당자!C:F,4,0), "#미등록")</f>
        <v>CSO팀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SUMIF('관리항목계정별잔액조회(전월)'!$I:$I,B194,'관리항목계정별잔액조회(전월)'!$D:$D)</f>
        <v>-146160</v>
      </c>
      <c r="F194" s="13">
        <f>SUMIF('관리항목계정별잔액조회(전월)'!$I:$I,B194,'관리항목계정별잔액조회(전월)'!$E:$E)</f>
        <v>0</v>
      </c>
      <c r="G194" s="13">
        <f>SUMIF('관리항목계정별잔액조회(전월)'!$I:$I,B194,'관리항목계정별잔액조회(전월)'!$F:$F)</f>
        <v>-146160</v>
      </c>
      <c r="H194" s="14">
        <f>SUMIF('관리항목계정별잔액조회(전월)'!$I:$I,B194,'관리항목계정별잔액조회(전월)'!$G:$G)</f>
        <v>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0"/>
        <v>0</v>
      </c>
      <c r="M194" s="14">
        <f ca="1">SUMIFS(거래명세서품목조회!BK:BK, 거래명세서품목조회!BX:BX, B194, 거래명세서품목조회!G:G, "&lt;="&amp;(INT($B$4)-30))</f>
        <v>0</v>
      </c>
      <c r="N194" s="40">
        <f t="shared" ca="1" si="11"/>
        <v>0</v>
      </c>
      <c r="O194" s="40">
        <f t="shared" ca="1" si="12"/>
        <v>0</v>
      </c>
      <c r="P194" s="40">
        <f ca="1">MIN(MAX(0, L194-N194-O194), IFERROR(VLOOKUP(B194,'관리항목계정별잔액조회(전전월)'!$C:$E, 3, FALSE), 0))</f>
        <v>0</v>
      </c>
      <c r="Q194" s="46">
        <f t="shared" ca="1" si="13"/>
        <v>0</v>
      </c>
      <c r="R194" s="42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  <c r="S194" s="60"/>
    </row>
    <row r="195" spans="2:19" ht="16.5" customHeight="1" x14ac:dyDescent="0.3">
      <c r="B195" s="5" t="str">
        <v>티엔엠컴퍼니(의료기기)</v>
      </c>
      <c r="C195" s="5" t="str">
        <f>IFERROR(VLOOKUP(B195,거래처별담당자!C:F,4,0), "#미등록")</f>
        <v>의료기기팀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문혁표1</v>
      </c>
      <c r="E195" s="13">
        <f>SUMIF('관리항목계정별잔액조회(전월)'!$I:$I,B195,'관리항목계정별잔액조회(전월)'!$D:$D)</f>
        <v>0</v>
      </c>
      <c r="F195" s="13">
        <f>SUMIF('관리항목계정별잔액조회(전월)'!$I:$I,B195,'관리항목계정별잔액조회(전월)'!$E:$E)</f>
        <v>0</v>
      </c>
      <c r="G195" s="13">
        <f>SUMIF('관리항목계정별잔액조회(전월)'!$I:$I,B195,'관리항목계정별잔액조회(전월)'!$F:$F)</f>
        <v>0</v>
      </c>
      <c r="H195" s="14">
        <f>SUMIF('관리항목계정별잔액조회(전월)'!$I:$I,B195,'관리항목계정별잔액조회(전월)'!$G:$G)</f>
        <v>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0"/>
        <v>0</v>
      </c>
      <c r="M195" s="14">
        <f ca="1">SUMIFS(거래명세서품목조회!BK:BK, 거래명세서품목조회!BX:BX, B195, 거래명세서품목조회!G:G, "&lt;="&amp;(INT($B$4)-30))</f>
        <v>0</v>
      </c>
      <c r="N195" s="40">
        <f t="shared" ca="1" si="11"/>
        <v>0</v>
      </c>
      <c r="O195" s="40">
        <f t="shared" ca="1" si="12"/>
        <v>0</v>
      </c>
      <c r="P195" s="40">
        <f ca="1">MIN(MAX(0, L195-N195-O195), IFERROR(VLOOKUP(B195,'관리항목계정별잔액조회(전전월)'!$C:$E, 3, FALSE), 0))</f>
        <v>0</v>
      </c>
      <c r="Q195" s="46">
        <f t="shared" ca="1" si="13"/>
        <v>0</v>
      </c>
      <c r="R195" s="42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  <c r="S195" s="60"/>
    </row>
    <row r="196" spans="2:19" s="62" customFormat="1" ht="16.5" customHeight="1" x14ac:dyDescent="0.3">
      <c r="B196" s="62" t="str">
        <v>파마피아</v>
      </c>
      <c r="C196" s="62" t="str">
        <f>IFERROR(VLOOKUP(B196,거래처별담당자!C:F,4,0), "#미등록")</f>
        <v>CMO팀</v>
      </c>
      <c r="D196" s="62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이운범</v>
      </c>
      <c r="E196" s="63">
        <f>SUMIF('관리항목계정별잔액조회(전월)'!$I:$I,B196,'관리항목계정별잔액조회(전월)'!$D:$D)</f>
        <v>81197600</v>
      </c>
      <c r="F196" s="63">
        <f>SUMIF('관리항목계정별잔액조회(전월)'!$I:$I,B196,'관리항목계정별잔액조회(전월)'!$E:$E)</f>
        <v>24710070</v>
      </c>
      <c r="G196" s="63">
        <f>SUMIF('관리항목계정별잔액조회(전월)'!$I:$I,B196,'관리항목계정별잔액조회(전월)'!$F:$F)</f>
        <v>81197600</v>
      </c>
      <c r="H196" s="64">
        <f>SUMIF('관리항목계정별잔액조회(전월)'!$I:$I,B196,'관리항목계정별잔액조회(전월)'!$G:$G)</f>
        <v>24710070</v>
      </c>
      <c r="I196" s="6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0"/>
        <v>24710070</v>
      </c>
      <c r="M196" s="64">
        <f ca="1">SUMIFS(거래명세서품목조회!BK:BK, 거래명세서품목조회!BX:BX, B196, 거래명세서품목조회!G:G, "&lt;="&amp;(INT($B$4)-30))</f>
        <v>0</v>
      </c>
      <c r="N196" s="40">
        <f t="shared" ca="1" si="11"/>
        <v>0</v>
      </c>
      <c r="O196" s="40">
        <f t="shared" ca="1" si="12"/>
        <v>24710070</v>
      </c>
      <c r="P196" s="40">
        <f ca="1">MIN(MAX(0, L196-N196-O196), IFERROR(VLOOKUP(B196,'관리항목계정별잔액조회(전전월)'!$C:$E, 3, FALSE), 0))</f>
        <v>0</v>
      </c>
      <c r="Q196" s="46">
        <f t="shared" ca="1" si="13"/>
        <v>0</v>
      </c>
      <c r="R196" s="65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  <c r="S196" s="66"/>
    </row>
    <row r="197" spans="2:19" ht="16.5" customHeight="1" x14ac:dyDescent="0.3">
      <c r="B197" s="5" t="str">
        <v>파인힐병원 명원의료재단</v>
      </c>
      <c r="C197" s="5" t="str">
        <f>IFERROR(VLOOKUP(B197,거래처별담당자!C:F,4,0), "#미등록")</f>
        <v>회수 불능 채권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김화니</v>
      </c>
      <c r="E197" s="13">
        <f>SUMIF('관리항목계정별잔액조회(전월)'!$I:$I,B197,'관리항목계정별잔액조회(전월)'!$D:$D)</f>
        <v>1008000</v>
      </c>
      <c r="F197" s="13">
        <f>SUMIF('관리항목계정별잔액조회(전월)'!$I:$I,B197,'관리항목계정별잔액조회(전월)'!$E:$E)</f>
        <v>0</v>
      </c>
      <c r="G197" s="13">
        <f>SUMIF('관리항목계정별잔액조회(전월)'!$I:$I,B197,'관리항목계정별잔액조회(전월)'!$F:$F)</f>
        <v>0</v>
      </c>
      <c r="H197" s="14">
        <f>SUMIF('관리항목계정별잔액조회(전월)'!$I:$I,B197,'관리항목계정별잔액조회(전월)'!$G:$G)</f>
        <v>1008000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0"/>
        <v>1008000</v>
      </c>
      <c r="M197" s="14">
        <f ca="1">SUMIFS(거래명세서품목조회!BK:BK, 거래명세서품목조회!BX:BX, B197, 거래명세서품목조회!G:G, "&lt;="&amp;(INT($B$4)-30))</f>
        <v>0</v>
      </c>
      <c r="N197" s="40">
        <f t="shared" ca="1" si="11"/>
        <v>0</v>
      </c>
      <c r="O197" s="40">
        <f t="shared" ca="1" si="12"/>
        <v>0</v>
      </c>
      <c r="P197" s="40">
        <f ca="1">MIN(MAX(0, L197-N197-O197), IFERROR(VLOOKUP(B197,'관리항목계정별잔액조회(전전월)'!$C:$E, 3, FALSE), 0))</f>
        <v>336000</v>
      </c>
      <c r="Q197" s="46">
        <f t="shared" ca="1" si="13"/>
        <v>672000</v>
      </c>
      <c r="R197" s="42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  <c r="S197" s="60"/>
    </row>
    <row r="198" spans="2:19" ht="16.5" customHeight="1" x14ac:dyDescent="0.3">
      <c r="B198" s="5" t="str">
        <v>팜프라자약국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SUMIF('관리항목계정별잔액조회(전월)'!$I:$I,B198,'관리항목계정별잔액조회(전월)'!$D:$D)</f>
        <v>7292000</v>
      </c>
      <c r="F198" s="13">
        <f>SUMIF('관리항목계정별잔액조회(전월)'!$I:$I,B198,'관리항목계정별잔액조회(전월)'!$E:$E)</f>
        <v>0</v>
      </c>
      <c r="G198" s="13">
        <f>SUMIF('관리항목계정별잔액조회(전월)'!$I:$I,B198,'관리항목계정별잔액조회(전월)'!$F:$F)</f>
        <v>2288000</v>
      </c>
      <c r="H198" s="14">
        <f>SUMIF('관리항목계정별잔액조회(전월)'!$I:$I,B198,'관리항목계정별잔액조회(전월)'!$G:$G)</f>
        <v>5004000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0"/>
        <v>5004000</v>
      </c>
      <c r="M198" s="14">
        <f ca="1">SUMIFS(거래명세서품목조회!BK:BK, 거래명세서품목조회!BX:BX, B198, 거래명세서품목조회!G:G, "&lt;="&amp;(INT($B$4)-30))</f>
        <v>0</v>
      </c>
      <c r="N198" s="40">
        <f t="shared" ca="1" si="11"/>
        <v>0</v>
      </c>
      <c r="O198" s="40">
        <f t="shared" ca="1" si="12"/>
        <v>0</v>
      </c>
      <c r="P198" s="40">
        <f ca="1">MIN(MAX(0, L198-N198-O198), IFERROR(VLOOKUP(B198,'관리항목계정별잔액조회(전전월)'!$C:$E, 3, FALSE), 0))</f>
        <v>1716000</v>
      </c>
      <c r="Q198" s="46">
        <f t="shared" ca="1" si="13"/>
        <v>3288000</v>
      </c>
      <c r="R198" s="42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  <c r="S198" s="60"/>
    </row>
    <row r="199" spans="2:19" ht="16.5" customHeight="1" x14ac:dyDescent="0.3">
      <c r="B199" s="5" t="str">
        <v>포인트팜</v>
      </c>
      <c r="C199" s="5" t="str">
        <f>IFERROR(VLOOKUP(B199,거래처별담당자!C:F,4,0), "#미등록")</f>
        <v>CSO팀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김화니</v>
      </c>
      <c r="E199" s="13">
        <f>SUMIF('관리항목계정별잔액조회(전월)'!$I:$I,B199,'관리항목계정별잔액조회(전월)'!$D:$D)</f>
        <v>5346000</v>
      </c>
      <c r="F199" s="13">
        <f>SUMIF('관리항목계정별잔액조회(전월)'!$I:$I,B199,'관리항목계정별잔액조회(전월)'!$E:$E)</f>
        <v>1782000</v>
      </c>
      <c r="G199" s="13">
        <f>SUMIF('관리항목계정별잔액조회(전월)'!$I:$I,B199,'관리항목계정별잔액조회(전월)'!$F:$F)</f>
        <v>5346000</v>
      </c>
      <c r="H199" s="14">
        <f>SUMIF('관리항목계정별잔액조회(전월)'!$I:$I,B199,'관리항목계정별잔액조회(전월)'!$G:$G)</f>
        <v>1782000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4">IFERROR(H199+I199+J199-K199,0)</f>
        <v>1782000</v>
      </c>
      <c r="M199" s="14">
        <f ca="1">SUMIFS(거래명세서품목조회!BK:BK, 거래명세서품목조회!BX:BX, B199, 거래명세서품목조회!G:G, "&lt;="&amp;(INT($B$4)-30))</f>
        <v>0</v>
      </c>
      <c r="N199" s="40">
        <f t="shared" ref="N199:N262" ca="1" si="15">MIN(L199, I199+J199)</f>
        <v>0</v>
      </c>
      <c r="O199" s="40">
        <f t="shared" ref="O199:O262" ca="1" si="16">MIN(MAX(0, L199-N199), F199)</f>
        <v>1782000</v>
      </c>
      <c r="P199" s="40">
        <f ca="1">MIN(MAX(0, L199-N199-O199), IFERROR(VLOOKUP(B199,'관리항목계정별잔액조회(전전월)'!$C:$E, 3, FALSE), 0))</f>
        <v>0</v>
      </c>
      <c r="Q199" s="46">
        <f t="shared" ref="Q199:Q262" ca="1" si="17">MAX(0,L199-N199-O199-P199)</f>
        <v>0</v>
      </c>
      <c r="R199" s="42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  <c r="S199" s="60"/>
    </row>
    <row r="200" spans="2:19" ht="16.5" customHeight="1" x14ac:dyDescent="0.3">
      <c r="B200" s="5" t="str">
        <v>하은메디스</v>
      </c>
      <c r="C200" s="5" t="str">
        <f>IFERROR(VLOOKUP(B200,거래처별담당자!C:F,4,0), "#미등록")</f>
        <v>CSO팀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김화니</v>
      </c>
      <c r="E200" s="13">
        <f>SUMIF('관리항목계정별잔액조회(전월)'!$I:$I,B200,'관리항목계정별잔액조회(전월)'!$D:$D)</f>
        <v>1134000</v>
      </c>
      <c r="F200" s="13">
        <f>SUMIF('관리항목계정별잔액조회(전월)'!$I:$I,B200,'관리항목계정별잔액조회(전월)'!$E:$E)</f>
        <v>2268000</v>
      </c>
      <c r="G200" s="13">
        <f>SUMIF('관리항목계정별잔액조회(전월)'!$I:$I,B200,'관리항목계정별잔액조회(전월)'!$F:$F)</f>
        <v>1134000</v>
      </c>
      <c r="H200" s="14">
        <f>SUMIF('관리항목계정별잔액조회(전월)'!$I:$I,B200,'관리항목계정별잔액조회(전월)'!$G:$G)</f>
        <v>2268000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4"/>
        <v>2268000</v>
      </c>
      <c r="M200" s="14">
        <f ca="1">SUMIFS(거래명세서품목조회!BK:BK, 거래명세서품목조회!BX:BX, B200, 거래명세서품목조회!G:G, "&lt;="&amp;(INT($B$4)-30))</f>
        <v>0</v>
      </c>
      <c r="N200" s="40">
        <f t="shared" ca="1" si="15"/>
        <v>0</v>
      </c>
      <c r="O200" s="40">
        <f t="shared" ca="1" si="16"/>
        <v>2268000</v>
      </c>
      <c r="P200" s="40">
        <f ca="1">MIN(MAX(0, L200-N200-O200), IFERROR(VLOOKUP(B200,'관리항목계정별잔액조회(전전월)'!$C:$E, 3, FALSE), 0))</f>
        <v>0</v>
      </c>
      <c r="Q200" s="46">
        <f t="shared" ca="1" si="17"/>
        <v>0</v>
      </c>
      <c r="R200" s="42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  <c r="S200" s="60"/>
    </row>
    <row r="201" spans="2:19" ht="16.5" customHeight="1" x14ac:dyDescent="0.3">
      <c r="B201" s="5" t="str">
        <v>한국팜비오</v>
      </c>
      <c r="C201" s="5" t="str">
        <f>IFERROR(VLOOKUP(B201,거래처별담당자!C:F,4,0), "#미등록")</f>
        <v>CMO팀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이운범</v>
      </c>
      <c r="E201" s="13">
        <f>SUMIF('관리항목계정별잔액조회(전월)'!$I:$I,B201,'관리항목계정별잔액조회(전월)'!$D:$D)</f>
        <v>95940463</v>
      </c>
      <c r="F201" s="13">
        <f>SUMIF('관리항목계정별잔액조회(전월)'!$I:$I,B201,'관리항목계정별잔액조회(전월)'!$E:$E)</f>
        <v>148447529</v>
      </c>
      <c r="G201" s="13">
        <f>SUMIF('관리항목계정별잔액조회(전월)'!$I:$I,B201,'관리항목계정별잔액조회(전월)'!$F:$F)</f>
        <v>95940463</v>
      </c>
      <c r="H201" s="14">
        <f>SUMIF('관리항목계정별잔액조회(전월)'!$I:$I,B201,'관리항목계정별잔액조회(전월)'!$G:$G)</f>
        <v>148447529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4"/>
        <v>148447529</v>
      </c>
      <c r="M201" s="14">
        <f ca="1">SUMIFS(거래명세서품목조회!BK:BK, 거래명세서품목조회!BX:BX, B201, 거래명세서품목조회!G:G, "&lt;="&amp;(INT($B$4)-30))</f>
        <v>0</v>
      </c>
      <c r="N201" s="40">
        <f t="shared" ca="1" si="15"/>
        <v>0</v>
      </c>
      <c r="O201" s="40">
        <f t="shared" ca="1" si="16"/>
        <v>148447529</v>
      </c>
      <c r="P201" s="40">
        <f ca="1">MIN(MAX(0, L201-N201-O201), IFERROR(VLOOKUP(B201,'관리항목계정별잔액조회(전전월)'!$C:$E, 3, FALSE), 0))</f>
        <v>0</v>
      </c>
      <c r="Q201" s="46">
        <f t="shared" ca="1" si="17"/>
        <v>0</v>
      </c>
      <c r="R201" s="42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  <c r="S201" s="60"/>
    </row>
    <row r="202" spans="2:19" ht="16.5" customHeight="1" x14ac:dyDescent="0.3">
      <c r="B202" s="5" t="str">
        <v>한국프라임제약 봉동</v>
      </c>
      <c r="C202" s="5" t="str">
        <f>IFERROR(VLOOKUP(B202,거래처별담당자!C:F,4,0), "#미등록")</f>
        <v>CMO팀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이운범</v>
      </c>
      <c r="E202" s="13">
        <f>SUMIF('관리항목계정별잔액조회(전월)'!$I:$I,B202,'관리항목계정별잔액조회(전월)'!$D:$D)</f>
        <v>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4"/>
        <v>0</v>
      </c>
      <c r="M202" s="14">
        <f ca="1">SUMIFS(거래명세서품목조회!BK:BK, 거래명세서품목조회!BX:BX, B202, 거래명세서품목조회!G:G, "&lt;="&amp;(INT($B$4)-30))</f>
        <v>0</v>
      </c>
      <c r="N202" s="40">
        <f t="shared" ca="1" si="15"/>
        <v>0</v>
      </c>
      <c r="O202" s="40">
        <f t="shared" ca="1" si="16"/>
        <v>0</v>
      </c>
      <c r="P202" s="40">
        <f ca="1">MIN(MAX(0, L202-N202-O202), IFERROR(VLOOKUP(B202,'관리항목계정별잔액조회(전전월)'!$C:$E, 3, FALSE), 0))</f>
        <v>0</v>
      </c>
      <c r="Q202" s="46">
        <f t="shared" ca="1" si="17"/>
        <v>0</v>
      </c>
      <c r="R202" s="42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  <c r="S202" s="60"/>
    </row>
    <row r="203" spans="2:19" ht="16.5" customHeight="1" x14ac:dyDescent="0.3">
      <c r="B203" s="5" t="str">
        <v>한올바이오파마</v>
      </c>
      <c r="C203" s="5" t="str">
        <f>IFERROR(VLOOKUP(B203,거래처별담당자!C:F,4,0), "#미등록")</f>
        <v>CMO팀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이운범</v>
      </c>
      <c r="E203" s="13">
        <f>SUMIF('관리항목계정별잔액조회(전월)'!$I:$I,B203,'관리항목계정별잔액조회(전월)'!$D:$D)</f>
        <v>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4"/>
        <v>0</v>
      </c>
      <c r="M203" s="14">
        <f ca="1">SUMIFS(거래명세서품목조회!BK:BK, 거래명세서품목조회!BX:BX, B203, 거래명세서품목조회!G:G, "&lt;="&amp;(INT($B$4)-30))</f>
        <v>0</v>
      </c>
      <c r="N203" s="40">
        <f t="shared" ca="1" si="15"/>
        <v>0</v>
      </c>
      <c r="O203" s="40">
        <f t="shared" ca="1" si="16"/>
        <v>0</v>
      </c>
      <c r="P203" s="40">
        <f ca="1">MIN(MAX(0, L203-N203-O203), IFERROR(VLOOKUP(B203,'관리항목계정별잔액조회(전전월)'!$C:$E, 3, FALSE), 0))</f>
        <v>0</v>
      </c>
      <c r="Q203" s="46">
        <f t="shared" ca="1" si="17"/>
        <v>0</v>
      </c>
      <c r="R203" s="42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  <c r="S203" s="60"/>
    </row>
    <row r="204" spans="2:19" ht="16.5" customHeight="1" x14ac:dyDescent="0.3">
      <c r="B204" s="5" t="str">
        <v>호남약품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SUMIF('관리항목계정별잔액조회(전월)'!$I:$I,B204,'관리항목계정별잔액조회(전월)'!$D:$D)</f>
        <v>-667220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-667220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4"/>
        <v>0</v>
      </c>
      <c r="M204" s="14">
        <f ca="1">SUMIFS(거래명세서품목조회!BK:BK, 거래명세서품목조회!BX:BX, B204, 거래명세서품목조회!G:G, "&lt;="&amp;(INT($B$4)-30))</f>
        <v>0</v>
      </c>
      <c r="N204" s="40">
        <f t="shared" ca="1" si="15"/>
        <v>0</v>
      </c>
      <c r="O204" s="40">
        <f t="shared" ca="1" si="16"/>
        <v>0</v>
      </c>
      <c r="P204" s="40">
        <f ca="1">MIN(MAX(0, L204-N204-O204), IFERROR(VLOOKUP(B204,'관리항목계정별잔액조회(전전월)'!$C:$E, 3, FALSE), 0))</f>
        <v>0</v>
      </c>
      <c r="Q204" s="46">
        <f t="shared" ca="1" si="17"/>
        <v>0</v>
      </c>
      <c r="R204" s="42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  <c r="S204" s="60"/>
    </row>
    <row r="205" spans="2:19" ht="16.5" customHeight="1" x14ac:dyDescent="0.3">
      <c r="B205" s="5" t="str">
        <v>휴먼바이오</v>
      </c>
      <c r="C205" s="5" t="str">
        <f>IFERROR(VLOOKUP(B205,거래처별담당자!C:F,4,0), "#미등록")</f>
        <v>CSO팀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김화니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4"/>
        <v>0</v>
      </c>
      <c r="M205" s="14">
        <f ca="1">SUMIFS(거래명세서품목조회!BK:BK, 거래명세서품목조회!BX:BX, B205, 거래명세서품목조회!G:G, "&lt;="&amp;(INT($B$4)-30))</f>
        <v>0</v>
      </c>
      <c r="N205" s="40">
        <f t="shared" ca="1" si="15"/>
        <v>0</v>
      </c>
      <c r="O205" s="40">
        <f t="shared" ca="1" si="16"/>
        <v>0</v>
      </c>
      <c r="P205" s="40">
        <f ca="1">MIN(MAX(0, L205-N205-O205), IFERROR(VLOOKUP(B205,'관리항목계정별잔액조회(전전월)'!$C:$E, 3, FALSE), 0))</f>
        <v>0</v>
      </c>
      <c r="Q205" s="46">
        <f t="shared" ca="1" si="17"/>
        <v>0</v>
      </c>
      <c r="R205" s="42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  <c r="S205" s="60"/>
    </row>
    <row r="206" spans="2:19" ht="16.5" customHeight="1" x14ac:dyDescent="0.3">
      <c r="B206" s="5" t="str">
        <v>휴모스트녹원</v>
      </c>
      <c r="C206" s="5" t="str">
        <f>IFERROR(VLOOKUP(B206,거래처별담당자!C:F,4,0), "#미등록")</f>
        <v>CSO팀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김화니</v>
      </c>
      <c r="E206" s="13">
        <f>SUMIF('관리항목계정별잔액조회(전월)'!$I:$I,B206,'관리항목계정별잔액조회(전월)'!$D:$D)</f>
        <v>-389120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-389120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4"/>
        <v>0</v>
      </c>
      <c r="M206" s="14">
        <f ca="1">SUMIFS(거래명세서품목조회!BK:BK, 거래명세서품목조회!BX:BX, B206, 거래명세서품목조회!G:G, "&lt;="&amp;(INT($B$4)-30))</f>
        <v>0</v>
      </c>
      <c r="N206" s="40">
        <f t="shared" ca="1" si="15"/>
        <v>0</v>
      </c>
      <c r="O206" s="40">
        <f t="shared" ca="1" si="16"/>
        <v>0</v>
      </c>
      <c r="P206" s="40">
        <f ca="1">MIN(MAX(0, L206-N206-O206), IFERROR(VLOOKUP(B206,'관리항목계정별잔액조회(전전월)'!$C:$E, 3, FALSE), 0))</f>
        <v>0</v>
      </c>
      <c r="Q206" s="46">
        <f t="shared" ca="1" si="17"/>
        <v>0</v>
      </c>
      <c r="R206" s="42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  <c r="S206" s="60"/>
    </row>
    <row r="207" spans="2:19" ht="16.5" customHeight="1" x14ac:dyDescent="0.3">
      <c r="B207" s="5" t="str">
        <v>히스토바이오</v>
      </c>
      <c r="C207" s="5" t="str">
        <f>IFERROR(VLOOKUP(B207,거래처별담당자!C:F,4,0), "#미등록")</f>
        <v>CSO팀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김화니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4"/>
        <v>0</v>
      </c>
      <c r="M207" s="14">
        <f ca="1">SUMIFS(거래명세서품목조회!BK:BK, 거래명세서품목조회!BX:BX, B207, 거래명세서품목조회!G:G, "&lt;="&amp;(INT($B$4)-30))</f>
        <v>0</v>
      </c>
      <c r="N207" s="40">
        <f t="shared" ca="1" si="15"/>
        <v>0</v>
      </c>
      <c r="O207" s="40">
        <f t="shared" ca="1" si="16"/>
        <v>0</v>
      </c>
      <c r="P207" s="40">
        <f ca="1">MIN(MAX(0, L207-N207-O207), IFERROR(VLOOKUP(B207,'관리항목계정별잔액조회(전전월)'!$C:$E, 3, FALSE), 0))</f>
        <v>0</v>
      </c>
      <c r="Q207" s="46">
        <f t="shared" ca="1" si="17"/>
        <v>0</v>
      </c>
      <c r="R207" s="42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  <c r="S207" s="60"/>
    </row>
    <row r="208" spans="2:19" ht="16.5" customHeight="1" x14ac:dyDescent="0.3">
      <c r="B208" s="5" t="str">
        <v>GM메디칼</v>
      </c>
      <c r="C208" s="5" t="str">
        <f>IFERROR(VLOOKUP(B208,거래처별담당자!C:F,4,0), "#미등록")</f>
        <v>CMO팀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이운범</v>
      </c>
      <c r="E208" s="13">
        <f>SUMIF('관리항목계정별잔액조회(전월)'!$I:$I,B208,'관리항목계정별잔액조회(전월)'!$D:$D)</f>
        <v>18480000</v>
      </c>
      <c r="F208" s="13">
        <f>SUMIF('관리항목계정별잔액조회(전월)'!$I:$I,B208,'관리항목계정별잔액조회(전월)'!$E:$E)</f>
        <v>37224000</v>
      </c>
      <c r="G208" s="13">
        <f>SUMIF('관리항목계정별잔액조회(전월)'!$I:$I,B208,'관리항목계정별잔액조회(전월)'!$F:$F)</f>
        <v>18480000</v>
      </c>
      <c r="H208" s="14">
        <f>SUMIF('관리항목계정별잔액조회(전월)'!$I:$I,B208,'관리항목계정별잔액조회(전월)'!$G:$G)</f>
        <v>37224000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4"/>
        <v>37224000</v>
      </c>
      <c r="M208" s="14">
        <f ca="1">SUMIFS(거래명세서품목조회!BK:BK, 거래명세서품목조회!BX:BX, B208, 거래명세서품목조회!G:G, "&lt;="&amp;(INT($B$4)-30))</f>
        <v>0</v>
      </c>
      <c r="N208" s="40">
        <f t="shared" ca="1" si="15"/>
        <v>0</v>
      </c>
      <c r="O208" s="40">
        <f t="shared" ca="1" si="16"/>
        <v>37224000</v>
      </c>
      <c r="P208" s="40">
        <f ca="1">MIN(MAX(0, L208-N208-O208), IFERROR(VLOOKUP(B208,'관리항목계정별잔액조회(전전월)'!$C:$E, 3, FALSE), 0))</f>
        <v>0</v>
      </c>
      <c r="Q208" s="46">
        <f t="shared" ca="1" si="17"/>
        <v>0</v>
      </c>
      <c r="R208" s="42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  <c r="S208" s="60"/>
    </row>
    <row r="209" spans="3:19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4"/>
        <v>0</v>
      </c>
      <c r="M209" s="14">
        <f ca="1">SUMIFS(거래명세서품목조회!BK:BK, 거래명세서품목조회!BX:BX, B209, 거래명세서품목조회!G:G, "&lt;="&amp;(INT($B$4)-30))</f>
        <v>0</v>
      </c>
      <c r="N209" s="40">
        <f t="shared" ca="1" si="15"/>
        <v>0</v>
      </c>
      <c r="O209" s="40">
        <f t="shared" ca="1" si="16"/>
        <v>0</v>
      </c>
      <c r="P209" s="40">
        <f ca="1">MIN(MAX(0, L209-N209-O209), IFERROR(VLOOKUP(B209,'관리항목계정별잔액조회(전전월)'!$C:$E, 3, FALSE), 0))</f>
        <v>0</v>
      </c>
      <c r="Q209" s="46">
        <f t="shared" ca="1" si="17"/>
        <v>0</v>
      </c>
      <c r="R209" s="42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  <c r="S209" s="60"/>
    </row>
    <row r="210" spans="3:19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4"/>
        <v>0</v>
      </c>
      <c r="M210" s="14">
        <f ca="1">SUMIFS(거래명세서품목조회!BK:BK, 거래명세서품목조회!BX:BX, B210, 거래명세서품목조회!G:G, "&lt;="&amp;(INT($B$4)-30))</f>
        <v>0</v>
      </c>
      <c r="N210" s="40">
        <f t="shared" ca="1" si="15"/>
        <v>0</v>
      </c>
      <c r="O210" s="40">
        <f t="shared" ca="1" si="16"/>
        <v>0</v>
      </c>
      <c r="P210" s="40">
        <f ca="1">MIN(MAX(0, L210-N210-O210), IFERROR(VLOOKUP(B210,'관리항목계정별잔액조회(전전월)'!$C:$E, 3, FALSE), 0))</f>
        <v>0</v>
      </c>
      <c r="Q210" s="46">
        <f t="shared" ca="1" si="17"/>
        <v>0</v>
      </c>
      <c r="R210" s="42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  <c r="S210" s="60"/>
    </row>
    <row r="211" spans="3:19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4"/>
        <v>0</v>
      </c>
      <c r="M211" s="14">
        <f ca="1">SUMIFS(거래명세서품목조회!BK:BK, 거래명세서품목조회!BX:BX, B211, 거래명세서품목조회!G:G, "&lt;="&amp;(INT($B$4)-30))</f>
        <v>0</v>
      </c>
      <c r="N211" s="40">
        <f t="shared" ca="1" si="15"/>
        <v>0</v>
      </c>
      <c r="O211" s="40">
        <f t="shared" ca="1" si="16"/>
        <v>0</v>
      </c>
      <c r="P211" s="40">
        <f ca="1">MIN(MAX(0, L211-N211-O211), IFERROR(VLOOKUP(B211,'관리항목계정별잔액조회(전전월)'!$C:$E, 3, FALSE), 0))</f>
        <v>0</v>
      </c>
      <c r="Q211" s="46">
        <f t="shared" ca="1" si="17"/>
        <v>0</v>
      </c>
      <c r="R211" s="42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  <c r="S211" s="60"/>
    </row>
    <row r="212" spans="3:19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4"/>
        <v>0</v>
      </c>
      <c r="M212" s="14">
        <f ca="1">SUMIFS(거래명세서품목조회!BK:BK, 거래명세서품목조회!BX:BX, B212, 거래명세서품목조회!G:G, "&lt;="&amp;(INT($B$4)-30))</f>
        <v>0</v>
      </c>
      <c r="N212" s="40">
        <f t="shared" ca="1" si="15"/>
        <v>0</v>
      </c>
      <c r="O212" s="40">
        <f t="shared" ca="1" si="16"/>
        <v>0</v>
      </c>
      <c r="P212" s="40">
        <f ca="1">MIN(MAX(0, L212-N212-O212), IFERROR(VLOOKUP(B212,'관리항목계정별잔액조회(전전월)'!$C:$E, 3, FALSE), 0))</f>
        <v>0</v>
      </c>
      <c r="Q212" s="46">
        <f t="shared" ca="1" si="17"/>
        <v>0</v>
      </c>
      <c r="R212" s="42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  <c r="S212" s="60"/>
    </row>
    <row r="213" spans="3:19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4"/>
        <v>0</v>
      </c>
      <c r="M213" s="14">
        <f ca="1">SUMIFS(거래명세서품목조회!BK:BK, 거래명세서품목조회!BX:BX, B213, 거래명세서품목조회!G:G, "&lt;="&amp;(INT($B$4)-30))</f>
        <v>0</v>
      </c>
      <c r="N213" s="40">
        <f t="shared" ca="1" si="15"/>
        <v>0</v>
      </c>
      <c r="O213" s="40">
        <f t="shared" ca="1" si="16"/>
        <v>0</v>
      </c>
      <c r="P213" s="40">
        <f ca="1">MIN(MAX(0, L213-N213-O213), IFERROR(VLOOKUP(B213,'관리항목계정별잔액조회(전전월)'!$C:$E, 3, FALSE), 0))</f>
        <v>0</v>
      </c>
      <c r="Q213" s="46">
        <f t="shared" ca="1" si="17"/>
        <v>0</v>
      </c>
      <c r="R213" s="42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  <c r="S213" s="60"/>
    </row>
    <row r="214" spans="3:19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4"/>
        <v>0</v>
      </c>
      <c r="M214" s="14">
        <f ca="1">SUMIFS(거래명세서품목조회!BK:BK, 거래명세서품목조회!BX:BX, B214, 거래명세서품목조회!G:G, "&lt;="&amp;(INT($B$4)-30))</f>
        <v>0</v>
      </c>
      <c r="N214" s="40">
        <f t="shared" ca="1" si="15"/>
        <v>0</v>
      </c>
      <c r="O214" s="40">
        <f t="shared" ca="1" si="16"/>
        <v>0</v>
      </c>
      <c r="P214" s="40">
        <f ca="1">MIN(MAX(0, L214-N214-O214), IFERROR(VLOOKUP(B214,'관리항목계정별잔액조회(전전월)'!$C:$E, 3, FALSE), 0))</f>
        <v>0</v>
      </c>
      <c r="Q214" s="46">
        <f t="shared" ca="1" si="17"/>
        <v>0</v>
      </c>
      <c r="R214" s="42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  <c r="S214" s="60"/>
    </row>
    <row r="215" spans="3:19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4"/>
        <v>0</v>
      </c>
      <c r="M215" s="14">
        <f ca="1">SUMIFS(거래명세서품목조회!BK:BK, 거래명세서품목조회!BX:BX, B215, 거래명세서품목조회!G:G, "&lt;="&amp;(INT($B$4)-30))</f>
        <v>0</v>
      </c>
      <c r="N215" s="40">
        <f t="shared" ca="1" si="15"/>
        <v>0</v>
      </c>
      <c r="O215" s="40">
        <f t="shared" ca="1" si="16"/>
        <v>0</v>
      </c>
      <c r="P215" s="40">
        <f ca="1">MIN(MAX(0, L215-N215-O215), IFERROR(VLOOKUP(B215,'관리항목계정별잔액조회(전전월)'!$C:$E, 3, FALSE), 0))</f>
        <v>0</v>
      </c>
      <c r="Q215" s="46">
        <f t="shared" ca="1" si="17"/>
        <v>0</v>
      </c>
      <c r="R215" s="42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  <c r="S215" s="60"/>
    </row>
    <row r="216" spans="3:19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4"/>
        <v>0</v>
      </c>
      <c r="M216" s="14">
        <f ca="1">SUMIFS(거래명세서품목조회!BK:BK, 거래명세서품목조회!BX:BX, B216, 거래명세서품목조회!G:G, "&lt;="&amp;(INT($B$4)-30))</f>
        <v>0</v>
      </c>
      <c r="N216" s="40">
        <f t="shared" ca="1" si="15"/>
        <v>0</v>
      </c>
      <c r="O216" s="40">
        <f t="shared" ca="1" si="16"/>
        <v>0</v>
      </c>
      <c r="P216" s="40">
        <f ca="1">MIN(MAX(0, L216-N216-O216), IFERROR(VLOOKUP(B216,'관리항목계정별잔액조회(전전월)'!$C:$E, 3, FALSE), 0))</f>
        <v>0</v>
      </c>
      <c r="Q216" s="46">
        <f t="shared" ca="1" si="17"/>
        <v>0</v>
      </c>
      <c r="R216" s="42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  <c r="S216" s="60"/>
    </row>
    <row r="217" spans="3:19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4"/>
        <v>0</v>
      </c>
      <c r="M217" s="14">
        <f ca="1">SUMIFS(거래명세서품목조회!BK:BK, 거래명세서품목조회!BX:BX, B217, 거래명세서품목조회!G:G, "&lt;="&amp;(INT($B$4)-30))</f>
        <v>0</v>
      </c>
      <c r="N217" s="40">
        <f t="shared" ca="1" si="15"/>
        <v>0</v>
      </c>
      <c r="O217" s="40">
        <f t="shared" ca="1" si="16"/>
        <v>0</v>
      </c>
      <c r="P217" s="40">
        <f ca="1">MIN(MAX(0, L217-N217-O217), IFERROR(VLOOKUP(B217,'관리항목계정별잔액조회(전전월)'!$C:$E, 3, FALSE), 0))</f>
        <v>0</v>
      </c>
      <c r="Q217" s="46">
        <f t="shared" ca="1" si="17"/>
        <v>0</v>
      </c>
      <c r="R217" s="42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  <c r="S217" s="60"/>
    </row>
    <row r="218" spans="3:19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4"/>
        <v>0</v>
      </c>
      <c r="M218" s="14">
        <f ca="1">SUMIFS(거래명세서품목조회!BK:BK, 거래명세서품목조회!BX:BX, B218, 거래명세서품목조회!G:G, "&lt;="&amp;(INT($B$4)-30))</f>
        <v>0</v>
      </c>
      <c r="N218" s="40">
        <f t="shared" ca="1" si="15"/>
        <v>0</v>
      </c>
      <c r="O218" s="40">
        <f t="shared" ca="1" si="16"/>
        <v>0</v>
      </c>
      <c r="P218" s="40">
        <f ca="1">MIN(MAX(0, L218-N218-O218), IFERROR(VLOOKUP(B218,'관리항목계정별잔액조회(전전월)'!$C:$E, 3, FALSE), 0))</f>
        <v>0</v>
      </c>
      <c r="Q218" s="46">
        <f t="shared" ca="1" si="17"/>
        <v>0</v>
      </c>
      <c r="R218" s="42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  <c r="S218" s="60"/>
    </row>
    <row r="219" spans="3:19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4"/>
        <v>0</v>
      </c>
      <c r="M219" s="14">
        <f ca="1">SUMIFS(거래명세서품목조회!BK:BK, 거래명세서품목조회!BX:BX, B219, 거래명세서품목조회!G:G, "&lt;="&amp;(INT($B$4)-30))</f>
        <v>0</v>
      </c>
      <c r="N219" s="40">
        <f t="shared" ca="1" si="15"/>
        <v>0</v>
      </c>
      <c r="O219" s="40">
        <f t="shared" ca="1" si="16"/>
        <v>0</v>
      </c>
      <c r="P219" s="40">
        <f ca="1">MIN(MAX(0, L219-N219-O219), IFERROR(VLOOKUP(B219,'관리항목계정별잔액조회(전전월)'!$C:$E, 3, FALSE), 0))</f>
        <v>0</v>
      </c>
      <c r="Q219" s="46">
        <f t="shared" ca="1" si="17"/>
        <v>0</v>
      </c>
      <c r="R219" s="42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  <c r="S219" s="60"/>
    </row>
    <row r="220" spans="3:19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4"/>
        <v>0</v>
      </c>
      <c r="M220" s="14">
        <f ca="1">SUMIFS(거래명세서품목조회!BK:BK, 거래명세서품목조회!BX:BX, B220, 거래명세서품목조회!G:G, "&lt;="&amp;(INT($B$4)-30))</f>
        <v>0</v>
      </c>
      <c r="N220" s="40">
        <f t="shared" ca="1" si="15"/>
        <v>0</v>
      </c>
      <c r="O220" s="40">
        <f t="shared" ca="1" si="16"/>
        <v>0</v>
      </c>
      <c r="P220" s="40">
        <f ca="1">MIN(MAX(0, L220-N220-O220), IFERROR(VLOOKUP(B220,'관리항목계정별잔액조회(전전월)'!$C:$E, 3, FALSE), 0))</f>
        <v>0</v>
      </c>
      <c r="Q220" s="46">
        <f t="shared" ca="1" si="17"/>
        <v>0</v>
      </c>
      <c r="R220" s="42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  <c r="S220" s="60"/>
    </row>
    <row r="221" spans="3:19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4"/>
        <v>0</v>
      </c>
      <c r="M221" s="14">
        <f ca="1">SUMIFS(거래명세서품목조회!BK:BK, 거래명세서품목조회!BX:BX, B221, 거래명세서품목조회!G:G, "&lt;="&amp;(INT($B$4)-30))</f>
        <v>0</v>
      </c>
      <c r="N221" s="40">
        <f t="shared" ca="1" si="15"/>
        <v>0</v>
      </c>
      <c r="O221" s="40">
        <f t="shared" ca="1" si="16"/>
        <v>0</v>
      </c>
      <c r="P221" s="40">
        <f ca="1">MIN(MAX(0, L221-N221-O221), IFERROR(VLOOKUP(B221,'관리항목계정별잔액조회(전전월)'!$C:$E, 3, FALSE), 0))</f>
        <v>0</v>
      </c>
      <c r="Q221" s="46">
        <f t="shared" ca="1" si="17"/>
        <v>0</v>
      </c>
      <c r="R221" s="42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  <c r="S221" s="60"/>
    </row>
    <row r="222" spans="3:19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4"/>
        <v>0</v>
      </c>
      <c r="M222" s="14">
        <f ca="1">SUMIFS(거래명세서품목조회!BK:BK, 거래명세서품목조회!BX:BX, B222, 거래명세서품목조회!G:G, "&lt;="&amp;(INT($B$4)-30))</f>
        <v>0</v>
      </c>
      <c r="N222" s="40">
        <f t="shared" ca="1" si="15"/>
        <v>0</v>
      </c>
      <c r="O222" s="40">
        <f t="shared" ca="1" si="16"/>
        <v>0</v>
      </c>
      <c r="P222" s="40">
        <f ca="1">MIN(MAX(0, L222-N222-O222), IFERROR(VLOOKUP(B222,'관리항목계정별잔액조회(전전월)'!$C:$E, 3, FALSE), 0))</f>
        <v>0</v>
      </c>
      <c r="Q222" s="46">
        <f t="shared" ca="1" si="17"/>
        <v>0</v>
      </c>
      <c r="R222" s="42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  <c r="S222" s="60"/>
    </row>
    <row r="223" spans="3:19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4"/>
        <v>0</v>
      </c>
      <c r="M223" s="14">
        <f ca="1">SUMIFS(거래명세서품목조회!BK:BK, 거래명세서품목조회!BX:BX, B223, 거래명세서품목조회!G:G, "&lt;="&amp;(INT($B$4)-30))</f>
        <v>0</v>
      </c>
      <c r="N223" s="40">
        <f t="shared" ca="1" si="15"/>
        <v>0</v>
      </c>
      <c r="O223" s="40">
        <f t="shared" ca="1" si="16"/>
        <v>0</v>
      </c>
      <c r="P223" s="40">
        <f ca="1">MIN(MAX(0, L223-N223-O223), IFERROR(VLOOKUP(B223,'관리항목계정별잔액조회(전전월)'!$C:$E, 3, FALSE), 0))</f>
        <v>0</v>
      </c>
      <c r="Q223" s="46">
        <f t="shared" ca="1" si="17"/>
        <v>0</v>
      </c>
      <c r="R223" s="42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  <c r="S223" s="60"/>
    </row>
    <row r="224" spans="3:19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4"/>
        <v>0</v>
      </c>
      <c r="M224" s="14">
        <f ca="1">SUMIFS(거래명세서품목조회!BK:BK, 거래명세서품목조회!BX:BX, B224, 거래명세서품목조회!G:G, "&lt;="&amp;(INT($B$4)-30))</f>
        <v>0</v>
      </c>
      <c r="N224" s="40">
        <f t="shared" ca="1" si="15"/>
        <v>0</v>
      </c>
      <c r="O224" s="40">
        <f t="shared" ca="1" si="16"/>
        <v>0</v>
      </c>
      <c r="P224" s="40">
        <f ca="1">MIN(MAX(0, L224-N224-O224), IFERROR(VLOOKUP(B224,'관리항목계정별잔액조회(전전월)'!$C:$E, 3, FALSE), 0))</f>
        <v>0</v>
      </c>
      <c r="Q224" s="46">
        <f t="shared" ca="1" si="17"/>
        <v>0</v>
      </c>
      <c r="R224" s="42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  <c r="S224" s="60"/>
    </row>
    <row r="225" spans="3:19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4"/>
        <v>0</v>
      </c>
      <c r="M225" s="14">
        <f ca="1">SUMIFS(거래명세서품목조회!BK:BK, 거래명세서품목조회!BX:BX, B225, 거래명세서품목조회!G:G, "&lt;="&amp;(INT($B$4)-30))</f>
        <v>0</v>
      </c>
      <c r="N225" s="40">
        <f t="shared" ca="1" si="15"/>
        <v>0</v>
      </c>
      <c r="O225" s="40">
        <f t="shared" ca="1" si="16"/>
        <v>0</v>
      </c>
      <c r="P225" s="40">
        <f ca="1">MIN(MAX(0, L225-N225-O225), IFERROR(VLOOKUP(B225,'관리항목계정별잔액조회(전전월)'!$C:$E, 3, FALSE), 0))</f>
        <v>0</v>
      </c>
      <c r="Q225" s="46">
        <f t="shared" ca="1" si="17"/>
        <v>0</v>
      </c>
      <c r="R225" s="42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  <c r="S225" s="60"/>
    </row>
    <row r="226" spans="3:19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4"/>
        <v>0</v>
      </c>
      <c r="M226" s="14">
        <f ca="1">SUMIFS(거래명세서품목조회!BK:BK, 거래명세서품목조회!BX:BX, B226, 거래명세서품목조회!G:G, "&lt;="&amp;(INT($B$4)-30))</f>
        <v>0</v>
      </c>
      <c r="N226" s="40">
        <f t="shared" ca="1" si="15"/>
        <v>0</v>
      </c>
      <c r="O226" s="40">
        <f t="shared" ca="1" si="16"/>
        <v>0</v>
      </c>
      <c r="P226" s="40">
        <f ca="1">MIN(MAX(0, L226-N226-O226), IFERROR(VLOOKUP(B226,'관리항목계정별잔액조회(전전월)'!$C:$E, 3, FALSE), 0))</f>
        <v>0</v>
      </c>
      <c r="Q226" s="46">
        <f t="shared" ca="1" si="17"/>
        <v>0</v>
      </c>
      <c r="R226" s="42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  <c r="S226" s="60"/>
    </row>
    <row r="227" spans="3:19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4"/>
        <v>0</v>
      </c>
      <c r="M227" s="14">
        <f ca="1">SUMIFS(거래명세서품목조회!BK:BK, 거래명세서품목조회!BX:BX, B227, 거래명세서품목조회!G:G, "&lt;="&amp;(INT($B$4)-30))</f>
        <v>0</v>
      </c>
      <c r="N227" s="40">
        <f t="shared" ca="1" si="15"/>
        <v>0</v>
      </c>
      <c r="O227" s="40">
        <f t="shared" ca="1" si="16"/>
        <v>0</v>
      </c>
      <c r="P227" s="40">
        <f ca="1">MIN(MAX(0, L227-N227-O227), IFERROR(VLOOKUP(B227,'관리항목계정별잔액조회(전전월)'!$C:$E, 3, FALSE), 0))</f>
        <v>0</v>
      </c>
      <c r="Q227" s="46">
        <f t="shared" ca="1" si="17"/>
        <v>0</v>
      </c>
      <c r="R227" s="42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  <c r="S227" s="60"/>
    </row>
    <row r="228" spans="3:19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4"/>
        <v>0</v>
      </c>
      <c r="M228" s="14">
        <f ca="1">SUMIFS(거래명세서품목조회!BK:BK, 거래명세서품목조회!BX:BX, B228, 거래명세서품목조회!G:G, "&lt;="&amp;(INT($B$4)-30))</f>
        <v>0</v>
      </c>
      <c r="N228" s="40">
        <f t="shared" ca="1" si="15"/>
        <v>0</v>
      </c>
      <c r="O228" s="40">
        <f t="shared" ca="1" si="16"/>
        <v>0</v>
      </c>
      <c r="P228" s="40">
        <f ca="1">MIN(MAX(0, L228-N228-O228), IFERROR(VLOOKUP(B228,'관리항목계정별잔액조회(전전월)'!$C:$E, 3, FALSE), 0))</f>
        <v>0</v>
      </c>
      <c r="Q228" s="46">
        <f t="shared" ca="1" si="17"/>
        <v>0</v>
      </c>
      <c r="R228" s="42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  <c r="S228" s="60"/>
    </row>
    <row r="229" spans="3:19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4"/>
        <v>0</v>
      </c>
      <c r="M229" s="14">
        <f ca="1">SUMIFS(거래명세서품목조회!BK:BK, 거래명세서품목조회!BX:BX, B229, 거래명세서품목조회!G:G, "&lt;="&amp;(INT($B$4)-30))</f>
        <v>0</v>
      </c>
      <c r="N229" s="40">
        <f t="shared" ca="1" si="15"/>
        <v>0</v>
      </c>
      <c r="O229" s="40">
        <f t="shared" ca="1" si="16"/>
        <v>0</v>
      </c>
      <c r="P229" s="40">
        <f ca="1">MIN(MAX(0, L229-N229-O229), IFERROR(VLOOKUP(B229,'관리항목계정별잔액조회(전전월)'!$C:$E, 3, FALSE), 0))</f>
        <v>0</v>
      </c>
      <c r="Q229" s="46">
        <f t="shared" ca="1" si="17"/>
        <v>0</v>
      </c>
      <c r="R229" s="42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  <c r="S229" s="60"/>
    </row>
    <row r="230" spans="3:19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4"/>
        <v>0</v>
      </c>
      <c r="M230" s="14">
        <f ca="1">SUMIFS(거래명세서품목조회!BK:BK, 거래명세서품목조회!BX:BX, B230, 거래명세서품목조회!G:G, "&lt;="&amp;(INT($B$4)-30))</f>
        <v>0</v>
      </c>
      <c r="N230" s="40">
        <f t="shared" ca="1" si="15"/>
        <v>0</v>
      </c>
      <c r="O230" s="40">
        <f t="shared" ca="1" si="16"/>
        <v>0</v>
      </c>
      <c r="P230" s="40">
        <f ca="1">MIN(MAX(0, L230-N230-O230), IFERROR(VLOOKUP(B230,'관리항목계정별잔액조회(전전월)'!$C:$E, 3, FALSE), 0))</f>
        <v>0</v>
      </c>
      <c r="Q230" s="46">
        <f t="shared" ca="1" si="17"/>
        <v>0</v>
      </c>
      <c r="R230" s="42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  <c r="S230" s="60"/>
    </row>
    <row r="231" spans="3:19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4"/>
        <v>0</v>
      </c>
      <c r="M231" s="14">
        <f ca="1">SUMIFS(거래명세서품목조회!BK:BK, 거래명세서품목조회!BX:BX, B231, 거래명세서품목조회!G:G, "&lt;="&amp;(INT($B$4)-30))</f>
        <v>0</v>
      </c>
      <c r="N231" s="40">
        <f t="shared" ca="1" si="15"/>
        <v>0</v>
      </c>
      <c r="O231" s="40">
        <f t="shared" ca="1" si="16"/>
        <v>0</v>
      </c>
      <c r="P231" s="40">
        <f ca="1">MIN(MAX(0, L231-N231-O231), IFERROR(VLOOKUP(B231,'관리항목계정별잔액조회(전전월)'!$C:$E, 3, FALSE), 0))</f>
        <v>0</v>
      </c>
      <c r="Q231" s="46">
        <f t="shared" ca="1" si="17"/>
        <v>0</v>
      </c>
      <c r="R231" s="42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  <c r="S231" s="60"/>
    </row>
    <row r="232" spans="3:19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4"/>
        <v>0</v>
      </c>
      <c r="M232" s="14">
        <f ca="1">SUMIFS(거래명세서품목조회!BK:BK, 거래명세서품목조회!BX:BX, B232, 거래명세서품목조회!G:G, "&lt;="&amp;(INT($B$4)-30))</f>
        <v>0</v>
      </c>
      <c r="N232" s="40">
        <f t="shared" ca="1" si="15"/>
        <v>0</v>
      </c>
      <c r="O232" s="40">
        <f t="shared" ca="1" si="16"/>
        <v>0</v>
      </c>
      <c r="P232" s="40">
        <f ca="1">MIN(MAX(0, L232-N232-O232), IFERROR(VLOOKUP(B232,'관리항목계정별잔액조회(전전월)'!$C:$E, 3, FALSE), 0))</f>
        <v>0</v>
      </c>
      <c r="Q232" s="46">
        <f t="shared" ca="1" si="17"/>
        <v>0</v>
      </c>
      <c r="R232" s="42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  <c r="S232" s="60"/>
    </row>
    <row r="233" spans="3:19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4"/>
        <v>0</v>
      </c>
      <c r="M233" s="14">
        <f ca="1">SUMIFS(거래명세서품목조회!BK:BK, 거래명세서품목조회!BX:BX, B233, 거래명세서품목조회!G:G, "&lt;="&amp;(INT($B$4)-30))</f>
        <v>0</v>
      </c>
      <c r="N233" s="40">
        <f t="shared" ca="1" si="15"/>
        <v>0</v>
      </c>
      <c r="O233" s="40">
        <f t="shared" ca="1" si="16"/>
        <v>0</v>
      </c>
      <c r="P233" s="40">
        <f ca="1">MIN(MAX(0, L233-N233-O233), IFERROR(VLOOKUP(B233,'관리항목계정별잔액조회(전전월)'!$C:$E, 3, FALSE), 0))</f>
        <v>0</v>
      </c>
      <c r="Q233" s="46">
        <f t="shared" ca="1" si="17"/>
        <v>0</v>
      </c>
      <c r="R233" s="42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  <c r="S233" s="60"/>
    </row>
    <row r="234" spans="3:19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4"/>
        <v>0</v>
      </c>
      <c r="M234" s="14">
        <f ca="1">SUMIFS(거래명세서품목조회!BK:BK, 거래명세서품목조회!BX:BX, B234, 거래명세서품목조회!G:G, "&lt;="&amp;(INT($B$4)-30))</f>
        <v>0</v>
      </c>
      <c r="N234" s="40">
        <f t="shared" ca="1" si="15"/>
        <v>0</v>
      </c>
      <c r="O234" s="40">
        <f t="shared" ca="1" si="16"/>
        <v>0</v>
      </c>
      <c r="P234" s="40">
        <f ca="1">MIN(MAX(0, L234-N234-O234), IFERROR(VLOOKUP(B234,'관리항목계정별잔액조회(전전월)'!$C:$E, 3, FALSE), 0))</f>
        <v>0</v>
      </c>
      <c r="Q234" s="46">
        <f t="shared" ca="1" si="17"/>
        <v>0</v>
      </c>
      <c r="R234" s="42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  <c r="S234" s="60"/>
    </row>
    <row r="235" spans="3:19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4"/>
        <v>0</v>
      </c>
      <c r="M235" s="14">
        <f ca="1">SUMIFS(거래명세서품목조회!BK:BK, 거래명세서품목조회!BX:BX, B235, 거래명세서품목조회!G:G, "&lt;="&amp;(INT($B$4)-30))</f>
        <v>0</v>
      </c>
      <c r="N235" s="40">
        <f t="shared" ca="1" si="15"/>
        <v>0</v>
      </c>
      <c r="O235" s="40">
        <f t="shared" ca="1" si="16"/>
        <v>0</v>
      </c>
      <c r="P235" s="40">
        <f ca="1">MIN(MAX(0, L235-N235-O235), IFERROR(VLOOKUP(B235,'관리항목계정별잔액조회(전전월)'!$C:$E, 3, FALSE), 0))</f>
        <v>0</v>
      </c>
      <c r="Q235" s="46">
        <f t="shared" ca="1" si="17"/>
        <v>0</v>
      </c>
      <c r="R235" s="42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  <c r="S235" s="60"/>
    </row>
    <row r="236" spans="3:19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4"/>
        <v>0</v>
      </c>
      <c r="M236" s="14">
        <f ca="1">SUMIFS(거래명세서품목조회!BK:BK, 거래명세서품목조회!BX:BX, B236, 거래명세서품목조회!G:G, "&lt;="&amp;(INT($B$4)-30))</f>
        <v>0</v>
      </c>
      <c r="N236" s="40">
        <f t="shared" ca="1" si="15"/>
        <v>0</v>
      </c>
      <c r="O236" s="40">
        <f t="shared" ca="1" si="16"/>
        <v>0</v>
      </c>
      <c r="P236" s="40">
        <f ca="1">MIN(MAX(0, L236-N236-O236), IFERROR(VLOOKUP(B236,'관리항목계정별잔액조회(전전월)'!$C:$E, 3, FALSE), 0))</f>
        <v>0</v>
      </c>
      <c r="Q236" s="46">
        <f t="shared" ca="1" si="17"/>
        <v>0</v>
      </c>
      <c r="R236" s="42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  <c r="S236" s="60"/>
    </row>
    <row r="237" spans="3:19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4"/>
        <v>0</v>
      </c>
      <c r="M237" s="14">
        <f ca="1">SUMIFS(거래명세서품목조회!BK:BK, 거래명세서품목조회!BX:BX, B237, 거래명세서품목조회!G:G, "&lt;="&amp;(INT($B$4)-30))</f>
        <v>0</v>
      </c>
      <c r="N237" s="40">
        <f t="shared" ca="1" si="15"/>
        <v>0</v>
      </c>
      <c r="O237" s="40">
        <f t="shared" ca="1" si="16"/>
        <v>0</v>
      </c>
      <c r="P237" s="40">
        <f ca="1">MIN(MAX(0, L237-N237-O237), IFERROR(VLOOKUP(B237,'관리항목계정별잔액조회(전전월)'!$C:$E, 3, FALSE), 0))</f>
        <v>0</v>
      </c>
      <c r="Q237" s="46">
        <f t="shared" ca="1" si="17"/>
        <v>0</v>
      </c>
      <c r="R237" s="42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  <c r="S237" s="60"/>
    </row>
    <row r="238" spans="3:19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4"/>
        <v>0</v>
      </c>
      <c r="M238" s="14">
        <f ca="1">SUMIFS(거래명세서품목조회!BK:BK, 거래명세서품목조회!BX:BX, B238, 거래명세서품목조회!G:G, "&lt;="&amp;(INT($B$4)-30))</f>
        <v>0</v>
      </c>
      <c r="N238" s="40">
        <f t="shared" ca="1" si="15"/>
        <v>0</v>
      </c>
      <c r="O238" s="40">
        <f t="shared" ca="1" si="16"/>
        <v>0</v>
      </c>
      <c r="P238" s="40">
        <f ca="1">MIN(MAX(0, L238-N238-O238), IFERROR(VLOOKUP(B238,'관리항목계정별잔액조회(전전월)'!$C:$E, 3, FALSE), 0))</f>
        <v>0</v>
      </c>
      <c r="Q238" s="46">
        <f t="shared" ca="1" si="17"/>
        <v>0</v>
      </c>
      <c r="R238" s="42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  <c r="S238" s="60"/>
    </row>
    <row r="239" spans="3:19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4"/>
        <v>0</v>
      </c>
      <c r="M239" s="14">
        <f ca="1">SUMIFS(거래명세서품목조회!BK:BK, 거래명세서품목조회!BX:BX, B239, 거래명세서품목조회!G:G, "&lt;="&amp;(INT($B$4)-30))</f>
        <v>0</v>
      </c>
      <c r="N239" s="40">
        <f t="shared" ca="1" si="15"/>
        <v>0</v>
      </c>
      <c r="O239" s="40">
        <f t="shared" ca="1" si="16"/>
        <v>0</v>
      </c>
      <c r="P239" s="40">
        <f ca="1">MIN(MAX(0, L239-N239-O239), IFERROR(VLOOKUP(B239,'관리항목계정별잔액조회(전전월)'!$C:$E, 3, FALSE), 0))</f>
        <v>0</v>
      </c>
      <c r="Q239" s="46">
        <f t="shared" ca="1" si="17"/>
        <v>0</v>
      </c>
      <c r="R239" s="42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  <c r="S239" s="60"/>
    </row>
    <row r="240" spans="3:19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4"/>
        <v>0</v>
      </c>
      <c r="M240" s="14">
        <f ca="1">SUMIFS(거래명세서품목조회!BK:BK, 거래명세서품목조회!BX:BX, B240, 거래명세서품목조회!G:G, "&lt;="&amp;(INT($B$4)-30))</f>
        <v>0</v>
      </c>
      <c r="N240" s="40">
        <f t="shared" ca="1" si="15"/>
        <v>0</v>
      </c>
      <c r="O240" s="40">
        <f t="shared" ca="1" si="16"/>
        <v>0</v>
      </c>
      <c r="P240" s="40">
        <f ca="1">MIN(MAX(0, L240-N240-O240), IFERROR(VLOOKUP(B240,'관리항목계정별잔액조회(전전월)'!$C:$E, 3, FALSE), 0))</f>
        <v>0</v>
      </c>
      <c r="Q240" s="46">
        <f t="shared" ca="1" si="17"/>
        <v>0</v>
      </c>
      <c r="R240" s="42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  <c r="S240" s="60"/>
    </row>
    <row r="241" spans="3:19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4"/>
        <v>0</v>
      </c>
      <c r="M241" s="14">
        <f ca="1">SUMIFS(거래명세서품목조회!BK:BK, 거래명세서품목조회!BX:BX, B241, 거래명세서품목조회!G:G, "&lt;="&amp;(INT($B$4)-30))</f>
        <v>0</v>
      </c>
      <c r="N241" s="40">
        <f t="shared" ca="1" si="15"/>
        <v>0</v>
      </c>
      <c r="O241" s="40">
        <f t="shared" ca="1" si="16"/>
        <v>0</v>
      </c>
      <c r="P241" s="40">
        <f ca="1">MIN(MAX(0, L241-N241-O241), IFERROR(VLOOKUP(B241,'관리항목계정별잔액조회(전전월)'!$C:$E, 3, FALSE), 0))</f>
        <v>0</v>
      </c>
      <c r="Q241" s="46">
        <f t="shared" ca="1" si="17"/>
        <v>0</v>
      </c>
      <c r="R241" s="42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  <c r="S241" s="60"/>
    </row>
    <row r="242" spans="3:19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4"/>
        <v>0</v>
      </c>
      <c r="M242" s="14">
        <f ca="1">SUMIFS(거래명세서품목조회!BK:BK, 거래명세서품목조회!BX:BX, B242, 거래명세서품목조회!G:G, "&lt;="&amp;(INT($B$4)-30))</f>
        <v>0</v>
      </c>
      <c r="N242" s="40">
        <f t="shared" ca="1" si="15"/>
        <v>0</v>
      </c>
      <c r="O242" s="40">
        <f t="shared" ca="1" si="16"/>
        <v>0</v>
      </c>
      <c r="P242" s="40">
        <f ca="1">MIN(MAX(0, L242-N242-O242), IFERROR(VLOOKUP(B242,'관리항목계정별잔액조회(전전월)'!$C:$E, 3, FALSE), 0))</f>
        <v>0</v>
      </c>
      <c r="Q242" s="46">
        <f t="shared" ca="1" si="17"/>
        <v>0</v>
      </c>
      <c r="R242" s="42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  <c r="S242" s="60"/>
    </row>
    <row r="243" spans="3:19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4"/>
        <v>0</v>
      </c>
      <c r="M243" s="14">
        <f ca="1">SUMIFS(거래명세서품목조회!BK:BK, 거래명세서품목조회!BX:BX, B243, 거래명세서품목조회!G:G, "&lt;="&amp;(INT($B$4)-30))</f>
        <v>0</v>
      </c>
      <c r="N243" s="40">
        <f t="shared" ca="1" si="15"/>
        <v>0</v>
      </c>
      <c r="O243" s="40">
        <f t="shared" ca="1" si="16"/>
        <v>0</v>
      </c>
      <c r="P243" s="40">
        <f ca="1">MIN(MAX(0, L243-N243-O243), IFERROR(VLOOKUP(B243,'관리항목계정별잔액조회(전전월)'!$C:$E, 3, FALSE), 0))</f>
        <v>0</v>
      </c>
      <c r="Q243" s="46">
        <f t="shared" ca="1" si="17"/>
        <v>0</v>
      </c>
      <c r="R243" s="42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  <c r="S243" s="60"/>
    </row>
    <row r="244" spans="3:19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4"/>
        <v>0</v>
      </c>
      <c r="M244" s="14">
        <f ca="1">SUMIFS(거래명세서품목조회!BK:BK, 거래명세서품목조회!BX:BX, B244, 거래명세서품목조회!G:G, "&lt;="&amp;(INT($B$4)-30))</f>
        <v>0</v>
      </c>
      <c r="N244" s="40">
        <f t="shared" ca="1" si="15"/>
        <v>0</v>
      </c>
      <c r="O244" s="40">
        <f t="shared" ca="1" si="16"/>
        <v>0</v>
      </c>
      <c r="P244" s="40">
        <f ca="1">MIN(MAX(0, L244-N244-O244), IFERROR(VLOOKUP(B244,'관리항목계정별잔액조회(전전월)'!$C:$E, 3, FALSE), 0))</f>
        <v>0</v>
      </c>
      <c r="Q244" s="46">
        <f t="shared" ca="1" si="17"/>
        <v>0</v>
      </c>
      <c r="R244" s="42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  <c r="S244" s="60"/>
    </row>
    <row r="245" spans="3:19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4"/>
        <v>0</v>
      </c>
      <c r="M245" s="14">
        <f ca="1">SUMIFS(거래명세서품목조회!BK:BK, 거래명세서품목조회!BX:BX, B245, 거래명세서품목조회!G:G, "&lt;="&amp;(INT($B$4)-30))</f>
        <v>0</v>
      </c>
      <c r="N245" s="40">
        <f t="shared" ca="1" si="15"/>
        <v>0</v>
      </c>
      <c r="O245" s="40">
        <f t="shared" ca="1" si="16"/>
        <v>0</v>
      </c>
      <c r="P245" s="40">
        <f ca="1">MIN(MAX(0, L245-N245-O245), IFERROR(VLOOKUP(B245,'관리항목계정별잔액조회(전전월)'!$C:$E, 3, FALSE), 0))</f>
        <v>0</v>
      </c>
      <c r="Q245" s="46">
        <f t="shared" ca="1" si="17"/>
        <v>0</v>
      </c>
      <c r="R245" s="42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  <c r="S245" s="60"/>
    </row>
    <row r="246" spans="3:19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4"/>
        <v>0</v>
      </c>
      <c r="M246" s="14">
        <f ca="1">SUMIFS(거래명세서품목조회!BK:BK, 거래명세서품목조회!BX:BX, B246, 거래명세서품목조회!G:G, "&lt;="&amp;(INT($B$4)-30))</f>
        <v>0</v>
      </c>
      <c r="N246" s="40">
        <f t="shared" ca="1" si="15"/>
        <v>0</v>
      </c>
      <c r="O246" s="40">
        <f t="shared" ca="1" si="16"/>
        <v>0</v>
      </c>
      <c r="P246" s="40">
        <f ca="1">MIN(MAX(0, L246-N246-O246), IFERROR(VLOOKUP(B246,'관리항목계정별잔액조회(전전월)'!$C:$E, 3, FALSE), 0))</f>
        <v>0</v>
      </c>
      <c r="Q246" s="46">
        <f t="shared" ca="1" si="17"/>
        <v>0</v>
      </c>
      <c r="R246" s="42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  <c r="S246" s="60"/>
    </row>
    <row r="247" spans="3:19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4"/>
        <v>0</v>
      </c>
      <c r="M247" s="14">
        <f ca="1">SUMIFS(거래명세서품목조회!BK:BK, 거래명세서품목조회!BX:BX, B247, 거래명세서품목조회!G:G, "&lt;="&amp;(INT($B$4)-30))</f>
        <v>0</v>
      </c>
      <c r="N247" s="40">
        <f t="shared" ca="1" si="15"/>
        <v>0</v>
      </c>
      <c r="O247" s="40">
        <f t="shared" ca="1" si="16"/>
        <v>0</v>
      </c>
      <c r="P247" s="40">
        <f ca="1">MIN(MAX(0, L247-N247-O247), IFERROR(VLOOKUP(B247,'관리항목계정별잔액조회(전전월)'!$C:$E, 3, FALSE), 0))</f>
        <v>0</v>
      </c>
      <c r="Q247" s="46">
        <f t="shared" ca="1" si="17"/>
        <v>0</v>
      </c>
      <c r="R247" s="42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  <c r="S247" s="60"/>
    </row>
    <row r="248" spans="3:19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4"/>
        <v>0</v>
      </c>
      <c r="M248" s="14">
        <f ca="1">SUMIFS(거래명세서품목조회!BK:BK, 거래명세서품목조회!BX:BX, B248, 거래명세서품목조회!G:G, "&lt;="&amp;(INT($B$4)-30))</f>
        <v>0</v>
      </c>
      <c r="N248" s="40">
        <f t="shared" ca="1" si="15"/>
        <v>0</v>
      </c>
      <c r="O248" s="40">
        <f t="shared" ca="1" si="16"/>
        <v>0</v>
      </c>
      <c r="P248" s="40">
        <f ca="1">MIN(MAX(0, L248-N248-O248), IFERROR(VLOOKUP(B248,'관리항목계정별잔액조회(전전월)'!$C:$E, 3, FALSE), 0))</f>
        <v>0</v>
      </c>
      <c r="Q248" s="46">
        <f t="shared" ca="1" si="17"/>
        <v>0</v>
      </c>
      <c r="R248" s="42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  <c r="S248" s="60"/>
    </row>
    <row r="249" spans="3:19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4"/>
        <v>0</v>
      </c>
      <c r="M249" s="14">
        <f ca="1">SUMIFS(거래명세서품목조회!BK:BK, 거래명세서품목조회!BX:BX, B249, 거래명세서품목조회!G:G, "&lt;="&amp;(INT($B$4)-30))</f>
        <v>0</v>
      </c>
      <c r="N249" s="40">
        <f t="shared" ca="1" si="15"/>
        <v>0</v>
      </c>
      <c r="O249" s="40">
        <f t="shared" ca="1" si="16"/>
        <v>0</v>
      </c>
      <c r="P249" s="40">
        <f ca="1">MIN(MAX(0, L249-N249-O249), IFERROR(VLOOKUP(B249,'관리항목계정별잔액조회(전전월)'!$C:$E, 3, FALSE), 0))</f>
        <v>0</v>
      </c>
      <c r="Q249" s="46">
        <f t="shared" ca="1" si="17"/>
        <v>0</v>
      </c>
      <c r="R249" s="42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  <c r="S249" s="60"/>
    </row>
    <row r="250" spans="3:19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4"/>
        <v>0</v>
      </c>
      <c r="M250" s="14">
        <f ca="1">SUMIFS(거래명세서품목조회!BK:BK, 거래명세서품목조회!BX:BX, B250, 거래명세서품목조회!G:G, "&lt;="&amp;(INT($B$4)-30))</f>
        <v>0</v>
      </c>
      <c r="N250" s="40">
        <f t="shared" ca="1" si="15"/>
        <v>0</v>
      </c>
      <c r="O250" s="40">
        <f t="shared" ca="1" si="16"/>
        <v>0</v>
      </c>
      <c r="P250" s="40">
        <f ca="1">MIN(MAX(0, L250-N250-O250), IFERROR(VLOOKUP(B250,'관리항목계정별잔액조회(전전월)'!$C:$E, 3, FALSE), 0))</f>
        <v>0</v>
      </c>
      <c r="Q250" s="46">
        <f t="shared" ca="1" si="17"/>
        <v>0</v>
      </c>
      <c r="R250" s="42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  <c r="S250" s="60"/>
    </row>
    <row r="251" spans="3:19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4"/>
        <v>0</v>
      </c>
      <c r="M251" s="14">
        <f ca="1">SUMIFS(거래명세서품목조회!BK:BK, 거래명세서품목조회!BX:BX, B251, 거래명세서품목조회!G:G, "&lt;="&amp;(INT($B$4)-30))</f>
        <v>0</v>
      </c>
      <c r="N251" s="40">
        <f t="shared" ca="1" si="15"/>
        <v>0</v>
      </c>
      <c r="O251" s="40">
        <f t="shared" ca="1" si="16"/>
        <v>0</v>
      </c>
      <c r="P251" s="40">
        <f ca="1">MIN(MAX(0, L251-N251-O251), IFERROR(VLOOKUP(B251,'관리항목계정별잔액조회(전전월)'!$C:$E, 3, FALSE), 0))</f>
        <v>0</v>
      </c>
      <c r="Q251" s="46">
        <f t="shared" ca="1" si="17"/>
        <v>0</v>
      </c>
      <c r="R251" s="42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  <c r="S251" s="60"/>
    </row>
    <row r="252" spans="3:19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4"/>
        <v>0</v>
      </c>
      <c r="M252" s="14">
        <f ca="1">SUMIFS(거래명세서품목조회!BK:BK, 거래명세서품목조회!BX:BX, B252, 거래명세서품목조회!G:G, "&lt;="&amp;(INT($B$4)-30))</f>
        <v>0</v>
      </c>
      <c r="N252" s="40">
        <f t="shared" ca="1" si="15"/>
        <v>0</v>
      </c>
      <c r="O252" s="40">
        <f t="shared" ca="1" si="16"/>
        <v>0</v>
      </c>
      <c r="P252" s="40">
        <f ca="1">MIN(MAX(0, L252-N252-O252), IFERROR(VLOOKUP(B252,'관리항목계정별잔액조회(전전월)'!$C:$E, 3, FALSE), 0))</f>
        <v>0</v>
      </c>
      <c r="Q252" s="46">
        <f t="shared" ca="1" si="17"/>
        <v>0</v>
      </c>
      <c r="R252" s="42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  <c r="S252" s="60"/>
    </row>
    <row r="253" spans="3:19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4"/>
        <v>0</v>
      </c>
      <c r="M253" s="14">
        <f ca="1">SUMIFS(거래명세서품목조회!BK:BK, 거래명세서품목조회!BX:BX, B253, 거래명세서품목조회!G:G, "&lt;="&amp;(INT($B$4)-30))</f>
        <v>0</v>
      </c>
      <c r="N253" s="40">
        <f t="shared" ca="1" si="15"/>
        <v>0</v>
      </c>
      <c r="O253" s="40">
        <f t="shared" ca="1" si="16"/>
        <v>0</v>
      </c>
      <c r="P253" s="40">
        <f ca="1">MIN(MAX(0, L253-N253-O253), IFERROR(VLOOKUP(B253,'관리항목계정별잔액조회(전전월)'!$C:$E, 3, FALSE), 0))</f>
        <v>0</v>
      </c>
      <c r="Q253" s="46">
        <f t="shared" ca="1" si="17"/>
        <v>0</v>
      </c>
      <c r="R253" s="42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  <c r="S253" s="60"/>
    </row>
    <row r="254" spans="3:19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4"/>
        <v>0</v>
      </c>
      <c r="M254" s="14">
        <f ca="1">SUMIFS(거래명세서품목조회!BK:BK, 거래명세서품목조회!BX:BX, B254, 거래명세서품목조회!G:G, "&lt;="&amp;(INT($B$4)-30))</f>
        <v>0</v>
      </c>
      <c r="N254" s="40">
        <f t="shared" ca="1" si="15"/>
        <v>0</v>
      </c>
      <c r="O254" s="40">
        <f t="shared" ca="1" si="16"/>
        <v>0</v>
      </c>
      <c r="P254" s="40">
        <f ca="1">MIN(MAX(0, L254-N254-O254), IFERROR(VLOOKUP(B254,'관리항목계정별잔액조회(전전월)'!$C:$E, 3, FALSE), 0))</f>
        <v>0</v>
      </c>
      <c r="Q254" s="46">
        <f t="shared" ca="1" si="17"/>
        <v>0</v>
      </c>
      <c r="R254" s="42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  <c r="S254" s="60"/>
    </row>
    <row r="255" spans="3:19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4"/>
        <v>0</v>
      </c>
      <c r="M255" s="14">
        <f ca="1">SUMIFS(거래명세서품목조회!BK:BK, 거래명세서품목조회!BX:BX, B255, 거래명세서품목조회!G:G, "&lt;="&amp;(INT($B$4)-30))</f>
        <v>0</v>
      </c>
      <c r="N255" s="40">
        <f t="shared" ca="1" si="15"/>
        <v>0</v>
      </c>
      <c r="O255" s="40">
        <f t="shared" ca="1" si="16"/>
        <v>0</v>
      </c>
      <c r="P255" s="40">
        <f ca="1">MIN(MAX(0, L255-N255-O255), IFERROR(VLOOKUP(B255,'관리항목계정별잔액조회(전전월)'!$C:$E, 3, FALSE), 0))</f>
        <v>0</v>
      </c>
      <c r="Q255" s="46">
        <f t="shared" ca="1" si="17"/>
        <v>0</v>
      </c>
      <c r="R255" s="42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  <c r="S255" s="60"/>
    </row>
    <row r="256" spans="3:19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4"/>
        <v>0</v>
      </c>
      <c r="M256" s="14">
        <f ca="1">SUMIFS(거래명세서품목조회!BK:BK, 거래명세서품목조회!BX:BX, B256, 거래명세서품목조회!G:G, "&lt;="&amp;(INT($B$4)-30))</f>
        <v>0</v>
      </c>
      <c r="N256" s="40">
        <f t="shared" ca="1" si="15"/>
        <v>0</v>
      </c>
      <c r="O256" s="40">
        <f t="shared" ca="1" si="16"/>
        <v>0</v>
      </c>
      <c r="P256" s="40">
        <f ca="1">MIN(MAX(0, L256-N256-O256), IFERROR(VLOOKUP(B256,'관리항목계정별잔액조회(전전월)'!$C:$E, 3, FALSE), 0))</f>
        <v>0</v>
      </c>
      <c r="Q256" s="46">
        <f t="shared" ca="1" si="17"/>
        <v>0</v>
      </c>
      <c r="R256" s="42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  <c r="S256" s="60"/>
    </row>
    <row r="257" spans="3:19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4"/>
        <v>0</v>
      </c>
      <c r="M257" s="14">
        <f ca="1">SUMIFS(거래명세서품목조회!BK:BK, 거래명세서품목조회!BX:BX, B257, 거래명세서품목조회!G:G, "&lt;="&amp;(INT($B$4)-30))</f>
        <v>0</v>
      </c>
      <c r="N257" s="40">
        <f t="shared" ca="1" si="15"/>
        <v>0</v>
      </c>
      <c r="O257" s="40">
        <f t="shared" ca="1" si="16"/>
        <v>0</v>
      </c>
      <c r="P257" s="40">
        <f ca="1">MIN(MAX(0, L257-N257-O257), IFERROR(VLOOKUP(B257,'관리항목계정별잔액조회(전전월)'!$C:$E, 3, FALSE), 0))</f>
        <v>0</v>
      </c>
      <c r="Q257" s="46">
        <f t="shared" ca="1" si="17"/>
        <v>0</v>
      </c>
      <c r="R257" s="42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  <c r="S257" s="60"/>
    </row>
    <row r="258" spans="3:19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4"/>
        <v>0</v>
      </c>
      <c r="M258" s="14">
        <f ca="1">SUMIFS(거래명세서품목조회!BK:BK, 거래명세서품목조회!BX:BX, B258, 거래명세서품목조회!G:G, "&lt;="&amp;(INT($B$4)-30))</f>
        <v>0</v>
      </c>
      <c r="N258" s="40">
        <f t="shared" ca="1" si="15"/>
        <v>0</v>
      </c>
      <c r="O258" s="40">
        <f t="shared" ca="1" si="16"/>
        <v>0</v>
      </c>
      <c r="P258" s="40">
        <f ca="1">MIN(MAX(0, L258-N258-O258), IFERROR(VLOOKUP(B258,'관리항목계정별잔액조회(전전월)'!$C:$E, 3, FALSE), 0))</f>
        <v>0</v>
      </c>
      <c r="Q258" s="46">
        <f t="shared" ca="1" si="17"/>
        <v>0</v>
      </c>
      <c r="R258" s="42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  <c r="S258" s="60"/>
    </row>
    <row r="259" spans="3:19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4"/>
        <v>0</v>
      </c>
      <c r="M259" s="14">
        <f ca="1">SUMIFS(거래명세서품목조회!BK:BK, 거래명세서품목조회!BX:BX, B259, 거래명세서품목조회!G:G, "&lt;="&amp;(INT($B$4)-30))</f>
        <v>0</v>
      </c>
      <c r="N259" s="40">
        <f t="shared" ca="1" si="15"/>
        <v>0</v>
      </c>
      <c r="O259" s="40">
        <f t="shared" ca="1" si="16"/>
        <v>0</v>
      </c>
      <c r="P259" s="40">
        <f ca="1">MIN(MAX(0, L259-N259-O259), IFERROR(VLOOKUP(B259,'관리항목계정별잔액조회(전전월)'!$C:$E, 3, FALSE), 0))</f>
        <v>0</v>
      </c>
      <c r="Q259" s="46">
        <f t="shared" ca="1" si="17"/>
        <v>0</v>
      </c>
      <c r="R259" s="42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  <c r="S259" s="60"/>
    </row>
    <row r="260" spans="3:19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4"/>
        <v>0</v>
      </c>
      <c r="M260" s="14">
        <f ca="1">SUMIFS(거래명세서품목조회!BK:BK, 거래명세서품목조회!BX:BX, B260, 거래명세서품목조회!G:G, "&lt;="&amp;(INT($B$4)-30))</f>
        <v>0</v>
      </c>
      <c r="N260" s="40">
        <f t="shared" ca="1" si="15"/>
        <v>0</v>
      </c>
      <c r="O260" s="40">
        <f t="shared" ca="1" si="16"/>
        <v>0</v>
      </c>
      <c r="P260" s="40">
        <f ca="1">MIN(MAX(0, L260-N260-O260), IFERROR(VLOOKUP(B260,'관리항목계정별잔액조회(전전월)'!$C:$E, 3, FALSE), 0))</f>
        <v>0</v>
      </c>
      <c r="Q260" s="46">
        <f t="shared" ca="1" si="17"/>
        <v>0</v>
      </c>
      <c r="R260" s="42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  <c r="S260" s="60"/>
    </row>
    <row r="261" spans="3:19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4"/>
        <v>0</v>
      </c>
      <c r="M261" s="14">
        <f ca="1">SUMIFS(거래명세서품목조회!BK:BK, 거래명세서품목조회!BX:BX, B261, 거래명세서품목조회!G:G, "&lt;="&amp;(INT($B$4)-30))</f>
        <v>0</v>
      </c>
      <c r="N261" s="40">
        <f t="shared" ca="1" si="15"/>
        <v>0</v>
      </c>
      <c r="O261" s="40">
        <f t="shared" ca="1" si="16"/>
        <v>0</v>
      </c>
      <c r="P261" s="40">
        <f ca="1">MIN(MAX(0, L261-N261-O261), IFERROR(VLOOKUP(B261,'관리항목계정별잔액조회(전전월)'!$C:$E, 3, FALSE), 0))</f>
        <v>0</v>
      </c>
      <c r="Q261" s="46">
        <f t="shared" ca="1" si="17"/>
        <v>0</v>
      </c>
      <c r="R261" s="42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  <c r="S261" s="60"/>
    </row>
    <row r="262" spans="3:19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4"/>
        <v>0</v>
      </c>
      <c r="M262" s="14">
        <f ca="1">SUMIFS(거래명세서품목조회!BK:BK, 거래명세서품목조회!BX:BX, B262, 거래명세서품목조회!G:G, "&lt;="&amp;(INT($B$4)-30))</f>
        <v>0</v>
      </c>
      <c r="N262" s="40">
        <f t="shared" ca="1" si="15"/>
        <v>0</v>
      </c>
      <c r="O262" s="40">
        <f t="shared" ca="1" si="16"/>
        <v>0</v>
      </c>
      <c r="P262" s="40">
        <f ca="1">MIN(MAX(0, L262-N262-O262), IFERROR(VLOOKUP(B262,'관리항목계정별잔액조회(전전월)'!$C:$E, 3, FALSE), 0))</f>
        <v>0</v>
      </c>
      <c r="Q262" s="46">
        <f t="shared" ca="1" si="17"/>
        <v>0</v>
      </c>
      <c r="R262" s="42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  <c r="S262" s="60"/>
    </row>
    <row r="263" spans="3:19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8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0">
        <f t="shared" ref="N263:N283" ca="1" si="19">MIN(L263, I263+J263)</f>
        <v>0</v>
      </c>
      <c r="O263" s="40">
        <f t="shared" ref="O263:O283" ca="1" si="20">MIN(MAX(0, L263-N263), F263)</f>
        <v>0</v>
      </c>
      <c r="P263" s="40">
        <f ca="1">MIN(MAX(0, L263-N263-O263), IFERROR(VLOOKUP(B263,'관리항목계정별잔액조회(전전월)'!$C:$E, 3, FALSE), 0))</f>
        <v>0</v>
      </c>
      <c r="Q263" s="46">
        <f t="shared" ref="Q263:Q326" ca="1" si="21">MAX(0,L263-N263-O263-P263)</f>
        <v>0</v>
      </c>
      <c r="R263" s="42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  <c r="S263" s="60"/>
    </row>
    <row r="264" spans="3:19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8"/>
        <v>0</v>
      </c>
      <c r="M264" s="14">
        <f ca="1">SUMIFS(거래명세서품목조회!BK:BK, 거래명세서품목조회!BX:BX, B264, 거래명세서품목조회!G:G, "&lt;="&amp;(INT($B$4)-30))</f>
        <v>0</v>
      </c>
      <c r="N264" s="40">
        <f t="shared" ca="1" si="19"/>
        <v>0</v>
      </c>
      <c r="O264" s="40">
        <f t="shared" ca="1" si="20"/>
        <v>0</v>
      </c>
      <c r="P264" s="40">
        <f ca="1">MIN(MAX(0, L264-N264-O264), IFERROR(VLOOKUP(B264,'관리항목계정별잔액조회(전전월)'!$C:$E, 3, FALSE), 0))</f>
        <v>0</v>
      </c>
      <c r="Q264" s="46">
        <f t="shared" ca="1" si="21"/>
        <v>0</v>
      </c>
      <c r="R264" s="42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  <c r="S264" s="60"/>
    </row>
    <row r="265" spans="3:19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8"/>
        <v>0</v>
      </c>
      <c r="M265" s="14">
        <f ca="1">SUMIFS(거래명세서품목조회!BK:BK, 거래명세서품목조회!BX:BX, B265, 거래명세서품목조회!G:G, "&lt;="&amp;(INT($B$4)-30))</f>
        <v>0</v>
      </c>
      <c r="N265" s="40">
        <f t="shared" ca="1" si="19"/>
        <v>0</v>
      </c>
      <c r="O265" s="40">
        <f t="shared" ca="1" si="20"/>
        <v>0</v>
      </c>
      <c r="P265" s="40">
        <f ca="1">MIN(MAX(0, L265-N265-O265), IFERROR(VLOOKUP(B265,'관리항목계정별잔액조회(전전월)'!$C:$E, 3, FALSE), 0))</f>
        <v>0</v>
      </c>
      <c r="Q265" s="46">
        <f t="shared" ca="1" si="21"/>
        <v>0</v>
      </c>
      <c r="R265" s="42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  <c r="S265" s="60"/>
    </row>
    <row r="266" spans="3:19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8"/>
        <v>0</v>
      </c>
      <c r="M266" s="14">
        <f ca="1">SUMIFS(거래명세서품목조회!BK:BK, 거래명세서품목조회!BX:BX, B266, 거래명세서품목조회!G:G, "&lt;="&amp;(INT($B$4)-30))</f>
        <v>0</v>
      </c>
      <c r="N266" s="40">
        <f t="shared" ca="1" si="19"/>
        <v>0</v>
      </c>
      <c r="O266" s="40">
        <f t="shared" ca="1" si="20"/>
        <v>0</v>
      </c>
      <c r="P266" s="40">
        <f ca="1">MIN(MAX(0, L266-N266-O266), IFERROR(VLOOKUP(B266,'관리항목계정별잔액조회(전전월)'!$C:$E, 3, FALSE), 0))</f>
        <v>0</v>
      </c>
      <c r="Q266" s="46">
        <f t="shared" ca="1" si="21"/>
        <v>0</v>
      </c>
      <c r="R266" s="42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  <c r="S266" s="60"/>
    </row>
    <row r="267" spans="3:19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8"/>
        <v>0</v>
      </c>
      <c r="M267" s="14">
        <f ca="1">SUMIFS(거래명세서품목조회!BK:BK, 거래명세서품목조회!BX:BX, B267, 거래명세서품목조회!G:G, "&lt;="&amp;(INT($B$4)-30))</f>
        <v>0</v>
      </c>
      <c r="N267" s="40">
        <f t="shared" ca="1" si="19"/>
        <v>0</v>
      </c>
      <c r="O267" s="40">
        <f t="shared" ca="1" si="20"/>
        <v>0</v>
      </c>
      <c r="P267" s="40">
        <f ca="1">MIN(MAX(0, L267-N267-O267), IFERROR(VLOOKUP(B267,'관리항목계정별잔액조회(전전월)'!$C:$E, 3, FALSE), 0))</f>
        <v>0</v>
      </c>
      <c r="Q267" s="46">
        <f t="shared" ca="1" si="21"/>
        <v>0</v>
      </c>
      <c r="R267" s="42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  <c r="S267" s="60"/>
    </row>
    <row r="268" spans="3:19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8"/>
        <v>0</v>
      </c>
      <c r="M268" s="14">
        <f ca="1">SUMIFS(거래명세서품목조회!BK:BK, 거래명세서품목조회!BX:BX, B268, 거래명세서품목조회!G:G, "&lt;="&amp;(INT($B$4)-30))</f>
        <v>0</v>
      </c>
      <c r="N268" s="40">
        <f t="shared" ca="1" si="19"/>
        <v>0</v>
      </c>
      <c r="O268" s="40">
        <f t="shared" ca="1" si="20"/>
        <v>0</v>
      </c>
      <c r="P268" s="40">
        <f ca="1">MIN(MAX(0, L268-N268-O268), IFERROR(VLOOKUP(B268,'관리항목계정별잔액조회(전전월)'!$C:$E, 3, FALSE), 0))</f>
        <v>0</v>
      </c>
      <c r="Q268" s="46">
        <f t="shared" ca="1" si="21"/>
        <v>0</v>
      </c>
      <c r="R268" s="42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  <c r="S268" s="60"/>
    </row>
    <row r="269" spans="3:19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8"/>
        <v>0</v>
      </c>
      <c r="M269" s="14">
        <f ca="1">SUMIFS(거래명세서품목조회!BK:BK, 거래명세서품목조회!BX:BX, B269, 거래명세서품목조회!G:G, "&lt;="&amp;(INT($B$4)-30))</f>
        <v>0</v>
      </c>
      <c r="N269" s="40">
        <f t="shared" ca="1" si="19"/>
        <v>0</v>
      </c>
      <c r="O269" s="40">
        <f t="shared" ca="1" si="20"/>
        <v>0</v>
      </c>
      <c r="P269" s="40">
        <f ca="1">MIN(MAX(0, L269-N269-O269), IFERROR(VLOOKUP(B269,'관리항목계정별잔액조회(전전월)'!$C:$E, 3, FALSE), 0))</f>
        <v>0</v>
      </c>
      <c r="Q269" s="46">
        <f t="shared" ca="1" si="21"/>
        <v>0</v>
      </c>
      <c r="R269" s="42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  <c r="S269" s="60"/>
    </row>
    <row r="270" spans="3:19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8"/>
        <v>0</v>
      </c>
      <c r="M270" s="14">
        <f ca="1">SUMIFS(거래명세서품목조회!BK:BK, 거래명세서품목조회!BX:BX, B270, 거래명세서품목조회!G:G, "&lt;="&amp;(INT($B$4)-30))</f>
        <v>0</v>
      </c>
      <c r="N270" s="40">
        <f t="shared" ca="1" si="19"/>
        <v>0</v>
      </c>
      <c r="O270" s="40">
        <f t="shared" ca="1" si="20"/>
        <v>0</v>
      </c>
      <c r="P270" s="40">
        <f ca="1">MIN(MAX(0, L270-N270-O270), IFERROR(VLOOKUP(B270,'관리항목계정별잔액조회(전전월)'!$C:$E, 3, FALSE), 0))</f>
        <v>0</v>
      </c>
      <c r="Q270" s="46">
        <f t="shared" ca="1" si="21"/>
        <v>0</v>
      </c>
      <c r="R270" s="42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  <c r="S270" s="60"/>
    </row>
    <row r="271" spans="3:19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8"/>
        <v>0</v>
      </c>
      <c r="M271" s="14">
        <f ca="1">SUMIFS(거래명세서품목조회!BK:BK, 거래명세서품목조회!BX:BX, B271, 거래명세서품목조회!G:G, "&lt;="&amp;(INT($B$4)-30))</f>
        <v>0</v>
      </c>
      <c r="N271" s="40">
        <f t="shared" ca="1" si="19"/>
        <v>0</v>
      </c>
      <c r="O271" s="40">
        <f t="shared" ca="1" si="20"/>
        <v>0</v>
      </c>
      <c r="P271" s="40">
        <f ca="1">MIN(MAX(0, L271-N271-O271), IFERROR(VLOOKUP(B271,'관리항목계정별잔액조회(전전월)'!$C:$E, 3, FALSE), 0))</f>
        <v>0</v>
      </c>
      <c r="Q271" s="46">
        <f t="shared" ca="1" si="21"/>
        <v>0</v>
      </c>
      <c r="R271" s="42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  <c r="S271" s="60"/>
    </row>
    <row r="272" spans="3:19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8"/>
        <v>0</v>
      </c>
      <c r="M272" s="14">
        <f ca="1">SUMIFS(거래명세서품목조회!BK:BK, 거래명세서품목조회!BX:BX, B272, 거래명세서품목조회!G:G, "&lt;="&amp;(INT($B$4)-30))</f>
        <v>0</v>
      </c>
      <c r="N272" s="40">
        <f t="shared" ca="1" si="19"/>
        <v>0</v>
      </c>
      <c r="O272" s="40">
        <f t="shared" ca="1" si="20"/>
        <v>0</v>
      </c>
      <c r="P272" s="40">
        <f ca="1">MIN(MAX(0, L272-N272-O272), IFERROR(VLOOKUP(B272,'관리항목계정별잔액조회(전전월)'!$C:$E, 3, FALSE), 0))</f>
        <v>0</v>
      </c>
      <c r="Q272" s="46">
        <f t="shared" ca="1" si="21"/>
        <v>0</v>
      </c>
      <c r="R272" s="42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  <c r="S272" s="60"/>
    </row>
    <row r="273" spans="3:19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8"/>
        <v>0</v>
      </c>
      <c r="M273" s="14">
        <f ca="1">SUMIFS(거래명세서품목조회!BK:BK, 거래명세서품목조회!BX:BX, B273, 거래명세서품목조회!G:G, "&lt;="&amp;(INT($B$4)-30))</f>
        <v>0</v>
      </c>
      <c r="N273" s="40">
        <f t="shared" ca="1" si="19"/>
        <v>0</v>
      </c>
      <c r="O273" s="40">
        <f t="shared" ca="1" si="20"/>
        <v>0</v>
      </c>
      <c r="P273" s="40">
        <f ca="1">MIN(MAX(0, L273-N273-O273), IFERROR(VLOOKUP(B273,'관리항목계정별잔액조회(전전월)'!$C:$E, 3, FALSE), 0))</f>
        <v>0</v>
      </c>
      <c r="Q273" s="46">
        <f t="shared" ca="1" si="21"/>
        <v>0</v>
      </c>
      <c r="R273" s="42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  <c r="S273" s="60"/>
    </row>
    <row r="274" spans="3:19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8"/>
        <v>0</v>
      </c>
      <c r="M274" s="14">
        <f ca="1">SUMIFS(거래명세서품목조회!BK:BK, 거래명세서품목조회!BX:BX, B274, 거래명세서품목조회!G:G, "&lt;="&amp;(INT($B$4)-30))</f>
        <v>0</v>
      </c>
      <c r="N274" s="40">
        <f t="shared" ca="1" si="19"/>
        <v>0</v>
      </c>
      <c r="O274" s="40">
        <f t="shared" ca="1" si="20"/>
        <v>0</v>
      </c>
      <c r="P274" s="40">
        <f ca="1">MIN(MAX(0, L274-N274-O274), IFERROR(VLOOKUP(B274,'관리항목계정별잔액조회(전전월)'!$C:$E, 3, FALSE), 0))</f>
        <v>0</v>
      </c>
      <c r="Q274" s="46">
        <f t="shared" ca="1" si="21"/>
        <v>0</v>
      </c>
      <c r="R274" s="42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  <c r="S274" s="60"/>
    </row>
    <row r="275" spans="3:19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8"/>
        <v>0</v>
      </c>
      <c r="M275" s="14">
        <f ca="1">SUMIFS(거래명세서품목조회!BK:BK, 거래명세서품목조회!BX:BX, B275, 거래명세서품목조회!G:G, "&lt;="&amp;(INT($B$4)-30))</f>
        <v>0</v>
      </c>
      <c r="N275" s="40">
        <f t="shared" ca="1" si="19"/>
        <v>0</v>
      </c>
      <c r="O275" s="40">
        <f t="shared" ca="1" si="20"/>
        <v>0</v>
      </c>
      <c r="P275" s="40">
        <f ca="1">MIN(MAX(0, L275-N275-O275), IFERROR(VLOOKUP(B275,'관리항목계정별잔액조회(전전월)'!$C:$E, 3, FALSE), 0))</f>
        <v>0</v>
      </c>
      <c r="Q275" s="46">
        <f t="shared" ca="1" si="21"/>
        <v>0</v>
      </c>
      <c r="R275" s="42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  <c r="S275" s="60"/>
    </row>
    <row r="276" spans="3:19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8"/>
        <v>0</v>
      </c>
      <c r="M276" s="14">
        <f ca="1">SUMIFS(거래명세서품목조회!BK:BK, 거래명세서품목조회!BX:BX, B276, 거래명세서품목조회!G:G, "&lt;="&amp;(INT($B$4)-30))</f>
        <v>0</v>
      </c>
      <c r="N276" s="40">
        <f t="shared" ca="1" si="19"/>
        <v>0</v>
      </c>
      <c r="O276" s="40">
        <f t="shared" ca="1" si="20"/>
        <v>0</v>
      </c>
      <c r="P276" s="40">
        <f ca="1">MIN(MAX(0, L276-N276-O276), IFERROR(VLOOKUP(B276,'관리항목계정별잔액조회(전전월)'!$C:$E, 3, FALSE), 0))</f>
        <v>0</v>
      </c>
      <c r="Q276" s="46">
        <f t="shared" ca="1" si="21"/>
        <v>0</v>
      </c>
      <c r="R276" s="42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  <c r="S276" s="60"/>
    </row>
    <row r="277" spans="3:19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8"/>
        <v>0</v>
      </c>
      <c r="M277" s="14">
        <f ca="1">SUMIFS(거래명세서품목조회!BK:BK, 거래명세서품목조회!BX:BX, B277, 거래명세서품목조회!G:G, "&lt;="&amp;(INT($B$4)-30))</f>
        <v>0</v>
      </c>
      <c r="N277" s="40">
        <f t="shared" ca="1" si="19"/>
        <v>0</v>
      </c>
      <c r="O277" s="40">
        <f t="shared" ca="1" si="20"/>
        <v>0</v>
      </c>
      <c r="P277" s="40">
        <f ca="1">MIN(MAX(0, L277-N277-O277), IFERROR(VLOOKUP(B277,'관리항목계정별잔액조회(전전월)'!$C:$E, 3, FALSE), 0))</f>
        <v>0</v>
      </c>
      <c r="Q277" s="46">
        <f t="shared" ca="1" si="21"/>
        <v>0</v>
      </c>
      <c r="R277" s="42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  <c r="S277" s="60"/>
    </row>
    <row r="278" spans="3:19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8"/>
        <v>0</v>
      </c>
      <c r="M278" s="14">
        <f ca="1">SUMIFS(거래명세서품목조회!BK:BK, 거래명세서품목조회!BX:BX, B278, 거래명세서품목조회!G:G, "&lt;="&amp;(INT($B$4)-30))</f>
        <v>0</v>
      </c>
      <c r="N278" s="40">
        <f t="shared" ca="1" si="19"/>
        <v>0</v>
      </c>
      <c r="O278" s="40">
        <f t="shared" ca="1" si="20"/>
        <v>0</v>
      </c>
      <c r="P278" s="40">
        <f ca="1">MIN(MAX(0, L278-N278-O278), IFERROR(VLOOKUP(B278,'관리항목계정별잔액조회(전전월)'!$C:$E, 3, FALSE), 0))</f>
        <v>0</v>
      </c>
      <c r="Q278" s="46">
        <f t="shared" ca="1" si="21"/>
        <v>0</v>
      </c>
      <c r="R278" s="42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  <c r="S278" s="60"/>
    </row>
    <row r="279" spans="3:19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8"/>
        <v>0</v>
      </c>
      <c r="M279" s="14">
        <f ca="1">SUMIFS(거래명세서품목조회!BK:BK, 거래명세서품목조회!BX:BX, B279, 거래명세서품목조회!G:G, "&lt;="&amp;(INT($B$4)-30))</f>
        <v>0</v>
      </c>
      <c r="N279" s="40">
        <f t="shared" ca="1" si="19"/>
        <v>0</v>
      </c>
      <c r="O279" s="40">
        <f t="shared" ca="1" si="20"/>
        <v>0</v>
      </c>
      <c r="P279" s="40">
        <f ca="1">MIN(MAX(0, L279-N279-O279), IFERROR(VLOOKUP(B279,'관리항목계정별잔액조회(전전월)'!$C:$E, 3, FALSE), 0))</f>
        <v>0</v>
      </c>
      <c r="Q279" s="46">
        <f t="shared" ca="1" si="21"/>
        <v>0</v>
      </c>
      <c r="R279" s="42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  <c r="S279" s="60"/>
    </row>
    <row r="280" spans="3:19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8"/>
        <v>0</v>
      </c>
      <c r="M280" s="14">
        <f ca="1">SUMIFS(거래명세서품목조회!BK:BK, 거래명세서품목조회!BX:BX, B280, 거래명세서품목조회!G:G, "&lt;="&amp;(INT($B$4)-30))</f>
        <v>0</v>
      </c>
      <c r="N280" s="40">
        <f t="shared" ca="1" si="19"/>
        <v>0</v>
      </c>
      <c r="O280" s="40">
        <f t="shared" ca="1" si="20"/>
        <v>0</v>
      </c>
      <c r="P280" s="40">
        <f ca="1">MIN(MAX(0, L280-N280-O280), IFERROR(VLOOKUP(B280,'관리항목계정별잔액조회(전전월)'!$C:$E, 3, FALSE), 0))</f>
        <v>0</v>
      </c>
      <c r="Q280" s="46">
        <f t="shared" ca="1" si="21"/>
        <v>0</v>
      </c>
      <c r="R280" s="42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  <c r="S280" s="60"/>
    </row>
    <row r="281" spans="3:19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8"/>
        <v>0</v>
      </c>
      <c r="M281" s="14">
        <f ca="1">SUMIFS(거래명세서품목조회!BK:BK, 거래명세서품목조회!BX:BX, B281, 거래명세서품목조회!G:G, "&lt;="&amp;(INT($B$4)-30))</f>
        <v>0</v>
      </c>
      <c r="N281" s="40">
        <f t="shared" ca="1" si="19"/>
        <v>0</v>
      </c>
      <c r="O281" s="40">
        <f t="shared" ca="1" si="20"/>
        <v>0</v>
      </c>
      <c r="P281" s="40">
        <f ca="1">MIN(MAX(0, L281-N281-O281), IFERROR(VLOOKUP(B281,'관리항목계정별잔액조회(전전월)'!$C:$E, 3, FALSE), 0))</f>
        <v>0</v>
      </c>
      <c r="Q281" s="46">
        <f t="shared" ca="1" si="21"/>
        <v>0</v>
      </c>
      <c r="R281" s="42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  <c r="S281" s="60"/>
    </row>
    <row r="282" spans="3:19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8"/>
        <v>0</v>
      </c>
      <c r="M282" s="14">
        <f ca="1">SUMIFS(거래명세서품목조회!BK:BK, 거래명세서품목조회!BX:BX, B282, 거래명세서품목조회!G:G, "&lt;="&amp;(INT($B$4)-30))</f>
        <v>0</v>
      </c>
      <c r="N282" s="40">
        <f t="shared" ca="1" si="19"/>
        <v>0</v>
      </c>
      <c r="O282" s="40">
        <f t="shared" ca="1" si="20"/>
        <v>0</v>
      </c>
      <c r="P282" s="40">
        <f ca="1">MIN(MAX(0, L282-N282-O282), IFERROR(VLOOKUP(B282,'관리항목계정별잔액조회(전전월)'!$C:$E, 3, FALSE), 0))</f>
        <v>0</v>
      </c>
      <c r="Q282" s="46">
        <f t="shared" ca="1" si="21"/>
        <v>0</v>
      </c>
      <c r="R282" s="42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  <c r="S282" s="60"/>
    </row>
    <row r="283" spans="3:19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8"/>
        <v>0</v>
      </c>
      <c r="M283" s="14">
        <f ca="1">SUMIFS(거래명세서품목조회!BK:BK, 거래명세서품목조회!BX:BX, B283, 거래명세서품목조회!G:G, "&lt;="&amp;(INT($B$4)-30))</f>
        <v>0</v>
      </c>
      <c r="N283" s="40">
        <f t="shared" ca="1" si="19"/>
        <v>0</v>
      </c>
      <c r="O283" s="40">
        <f t="shared" ca="1" si="20"/>
        <v>0</v>
      </c>
      <c r="P283" s="40">
        <f ca="1">MIN(MAX(0, L283-N283-O283), IFERROR(VLOOKUP(B283,'관리항목계정별잔액조회(전전월)'!$C:$E, 3, FALSE), 0))</f>
        <v>0</v>
      </c>
      <c r="Q283" s="46">
        <f t="shared" ca="1" si="21"/>
        <v>0</v>
      </c>
      <c r="R283" s="42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  <c r="S283" s="60"/>
    </row>
    <row r="284" spans="3:19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8"/>
        <v>0</v>
      </c>
      <c r="M284" s="14">
        <f ca="1">SUMIFS(거래명세서품목조회!BK:BK, 거래명세서품목조회!BX:BX, B284, 거래명세서품목조회!G:G, "&lt;="&amp;(INT($B$4)-30))</f>
        <v>0</v>
      </c>
      <c r="N284" s="40">
        <f t="shared" ref="N263:N326" ca="1" si="22">MIN(L284, I284+J284)</f>
        <v>0</v>
      </c>
      <c r="O284" s="40">
        <f t="shared" ref="O263:O326" ca="1" si="23">MIN(MAX(0, L284-N284), F284)</f>
        <v>0</v>
      </c>
      <c r="P284" s="40">
        <f ca="1">MIN(MAX(0, L284-N284-O284), IFERROR(VLOOKUP(B284,'관리항목계정별잔액조회(전전월)'!$C:$E, 3, FALSE), 0))</f>
        <v>0</v>
      </c>
      <c r="Q284" s="46">
        <f t="shared" ca="1" si="21"/>
        <v>0</v>
      </c>
      <c r="R284" s="42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  <c r="S284" s="60"/>
    </row>
    <row r="285" spans="3:19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8"/>
        <v>0</v>
      </c>
      <c r="M285" s="14">
        <f ca="1">SUMIFS(거래명세서품목조회!BK:BK, 거래명세서품목조회!BX:BX, B285, 거래명세서품목조회!G:G, "&lt;="&amp;(INT($B$4)-30))</f>
        <v>0</v>
      </c>
      <c r="N285" s="40">
        <f t="shared" ca="1" si="22"/>
        <v>0</v>
      </c>
      <c r="O285" s="40">
        <f t="shared" ca="1" si="23"/>
        <v>0</v>
      </c>
      <c r="P285" s="40">
        <f ca="1">MIN(MAX(0, L285-N285-O285), IFERROR(VLOOKUP(B285,'관리항목계정별잔액조회(전전월)'!$C:$E, 3, FALSE), 0))</f>
        <v>0</v>
      </c>
      <c r="Q285" s="46">
        <f t="shared" ca="1" si="21"/>
        <v>0</v>
      </c>
      <c r="R285" s="42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  <c r="S285" s="60"/>
    </row>
    <row r="286" spans="3:19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8"/>
        <v>0</v>
      </c>
      <c r="M286" s="14">
        <f ca="1">SUMIFS(거래명세서품목조회!BK:BK, 거래명세서품목조회!BX:BX, B286, 거래명세서품목조회!G:G, "&lt;="&amp;(INT($B$4)-30))</f>
        <v>0</v>
      </c>
      <c r="N286" s="40">
        <f t="shared" ca="1" si="22"/>
        <v>0</v>
      </c>
      <c r="O286" s="40">
        <f t="shared" ca="1" si="23"/>
        <v>0</v>
      </c>
      <c r="P286" s="40">
        <f ca="1">MIN(MAX(0, L286-N286-O286), IFERROR(VLOOKUP(B286,'관리항목계정별잔액조회(전전월)'!$C:$E, 3, FALSE), 0))</f>
        <v>0</v>
      </c>
      <c r="Q286" s="46">
        <f t="shared" ca="1" si="21"/>
        <v>0</v>
      </c>
      <c r="R286" s="42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  <c r="S286" s="60"/>
    </row>
    <row r="287" spans="3:19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8"/>
        <v>0</v>
      </c>
      <c r="M287" s="14">
        <f ca="1">SUMIFS(거래명세서품목조회!BK:BK, 거래명세서품목조회!BX:BX, B287, 거래명세서품목조회!G:G, "&lt;="&amp;(INT($B$4)-30))</f>
        <v>0</v>
      </c>
      <c r="N287" s="40">
        <f t="shared" ca="1" si="22"/>
        <v>0</v>
      </c>
      <c r="O287" s="40">
        <f t="shared" ca="1" si="23"/>
        <v>0</v>
      </c>
      <c r="P287" s="40">
        <f ca="1">MIN(MAX(0, L287-N287-O287), IFERROR(VLOOKUP(B287,'관리항목계정별잔액조회(전전월)'!$C:$E, 3, FALSE), 0))</f>
        <v>0</v>
      </c>
      <c r="Q287" s="46">
        <f t="shared" ca="1" si="21"/>
        <v>0</v>
      </c>
      <c r="R287" s="42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  <c r="S287" s="60"/>
    </row>
    <row r="288" spans="3:19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8"/>
        <v>0</v>
      </c>
      <c r="M288" s="14">
        <f ca="1">SUMIFS(거래명세서품목조회!BK:BK, 거래명세서품목조회!BX:BX, B288, 거래명세서품목조회!G:G, "&lt;="&amp;(INT($B$4)-30))</f>
        <v>0</v>
      </c>
      <c r="N288" s="40">
        <f t="shared" ca="1" si="22"/>
        <v>0</v>
      </c>
      <c r="O288" s="40">
        <f t="shared" ca="1" si="23"/>
        <v>0</v>
      </c>
      <c r="P288" s="40">
        <f ca="1">MIN(MAX(0, L288-N288-O288), IFERROR(VLOOKUP(B288,'관리항목계정별잔액조회(전전월)'!$C:$E, 3, FALSE), 0))</f>
        <v>0</v>
      </c>
      <c r="Q288" s="46">
        <f t="shared" ca="1" si="21"/>
        <v>0</v>
      </c>
      <c r="R288" s="42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  <c r="S288" s="60"/>
    </row>
    <row r="289" spans="3:19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8"/>
        <v>0</v>
      </c>
      <c r="M289" s="14">
        <f ca="1">SUMIFS(거래명세서품목조회!BK:BK, 거래명세서품목조회!BX:BX, B289, 거래명세서품목조회!G:G, "&lt;="&amp;(INT($B$4)-30))</f>
        <v>0</v>
      </c>
      <c r="N289" s="40">
        <f t="shared" ca="1" si="22"/>
        <v>0</v>
      </c>
      <c r="O289" s="40">
        <f t="shared" ca="1" si="23"/>
        <v>0</v>
      </c>
      <c r="P289" s="40">
        <f ca="1">MIN(MAX(0, L289-N289-O289), IFERROR(VLOOKUP(B289,'관리항목계정별잔액조회(전전월)'!$C:$E, 3, FALSE), 0))</f>
        <v>0</v>
      </c>
      <c r="Q289" s="46">
        <f t="shared" ca="1" si="21"/>
        <v>0</v>
      </c>
      <c r="R289" s="42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  <c r="S289" s="60"/>
    </row>
    <row r="290" spans="3:19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8"/>
        <v>0</v>
      </c>
      <c r="M290" s="14">
        <f ca="1">SUMIFS(거래명세서품목조회!BK:BK, 거래명세서품목조회!BX:BX, B290, 거래명세서품목조회!G:G, "&lt;="&amp;(INT($B$4)-30))</f>
        <v>0</v>
      </c>
      <c r="N290" s="40">
        <f t="shared" ca="1" si="22"/>
        <v>0</v>
      </c>
      <c r="O290" s="40">
        <f t="shared" ca="1" si="23"/>
        <v>0</v>
      </c>
      <c r="P290" s="40">
        <f ca="1">MIN(MAX(0, L290-N290-O290), IFERROR(VLOOKUP(B290,'관리항목계정별잔액조회(전전월)'!$C:$E, 3, FALSE), 0))</f>
        <v>0</v>
      </c>
      <c r="Q290" s="46">
        <f t="shared" ca="1" si="21"/>
        <v>0</v>
      </c>
      <c r="R290" s="42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  <c r="S290" s="60"/>
    </row>
    <row r="291" spans="3:19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8"/>
        <v>0</v>
      </c>
      <c r="M291" s="14">
        <f ca="1">SUMIFS(거래명세서품목조회!BK:BK, 거래명세서품목조회!BX:BX, B291, 거래명세서품목조회!G:G, "&lt;="&amp;(INT($B$4)-30))</f>
        <v>0</v>
      </c>
      <c r="N291" s="40">
        <f t="shared" ca="1" si="22"/>
        <v>0</v>
      </c>
      <c r="O291" s="40">
        <f t="shared" ca="1" si="23"/>
        <v>0</v>
      </c>
      <c r="P291" s="40">
        <f ca="1">MIN(MAX(0, L291-N291-O291), IFERROR(VLOOKUP(B291,'관리항목계정별잔액조회(전전월)'!$C:$E, 3, FALSE), 0))</f>
        <v>0</v>
      </c>
      <c r="Q291" s="46">
        <f t="shared" ca="1" si="21"/>
        <v>0</v>
      </c>
      <c r="R291" s="42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  <c r="S291" s="60"/>
    </row>
    <row r="292" spans="3:19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8"/>
        <v>0</v>
      </c>
      <c r="M292" s="14">
        <f ca="1">SUMIFS(거래명세서품목조회!BK:BK, 거래명세서품목조회!BX:BX, B292, 거래명세서품목조회!G:G, "&lt;="&amp;(INT($B$4)-30))</f>
        <v>0</v>
      </c>
      <c r="N292" s="40">
        <f t="shared" ca="1" si="22"/>
        <v>0</v>
      </c>
      <c r="O292" s="40">
        <f t="shared" ca="1" si="23"/>
        <v>0</v>
      </c>
      <c r="P292" s="40">
        <f ca="1">MIN(MAX(0, L292-N292-O292), IFERROR(VLOOKUP(B292,'관리항목계정별잔액조회(전전월)'!$C:$E, 3, FALSE), 0))</f>
        <v>0</v>
      </c>
      <c r="Q292" s="46">
        <f t="shared" ca="1" si="21"/>
        <v>0</v>
      </c>
      <c r="R292" s="42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  <c r="S292" s="60"/>
    </row>
    <row r="293" spans="3:19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8"/>
        <v>0</v>
      </c>
      <c r="M293" s="14">
        <f ca="1">SUMIFS(거래명세서품목조회!BK:BK, 거래명세서품목조회!BX:BX, B293, 거래명세서품목조회!G:G, "&lt;="&amp;(INT($B$4)-30))</f>
        <v>0</v>
      </c>
      <c r="N293" s="40">
        <f t="shared" ca="1" si="22"/>
        <v>0</v>
      </c>
      <c r="O293" s="40">
        <f t="shared" ca="1" si="23"/>
        <v>0</v>
      </c>
      <c r="P293" s="40">
        <f ca="1">MIN(MAX(0, L293-N293-O293), IFERROR(VLOOKUP(B293,'관리항목계정별잔액조회(전전월)'!$C:$E, 3, FALSE), 0))</f>
        <v>0</v>
      </c>
      <c r="Q293" s="46">
        <f t="shared" ca="1" si="21"/>
        <v>0</v>
      </c>
      <c r="R293" s="42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  <c r="S293" s="60"/>
    </row>
    <row r="294" spans="3:19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8"/>
        <v>0</v>
      </c>
      <c r="M294" s="14">
        <f ca="1">SUMIFS(거래명세서품목조회!BK:BK, 거래명세서품목조회!BX:BX, B294, 거래명세서품목조회!G:G, "&lt;="&amp;(INT($B$4)-30))</f>
        <v>0</v>
      </c>
      <c r="N294" s="40">
        <f t="shared" ca="1" si="22"/>
        <v>0</v>
      </c>
      <c r="O294" s="40">
        <f t="shared" ca="1" si="23"/>
        <v>0</v>
      </c>
      <c r="P294" s="40">
        <f ca="1">MIN(MAX(0, L294-N294-O294), IFERROR(VLOOKUP(B294,'관리항목계정별잔액조회(전전월)'!$C:$E, 3, FALSE), 0))</f>
        <v>0</v>
      </c>
      <c r="Q294" s="46">
        <f t="shared" ca="1" si="21"/>
        <v>0</v>
      </c>
      <c r="R294" s="42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  <c r="S294" s="60"/>
    </row>
    <row r="295" spans="3:19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8"/>
        <v>0</v>
      </c>
      <c r="M295" s="14">
        <f ca="1">SUMIFS(거래명세서품목조회!BK:BK, 거래명세서품목조회!BX:BX, B295, 거래명세서품목조회!G:G, "&lt;="&amp;(INT($B$4)-30))</f>
        <v>0</v>
      </c>
      <c r="N295" s="40">
        <f t="shared" ca="1" si="22"/>
        <v>0</v>
      </c>
      <c r="O295" s="40">
        <f t="shared" ca="1" si="23"/>
        <v>0</v>
      </c>
      <c r="P295" s="40">
        <f ca="1">MIN(MAX(0, L295-N295-O295), IFERROR(VLOOKUP(B295,'관리항목계정별잔액조회(전전월)'!$C:$E, 3, FALSE), 0))</f>
        <v>0</v>
      </c>
      <c r="Q295" s="46">
        <f t="shared" ca="1" si="21"/>
        <v>0</v>
      </c>
      <c r="R295" s="42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  <c r="S295" s="60"/>
    </row>
    <row r="296" spans="3:19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8"/>
        <v>0</v>
      </c>
      <c r="M296" s="14">
        <f ca="1">SUMIFS(거래명세서품목조회!BK:BK, 거래명세서품목조회!BX:BX, B296, 거래명세서품목조회!G:G, "&lt;="&amp;(INT($B$4)-30))</f>
        <v>0</v>
      </c>
      <c r="N296" s="40">
        <f t="shared" ca="1" si="22"/>
        <v>0</v>
      </c>
      <c r="O296" s="40">
        <f t="shared" ca="1" si="23"/>
        <v>0</v>
      </c>
      <c r="P296" s="40">
        <f ca="1">MIN(MAX(0, L296-N296-O296), IFERROR(VLOOKUP(B296,'관리항목계정별잔액조회(전전월)'!$C:$E, 3, FALSE), 0))</f>
        <v>0</v>
      </c>
      <c r="Q296" s="46">
        <f t="shared" ca="1" si="21"/>
        <v>0</v>
      </c>
      <c r="R296" s="42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  <c r="S296" s="60"/>
    </row>
    <row r="297" spans="3:19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8"/>
        <v>0</v>
      </c>
      <c r="M297" s="14">
        <f ca="1">SUMIFS(거래명세서품목조회!BK:BK, 거래명세서품목조회!BX:BX, B297, 거래명세서품목조회!G:G, "&lt;="&amp;(INT($B$4)-30))</f>
        <v>0</v>
      </c>
      <c r="N297" s="40">
        <f t="shared" ca="1" si="22"/>
        <v>0</v>
      </c>
      <c r="O297" s="40">
        <f t="shared" ca="1" si="23"/>
        <v>0</v>
      </c>
      <c r="P297" s="40">
        <f ca="1">MIN(MAX(0, L297-N297-O297), IFERROR(VLOOKUP(B297,'관리항목계정별잔액조회(전전월)'!$C:$E, 3, FALSE), 0))</f>
        <v>0</v>
      </c>
      <c r="Q297" s="46">
        <f t="shared" ca="1" si="21"/>
        <v>0</v>
      </c>
      <c r="R297" s="42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  <c r="S297" s="60"/>
    </row>
    <row r="298" spans="3:19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8"/>
        <v>0</v>
      </c>
      <c r="M298" s="14">
        <f ca="1">SUMIFS(거래명세서품목조회!BK:BK, 거래명세서품목조회!BX:BX, B298, 거래명세서품목조회!G:G, "&lt;="&amp;(INT($B$4)-30))</f>
        <v>0</v>
      </c>
      <c r="N298" s="40">
        <f t="shared" ca="1" si="22"/>
        <v>0</v>
      </c>
      <c r="O298" s="40">
        <f t="shared" ca="1" si="23"/>
        <v>0</v>
      </c>
      <c r="P298" s="40">
        <f ca="1">MIN(MAX(0, L298-N298-O298), IFERROR(VLOOKUP(B298,'관리항목계정별잔액조회(전전월)'!$C:$E, 3, FALSE), 0))</f>
        <v>0</v>
      </c>
      <c r="Q298" s="46">
        <f t="shared" ca="1" si="21"/>
        <v>0</v>
      </c>
      <c r="R298" s="42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  <c r="S298" s="60"/>
    </row>
    <row r="299" spans="3:19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8"/>
        <v>0</v>
      </c>
      <c r="M299" s="14">
        <f ca="1">SUMIFS(거래명세서품목조회!BK:BK, 거래명세서품목조회!BX:BX, B299, 거래명세서품목조회!G:G, "&lt;="&amp;(INT($B$4)-30))</f>
        <v>0</v>
      </c>
      <c r="N299" s="40">
        <f t="shared" ca="1" si="22"/>
        <v>0</v>
      </c>
      <c r="O299" s="40">
        <f t="shared" ca="1" si="23"/>
        <v>0</v>
      </c>
      <c r="P299" s="40">
        <f ca="1">MIN(MAX(0, L299-N299-O299), IFERROR(VLOOKUP(B299,'관리항목계정별잔액조회(전전월)'!$C:$E, 3, FALSE), 0))</f>
        <v>0</v>
      </c>
      <c r="Q299" s="46">
        <f t="shared" ca="1" si="21"/>
        <v>0</v>
      </c>
      <c r="R299" s="42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  <c r="S299" s="60"/>
    </row>
    <row r="300" spans="3:19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8"/>
        <v>0</v>
      </c>
      <c r="M300" s="14">
        <f ca="1">SUMIFS(거래명세서품목조회!BK:BK, 거래명세서품목조회!BX:BX, B300, 거래명세서품목조회!G:G, "&lt;="&amp;(INT($B$4)-30))</f>
        <v>0</v>
      </c>
      <c r="N300" s="40">
        <f t="shared" ca="1" si="22"/>
        <v>0</v>
      </c>
      <c r="O300" s="40">
        <f t="shared" ca="1" si="23"/>
        <v>0</v>
      </c>
      <c r="P300" s="40">
        <f ca="1">MIN(MAX(0, L300-N300-O300), IFERROR(VLOOKUP(B300,'관리항목계정별잔액조회(전전월)'!$C:$E, 3, FALSE), 0))</f>
        <v>0</v>
      </c>
      <c r="Q300" s="46">
        <f t="shared" ca="1" si="21"/>
        <v>0</v>
      </c>
      <c r="R300" s="42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  <c r="S300" s="60"/>
    </row>
    <row r="301" spans="3:19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8"/>
        <v>0</v>
      </c>
      <c r="M301" s="14">
        <f ca="1">SUMIFS(거래명세서품목조회!BK:BK, 거래명세서품목조회!BX:BX, B301, 거래명세서품목조회!G:G, "&lt;="&amp;(INT($B$4)-30))</f>
        <v>0</v>
      </c>
      <c r="N301" s="40">
        <f t="shared" ca="1" si="22"/>
        <v>0</v>
      </c>
      <c r="O301" s="40">
        <f t="shared" ca="1" si="23"/>
        <v>0</v>
      </c>
      <c r="P301" s="40">
        <f ca="1">MIN(MAX(0, L301-N301-O301), IFERROR(VLOOKUP(B301,'관리항목계정별잔액조회(전전월)'!$C:$E, 3, FALSE), 0))</f>
        <v>0</v>
      </c>
      <c r="Q301" s="46">
        <f t="shared" ca="1" si="21"/>
        <v>0</v>
      </c>
      <c r="R301" s="42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  <c r="S301" s="60"/>
    </row>
    <row r="302" spans="3:19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8"/>
        <v>0</v>
      </c>
      <c r="M302" s="14">
        <f ca="1">SUMIFS(거래명세서품목조회!BK:BK, 거래명세서품목조회!BX:BX, B302, 거래명세서품목조회!G:G, "&lt;="&amp;(INT($B$4)-30))</f>
        <v>0</v>
      </c>
      <c r="N302" s="40">
        <f t="shared" ca="1" si="22"/>
        <v>0</v>
      </c>
      <c r="O302" s="40">
        <f t="shared" ca="1" si="23"/>
        <v>0</v>
      </c>
      <c r="P302" s="40">
        <f ca="1">MIN(MAX(0, L302-N302-O302), IFERROR(VLOOKUP(B302,'관리항목계정별잔액조회(전전월)'!$C:$E, 3, FALSE), 0))</f>
        <v>0</v>
      </c>
      <c r="Q302" s="46">
        <f t="shared" ca="1" si="21"/>
        <v>0</v>
      </c>
      <c r="R302" s="42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  <c r="S302" s="60"/>
    </row>
    <row r="303" spans="3:19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8"/>
        <v>0</v>
      </c>
      <c r="M303" s="14">
        <f ca="1">SUMIFS(거래명세서품목조회!BK:BK, 거래명세서품목조회!BX:BX, B303, 거래명세서품목조회!G:G, "&lt;="&amp;(INT($B$4)-30))</f>
        <v>0</v>
      </c>
      <c r="N303" s="40">
        <f t="shared" ca="1" si="22"/>
        <v>0</v>
      </c>
      <c r="O303" s="40">
        <f t="shared" ca="1" si="23"/>
        <v>0</v>
      </c>
      <c r="P303" s="40">
        <f ca="1">MIN(MAX(0, L303-N303-O303), IFERROR(VLOOKUP(B303,'관리항목계정별잔액조회(전전월)'!$C:$E, 3, FALSE), 0))</f>
        <v>0</v>
      </c>
      <c r="Q303" s="46">
        <f t="shared" ca="1" si="21"/>
        <v>0</v>
      </c>
      <c r="R303" s="42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  <c r="S303" s="60"/>
    </row>
    <row r="304" spans="3:19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8"/>
        <v>0</v>
      </c>
      <c r="M304" s="14">
        <f ca="1">SUMIFS(거래명세서품목조회!BK:BK, 거래명세서품목조회!BX:BX, B304, 거래명세서품목조회!G:G, "&lt;="&amp;(INT($B$4)-30))</f>
        <v>0</v>
      </c>
      <c r="N304" s="40">
        <f t="shared" ca="1" si="22"/>
        <v>0</v>
      </c>
      <c r="O304" s="40">
        <f t="shared" ca="1" si="23"/>
        <v>0</v>
      </c>
      <c r="P304" s="40">
        <f ca="1">MIN(MAX(0, L304-N304-O304), IFERROR(VLOOKUP(B304,'관리항목계정별잔액조회(전전월)'!$C:$E, 3, FALSE), 0))</f>
        <v>0</v>
      </c>
      <c r="Q304" s="46">
        <f t="shared" ca="1" si="21"/>
        <v>0</v>
      </c>
      <c r="R304" s="42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  <c r="S304" s="60"/>
    </row>
    <row r="305" spans="3:19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8"/>
        <v>0</v>
      </c>
      <c r="M305" s="14">
        <f ca="1">SUMIFS(거래명세서품목조회!BK:BK, 거래명세서품목조회!BX:BX, B305, 거래명세서품목조회!G:G, "&lt;="&amp;(INT($B$4)-30))</f>
        <v>0</v>
      </c>
      <c r="N305" s="40">
        <f t="shared" ca="1" si="22"/>
        <v>0</v>
      </c>
      <c r="O305" s="40">
        <f t="shared" ca="1" si="23"/>
        <v>0</v>
      </c>
      <c r="P305" s="40">
        <f ca="1">MIN(MAX(0, L305-N305-O305), IFERROR(VLOOKUP(B305,'관리항목계정별잔액조회(전전월)'!$C:$E, 3, FALSE), 0))</f>
        <v>0</v>
      </c>
      <c r="Q305" s="46">
        <f t="shared" ca="1" si="21"/>
        <v>0</v>
      </c>
      <c r="R305" s="42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  <c r="S305" s="60"/>
    </row>
    <row r="306" spans="3:19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8"/>
        <v>0</v>
      </c>
      <c r="M306" s="14">
        <f ca="1">SUMIFS(거래명세서품목조회!BK:BK, 거래명세서품목조회!BX:BX, B306, 거래명세서품목조회!G:G, "&lt;="&amp;(INT($B$4)-30))</f>
        <v>0</v>
      </c>
      <c r="N306" s="40">
        <f t="shared" ca="1" si="22"/>
        <v>0</v>
      </c>
      <c r="O306" s="40">
        <f t="shared" ca="1" si="23"/>
        <v>0</v>
      </c>
      <c r="P306" s="40">
        <f ca="1">MIN(MAX(0, L306-N306-O306), IFERROR(VLOOKUP(B306,'관리항목계정별잔액조회(전전월)'!$C:$E, 3, FALSE), 0))</f>
        <v>0</v>
      </c>
      <c r="Q306" s="46">
        <f t="shared" ca="1" si="21"/>
        <v>0</v>
      </c>
      <c r="R306" s="42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  <c r="S306" s="60"/>
    </row>
    <row r="307" spans="3:19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8"/>
        <v>0</v>
      </c>
      <c r="M307" s="14">
        <f ca="1">SUMIFS(거래명세서품목조회!BK:BK, 거래명세서품목조회!BX:BX, B307, 거래명세서품목조회!G:G, "&lt;="&amp;(INT($B$4)-30))</f>
        <v>0</v>
      </c>
      <c r="N307" s="40">
        <f t="shared" ca="1" si="22"/>
        <v>0</v>
      </c>
      <c r="O307" s="40">
        <f t="shared" ca="1" si="23"/>
        <v>0</v>
      </c>
      <c r="P307" s="40">
        <f ca="1">MIN(MAX(0, L307-N307-O307), IFERROR(VLOOKUP(B307,'관리항목계정별잔액조회(전전월)'!$C:$E, 3, FALSE), 0))</f>
        <v>0</v>
      </c>
      <c r="Q307" s="46">
        <f t="shared" ca="1" si="21"/>
        <v>0</v>
      </c>
      <c r="R307" s="42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  <c r="S307" s="60"/>
    </row>
    <row r="308" spans="3:19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8"/>
        <v>0</v>
      </c>
      <c r="M308" s="14">
        <f ca="1">SUMIFS(거래명세서품목조회!BK:BK, 거래명세서품목조회!BX:BX, B308, 거래명세서품목조회!G:G, "&lt;="&amp;(INT($B$4)-30))</f>
        <v>0</v>
      </c>
      <c r="N308" s="40">
        <f t="shared" ca="1" si="22"/>
        <v>0</v>
      </c>
      <c r="O308" s="40">
        <f t="shared" ca="1" si="23"/>
        <v>0</v>
      </c>
      <c r="P308" s="40">
        <f ca="1">MIN(MAX(0, L308-N308-O308), IFERROR(VLOOKUP(B308,'관리항목계정별잔액조회(전전월)'!$C:$E, 3, FALSE), 0))</f>
        <v>0</v>
      </c>
      <c r="Q308" s="46">
        <f t="shared" ca="1" si="21"/>
        <v>0</v>
      </c>
      <c r="R308" s="42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  <c r="S308" s="60"/>
    </row>
    <row r="309" spans="3:19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8"/>
        <v>0</v>
      </c>
      <c r="M309" s="14">
        <f ca="1">SUMIFS(거래명세서품목조회!BK:BK, 거래명세서품목조회!BX:BX, B309, 거래명세서품목조회!G:G, "&lt;="&amp;(INT($B$4)-30))</f>
        <v>0</v>
      </c>
      <c r="N309" s="40">
        <f t="shared" ca="1" si="22"/>
        <v>0</v>
      </c>
      <c r="O309" s="40">
        <f t="shared" ca="1" si="23"/>
        <v>0</v>
      </c>
      <c r="P309" s="40">
        <f ca="1">MIN(MAX(0, L309-N309-O309), IFERROR(VLOOKUP(B309,'관리항목계정별잔액조회(전전월)'!$C:$E, 3, FALSE), 0))</f>
        <v>0</v>
      </c>
      <c r="Q309" s="46">
        <f t="shared" ca="1" si="21"/>
        <v>0</v>
      </c>
      <c r="R309" s="42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  <c r="S309" s="60"/>
    </row>
    <row r="310" spans="3:19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8"/>
        <v>0</v>
      </c>
      <c r="M310" s="14">
        <f ca="1">SUMIFS(거래명세서품목조회!BK:BK, 거래명세서품목조회!BX:BX, B310, 거래명세서품목조회!G:G, "&lt;="&amp;(INT($B$4)-30))</f>
        <v>0</v>
      </c>
      <c r="N310" s="40">
        <f t="shared" ca="1" si="22"/>
        <v>0</v>
      </c>
      <c r="O310" s="40">
        <f t="shared" ca="1" si="23"/>
        <v>0</v>
      </c>
      <c r="P310" s="40">
        <f ca="1">MIN(MAX(0, L310-N310-O310), IFERROR(VLOOKUP(B310,'관리항목계정별잔액조회(전전월)'!$C:$E, 3, FALSE), 0))</f>
        <v>0</v>
      </c>
      <c r="Q310" s="46">
        <f t="shared" ca="1" si="21"/>
        <v>0</v>
      </c>
      <c r="R310" s="42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  <c r="S310" s="60"/>
    </row>
    <row r="311" spans="3:19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8"/>
        <v>0</v>
      </c>
      <c r="M311" s="14">
        <f ca="1">SUMIFS(거래명세서품목조회!BK:BK, 거래명세서품목조회!BX:BX, B311, 거래명세서품목조회!G:G, "&lt;="&amp;(INT($B$4)-30))</f>
        <v>0</v>
      </c>
      <c r="N311" s="40">
        <f t="shared" ca="1" si="22"/>
        <v>0</v>
      </c>
      <c r="O311" s="40">
        <f t="shared" ca="1" si="23"/>
        <v>0</v>
      </c>
      <c r="P311" s="40">
        <f ca="1">MIN(MAX(0, L311-N311-O311), IFERROR(VLOOKUP(B311,'관리항목계정별잔액조회(전전월)'!$C:$E, 3, FALSE), 0))</f>
        <v>0</v>
      </c>
      <c r="Q311" s="46">
        <f t="shared" ca="1" si="21"/>
        <v>0</v>
      </c>
      <c r="R311" s="42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  <c r="S311" s="60"/>
    </row>
    <row r="312" spans="3:19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8"/>
        <v>0</v>
      </c>
      <c r="M312" s="14">
        <f ca="1">SUMIFS(거래명세서품목조회!BK:BK, 거래명세서품목조회!BX:BX, B312, 거래명세서품목조회!G:G, "&lt;="&amp;(INT($B$4)-30))</f>
        <v>0</v>
      </c>
      <c r="N312" s="40">
        <f t="shared" ca="1" si="22"/>
        <v>0</v>
      </c>
      <c r="O312" s="40">
        <f t="shared" ca="1" si="23"/>
        <v>0</v>
      </c>
      <c r="P312" s="40">
        <f ca="1">MIN(MAX(0, L312-N312-O312), IFERROR(VLOOKUP(B312,'관리항목계정별잔액조회(전전월)'!$C:$E, 3, FALSE), 0))</f>
        <v>0</v>
      </c>
      <c r="Q312" s="46">
        <f t="shared" ca="1" si="21"/>
        <v>0</v>
      </c>
      <c r="R312" s="42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  <c r="S312" s="60"/>
    </row>
    <row r="313" spans="3:19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8"/>
        <v>0</v>
      </c>
      <c r="M313" s="14">
        <f ca="1">SUMIFS(거래명세서품목조회!BK:BK, 거래명세서품목조회!BX:BX, B313, 거래명세서품목조회!G:G, "&lt;="&amp;(INT($B$4)-30))</f>
        <v>0</v>
      </c>
      <c r="N313" s="40">
        <f t="shared" ca="1" si="22"/>
        <v>0</v>
      </c>
      <c r="O313" s="40">
        <f t="shared" ca="1" si="23"/>
        <v>0</v>
      </c>
      <c r="P313" s="40">
        <f ca="1">MIN(MAX(0, L313-N313-O313), IFERROR(VLOOKUP(B313,'관리항목계정별잔액조회(전전월)'!$C:$E, 3, FALSE), 0))</f>
        <v>0</v>
      </c>
      <c r="Q313" s="46">
        <f t="shared" ca="1" si="21"/>
        <v>0</v>
      </c>
      <c r="R313" s="42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  <c r="S313" s="60"/>
    </row>
    <row r="314" spans="3:19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8"/>
        <v>0</v>
      </c>
      <c r="M314" s="14">
        <f ca="1">SUMIFS(거래명세서품목조회!BK:BK, 거래명세서품목조회!BX:BX, B314, 거래명세서품목조회!G:G, "&lt;="&amp;(INT($B$4)-30))</f>
        <v>0</v>
      </c>
      <c r="N314" s="40">
        <f t="shared" ca="1" si="22"/>
        <v>0</v>
      </c>
      <c r="O314" s="40">
        <f t="shared" ca="1" si="23"/>
        <v>0</v>
      </c>
      <c r="P314" s="40">
        <f ca="1">MIN(MAX(0, L314-N314-O314), IFERROR(VLOOKUP(B314,'관리항목계정별잔액조회(전전월)'!$C:$E, 3, FALSE), 0))</f>
        <v>0</v>
      </c>
      <c r="Q314" s="46">
        <f t="shared" ca="1" si="21"/>
        <v>0</v>
      </c>
      <c r="R314" s="42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  <c r="S314" s="60"/>
    </row>
    <row r="315" spans="3:19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8"/>
        <v>0</v>
      </c>
      <c r="M315" s="14">
        <f ca="1">SUMIFS(거래명세서품목조회!BK:BK, 거래명세서품목조회!BX:BX, B315, 거래명세서품목조회!G:G, "&lt;="&amp;(INT($B$4)-30))</f>
        <v>0</v>
      </c>
      <c r="N315" s="40">
        <f t="shared" ca="1" si="22"/>
        <v>0</v>
      </c>
      <c r="O315" s="40">
        <f t="shared" ca="1" si="23"/>
        <v>0</v>
      </c>
      <c r="P315" s="40">
        <f ca="1">MIN(MAX(0, L315-N315-O315), IFERROR(VLOOKUP(B315,'관리항목계정별잔액조회(전전월)'!$C:$E, 3, FALSE), 0))</f>
        <v>0</v>
      </c>
      <c r="Q315" s="46">
        <f t="shared" ca="1" si="21"/>
        <v>0</v>
      </c>
      <c r="R315" s="42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  <c r="S315" s="60"/>
    </row>
    <row r="316" spans="3:19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8"/>
        <v>0</v>
      </c>
      <c r="M316" s="14">
        <f ca="1">SUMIFS(거래명세서품목조회!BK:BK, 거래명세서품목조회!BX:BX, B316, 거래명세서품목조회!G:G, "&lt;="&amp;(INT($B$4)-30))</f>
        <v>0</v>
      </c>
      <c r="N316" s="40">
        <f t="shared" ca="1" si="22"/>
        <v>0</v>
      </c>
      <c r="O316" s="40">
        <f t="shared" ca="1" si="23"/>
        <v>0</v>
      </c>
      <c r="P316" s="40">
        <f ca="1">MIN(MAX(0, L316-N316-O316), IFERROR(VLOOKUP(B316,'관리항목계정별잔액조회(전전월)'!$C:$E, 3, FALSE), 0))</f>
        <v>0</v>
      </c>
      <c r="Q316" s="46">
        <f t="shared" ca="1" si="21"/>
        <v>0</v>
      </c>
      <c r="R316" s="42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  <c r="S316" s="60"/>
    </row>
    <row r="317" spans="3:19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8"/>
        <v>0</v>
      </c>
      <c r="M317" s="14">
        <f ca="1">SUMIFS(거래명세서품목조회!BK:BK, 거래명세서품목조회!BX:BX, B317, 거래명세서품목조회!G:G, "&lt;="&amp;(INT($B$4)-30))</f>
        <v>0</v>
      </c>
      <c r="N317" s="40">
        <f t="shared" ca="1" si="22"/>
        <v>0</v>
      </c>
      <c r="O317" s="40">
        <f t="shared" ca="1" si="23"/>
        <v>0</v>
      </c>
      <c r="P317" s="40">
        <f ca="1">MIN(MAX(0, L317-N317-O317), IFERROR(VLOOKUP(B317,'관리항목계정별잔액조회(전전월)'!$C:$E, 3, FALSE), 0))</f>
        <v>0</v>
      </c>
      <c r="Q317" s="46">
        <f t="shared" ca="1" si="21"/>
        <v>0</v>
      </c>
      <c r="R317" s="42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  <c r="S317" s="60"/>
    </row>
    <row r="318" spans="3:19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8"/>
        <v>0</v>
      </c>
      <c r="M318" s="14">
        <f ca="1">SUMIFS(거래명세서품목조회!BK:BK, 거래명세서품목조회!BX:BX, B318, 거래명세서품목조회!G:G, "&lt;="&amp;(INT($B$4)-30))</f>
        <v>0</v>
      </c>
      <c r="N318" s="40">
        <f t="shared" ca="1" si="22"/>
        <v>0</v>
      </c>
      <c r="O318" s="40">
        <f t="shared" ca="1" si="23"/>
        <v>0</v>
      </c>
      <c r="P318" s="40">
        <f ca="1">MIN(MAX(0, L318-N318-O318), IFERROR(VLOOKUP(B318,'관리항목계정별잔액조회(전전월)'!$C:$E, 3, FALSE), 0))</f>
        <v>0</v>
      </c>
      <c r="Q318" s="46">
        <f t="shared" ca="1" si="21"/>
        <v>0</v>
      </c>
      <c r="R318" s="42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  <c r="S318" s="60"/>
    </row>
    <row r="319" spans="3:19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8"/>
        <v>0</v>
      </c>
      <c r="M319" s="14">
        <f ca="1">SUMIFS(거래명세서품목조회!BK:BK, 거래명세서품목조회!BX:BX, B319, 거래명세서품목조회!G:G, "&lt;="&amp;(INT($B$4)-30))</f>
        <v>0</v>
      </c>
      <c r="N319" s="40">
        <f t="shared" ca="1" si="22"/>
        <v>0</v>
      </c>
      <c r="O319" s="40">
        <f t="shared" ca="1" si="23"/>
        <v>0</v>
      </c>
      <c r="P319" s="40">
        <f ca="1">MIN(MAX(0, L319-N319-O319), IFERROR(VLOOKUP(B319,'관리항목계정별잔액조회(전전월)'!$C:$E, 3, FALSE), 0))</f>
        <v>0</v>
      </c>
      <c r="Q319" s="46">
        <f t="shared" ca="1" si="21"/>
        <v>0</v>
      </c>
      <c r="R319" s="42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  <c r="S319" s="60"/>
    </row>
    <row r="320" spans="3:19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8"/>
        <v>0</v>
      </c>
      <c r="M320" s="14">
        <f ca="1">SUMIFS(거래명세서품목조회!BK:BK, 거래명세서품목조회!BX:BX, B320, 거래명세서품목조회!G:G, "&lt;="&amp;(INT($B$4)-30))</f>
        <v>0</v>
      </c>
      <c r="N320" s="40">
        <f t="shared" ca="1" si="22"/>
        <v>0</v>
      </c>
      <c r="O320" s="40">
        <f t="shared" ca="1" si="23"/>
        <v>0</v>
      </c>
      <c r="P320" s="40">
        <f ca="1">MIN(MAX(0, L320-N320-O320), IFERROR(VLOOKUP(B320,'관리항목계정별잔액조회(전전월)'!$C:$E, 3, FALSE), 0))</f>
        <v>0</v>
      </c>
      <c r="Q320" s="46">
        <f t="shared" ca="1" si="21"/>
        <v>0</v>
      </c>
      <c r="R320" s="42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  <c r="S320" s="60"/>
    </row>
    <row r="321" spans="3:19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8"/>
        <v>0</v>
      </c>
      <c r="M321" s="14">
        <f ca="1">SUMIFS(거래명세서품목조회!BK:BK, 거래명세서품목조회!BX:BX, B321, 거래명세서품목조회!G:G, "&lt;="&amp;(INT($B$4)-30))</f>
        <v>0</v>
      </c>
      <c r="N321" s="40">
        <f t="shared" ca="1" si="22"/>
        <v>0</v>
      </c>
      <c r="O321" s="40">
        <f t="shared" ca="1" si="23"/>
        <v>0</v>
      </c>
      <c r="P321" s="40">
        <f ca="1">MIN(MAX(0, L321-N321-O321), IFERROR(VLOOKUP(B321,'관리항목계정별잔액조회(전전월)'!$C:$E, 3, FALSE), 0))</f>
        <v>0</v>
      </c>
      <c r="Q321" s="46">
        <f t="shared" ca="1" si="21"/>
        <v>0</v>
      </c>
      <c r="R321" s="42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  <c r="S321" s="60"/>
    </row>
    <row r="322" spans="3:19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8"/>
        <v>0</v>
      </c>
      <c r="M322" s="14">
        <f ca="1">SUMIFS(거래명세서품목조회!BK:BK, 거래명세서품목조회!BX:BX, B322, 거래명세서품목조회!G:G, "&lt;="&amp;(INT($B$4)-30))</f>
        <v>0</v>
      </c>
      <c r="N322" s="40">
        <f t="shared" ca="1" si="22"/>
        <v>0</v>
      </c>
      <c r="O322" s="40">
        <f t="shared" ca="1" si="23"/>
        <v>0</v>
      </c>
      <c r="P322" s="40">
        <f ca="1">MIN(MAX(0, L322-N322-O322), IFERROR(VLOOKUP(B322,'관리항목계정별잔액조회(전전월)'!$C:$E, 3, FALSE), 0))</f>
        <v>0</v>
      </c>
      <c r="Q322" s="46">
        <f t="shared" ca="1" si="21"/>
        <v>0</v>
      </c>
      <c r="R322" s="42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  <c r="S322" s="60"/>
    </row>
    <row r="323" spans="3:19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8"/>
        <v>0</v>
      </c>
      <c r="M323" s="14">
        <f ca="1">SUMIFS(거래명세서품목조회!BK:BK, 거래명세서품목조회!BX:BX, B323, 거래명세서품목조회!G:G, "&lt;="&amp;(INT($B$4)-30))</f>
        <v>0</v>
      </c>
      <c r="N323" s="40">
        <f t="shared" ca="1" si="22"/>
        <v>0</v>
      </c>
      <c r="O323" s="40">
        <f t="shared" ca="1" si="23"/>
        <v>0</v>
      </c>
      <c r="P323" s="40">
        <f ca="1">MIN(MAX(0, L323-N323-O323), IFERROR(VLOOKUP(B323,'관리항목계정별잔액조회(전전월)'!$C:$E, 3, FALSE), 0))</f>
        <v>0</v>
      </c>
      <c r="Q323" s="46">
        <f t="shared" ca="1" si="21"/>
        <v>0</v>
      </c>
      <c r="R323" s="42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  <c r="S323" s="60"/>
    </row>
    <row r="324" spans="3:19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8"/>
        <v>0</v>
      </c>
      <c r="M324" s="14">
        <f ca="1">SUMIFS(거래명세서품목조회!BK:BK, 거래명세서품목조회!BX:BX, B324, 거래명세서품목조회!G:G, "&lt;="&amp;(INT($B$4)-30))</f>
        <v>0</v>
      </c>
      <c r="N324" s="40">
        <f t="shared" ca="1" si="22"/>
        <v>0</v>
      </c>
      <c r="O324" s="40">
        <f t="shared" ca="1" si="23"/>
        <v>0</v>
      </c>
      <c r="P324" s="40">
        <f ca="1">MIN(MAX(0, L324-N324-O324), IFERROR(VLOOKUP(B324,'관리항목계정별잔액조회(전전월)'!$C:$E, 3, FALSE), 0))</f>
        <v>0</v>
      </c>
      <c r="Q324" s="46">
        <f t="shared" ca="1" si="21"/>
        <v>0</v>
      </c>
      <c r="R324" s="42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  <c r="S324" s="60"/>
    </row>
    <row r="325" spans="3:19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8"/>
        <v>0</v>
      </c>
      <c r="M325" s="14">
        <f ca="1">SUMIFS(거래명세서품목조회!BK:BK, 거래명세서품목조회!BX:BX, B325, 거래명세서품목조회!G:G, "&lt;="&amp;(INT($B$4)-30))</f>
        <v>0</v>
      </c>
      <c r="N325" s="40">
        <f t="shared" ca="1" si="22"/>
        <v>0</v>
      </c>
      <c r="O325" s="40">
        <f t="shared" ca="1" si="23"/>
        <v>0</v>
      </c>
      <c r="P325" s="40">
        <f ca="1">MIN(MAX(0, L325-N325-O325), IFERROR(VLOOKUP(B325,'관리항목계정별잔액조회(전전월)'!$C:$E, 3, FALSE), 0))</f>
        <v>0</v>
      </c>
      <c r="Q325" s="46">
        <f t="shared" ca="1" si="21"/>
        <v>0</v>
      </c>
      <c r="R325" s="42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  <c r="S325" s="60"/>
    </row>
    <row r="326" spans="3:19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8"/>
        <v>0</v>
      </c>
      <c r="M326" s="14">
        <f ca="1">SUMIFS(거래명세서품목조회!BK:BK, 거래명세서품목조회!BX:BX, B326, 거래명세서품목조회!G:G, "&lt;="&amp;(INT($B$4)-30))</f>
        <v>0</v>
      </c>
      <c r="N326" s="40">
        <f t="shared" ca="1" si="22"/>
        <v>0</v>
      </c>
      <c r="O326" s="40">
        <f t="shared" ca="1" si="23"/>
        <v>0</v>
      </c>
      <c r="P326" s="40">
        <f ca="1">MIN(MAX(0, L326-N326-O326), IFERROR(VLOOKUP(B326,'관리항목계정별잔액조회(전전월)'!$C:$E, 3, FALSE), 0))</f>
        <v>0</v>
      </c>
      <c r="Q326" s="46">
        <f t="shared" ca="1" si="21"/>
        <v>0</v>
      </c>
      <c r="R326" s="42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  <c r="S326" s="60"/>
    </row>
    <row r="327" spans="3:19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4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0">
        <f t="shared" ref="N327:N390" ca="1" si="25">MIN(L327, I327+J327)</f>
        <v>0</v>
      </c>
      <c r="O327" s="40">
        <f t="shared" ref="O327:O390" ca="1" si="26">MIN(MAX(0, L327-N327), F327)</f>
        <v>0</v>
      </c>
      <c r="P327" s="40">
        <f ca="1">MIN(MAX(0, L327-N327-O327), IFERROR(VLOOKUP(B327,'관리항목계정별잔액조회(전전월)'!$C:$E, 3, FALSE), 0))</f>
        <v>0</v>
      </c>
      <c r="Q327" s="46">
        <f t="shared" ref="Q327:Q390" ca="1" si="27">MAX(0,L327-N327-O327-P327)</f>
        <v>0</v>
      </c>
      <c r="R327" s="42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  <c r="S327" s="60"/>
    </row>
    <row r="328" spans="3:19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4"/>
        <v>0</v>
      </c>
      <c r="M328" s="14">
        <f ca="1">SUMIFS(거래명세서품목조회!BK:BK, 거래명세서품목조회!BX:BX, B328, 거래명세서품목조회!G:G, "&lt;="&amp;(INT($B$4)-30))</f>
        <v>0</v>
      </c>
      <c r="N328" s="40">
        <f t="shared" ca="1" si="25"/>
        <v>0</v>
      </c>
      <c r="O328" s="40">
        <f t="shared" ca="1" si="26"/>
        <v>0</v>
      </c>
      <c r="P328" s="40">
        <f ca="1">MIN(MAX(0, L328-N328-O328), IFERROR(VLOOKUP(B328,'관리항목계정별잔액조회(전전월)'!$C:$E, 3, FALSE), 0))</f>
        <v>0</v>
      </c>
      <c r="Q328" s="46">
        <f t="shared" ca="1" si="27"/>
        <v>0</v>
      </c>
      <c r="R328" s="42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  <c r="S328" s="60"/>
    </row>
    <row r="329" spans="3:19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4"/>
        <v>0</v>
      </c>
      <c r="M329" s="14">
        <f ca="1">SUMIFS(거래명세서품목조회!BK:BK, 거래명세서품목조회!BX:BX, B329, 거래명세서품목조회!G:G, "&lt;="&amp;(INT($B$4)-30))</f>
        <v>0</v>
      </c>
      <c r="N329" s="40">
        <f t="shared" ca="1" si="25"/>
        <v>0</v>
      </c>
      <c r="O329" s="40">
        <f t="shared" ca="1" si="26"/>
        <v>0</v>
      </c>
      <c r="P329" s="40">
        <f ca="1">MIN(MAX(0, L329-N329-O329), IFERROR(VLOOKUP(B329,'관리항목계정별잔액조회(전전월)'!$C:$E, 3, FALSE), 0))</f>
        <v>0</v>
      </c>
      <c r="Q329" s="46">
        <f t="shared" ca="1" si="27"/>
        <v>0</v>
      </c>
      <c r="R329" s="42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  <c r="S329" s="60"/>
    </row>
    <row r="330" spans="3:19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4"/>
        <v>0</v>
      </c>
      <c r="M330" s="14">
        <f ca="1">SUMIFS(거래명세서품목조회!BK:BK, 거래명세서품목조회!BX:BX, B330, 거래명세서품목조회!G:G, "&lt;="&amp;(INT($B$4)-30))</f>
        <v>0</v>
      </c>
      <c r="N330" s="40">
        <f t="shared" ca="1" si="25"/>
        <v>0</v>
      </c>
      <c r="O330" s="40">
        <f t="shared" ca="1" si="26"/>
        <v>0</v>
      </c>
      <c r="P330" s="40">
        <f ca="1">MIN(MAX(0, L330-N330-O330), IFERROR(VLOOKUP(B330,'관리항목계정별잔액조회(전전월)'!$C:$E, 3, FALSE), 0))</f>
        <v>0</v>
      </c>
      <c r="Q330" s="46">
        <f t="shared" ca="1" si="27"/>
        <v>0</v>
      </c>
      <c r="R330" s="42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  <c r="S330" s="60"/>
    </row>
    <row r="331" spans="3:19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4"/>
        <v>0</v>
      </c>
      <c r="M331" s="14">
        <f ca="1">SUMIFS(거래명세서품목조회!BK:BK, 거래명세서품목조회!BX:BX, B331, 거래명세서품목조회!G:G, "&lt;="&amp;(INT($B$4)-30))</f>
        <v>0</v>
      </c>
      <c r="N331" s="40">
        <f t="shared" ca="1" si="25"/>
        <v>0</v>
      </c>
      <c r="O331" s="40">
        <f t="shared" ca="1" si="26"/>
        <v>0</v>
      </c>
      <c r="P331" s="40">
        <f ca="1">MIN(MAX(0, L331-N331-O331), IFERROR(VLOOKUP(B331,'관리항목계정별잔액조회(전전월)'!$C:$E, 3, FALSE), 0))</f>
        <v>0</v>
      </c>
      <c r="Q331" s="46">
        <f t="shared" ca="1" si="27"/>
        <v>0</v>
      </c>
      <c r="R331" s="42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  <c r="S331" s="60"/>
    </row>
    <row r="332" spans="3:19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4"/>
        <v>0</v>
      </c>
      <c r="M332" s="14">
        <f ca="1">SUMIFS(거래명세서품목조회!BK:BK, 거래명세서품목조회!BX:BX, B332, 거래명세서품목조회!G:G, "&lt;="&amp;(INT($B$4)-30))</f>
        <v>0</v>
      </c>
      <c r="N332" s="40">
        <f t="shared" ca="1" si="25"/>
        <v>0</v>
      </c>
      <c r="O332" s="40">
        <f t="shared" ca="1" si="26"/>
        <v>0</v>
      </c>
      <c r="P332" s="40">
        <f ca="1">MIN(MAX(0, L332-N332-O332), IFERROR(VLOOKUP(B332,'관리항목계정별잔액조회(전전월)'!$C:$E, 3, FALSE), 0))</f>
        <v>0</v>
      </c>
      <c r="Q332" s="46">
        <f t="shared" ca="1" si="27"/>
        <v>0</v>
      </c>
      <c r="R332" s="42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  <c r="S332" s="60"/>
    </row>
    <row r="333" spans="3:19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4"/>
        <v>0</v>
      </c>
      <c r="M333" s="14">
        <f ca="1">SUMIFS(거래명세서품목조회!BK:BK, 거래명세서품목조회!BX:BX, B333, 거래명세서품목조회!G:G, "&lt;="&amp;(INT($B$4)-30))</f>
        <v>0</v>
      </c>
      <c r="N333" s="40">
        <f t="shared" ca="1" si="25"/>
        <v>0</v>
      </c>
      <c r="O333" s="40">
        <f t="shared" ca="1" si="26"/>
        <v>0</v>
      </c>
      <c r="P333" s="40">
        <f ca="1">MIN(MAX(0, L333-N333-O333), IFERROR(VLOOKUP(B333,'관리항목계정별잔액조회(전전월)'!$C:$E, 3, FALSE), 0))</f>
        <v>0</v>
      </c>
      <c r="Q333" s="46">
        <f t="shared" ca="1" si="27"/>
        <v>0</v>
      </c>
      <c r="R333" s="42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  <c r="S333" s="60"/>
    </row>
    <row r="334" spans="3:19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4"/>
        <v>0</v>
      </c>
      <c r="M334" s="14">
        <f ca="1">SUMIFS(거래명세서품목조회!BK:BK, 거래명세서품목조회!BX:BX, B334, 거래명세서품목조회!G:G, "&lt;="&amp;(INT($B$4)-30))</f>
        <v>0</v>
      </c>
      <c r="N334" s="40">
        <f t="shared" ca="1" si="25"/>
        <v>0</v>
      </c>
      <c r="O334" s="40">
        <f t="shared" ca="1" si="26"/>
        <v>0</v>
      </c>
      <c r="P334" s="40">
        <f ca="1">MIN(MAX(0, L334-N334-O334), IFERROR(VLOOKUP(B334,'관리항목계정별잔액조회(전전월)'!$C:$E, 3, FALSE), 0))</f>
        <v>0</v>
      </c>
      <c r="Q334" s="46">
        <f t="shared" ca="1" si="27"/>
        <v>0</v>
      </c>
      <c r="R334" s="42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  <c r="S334" s="60"/>
    </row>
    <row r="335" spans="3:19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4"/>
        <v>0</v>
      </c>
      <c r="M335" s="14">
        <f ca="1">SUMIFS(거래명세서품목조회!BK:BK, 거래명세서품목조회!BX:BX, B335, 거래명세서품목조회!G:G, "&lt;="&amp;(INT($B$4)-30))</f>
        <v>0</v>
      </c>
      <c r="N335" s="40">
        <f t="shared" ca="1" si="25"/>
        <v>0</v>
      </c>
      <c r="O335" s="40">
        <f t="shared" ca="1" si="26"/>
        <v>0</v>
      </c>
      <c r="P335" s="40">
        <f ca="1">MIN(MAX(0, L335-N335-O335), IFERROR(VLOOKUP(B335,'관리항목계정별잔액조회(전전월)'!$C:$E, 3, FALSE), 0))</f>
        <v>0</v>
      </c>
      <c r="Q335" s="46">
        <f t="shared" ca="1" si="27"/>
        <v>0</v>
      </c>
      <c r="R335" s="42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  <c r="S335" s="60"/>
    </row>
    <row r="336" spans="3:19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4"/>
        <v>0</v>
      </c>
      <c r="M336" s="14">
        <f ca="1">SUMIFS(거래명세서품목조회!BK:BK, 거래명세서품목조회!BX:BX, B336, 거래명세서품목조회!G:G, "&lt;="&amp;(INT($B$4)-30))</f>
        <v>0</v>
      </c>
      <c r="N336" s="40">
        <f t="shared" ca="1" si="25"/>
        <v>0</v>
      </c>
      <c r="O336" s="40">
        <f t="shared" ca="1" si="26"/>
        <v>0</v>
      </c>
      <c r="P336" s="40">
        <f ca="1">MIN(MAX(0, L336-N336-O336), IFERROR(VLOOKUP(B336,'관리항목계정별잔액조회(전전월)'!$C:$E, 3, FALSE), 0))</f>
        <v>0</v>
      </c>
      <c r="Q336" s="46">
        <f t="shared" ca="1" si="27"/>
        <v>0</v>
      </c>
      <c r="R336" s="42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  <c r="S336" s="60"/>
    </row>
    <row r="337" spans="3:19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4"/>
        <v>0</v>
      </c>
      <c r="M337" s="14">
        <f ca="1">SUMIFS(거래명세서품목조회!BK:BK, 거래명세서품목조회!BX:BX, B337, 거래명세서품목조회!G:G, "&lt;="&amp;(INT($B$4)-30))</f>
        <v>0</v>
      </c>
      <c r="N337" s="40">
        <f t="shared" ca="1" si="25"/>
        <v>0</v>
      </c>
      <c r="O337" s="40">
        <f t="shared" ca="1" si="26"/>
        <v>0</v>
      </c>
      <c r="P337" s="40">
        <f ca="1">MIN(MAX(0, L337-N337-O337), IFERROR(VLOOKUP(B337,'관리항목계정별잔액조회(전전월)'!$C:$E, 3, FALSE), 0))</f>
        <v>0</v>
      </c>
      <c r="Q337" s="46">
        <f t="shared" ca="1" si="27"/>
        <v>0</v>
      </c>
      <c r="R337" s="42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  <c r="S337" s="60"/>
    </row>
    <row r="338" spans="3:19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4"/>
        <v>0</v>
      </c>
      <c r="M338" s="14">
        <f ca="1">SUMIFS(거래명세서품목조회!BK:BK, 거래명세서품목조회!BX:BX, B338, 거래명세서품목조회!G:G, "&lt;="&amp;(INT($B$4)-30))</f>
        <v>0</v>
      </c>
      <c r="N338" s="40">
        <f t="shared" ca="1" si="25"/>
        <v>0</v>
      </c>
      <c r="O338" s="40">
        <f t="shared" ca="1" si="26"/>
        <v>0</v>
      </c>
      <c r="P338" s="40">
        <f ca="1">MIN(MAX(0, L338-N338-O338), IFERROR(VLOOKUP(B338,'관리항목계정별잔액조회(전전월)'!$C:$E, 3, FALSE), 0))</f>
        <v>0</v>
      </c>
      <c r="Q338" s="46">
        <f t="shared" ca="1" si="27"/>
        <v>0</v>
      </c>
      <c r="R338" s="42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  <c r="S338" s="60"/>
    </row>
    <row r="339" spans="3:19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4"/>
        <v>0</v>
      </c>
      <c r="M339" s="14">
        <f ca="1">SUMIFS(거래명세서품목조회!BK:BK, 거래명세서품목조회!BX:BX, B339, 거래명세서품목조회!G:G, "&lt;="&amp;(INT($B$4)-30))</f>
        <v>0</v>
      </c>
      <c r="N339" s="40">
        <f t="shared" ca="1" si="25"/>
        <v>0</v>
      </c>
      <c r="O339" s="40">
        <f t="shared" ca="1" si="26"/>
        <v>0</v>
      </c>
      <c r="P339" s="40">
        <f ca="1">MIN(MAX(0, L339-N339-O339), IFERROR(VLOOKUP(B339,'관리항목계정별잔액조회(전전월)'!$C:$E, 3, FALSE), 0))</f>
        <v>0</v>
      </c>
      <c r="Q339" s="46">
        <f t="shared" ca="1" si="27"/>
        <v>0</v>
      </c>
      <c r="R339" s="42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  <c r="S339" s="60"/>
    </row>
    <row r="340" spans="3:19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4"/>
        <v>0</v>
      </c>
      <c r="M340" s="14">
        <f ca="1">SUMIFS(거래명세서품목조회!BK:BK, 거래명세서품목조회!BX:BX, B340, 거래명세서품목조회!G:G, "&lt;="&amp;(INT($B$4)-30))</f>
        <v>0</v>
      </c>
      <c r="N340" s="40">
        <f t="shared" ca="1" si="25"/>
        <v>0</v>
      </c>
      <c r="O340" s="40">
        <f t="shared" ca="1" si="26"/>
        <v>0</v>
      </c>
      <c r="P340" s="40">
        <f ca="1">MIN(MAX(0, L340-N340-O340), IFERROR(VLOOKUP(B340,'관리항목계정별잔액조회(전전월)'!$C:$E, 3, FALSE), 0))</f>
        <v>0</v>
      </c>
      <c r="Q340" s="46">
        <f t="shared" ca="1" si="27"/>
        <v>0</v>
      </c>
      <c r="R340" s="42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  <c r="S340" s="60"/>
    </row>
    <row r="341" spans="3:19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4"/>
        <v>0</v>
      </c>
      <c r="M341" s="14">
        <f ca="1">SUMIFS(거래명세서품목조회!BK:BK, 거래명세서품목조회!BX:BX, B341, 거래명세서품목조회!G:G, "&lt;="&amp;(INT($B$4)-30))</f>
        <v>0</v>
      </c>
      <c r="N341" s="40">
        <f t="shared" ca="1" si="25"/>
        <v>0</v>
      </c>
      <c r="O341" s="40">
        <f t="shared" ca="1" si="26"/>
        <v>0</v>
      </c>
      <c r="P341" s="40">
        <f ca="1">MIN(MAX(0, L341-N341-O341), IFERROR(VLOOKUP(B341,'관리항목계정별잔액조회(전전월)'!$C:$E, 3, FALSE), 0))</f>
        <v>0</v>
      </c>
      <c r="Q341" s="46">
        <f t="shared" ca="1" si="27"/>
        <v>0</v>
      </c>
      <c r="R341" s="42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  <c r="S341" s="60"/>
    </row>
    <row r="342" spans="3:19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4"/>
        <v>0</v>
      </c>
      <c r="M342" s="14">
        <f ca="1">SUMIFS(거래명세서품목조회!BK:BK, 거래명세서품목조회!BX:BX, B342, 거래명세서품목조회!G:G, "&lt;="&amp;(INT($B$4)-30))</f>
        <v>0</v>
      </c>
      <c r="N342" s="40">
        <f t="shared" ca="1" si="25"/>
        <v>0</v>
      </c>
      <c r="O342" s="40">
        <f t="shared" ca="1" si="26"/>
        <v>0</v>
      </c>
      <c r="P342" s="40">
        <f ca="1">MIN(MAX(0, L342-N342-O342), IFERROR(VLOOKUP(B342,'관리항목계정별잔액조회(전전월)'!$C:$E, 3, FALSE), 0))</f>
        <v>0</v>
      </c>
      <c r="Q342" s="46">
        <f t="shared" ca="1" si="27"/>
        <v>0</v>
      </c>
      <c r="R342" s="42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  <c r="S342" s="60"/>
    </row>
    <row r="343" spans="3:19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4"/>
        <v>0</v>
      </c>
      <c r="M343" s="14">
        <f ca="1">SUMIFS(거래명세서품목조회!BK:BK, 거래명세서품목조회!BX:BX, B343, 거래명세서품목조회!G:G, "&lt;="&amp;(INT($B$4)-30))</f>
        <v>0</v>
      </c>
      <c r="N343" s="40">
        <f t="shared" ca="1" si="25"/>
        <v>0</v>
      </c>
      <c r="O343" s="40">
        <f t="shared" ca="1" si="26"/>
        <v>0</v>
      </c>
      <c r="P343" s="40">
        <f ca="1">MIN(MAX(0, L343-N343-O343), IFERROR(VLOOKUP(B343,'관리항목계정별잔액조회(전전월)'!$C:$E, 3, FALSE), 0))</f>
        <v>0</v>
      </c>
      <c r="Q343" s="46">
        <f t="shared" ca="1" si="27"/>
        <v>0</v>
      </c>
      <c r="R343" s="42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  <c r="S343" s="60"/>
    </row>
    <row r="344" spans="3:19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4"/>
        <v>0</v>
      </c>
      <c r="M344" s="14">
        <f ca="1">SUMIFS(거래명세서품목조회!BK:BK, 거래명세서품목조회!BX:BX, B344, 거래명세서품목조회!G:G, "&lt;="&amp;(INT($B$4)-30))</f>
        <v>0</v>
      </c>
      <c r="N344" s="40">
        <f t="shared" ca="1" si="25"/>
        <v>0</v>
      </c>
      <c r="O344" s="40">
        <f t="shared" ca="1" si="26"/>
        <v>0</v>
      </c>
      <c r="P344" s="40">
        <f ca="1">MIN(MAX(0, L344-N344-O344), IFERROR(VLOOKUP(B344,'관리항목계정별잔액조회(전전월)'!$C:$E, 3, FALSE), 0))</f>
        <v>0</v>
      </c>
      <c r="Q344" s="46">
        <f t="shared" ca="1" si="27"/>
        <v>0</v>
      </c>
      <c r="R344" s="42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  <c r="S344" s="60"/>
    </row>
    <row r="345" spans="3:19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4"/>
        <v>0</v>
      </c>
      <c r="M345" s="14">
        <f ca="1">SUMIFS(거래명세서품목조회!BK:BK, 거래명세서품목조회!BX:BX, B345, 거래명세서품목조회!G:G, "&lt;="&amp;(INT($B$4)-30))</f>
        <v>0</v>
      </c>
      <c r="N345" s="40">
        <f t="shared" ca="1" si="25"/>
        <v>0</v>
      </c>
      <c r="O345" s="40">
        <f t="shared" ca="1" si="26"/>
        <v>0</v>
      </c>
      <c r="P345" s="40">
        <f ca="1">MIN(MAX(0, L345-N345-O345), IFERROR(VLOOKUP(B345,'관리항목계정별잔액조회(전전월)'!$C:$E, 3, FALSE), 0))</f>
        <v>0</v>
      </c>
      <c r="Q345" s="46">
        <f t="shared" ca="1" si="27"/>
        <v>0</v>
      </c>
      <c r="R345" s="42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  <c r="S345" s="60"/>
    </row>
    <row r="346" spans="3:19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4"/>
        <v>0</v>
      </c>
      <c r="M346" s="14">
        <f ca="1">SUMIFS(거래명세서품목조회!BK:BK, 거래명세서품목조회!BX:BX, B346, 거래명세서품목조회!G:G, "&lt;="&amp;(INT($B$4)-30))</f>
        <v>0</v>
      </c>
      <c r="N346" s="40">
        <f t="shared" ca="1" si="25"/>
        <v>0</v>
      </c>
      <c r="O346" s="40">
        <f t="shared" ca="1" si="26"/>
        <v>0</v>
      </c>
      <c r="P346" s="40">
        <f ca="1">MIN(MAX(0, L346-N346-O346), IFERROR(VLOOKUP(B346,'관리항목계정별잔액조회(전전월)'!$C:$E, 3, FALSE), 0))</f>
        <v>0</v>
      </c>
      <c r="Q346" s="46">
        <f t="shared" ca="1" si="27"/>
        <v>0</v>
      </c>
      <c r="R346" s="42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  <c r="S346" s="60"/>
    </row>
    <row r="347" spans="3:19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4"/>
        <v>0</v>
      </c>
      <c r="M347" s="14">
        <f ca="1">SUMIFS(거래명세서품목조회!BK:BK, 거래명세서품목조회!BX:BX, B347, 거래명세서품목조회!G:G, "&lt;="&amp;(INT($B$4)-30))</f>
        <v>0</v>
      </c>
      <c r="N347" s="40">
        <f t="shared" ca="1" si="25"/>
        <v>0</v>
      </c>
      <c r="O347" s="40">
        <f t="shared" ca="1" si="26"/>
        <v>0</v>
      </c>
      <c r="P347" s="40">
        <f ca="1">MIN(MAX(0, L347-N347-O347), IFERROR(VLOOKUP(B347,'관리항목계정별잔액조회(전전월)'!$C:$E, 3, FALSE), 0))</f>
        <v>0</v>
      </c>
      <c r="Q347" s="46">
        <f t="shared" ca="1" si="27"/>
        <v>0</v>
      </c>
      <c r="R347" s="42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  <c r="S347" s="60"/>
    </row>
    <row r="348" spans="3:19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4"/>
        <v>0</v>
      </c>
      <c r="M348" s="14">
        <f ca="1">SUMIFS(거래명세서품목조회!BK:BK, 거래명세서품목조회!BX:BX, B348, 거래명세서품목조회!G:G, "&lt;="&amp;(INT($B$4)-30))</f>
        <v>0</v>
      </c>
      <c r="N348" s="40">
        <f t="shared" ca="1" si="25"/>
        <v>0</v>
      </c>
      <c r="O348" s="40">
        <f t="shared" ca="1" si="26"/>
        <v>0</v>
      </c>
      <c r="P348" s="40">
        <f ca="1">MIN(MAX(0, L348-N348-O348), IFERROR(VLOOKUP(B348,'관리항목계정별잔액조회(전전월)'!$C:$E, 3, FALSE), 0))</f>
        <v>0</v>
      </c>
      <c r="Q348" s="46">
        <f t="shared" ca="1" si="27"/>
        <v>0</v>
      </c>
      <c r="R348" s="42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  <c r="S348" s="60"/>
    </row>
    <row r="349" spans="3:19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4"/>
        <v>0</v>
      </c>
      <c r="M349" s="14">
        <f ca="1">SUMIFS(거래명세서품목조회!BK:BK, 거래명세서품목조회!BX:BX, B349, 거래명세서품목조회!G:G, "&lt;="&amp;(INT($B$4)-30))</f>
        <v>0</v>
      </c>
      <c r="N349" s="40">
        <f t="shared" ca="1" si="25"/>
        <v>0</v>
      </c>
      <c r="O349" s="40">
        <f t="shared" ca="1" si="26"/>
        <v>0</v>
      </c>
      <c r="P349" s="40">
        <f ca="1">MIN(MAX(0, L349-N349-O349), IFERROR(VLOOKUP(B349,'관리항목계정별잔액조회(전전월)'!$C:$E, 3, FALSE), 0))</f>
        <v>0</v>
      </c>
      <c r="Q349" s="46">
        <f t="shared" ca="1" si="27"/>
        <v>0</v>
      </c>
      <c r="R349" s="42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  <c r="S349" s="60"/>
    </row>
    <row r="350" spans="3:19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4"/>
        <v>0</v>
      </c>
      <c r="M350" s="14">
        <f ca="1">SUMIFS(거래명세서품목조회!BK:BK, 거래명세서품목조회!BX:BX, B350, 거래명세서품목조회!G:G, "&lt;="&amp;(INT($B$4)-30))</f>
        <v>0</v>
      </c>
      <c r="N350" s="40">
        <f t="shared" ca="1" si="25"/>
        <v>0</v>
      </c>
      <c r="O350" s="40">
        <f t="shared" ca="1" si="26"/>
        <v>0</v>
      </c>
      <c r="P350" s="40">
        <f ca="1">MIN(MAX(0, L350-N350-O350), IFERROR(VLOOKUP(B350,'관리항목계정별잔액조회(전전월)'!$C:$E, 3, FALSE), 0))</f>
        <v>0</v>
      </c>
      <c r="Q350" s="46">
        <f t="shared" ca="1" si="27"/>
        <v>0</v>
      </c>
      <c r="R350" s="42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  <c r="S350" s="60"/>
    </row>
    <row r="351" spans="3:19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4"/>
        <v>0</v>
      </c>
      <c r="M351" s="14">
        <f ca="1">SUMIFS(거래명세서품목조회!BK:BK, 거래명세서품목조회!BX:BX, B351, 거래명세서품목조회!G:G, "&lt;="&amp;(INT($B$4)-30))</f>
        <v>0</v>
      </c>
      <c r="N351" s="40">
        <f t="shared" ca="1" si="25"/>
        <v>0</v>
      </c>
      <c r="O351" s="40">
        <f t="shared" ca="1" si="26"/>
        <v>0</v>
      </c>
      <c r="P351" s="40">
        <f ca="1">MIN(MAX(0, L351-N351-O351), IFERROR(VLOOKUP(B351,'관리항목계정별잔액조회(전전월)'!$C:$E, 3, FALSE), 0))</f>
        <v>0</v>
      </c>
      <c r="Q351" s="46">
        <f t="shared" ca="1" si="27"/>
        <v>0</v>
      </c>
      <c r="R351" s="42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  <c r="S351" s="60"/>
    </row>
    <row r="352" spans="3:19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4"/>
        <v>0</v>
      </c>
      <c r="M352" s="14">
        <f ca="1">SUMIFS(거래명세서품목조회!BK:BK, 거래명세서품목조회!BX:BX, B352, 거래명세서품목조회!G:G, "&lt;="&amp;(INT($B$4)-30))</f>
        <v>0</v>
      </c>
      <c r="N352" s="40">
        <f t="shared" ca="1" si="25"/>
        <v>0</v>
      </c>
      <c r="O352" s="40">
        <f t="shared" ca="1" si="26"/>
        <v>0</v>
      </c>
      <c r="P352" s="40">
        <f ca="1">MIN(MAX(0, L352-N352-O352), IFERROR(VLOOKUP(B352,'관리항목계정별잔액조회(전전월)'!$C:$E, 3, FALSE), 0))</f>
        <v>0</v>
      </c>
      <c r="Q352" s="46">
        <f t="shared" ca="1" si="27"/>
        <v>0</v>
      </c>
      <c r="R352" s="42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  <c r="S352" s="60"/>
    </row>
    <row r="353" spans="3:19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4"/>
        <v>0</v>
      </c>
      <c r="M353" s="14">
        <f ca="1">SUMIFS(거래명세서품목조회!BK:BK, 거래명세서품목조회!BX:BX, B353, 거래명세서품목조회!G:G, "&lt;="&amp;(INT($B$4)-30))</f>
        <v>0</v>
      </c>
      <c r="N353" s="40">
        <f t="shared" ca="1" si="25"/>
        <v>0</v>
      </c>
      <c r="O353" s="40">
        <f t="shared" ca="1" si="26"/>
        <v>0</v>
      </c>
      <c r="P353" s="40">
        <f ca="1">MIN(MAX(0, L353-N353-O353), IFERROR(VLOOKUP(B353,'관리항목계정별잔액조회(전전월)'!$C:$E, 3, FALSE), 0))</f>
        <v>0</v>
      </c>
      <c r="Q353" s="46">
        <f t="shared" ca="1" si="27"/>
        <v>0</v>
      </c>
      <c r="R353" s="42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  <c r="S353" s="60"/>
    </row>
    <row r="354" spans="3:19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4"/>
        <v>0</v>
      </c>
      <c r="M354" s="14">
        <f ca="1">SUMIFS(거래명세서품목조회!BK:BK, 거래명세서품목조회!BX:BX, B354, 거래명세서품목조회!G:G, "&lt;="&amp;(INT($B$4)-30))</f>
        <v>0</v>
      </c>
      <c r="N354" s="40">
        <f t="shared" ca="1" si="25"/>
        <v>0</v>
      </c>
      <c r="O354" s="40">
        <f t="shared" ca="1" si="26"/>
        <v>0</v>
      </c>
      <c r="P354" s="40">
        <f ca="1">MIN(MAX(0, L354-N354-O354), IFERROR(VLOOKUP(B354,'관리항목계정별잔액조회(전전월)'!$C:$E, 3, FALSE), 0))</f>
        <v>0</v>
      </c>
      <c r="Q354" s="46">
        <f t="shared" ca="1" si="27"/>
        <v>0</v>
      </c>
      <c r="R354" s="42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  <c r="S354" s="60"/>
    </row>
    <row r="355" spans="3:19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4"/>
        <v>0</v>
      </c>
      <c r="M355" s="14">
        <f ca="1">SUMIFS(거래명세서품목조회!BK:BK, 거래명세서품목조회!BX:BX, B355, 거래명세서품목조회!G:G, "&lt;="&amp;(INT($B$4)-30))</f>
        <v>0</v>
      </c>
      <c r="N355" s="40">
        <f t="shared" ca="1" si="25"/>
        <v>0</v>
      </c>
      <c r="O355" s="40">
        <f t="shared" ca="1" si="26"/>
        <v>0</v>
      </c>
      <c r="P355" s="40">
        <f ca="1">MIN(MAX(0, L355-N355-O355), IFERROR(VLOOKUP(B355,'관리항목계정별잔액조회(전전월)'!$C:$E, 3, FALSE), 0))</f>
        <v>0</v>
      </c>
      <c r="Q355" s="46">
        <f t="shared" ca="1" si="27"/>
        <v>0</v>
      </c>
      <c r="R355" s="42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  <c r="S355" s="60"/>
    </row>
    <row r="356" spans="3:19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4"/>
        <v>0</v>
      </c>
      <c r="M356" s="14">
        <f ca="1">SUMIFS(거래명세서품목조회!BK:BK, 거래명세서품목조회!BX:BX, B356, 거래명세서품목조회!G:G, "&lt;="&amp;(INT($B$4)-30))</f>
        <v>0</v>
      </c>
      <c r="N356" s="40">
        <f t="shared" ca="1" si="25"/>
        <v>0</v>
      </c>
      <c r="O356" s="40">
        <f t="shared" ca="1" si="26"/>
        <v>0</v>
      </c>
      <c r="P356" s="40">
        <f ca="1">MIN(MAX(0, L356-N356-O356), IFERROR(VLOOKUP(B356,'관리항목계정별잔액조회(전전월)'!$C:$E, 3, FALSE), 0))</f>
        <v>0</v>
      </c>
      <c r="Q356" s="46">
        <f t="shared" ca="1" si="27"/>
        <v>0</v>
      </c>
      <c r="R356" s="42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  <c r="S356" s="60"/>
    </row>
    <row r="357" spans="3:19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4"/>
        <v>0</v>
      </c>
      <c r="M357" s="14">
        <f ca="1">SUMIFS(거래명세서품목조회!BK:BK, 거래명세서품목조회!BX:BX, B357, 거래명세서품목조회!G:G, "&lt;="&amp;(INT($B$4)-30))</f>
        <v>0</v>
      </c>
      <c r="N357" s="40">
        <f t="shared" ca="1" si="25"/>
        <v>0</v>
      </c>
      <c r="O357" s="40">
        <f t="shared" ca="1" si="26"/>
        <v>0</v>
      </c>
      <c r="P357" s="40">
        <f ca="1">MIN(MAX(0, L357-N357-O357), IFERROR(VLOOKUP(B357,'관리항목계정별잔액조회(전전월)'!$C:$E, 3, FALSE), 0))</f>
        <v>0</v>
      </c>
      <c r="Q357" s="46">
        <f t="shared" ca="1" si="27"/>
        <v>0</v>
      </c>
      <c r="R357" s="42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  <c r="S357" s="60"/>
    </row>
    <row r="358" spans="3:19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4"/>
        <v>0</v>
      </c>
      <c r="M358" s="14">
        <f ca="1">SUMIFS(거래명세서품목조회!BK:BK, 거래명세서품목조회!BX:BX, B358, 거래명세서품목조회!G:G, "&lt;="&amp;(INT($B$4)-30))</f>
        <v>0</v>
      </c>
      <c r="N358" s="40">
        <f t="shared" ca="1" si="25"/>
        <v>0</v>
      </c>
      <c r="O358" s="40">
        <f t="shared" ca="1" si="26"/>
        <v>0</v>
      </c>
      <c r="P358" s="40">
        <f ca="1">MIN(MAX(0, L358-N358-O358), IFERROR(VLOOKUP(B358,'관리항목계정별잔액조회(전전월)'!$C:$E, 3, FALSE), 0))</f>
        <v>0</v>
      </c>
      <c r="Q358" s="46">
        <f t="shared" ca="1" si="27"/>
        <v>0</v>
      </c>
      <c r="R358" s="42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  <c r="S358" s="60"/>
    </row>
    <row r="359" spans="3:19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4"/>
        <v>0</v>
      </c>
      <c r="M359" s="14">
        <f ca="1">SUMIFS(거래명세서품목조회!BK:BK, 거래명세서품목조회!BX:BX, B359, 거래명세서품목조회!G:G, "&lt;="&amp;(INT($B$4)-30))</f>
        <v>0</v>
      </c>
      <c r="N359" s="40">
        <f t="shared" ca="1" si="25"/>
        <v>0</v>
      </c>
      <c r="O359" s="40">
        <f t="shared" ca="1" si="26"/>
        <v>0</v>
      </c>
      <c r="P359" s="40">
        <f ca="1">MIN(MAX(0, L359-N359-O359), IFERROR(VLOOKUP(B359,'관리항목계정별잔액조회(전전월)'!$C:$E, 3, FALSE), 0))</f>
        <v>0</v>
      </c>
      <c r="Q359" s="46">
        <f t="shared" ca="1" si="27"/>
        <v>0</v>
      </c>
      <c r="R359" s="42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  <c r="S359" s="60"/>
    </row>
    <row r="360" spans="3:19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4"/>
        <v>0</v>
      </c>
      <c r="M360" s="14">
        <f ca="1">SUMIFS(거래명세서품목조회!BK:BK, 거래명세서품목조회!BX:BX, B360, 거래명세서품목조회!G:G, "&lt;="&amp;(INT($B$4)-30))</f>
        <v>0</v>
      </c>
      <c r="N360" s="40">
        <f t="shared" ca="1" si="25"/>
        <v>0</v>
      </c>
      <c r="O360" s="40">
        <f t="shared" ca="1" si="26"/>
        <v>0</v>
      </c>
      <c r="P360" s="40">
        <f ca="1">MIN(MAX(0, L360-N360-O360), IFERROR(VLOOKUP(B360,'관리항목계정별잔액조회(전전월)'!$C:$E, 3, FALSE), 0))</f>
        <v>0</v>
      </c>
      <c r="Q360" s="46">
        <f t="shared" ca="1" si="27"/>
        <v>0</v>
      </c>
      <c r="R360" s="42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  <c r="S360" s="60"/>
    </row>
    <row r="361" spans="3:19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4"/>
        <v>0</v>
      </c>
      <c r="M361" s="14">
        <f ca="1">SUMIFS(거래명세서품목조회!BK:BK, 거래명세서품목조회!BX:BX, B361, 거래명세서품목조회!G:G, "&lt;="&amp;(INT($B$4)-30))</f>
        <v>0</v>
      </c>
      <c r="N361" s="40">
        <f t="shared" ca="1" si="25"/>
        <v>0</v>
      </c>
      <c r="O361" s="40">
        <f t="shared" ca="1" si="26"/>
        <v>0</v>
      </c>
      <c r="P361" s="40">
        <f ca="1">MIN(MAX(0, L361-N361-O361), IFERROR(VLOOKUP(B361,'관리항목계정별잔액조회(전전월)'!$C:$E, 3, FALSE), 0))</f>
        <v>0</v>
      </c>
      <c r="Q361" s="46">
        <f t="shared" ca="1" si="27"/>
        <v>0</v>
      </c>
      <c r="R361" s="42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  <c r="S361" s="60"/>
    </row>
    <row r="362" spans="3:19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4"/>
        <v>0</v>
      </c>
      <c r="M362" s="14">
        <f ca="1">SUMIFS(거래명세서품목조회!BK:BK, 거래명세서품목조회!BX:BX, B362, 거래명세서품목조회!G:G, "&lt;="&amp;(INT($B$4)-30))</f>
        <v>0</v>
      </c>
      <c r="N362" s="40">
        <f t="shared" ca="1" si="25"/>
        <v>0</v>
      </c>
      <c r="O362" s="40">
        <f t="shared" ca="1" si="26"/>
        <v>0</v>
      </c>
      <c r="P362" s="40">
        <f ca="1">MIN(MAX(0, L362-N362-O362), IFERROR(VLOOKUP(B362,'관리항목계정별잔액조회(전전월)'!$C:$E, 3, FALSE), 0))</f>
        <v>0</v>
      </c>
      <c r="Q362" s="46">
        <f t="shared" ca="1" si="27"/>
        <v>0</v>
      </c>
      <c r="R362" s="42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  <c r="S362" s="60"/>
    </row>
    <row r="363" spans="3:19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4"/>
        <v>0</v>
      </c>
      <c r="M363" s="14">
        <f ca="1">SUMIFS(거래명세서품목조회!BK:BK, 거래명세서품목조회!BX:BX, B363, 거래명세서품목조회!G:G, "&lt;="&amp;(INT($B$4)-30))</f>
        <v>0</v>
      </c>
      <c r="N363" s="40">
        <f t="shared" ca="1" si="25"/>
        <v>0</v>
      </c>
      <c r="O363" s="40">
        <f t="shared" ca="1" si="26"/>
        <v>0</v>
      </c>
      <c r="P363" s="40">
        <f ca="1">MIN(MAX(0, L363-N363-O363), IFERROR(VLOOKUP(B363,'관리항목계정별잔액조회(전전월)'!$C:$E, 3, FALSE), 0))</f>
        <v>0</v>
      </c>
      <c r="Q363" s="46">
        <f t="shared" ca="1" si="27"/>
        <v>0</v>
      </c>
      <c r="R363" s="42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  <c r="S363" s="60"/>
    </row>
    <row r="364" spans="3:19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4"/>
        <v>0</v>
      </c>
      <c r="M364" s="14">
        <f ca="1">SUMIFS(거래명세서품목조회!BK:BK, 거래명세서품목조회!BX:BX, B364, 거래명세서품목조회!G:G, "&lt;="&amp;(INT($B$4)-30))</f>
        <v>0</v>
      </c>
      <c r="N364" s="40">
        <f t="shared" ca="1" si="25"/>
        <v>0</v>
      </c>
      <c r="O364" s="40">
        <f t="shared" ca="1" si="26"/>
        <v>0</v>
      </c>
      <c r="P364" s="40">
        <f ca="1">MIN(MAX(0, L364-N364-O364), IFERROR(VLOOKUP(B364,'관리항목계정별잔액조회(전전월)'!$C:$E, 3, FALSE), 0))</f>
        <v>0</v>
      </c>
      <c r="Q364" s="46">
        <f t="shared" ca="1" si="27"/>
        <v>0</v>
      </c>
      <c r="R364" s="42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  <c r="S364" s="60"/>
    </row>
    <row r="365" spans="3:19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4"/>
        <v>0</v>
      </c>
      <c r="M365" s="14">
        <f ca="1">SUMIFS(거래명세서품목조회!BK:BK, 거래명세서품목조회!BX:BX, B365, 거래명세서품목조회!G:G, "&lt;="&amp;(INT($B$4)-30))</f>
        <v>0</v>
      </c>
      <c r="N365" s="40">
        <f t="shared" ca="1" si="25"/>
        <v>0</v>
      </c>
      <c r="O365" s="40">
        <f t="shared" ca="1" si="26"/>
        <v>0</v>
      </c>
      <c r="P365" s="40">
        <f ca="1">MIN(MAX(0, L365-N365-O365), IFERROR(VLOOKUP(B365,'관리항목계정별잔액조회(전전월)'!$C:$E, 3, FALSE), 0))</f>
        <v>0</v>
      </c>
      <c r="Q365" s="46">
        <f t="shared" ca="1" si="27"/>
        <v>0</v>
      </c>
      <c r="R365" s="42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  <c r="S365" s="60"/>
    </row>
    <row r="366" spans="3:19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4"/>
        <v>0</v>
      </c>
      <c r="M366" s="14">
        <f ca="1">SUMIFS(거래명세서품목조회!BK:BK, 거래명세서품목조회!BX:BX, B366, 거래명세서품목조회!G:G, "&lt;="&amp;(INT($B$4)-30))</f>
        <v>0</v>
      </c>
      <c r="N366" s="40">
        <f t="shared" ca="1" si="25"/>
        <v>0</v>
      </c>
      <c r="O366" s="40">
        <f t="shared" ca="1" si="26"/>
        <v>0</v>
      </c>
      <c r="P366" s="40">
        <f ca="1">MIN(MAX(0, L366-N366-O366), IFERROR(VLOOKUP(B366,'관리항목계정별잔액조회(전전월)'!$C:$E, 3, FALSE), 0))</f>
        <v>0</v>
      </c>
      <c r="Q366" s="46">
        <f t="shared" ca="1" si="27"/>
        <v>0</v>
      </c>
      <c r="R366" s="42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  <c r="S366" s="60"/>
    </row>
    <row r="367" spans="3:19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4"/>
        <v>0</v>
      </c>
      <c r="M367" s="14">
        <f ca="1">SUMIFS(거래명세서품목조회!BK:BK, 거래명세서품목조회!BX:BX, B367, 거래명세서품목조회!G:G, "&lt;="&amp;(INT($B$4)-30))</f>
        <v>0</v>
      </c>
      <c r="N367" s="40">
        <f t="shared" ca="1" si="25"/>
        <v>0</v>
      </c>
      <c r="O367" s="40">
        <f t="shared" ca="1" si="26"/>
        <v>0</v>
      </c>
      <c r="P367" s="40">
        <f ca="1">MIN(MAX(0, L367-N367-O367), IFERROR(VLOOKUP(B367,'관리항목계정별잔액조회(전전월)'!$C:$E, 3, FALSE), 0))</f>
        <v>0</v>
      </c>
      <c r="Q367" s="46">
        <f t="shared" ca="1" si="27"/>
        <v>0</v>
      </c>
      <c r="R367" s="42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  <c r="S367" s="60"/>
    </row>
    <row r="368" spans="3:19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4"/>
        <v>0</v>
      </c>
      <c r="M368" s="14">
        <f ca="1">SUMIFS(거래명세서품목조회!BK:BK, 거래명세서품목조회!BX:BX, B368, 거래명세서품목조회!G:G, "&lt;="&amp;(INT($B$4)-30))</f>
        <v>0</v>
      </c>
      <c r="N368" s="40">
        <f t="shared" ca="1" si="25"/>
        <v>0</v>
      </c>
      <c r="O368" s="40">
        <f t="shared" ca="1" si="26"/>
        <v>0</v>
      </c>
      <c r="P368" s="40">
        <f ca="1">MIN(MAX(0, L368-N368-O368), IFERROR(VLOOKUP(B368,'관리항목계정별잔액조회(전전월)'!$C:$E, 3, FALSE), 0))</f>
        <v>0</v>
      </c>
      <c r="Q368" s="46">
        <f t="shared" ca="1" si="27"/>
        <v>0</v>
      </c>
      <c r="R368" s="42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  <c r="S368" s="60"/>
    </row>
    <row r="369" spans="3:19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4"/>
        <v>0</v>
      </c>
      <c r="M369" s="14">
        <f ca="1">SUMIFS(거래명세서품목조회!BK:BK, 거래명세서품목조회!BX:BX, B369, 거래명세서품목조회!G:G, "&lt;="&amp;(INT($B$4)-30))</f>
        <v>0</v>
      </c>
      <c r="N369" s="40">
        <f t="shared" ca="1" si="25"/>
        <v>0</v>
      </c>
      <c r="O369" s="40">
        <f t="shared" ca="1" si="26"/>
        <v>0</v>
      </c>
      <c r="P369" s="40">
        <f ca="1">MIN(MAX(0, L369-N369-O369), IFERROR(VLOOKUP(B369,'관리항목계정별잔액조회(전전월)'!$C:$E, 3, FALSE), 0))</f>
        <v>0</v>
      </c>
      <c r="Q369" s="46">
        <f t="shared" ca="1" si="27"/>
        <v>0</v>
      </c>
      <c r="R369" s="42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  <c r="S369" s="60"/>
    </row>
    <row r="370" spans="3:19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4"/>
        <v>0</v>
      </c>
      <c r="M370" s="14">
        <f ca="1">SUMIFS(거래명세서품목조회!BK:BK, 거래명세서품목조회!BX:BX, B370, 거래명세서품목조회!G:G, "&lt;="&amp;(INT($B$4)-30))</f>
        <v>0</v>
      </c>
      <c r="N370" s="40">
        <f t="shared" ca="1" si="25"/>
        <v>0</v>
      </c>
      <c r="O370" s="40">
        <f t="shared" ca="1" si="26"/>
        <v>0</v>
      </c>
      <c r="P370" s="40">
        <f ca="1">MIN(MAX(0, L370-N370-O370), IFERROR(VLOOKUP(B370,'관리항목계정별잔액조회(전전월)'!$C:$E, 3, FALSE), 0))</f>
        <v>0</v>
      </c>
      <c r="Q370" s="46">
        <f t="shared" ca="1" si="27"/>
        <v>0</v>
      </c>
      <c r="R370" s="42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  <c r="S370" s="60"/>
    </row>
    <row r="371" spans="3:19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4"/>
        <v>0</v>
      </c>
      <c r="M371" s="14">
        <f ca="1">SUMIFS(거래명세서품목조회!BK:BK, 거래명세서품목조회!BX:BX, B371, 거래명세서품목조회!G:G, "&lt;="&amp;(INT($B$4)-30))</f>
        <v>0</v>
      </c>
      <c r="N371" s="40">
        <f t="shared" ca="1" si="25"/>
        <v>0</v>
      </c>
      <c r="O371" s="40">
        <f t="shared" ca="1" si="26"/>
        <v>0</v>
      </c>
      <c r="P371" s="40">
        <f ca="1">MIN(MAX(0, L371-N371-O371), IFERROR(VLOOKUP(B371,'관리항목계정별잔액조회(전전월)'!$C:$E, 3, FALSE), 0))</f>
        <v>0</v>
      </c>
      <c r="Q371" s="46">
        <f t="shared" ca="1" si="27"/>
        <v>0</v>
      </c>
      <c r="R371" s="42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  <c r="S371" s="60"/>
    </row>
    <row r="372" spans="3:19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4"/>
        <v>0</v>
      </c>
      <c r="M372" s="14">
        <f ca="1">SUMIFS(거래명세서품목조회!BK:BK, 거래명세서품목조회!BX:BX, B372, 거래명세서품목조회!G:G, "&lt;="&amp;(INT($B$4)-30))</f>
        <v>0</v>
      </c>
      <c r="N372" s="40">
        <f t="shared" ca="1" si="25"/>
        <v>0</v>
      </c>
      <c r="O372" s="40">
        <f t="shared" ca="1" si="26"/>
        <v>0</v>
      </c>
      <c r="P372" s="40">
        <f ca="1">MIN(MAX(0, L372-N372-O372), IFERROR(VLOOKUP(B372,'관리항목계정별잔액조회(전전월)'!$C:$E, 3, FALSE), 0))</f>
        <v>0</v>
      </c>
      <c r="Q372" s="46">
        <f t="shared" ca="1" si="27"/>
        <v>0</v>
      </c>
      <c r="R372" s="42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  <c r="S372" s="60"/>
    </row>
    <row r="373" spans="3:19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4"/>
        <v>0</v>
      </c>
      <c r="M373" s="14">
        <f ca="1">SUMIFS(거래명세서품목조회!BK:BK, 거래명세서품목조회!BX:BX, B373, 거래명세서품목조회!G:G, "&lt;="&amp;(INT($B$4)-30))</f>
        <v>0</v>
      </c>
      <c r="N373" s="40">
        <f t="shared" ca="1" si="25"/>
        <v>0</v>
      </c>
      <c r="O373" s="40">
        <f t="shared" ca="1" si="26"/>
        <v>0</v>
      </c>
      <c r="P373" s="40">
        <f ca="1">MIN(MAX(0, L373-N373-O373), IFERROR(VLOOKUP(B373,'관리항목계정별잔액조회(전전월)'!$C:$E, 3, FALSE), 0))</f>
        <v>0</v>
      </c>
      <c r="Q373" s="46">
        <f t="shared" ca="1" si="27"/>
        <v>0</v>
      </c>
      <c r="R373" s="42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  <c r="S373" s="60"/>
    </row>
    <row r="374" spans="3:19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4"/>
        <v>0</v>
      </c>
      <c r="M374" s="14">
        <f ca="1">SUMIFS(거래명세서품목조회!BK:BK, 거래명세서품목조회!BX:BX, B374, 거래명세서품목조회!G:G, "&lt;="&amp;(INT($B$4)-30))</f>
        <v>0</v>
      </c>
      <c r="N374" s="40">
        <f t="shared" ca="1" si="25"/>
        <v>0</v>
      </c>
      <c r="O374" s="40">
        <f t="shared" ca="1" si="26"/>
        <v>0</v>
      </c>
      <c r="P374" s="40">
        <f ca="1">MIN(MAX(0, L374-N374-O374), IFERROR(VLOOKUP(B374,'관리항목계정별잔액조회(전전월)'!$C:$E, 3, FALSE), 0))</f>
        <v>0</v>
      </c>
      <c r="Q374" s="46">
        <f t="shared" ca="1" si="27"/>
        <v>0</v>
      </c>
      <c r="R374" s="42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  <c r="S374" s="60"/>
    </row>
    <row r="375" spans="3:19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4"/>
        <v>0</v>
      </c>
      <c r="M375" s="14">
        <f ca="1">SUMIFS(거래명세서품목조회!BK:BK, 거래명세서품목조회!BX:BX, B375, 거래명세서품목조회!G:G, "&lt;="&amp;(INT($B$4)-30))</f>
        <v>0</v>
      </c>
      <c r="N375" s="40">
        <f t="shared" ca="1" si="25"/>
        <v>0</v>
      </c>
      <c r="O375" s="40">
        <f t="shared" ca="1" si="26"/>
        <v>0</v>
      </c>
      <c r="P375" s="40">
        <f ca="1">MIN(MAX(0, L375-N375-O375), IFERROR(VLOOKUP(B375,'관리항목계정별잔액조회(전전월)'!$C:$E, 3, FALSE), 0))</f>
        <v>0</v>
      </c>
      <c r="Q375" s="46">
        <f t="shared" ca="1" si="27"/>
        <v>0</v>
      </c>
      <c r="R375" s="42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  <c r="S375" s="60"/>
    </row>
    <row r="376" spans="3:19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4"/>
        <v>0</v>
      </c>
      <c r="M376" s="14">
        <f ca="1">SUMIFS(거래명세서품목조회!BK:BK, 거래명세서품목조회!BX:BX, B376, 거래명세서품목조회!G:G, "&lt;="&amp;(INT($B$4)-30))</f>
        <v>0</v>
      </c>
      <c r="N376" s="40">
        <f t="shared" ca="1" si="25"/>
        <v>0</v>
      </c>
      <c r="O376" s="40">
        <f t="shared" ca="1" si="26"/>
        <v>0</v>
      </c>
      <c r="P376" s="40">
        <f ca="1">MIN(MAX(0, L376-N376-O376), IFERROR(VLOOKUP(B376,'관리항목계정별잔액조회(전전월)'!$C:$E, 3, FALSE), 0))</f>
        <v>0</v>
      </c>
      <c r="Q376" s="46">
        <f t="shared" ca="1" si="27"/>
        <v>0</v>
      </c>
      <c r="R376" s="42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  <c r="S376" s="60"/>
    </row>
    <row r="377" spans="3:19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4"/>
        <v>0</v>
      </c>
      <c r="M377" s="14">
        <f ca="1">SUMIFS(거래명세서품목조회!BK:BK, 거래명세서품목조회!BX:BX, B377, 거래명세서품목조회!G:G, "&lt;="&amp;(INT($B$4)-30))</f>
        <v>0</v>
      </c>
      <c r="N377" s="40">
        <f t="shared" ca="1" si="25"/>
        <v>0</v>
      </c>
      <c r="O377" s="40">
        <f t="shared" ca="1" si="26"/>
        <v>0</v>
      </c>
      <c r="P377" s="40">
        <f ca="1">MIN(MAX(0, L377-N377-O377), IFERROR(VLOOKUP(B377,'관리항목계정별잔액조회(전전월)'!$C:$E, 3, FALSE), 0))</f>
        <v>0</v>
      </c>
      <c r="Q377" s="46">
        <f t="shared" ca="1" si="27"/>
        <v>0</v>
      </c>
      <c r="R377" s="42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  <c r="S377" s="60"/>
    </row>
    <row r="378" spans="3:19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4"/>
        <v>0</v>
      </c>
      <c r="M378" s="14">
        <f ca="1">SUMIFS(거래명세서품목조회!BK:BK, 거래명세서품목조회!BX:BX, B378, 거래명세서품목조회!G:G, "&lt;="&amp;(INT($B$4)-30))</f>
        <v>0</v>
      </c>
      <c r="N378" s="40">
        <f t="shared" ca="1" si="25"/>
        <v>0</v>
      </c>
      <c r="O378" s="40">
        <f t="shared" ca="1" si="26"/>
        <v>0</v>
      </c>
      <c r="P378" s="40">
        <f ca="1">MIN(MAX(0, L378-N378-O378), IFERROR(VLOOKUP(B378,'관리항목계정별잔액조회(전전월)'!$C:$E, 3, FALSE), 0))</f>
        <v>0</v>
      </c>
      <c r="Q378" s="46">
        <f t="shared" ca="1" si="27"/>
        <v>0</v>
      </c>
      <c r="R378" s="42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  <c r="S378" s="60"/>
    </row>
    <row r="379" spans="3:19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4"/>
        <v>0</v>
      </c>
      <c r="M379" s="14">
        <f ca="1">SUMIFS(거래명세서품목조회!BK:BK, 거래명세서품목조회!BX:BX, B379, 거래명세서품목조회!G:G, "&lt;="&amp;(INT($B$4)-30))</f>
        <v>0</v>
      </c>
      <c r="N379" s="40">
        <f t="shared" ca="1" si="25"/>
        <v>0</v>
      </c>
      <c r="O379" s="40">
        <f t="shared" ca="1" si="26"/>
        <v>0</v>
      </c>
      <c r="P379" s="40">
        <f ca="1">MIN(MAX(0, L379-N379-O379), IFERROR(VLOOKUP(B379,'관리항목계정별잔액조회(전전월)'!$C:$E, 3, FALSE), 0))</f>
        <v>0</v>
      </c>
      <c r="Q379" s="46">
        <f t="shared" ca="1" si="27"/>
        <v>0</v>
      </c>
      <c r="R379" s="42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  <c r="S379" s="60"/>
    </row>
    <row r="380" spans="3:19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4"/>
        <v>0</v>
      </c>
      <c r="M380" s="14">
        <f ca="1">SUMIFS(거래명세서품목조회!BK:BK, 거래명세서품목조회!BX:BX, B380, 거래명세서품목조회!G:G, "&lt;="&amp;(INT($B$4)-30))</f>
        <v>0</v>
      </c>
      <c r="N380" s="40">
        <f t="shared" ca="1" si="25"/>
        <v>0</v>
      </c>
      <c r="O380" s="40">
        <f t="shared" ca="1" si="26"/>
        <v>0</v>
      </c>
      <c r="P380" s="40">
        <f ca="1">MIN(MAX(0, L380-N380-O380), IFERROR(VLOOKUP(B380,'관리항목계정별잔액조회(전전월)'!$C:$E, 3, FALSE), 0))</f>
        <v>0</v>
      </c>
      <c r="Q380" s="46">
        <f t="shared" ca="1" si="27"/>
        <v>0</v>
      </c>
      <c r="R380" s="42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  <c r="S380" s="60"/>
    </row>
    <row r="381" spans="3:19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4"/>
        <v>0</v>
      </c>
      <c r="M381" s="14">
        <f ca="1">SUMIFS(거래명세서품목조회!BK:BK, 거래명세서품목조회!BX:BX, B381, 거래명세서품목조회!G:G, "&lt;="&amp;(INT($B$4)-30))</f>
        <v>0</v>
      </c>
      <c r="N381" s="40">
        <f t="shared" ca="1" si="25"/>
        <v>0</v>
      </c>
      <c r="O381" s="40">
        <f t="shared" ca="1" si="26"/>
        <v>0</v>
      </c>
      <c r="P381" s="40">
        <f ca="1">MIN(MAX(0, L381-N381-O381), IFERROR(VLOOKUP(B381,'관리항목계정별잔액조회(전전월)'!$C:$E, 3, FALSE), 0))</f>
        <v>0</v>
      </c>
      <c r="Q381" s="46">
        <f t="shared" ca="1" si="27"/>
        <v>0</v>
      </c>
      <c r="R381" s="42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  <c r="S381" s="60"/>
    </row>
    <row r="382" spans="3:19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4"/>
        <v>0</v>
      </c>
      <c r="M382" s="14">
        <f ca="1">SUMIFS(거래명세서품목조회!BK:BK, 거래명세서품목조회!BX:BX, B382, 거래명세서품목조회!G:G, "&lt;="&amp;(INT($B$4)-30))</f>
        <v>0</v>
      </c>
      <c r="N382" s="40">
        <f t="shared" ca="1" si="25"/>
        <v>0</v>
      </c>
      <c r="O382" s="40">
        <f t="shared" ca="1" si="26"/>
        <v>0</v>
      </c>
      <c r="P382" s="40">
        <f ca="1">MIN(MAX(0, L382-N382-O382), IFERROR(VLOOKUP(B382,'관리항목계정별잔액조회(전전월)'!$C:$E, 3, FALSE), 0))</f>
        <v>0</v>
      </c>
      <c r="Q382" s="46">
        <f t="shared" ca="1" si="27"/>
        <v>0</v>
      </c>
      <c r="R382" s="42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  <c r="S382" s="60"/>
    </row>
    <row r="383" spans="3:19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4"/>
        <v>0</v>
      </c>
      <c r="M383" s="14">
        <f ca="1">SUMIFS(거래명세서품목조회!BK:BK, 거래명세서품목조회!BX:BX, B383, 거래명세서품목조회!G:G, "&lt;="&amp;(INT($B$4)-30))</f>
        <v>0</v>
      </c>
      <c r="N383" s="40">
        <f t="shared" ca="1" si="25"/>
        <v>0</v>
      </c>
      <c r="O383" s="40">
        <f t="shared" ca="1" si="26"/>
        <v>0</v>
      </c>
      <c r="P383" s="40">
        <f ca="1">MIN(MAX(0, L383-N383-O383), IFERROR(VLOOKUP(B383,'관리항목계정별잔액조회(전전월)'!$C:$E, 3, FALSE), 0))</f>
        <v>0</v>
      </c>
      <c r="Q383" s="46">
        <f t="shared" ca="1" si="27"/>
        <v>0</v>
      </c>
      <c r="R383" s="42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  <c r="S383" s="60"/>
    </row>
    <row r="384" spans="3:19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4"/>
        <v>0</v>
      </c>
      <c r="M384" s="14">
        <f ca="1">SUMIFS(거래명세서품목조회!BK:BK, 거래명세서품목조회!BX:BX, B384, 거래명세서품목조회!G:G, "&lt;="&amp;(INT($B$4)-30))</f>
        <v>0</v>
      </c>
      <c r="N384" s="40">
        <f t="shared" ca="1" si="25"/>
        <v>0</v>
      </c>
      <c r="O384" s="40">
        <f t="shared" ca="1" si="26"/>
        <v>0</v>
      </c>
      <c r="P384" s="40">
        <f ca="1">MIN(MAX(0, L384-N384-O384), IFERROR(VLOOKUP(B384,'관리항목계정별잔액조회(전전월)'!$C:$E, 3, FALSE), 0))</f>
        <v>0</v>
      </c>
      <c r="Q384" s="46">
        <f t="shared" ca="1" si="27"/>
        <v>0</v>
      </c>
      <c r="R384" s="42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  <c r="S384" s="60"/>
    </row>
    <row r="385" spans="3:19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4"/>
        <v>0</v>
      </c>
      <c r="M385" s="14">
        <f ca="1">SUMIFS(거래명세서품목조회!BK:BK, 거래명세서품목조회!BX:BX, B385, 거래명세서품목조회!G:G, "&lt;="&amp;(INT($B$4)-30))</f>
        <v>0</v>
      </c>
      <c r="N385" s="40">
        <f t="shared" ca="1" si="25"/>
        <v>0</v>
      </c>
      <c r="O385" s="40">
        <f t="shared" ca="1" si="26"/>
        <v>0</v>
      </c>
      <c r="P385" s="40">
        <f ca="1">MIN(MAX(0, L385-N385-O385), IFERROR(VLOOKUP(B385,'관리항목계정별잔액조회(전전월)'!$C:$E, 3, FALSE), 0))</f>
        <v>0</v>
      </c>
      <c r="Q385" s="46">
        <f t="shared" ca="1" si="27"/>
        <v>0</v>
      </c>
      <c r="R385" s="42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  <c r="S385" s="60"/>
    </row>
    <row r="386" spans="3:19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4"/>
        <v>0</v>
      </c>
      <c r="M386" s="14">
        <f ca="1">SUMIFS(거래명세서품목조회!BK:BK, 거래명세서품목조회!BX:BX, B386, 거래명세서품목조회!G:G, "&lt;="&amp;(INT($B$4)-30))</f>
        <v>0</v>
      </c>
      <c r="N386" s="40">
        <f t="shared" ca="1" si="25"/>
        <v>0</v>
      </c>
      <c r="O386" s="40">
        <f t="shared" ca="1" si="26"/>
        <v>0</v>
      </c>
      <c r="P386" s="40">
        <f ca="1">MIN(MAX(0, L386-N386-O386), IFERROR(VLOOKUP(B386,'관리항목계정별잔액조회(전전월)'!$C:$E, 3, FALSE), 0))</f>
        <v>0</v>
      </c>
      <c r="Q386" s="46">
        <f t="shared" ca="1" si="27"/>
        <v>0</v>
      </c>
      <c r="R386" s="42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  <c r="S386" s="60"/>
    </row>
    <row r="387" spans="3:19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4"/>
        <v>0</v>
      </c>
      <c r="M387" s="14">
        <f ca="1">SUMIFS(거래명세서품목조회!BK:BK, 거래명세서품목조회!BX:BX, B387, 거래명세서품목조회!G:G, "&lt;="&amp;(INT($B$4)-30))</f>
        <v>0</v>
      </c>
      <c r="N387" s="40">
        <f t="shared" ca="1" si="25"/>
        <v>0</v>
      </c>
      <c r="O387" s="40">
        <f t="shared" ca="1" si="26"/>
        <v>0</v>
      </c>
      <c r="P387" s="40">
        <f ca="1">MIN(MAX(0, L387-N387-O387), IFERROR(VLOOKUP(B387,'관리항목계정별잔액조회(전전월)'!$C:$E, 3, FALSE), 0))</f>
        <v>0</v>
      </c>
      <c r="Q387" s="46">
        <f t="shared" ca="1" si="27"/>
        <v>0</v>
      </c>
      <c r="R387" s="42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  <c r="S387" s="60"/>
    </row>
    <row r="388" spans="3:19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4"/>
        <v>0</v>
      </c>
      <c r="M388" s="14">
        <f ca="1">SUMIFS(거래명세서품목조회!BK:BK, 거래명세서품목조회!BX:BX, B388, 거래명세서품목조회!G:G, "&lt;="&amp;(INT($B$4)-30))</f>
        <v>0</v>
      </c>
      <c r="N388" s="40">
        <f t="shared" ca="1" si="25"/>
        <v>0</v>
      </c>
      <c r="O388" s="40">
        <f t="shared" ca="1" si="26"/>
        <v>0</v>
      </c>
      <c r="P388" s="40">
        <f ca="1">MIN(MAX(0, L388-N388-O388), IFERROR(VLOOKUP(B388,'관리항목계정별잔액조회(전전월)'!$C:$E, 3, FALSE), 0))</f>
        <v>0</v>
      </c>
      <c r="Q388" s="46">
        <f t="shared" ca="1" si="27"/>
        <v>0</v>
      </c>
      <c r="R388" s="42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  <c r="S388" s="60"/>
    </row>
    <row r="389" spans="3:19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4"/>
        <v>0</v>
      </c>
      <c r="M389" s="14">
        <f ca="1">SUMIFS(거래명세서품목조회!BK:BK, 거래명세서품목조회!BX:BX, B389, 거래명세서품목조회!G:G, "&lt;="&amp;(INT($B$4)-30))</f>
        <v>0</v>
      </c>
      <c r="N389" s="40">
        <f t="shared" ca="1" si="25"/>
        <v>0</v>
      </c>
      <c r="O389" s="40">
        <f t="shared" ca="1" si="26"/>
        <v>0</v>
      </c>
      <c r="P389" s="40">
        <f ca="1">MIN(MAX(0, L389-N389-O389), IFERROR(VLOOKUP(B389,'관리항목계정별잔액조회(전전월)'!$C:$E, 3, FALSE), 0))</f>
        <v>0</v>
      </c>
      <c r="Q389" s="46">
        <f t="shared" ca="1" si="27"/>
        <v>0</v>
      </c>
      <c r="R389" s="42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  <c r="S389" s="60"/>
    </row>
    <row r="390" spans="3:19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4"/>
        <v>0</v>
      </c>
      <c r="M390" s="14">
        <f ca="1">SUMIFS(거래명세서품목조회!BK:BK, 거래명세서품목조회!BX:BX, B390, 거래명세서품목조회!G:G, "&lt;="&amp;(INT($B$4)-30))</f>
        <v>0</v>
      </c>
      <c r="N390" s="40">
        <f t="shared" ca="1" si="25"/>
        <v>0</v>
      </c>
      <c r="O390" s="40">
        <f t="shared" ca="1" si="26"/>
        <v>0</v>
      </c>
      <c r="P390" s="40">
        <f ca="1">MIN(MAX(0, L390-N390-O390), IFERROR(VLOOKUP(B390,'관리항목계정별잔액조회(전전월)'!$C:$E, 3, FALSE), 0))</f>
        <v>0</v>
      </c>
      <c r="Q390" s="46">
        <f t="shared" ca="1" si="27"/>
        <v>0</v>
      </c>
      <c r="R390" s="42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  <c r="S390" s="60"/>
    </row>
    <row r="391" spans="3:19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8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0">
        <f t="shared" ref="N391:N454" ca="1" si="29">MIN(L391, I391+J391)</f>
        <v>0</v>
      </c>
      <c r="O391" s="40">
        <f t="shared" ref="O391:O454" ca="1" si="30">MIN(MAX(0, L391-N391), F391)</f>
        <v>0</v>
      </c>
      <c r="P391" s="40">
        <f ca="1">MIN(MAX(0, L391-N391-O391), IFERROR(VLOOKUP(B391,'관리항목계정별잔액조회(전전월)'!$C:$E, 3, FALSE), 0))</f>
        <v>0</v>
      </c>
      <c r="Q391" s="46">
        <f t="shared" ref="Q391:Q437" ca="1" si="31">MAX(0,L391-N391-O391-P391)</f>
        <v>0</v>
      </c>
      <c r="R391" s="42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  <c r="S391" s="60"/>
    </row>
    <row r="392" spans="3:19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8"/>
        <v>0</v>
      </c>
      <c r="M392" s="14">
        <f ca="1">SUMIFS(거래명세서품목조회!BK:BK, 거래명세서품목조회!BX:BX, B392, 거래명세서품목조회!G:G, "&lt;="&amp;(INT($B$4)-30))</f>
        <v>0</v>
      </c>
      <c r="N392" s="40">
        <f t="shared" ca="1" si="29"/>
        <v>0</v>
      </c>
      <c r="O392" s="40">
        <f t="shared" ca="1" si="30"/>
        <v>0</v>
      </c>
      <c r="P392" s="40">
        <f ca="1">MIN(MAX(0, L392-N392-O392), IFERROR(VLOOKUP(B392,'관리항목계정별잔액조회(전전월)'!$C:$E, 3, FALSE), 0))</f>
        <v>0</v>
      </c>
      <c r="Q392" s="46">
        <f t="shared" ca="1" si="31"/>
        <v>0</v>
      </c>
      <c r="R392" s="42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  <c r="S392" s="60"/>
    </row>
    <row r="393" spans="3:19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8"/>
        <v>0</v>
      </c>
      <c r="M393" s="14">
        <f ca="1">SUMIFS(거래명세서품목조회!BK:BK, 거래명세서품목조회!BX:BX, B393, 거래명세서품목조회!G:G, "&lt;="&amp;(INT($B$4)-30))</f>
        <v>0</v>
      </c>
      <c r="N393" s="40">
        <f t="shared" ca="1" si="29"/>
        <v>0</v>
      </c>
      <c r="O393" s="40">
        <f t="shared" ca="1" si="30"/>
        <v>0</v>
      </c>
      <c r="P393" s="40">
        <f ca="1">MIN(MAX(0, L393-N393-O393), IFERROR(VLOOKUP(B393,'관리항목계정별잔액조회(전전월)'!$C:$E, 3, FALSE), 0))</f>
        <v>0</v>
      </c>
      <c r="Q393" s="46">
        <f t="shared" ca="1" si="31"/>
        <v>0</v>
      </c>
      <c r="R393" s="42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  <c r="S393" s="60"/>
    </row>
    <row r="394" spans="3:19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8"/>
        <v>0</v>
      </c>
      <c r="M394" s="14">
        <f ca="1">SUMIFS(거래명세서품목조회!BK:BK, 거래명세서품목조회!BX:BX, B394, 거래명세서품목조회!G:G, "&lt;="&amp;(INT($B$4)-30))</f>
        <v>0</v>
      </c>
      <c r="N394" s="40">
        <f t="shared" ca="1" si="29"/>
        <v>0</v>
      </c>
      <c r="O394" s="40">
        <f t="shared" ca="1" si="30"/>
        <v>0</v>
      </c>
      <c r="P394" s="40">
        <f ca="1">MIN(MAX(0, L394-N394-O394), IFERROR(VLOOKUP(B394,'관리항목계정별잔액조회(전전월)'!$C:$E, 3, FALSE), 0))</f>
        <v>0</v>
      </c>
      <c r="Q394" s="46">
        <f t="shared" ca="1" si="31"/>
        <v>0</v>
      </c>
      <c r="R394" s="42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  <c r="S394" s="60"/>
    </row>
    <row r="395" spans="3:19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8"/>
        <v>0</v>
      </c>
      <c r="M395" s="14">
        <f ca="1">SUMIFS(거래명세서품목조회!BK:BK, 거래명세서품목조회!BX:BX, B395, 거래명세서품목조회!G:G, "&lt;="&amp;(INT($B$4)-30))</f>
        <v>0</v>
      </c>
      <c r="N395" s="40">
        <f t="shared" ca="1" si="29"/>
        <v>0</v>
      </c>
      <c r="O395" s="40">
        <f t="shared" ca="1" si="30"/>
        <v>0</v>
      </c>
      <c r="P395" s="40">
        <f ca="1">MIN(MAX(0, L395-N395-O395), IFERROR(VLOOKUP(B395,'관리항목계정별잔액조회(전전월)'!$C:$E, 3, FALSE), 0))</f>
        <v>0</v>
      </c>
      <c r="Q395" s="46">
        <f t="shared" ca="1" si="31"/>
        <v>0</v>
      </c>
      <c r="R395" s="42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  <c r="S395" s="60"/>
    </row>
    <row r="396" spans="3:19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8"/>
        <v>0</v>
      </c>
      <c r="M396" s="14">
        <f ca="1">SUMIFS(거래명세서품목조회!BK:BK, 거래명세서품목조회!BX:BX, B396, 거래명세서품목조회!G:G, "&lt;="&amp;(INT($B$4)-30))</f>
        <v>0</v>
      </c>
      <c r="N396" s="40">
        <f t="shared" ca="1" si="29"/>
        <v>0</v>
      </c>
      <c r="O396" s="40">
        <f t="shared" ca="1" si="30"/>
        <v>0</v>
      </c>
      <c r="P396" s="40">
        <f ca="1">MIN(MAX(0, L396-N396-O396), IFERROR(VLOOKUP(B396,'관리항목계정별잔액조회(전전월)'!$C:$E, 3, FALSE), 0))</f>
        <v>0</v>
      </c>
      <c r="Q396" s="46">
        <f t="shared" ca="1" si="31"/>
        <v>0</v>
      </c>
      <c r="R396" s="42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  <c r="S396" s="60"/>
    </row>
    <row r="397" spans="3:19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8"/>
        <v>0</v>
      </c>
      <c r="M397" s="14">
        <f ca="1">SUMIFS(거래명세서품목조회!BK:BK, 거래명세서품목조회!BX:BX, B397, 거래명세서품목조회!G:G, "&lt;="&amp;(INT($B$4)-30))</f>
        <v>0</v>
      </c>
      <c r="N397" s="40">
        <f t="shared" ca="1" si="29"/>
        <v>0</v>
      </c>
      <c r="O397" s="40">
        <f t="shared" ca="1" si="30"/>
        <v>0</v>
      </c>
      <c r="P397" s="40">
        <f ca="1">MIN(MAX(0, L397-N397-O397), IFERROR(VLOOKUP(B397,'관리항목계정별잔액조회(전전월)'!$C:$E, 3, FALSE), 0))</f>
        <v>0</v>
      </c>
      <c r="Q397" s="46">
        <f t="shared" ca="1" si="31"/>
        <v>0</v>
      </c>
      <c r="R397" s="42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  <c r="S397" s="60"/>
    </row>
    <row r="398" spans="3:19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8"/>
        <v>0</v>
      </c>
      <c r="M398" s="14">
        <f ca="1">SUMIFS(거래명세서품목조회!BK:BK, 거래명세서품목조회!BX:BX, B398, 거래명세서품목조회!G:G, "&lt;="&amp;(INT($B$4)-30))</f>
        <v>0</v>
      </c>
      <c r="N398" s="40">
        <f t="shared" ca="1" si="29"/>
        <v>0</v>
      </c>
      <c r="O398" s="40">
        <f t="shared" ca="1" si="30"/>
        <v>0</v>
      </c>
      <c r="P398" s="40">
        <f ca="1">MIN(MAX(0, L398-N398-O398), IFERROR(VLOOKUP(B398,'관리항목계정별잔액조회(전전월)'!$C:$E, 3, FALSE), 0))</f>
        <v>0</v>
      </c>
      <c r="Q398" s="46">
        <f t="shared" ca="1" si="31"/>
        <v>0</v>
      </c>
      <c r="R398" s="42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  <c r="S398" s="60"/>
    </row>
    <row r="399" spans="3:19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8"/>
        <v>0</v>
      </c>
      <c r="M399" s="14">
        <f ca="1">SUMIFS(거래명세서품목조회!BK:BK, 거래명세서품목조회!BX:BX, B399, 거래명세서품목조회!G:G, "&lt;="&amp;(INT($B$4)-30))</f>
        <v>0</v>
      </c>
      <c r="N399" s="40">
        <f t="shared" ca="1" si="29"/>
        <v>0</v>
      </c>
      <c r="O399" s="40">
        <f t="shared" ca="1" si="30"/>
        <v>0</v>
      </c>
      <c r="P399" s="40">
        <f ca="1">MIN(MAX(0, L399-N399-O399), IFERROR(VLOOKUP(B399,'관리항목계정별잔액조회(전전월)'!$C:$E, 3, FALSE), 0))</f>
        <v>0</v>
      </c>
      <c r="Q399" s="46">
        <f t="shared" ca="1" si="31"/>
        <v>0</v>
      </c>
      <c r="R399" s="42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  <c r="S399" s="60"/>
    </row>
    <row r="400" spans="3:19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8"/>
        <v>0</v>
      </c>
      <c r="M400" s="14">
        <f ca="1">SUMIFS(거래명세서품목조회!BK:BK, 거래명세서품목조회!BX:BX, B400, 거래명세서품목조회!G:G, "&lt;="&amp;(INT($B$4)-30))</f>
        <v>0</v>
      </c>
      <c r="N400" s="40">
        <f t="shared" ca="1" si="29"/>
        <v>0</v>
      </c>
      <c r="O400" s="40">
        <f t="shared" ca="1" si="30"/>
        <v>0</v>
      </c>
      <c r="P400" s="40">
        <f ca="1">MIN(MAX(0, L400-N400-O400), IFERROR(VLOOKUP(B400,'관리항목계정별잔액조회(전전월)'!$C:$E, 3, FALSE), 0))</f>
        <v>0</v>
      </c>
      <c r="Q400" s="46">
        <f t="shared" ca="1" si="31"/>
        <v>0</v>
      </c>
      <c r="R400" s="42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  <c r="S400" s="60"/>
    </row>
    <row r="401" spans="3:19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8"/>
        <v>0</v>
      </c>
      <c r="M401" s="14">
        <f ca="1">SUMIFS(거래명세서품목조회!BK:BK, 거래명세서품목조회!BX:BX, B401, 거래명세서품목조회!G:G, "&lt;="&amp;(INT($B$4)-30))</f>
        <v>0</v>
      </c>
      <c r="N401" s="40">
        <f t="shared" ca="1" si="29"/>
        <v>0</v>
      </c>
      <c r="O401" s="40">
        <f t="shared" ca="1" si="30"/>
        <v>0</v>
      </c>
      <c r="P401" s="40">
        <f ca="1">MIN(MAX(0, L401-N401-O401), IFERROR(VLOOKUP(B401,'관리항목계정별잔액조회(전전월)'!$C:$E, 3, FALSE), 0))</f>
        <v>0</v>
      </c>
      <c r="Q401" s="46">
        <f t="shared" ca="1" si="31"/>
        <v>0</v>
      </c>
      <c r="R401" s="42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  <c r="S401" s="60"/>
    </row>
    <row r="402" spans="3:19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8"/>
        <v>0</v>
      </c>
      <c r="M402" s="14">
        <f ca="1">SUMIFS(거래명세서품목조회!BK:BK, 거래명세서품목조회!BX:BX, B402, 거래명세서품목조회!G:G, "&lt;="&amp;(INT($B$4)-30))</f>
        <v>0</v>
      </c>
      <c r="N402" s="40">
        <f t="shared" ca="1" si="29"/>
        <v>0</v>
      </c>
      <c r="O402" s="40">
        <f t="shared" ca="1" si="30"/>
        <v>0</v>
      </c>
      <c r="P402" s="40">
        <f ca="1">MIN(MAX(0, L402-N402-O402), IFERROR(VLOOKUP(B402,'관리항목계정별잔액조회(전전월)'!$C:$E, 3, FALSE), 0))</f>
        <v>0</v>
      </c>
      <c r="Q402" s="46">
        <f t="shared" ca="1" si="31"/>
        <v>0</v>
      </c>
      <c r="R402" s="42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  <c r="S402" s="60"/>
    </row>
    <row r="403" spans="3:19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8"/>
        <v>0</v>
      </c>
      <c r="M403" s="14">
        <f ca="1">SUMIFS(거래명세서품목조회!BK:BK, 거래명세서품목조회!BX:BX, B403, 거래명세서품목조회!G:G, "&lt;="&amp;(INT($B$4)-30))</f>
        <v>0</v>
      </c>
      <c r="N403" s="40">
        <f t="shared" ca="1" si="29"/>
        <v>0</v>
      </c>
      <c r="O403" s="40">
        <f t="shared" ca="1" si="30"/>
        <v>0</v>
      </c>
      <c r="P403" s="40">
        <f ca="1">MIN(MAX(0, L403-N403-O403), IFERROR(VLOOKUP(B403,'관리항목계정별잔액조회(전전월)'!$C:$E, 3, FALSE), 0))</f>
        <v>0</v>
      </c>
      <c r="Q403" s="46">
        <f t="shared" ca="1" si="31"/>
        <v>0</v>
      </c>
      <c r="R403" s="42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  <c r="S403" s="60"/>
    </row>
    <row r="404" spans="3:19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8"/>
        <v>0</v>
      </c>
      <c r="M404" s="14">
        <f ca="1">SUMIFS(거래명세서품목조회!BK:BK, 거래명세서품목조회!BX:BX, B404, 거래명세서품목조회!G:G, "&lt;="&amp;(INT($B$4)-30))</f>
        <v>0</v>
      </c>
      <c r="N404" s="40">
        <f t="shared" ca="1" si="29"/>
        <v>0</v>
      </c>
      <c r="O404" s="40">
        <f t="shared" ca="1" si="30"/>
        <v>0</v>
      </c>
      <c r="P404" s="40">
        <f ca="1">MIN(MAX(0, L404-N404-O404), IFERROR(VLOOKUP(B404,'관리항목계정별잔액조회(전전월)'!$C:$E, 3, FALSE), 0))</f>
        <v>0</v>
      </c>
      <c r="Q404" s="46">
        <f t="shared" ca="1" si="31"/>
        <v>0</v>
      </c>
      <c r="R404" s="42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  <c r="S404" s="60"/>
    </row>
    <row r="405" spans="3:19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8"/>
        <v>0</v>
      </c>
      <c r="M405" s="14">
        <f ca="1">SUMIFS(거래명세서품목조회!BK:BK, 거래명세서품목조회!BX:BX, B405, 거래명세서품목조회!G:G, "&lt;="&amp;(INT($B$4)-30))</f>
        <v>0</v>
      </c>
      <c r="N405" s="40">
        <f t="shared" ca="1" si="29"/>
        <v>0</v>
      </c>
      <c r="O405" s="40">
        <f t="shared" ca="1" si="30"/>
        <v>0</v>
      </c>
      <c r="P405" s="40">
        <f ca="1">MIN(MAX(0, L405-N405-O405), IFERROR(VLOOKUP(B405,'관리항목계정별잔액조회(전전월)'!$C:$E, 3, FALSE), 0))</f>
        <v>0</v>
      </c>
      <c r="Q405" s="46">
        <f t="shared" ca="1" si="31"/>
        <v>0</v>
      </c>
      <c r="R405" s="42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  <c r="S405" s="60"/>
    </row>
    <row r="406" spans="3:19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8"/>
        <v>0</v>
      </c>
      <c r="M406" s="14">
        <f ca="1">SUMIFS(거래명세서품목조회!BK:BK, 거래명세서품목조회!BX:BX, B406, 거래명세서품목조회!G:G, "&lt;="&amp;(INT($B$4)-30))</f>
        <v>0</v>
      </c>
      <c r="N406" s="40">
        <f t="shared" ca="1" si="29"/>
        <v>0</v>
      </c>
      <c r="O406" s="40">
        <f t="shared" ca="1" si="30"/>
        <v>0</v>
      </c>
      <c r="P406" s="40">
        <f ca="1">MIN(MAX(0, L406-N406-O406), IFERROR(VLOOKUP(B406,'관리항목계정별잔액조회(전전월)'!$C:$E, 3, FALSE), 0))</f>
        <v>0</v>
      </c>
      <c r="Q406" s="46">
        <f t="shared" ca="1" si="31"/>
        <v>0</v>
      </c>
      <c r="R406" s="42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  <c r="S406" s="60"/>
    </row>
    <row r="407" spans="3:19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8"/>
        <v>0</v>
      </c>
      <c r="M407" s="14">
        <f ca="1">SUMIFS(거래명세서품목조회!BK:BK, 거래명세서품목조회!BX:BX, B407, 거래명세서품목조회!G:G, "&lt;="&amp;(INT($B$4)-30))</f>
        <v>0</v>
      </c>
      <c r="N407" s="40">
        <f t="shared" ca="1" si="29"/>
        <v>0</v>
      </c>
      <c r="O407" s="40">
        <f t="shared" ca="1" si="30"/>
        <v>0</v>
      </c>
      <c r="P407" s="40">
        <f ca="1">MIN(MAX(0, L407-N407-O407), IFERROR(VLOOKUP(B407,'관리항목계정별잔액조회(전전월)'!$C:$E, 3, FALSE), 0))</f>
        <v>0</v>
      </c>
      <c r="Q407" s="46">
        <f t="shared" ca="1" si="31"/>
        <v>0</v>
      </c>
      <c r="R407" s="42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  <c r="S407" s="60"/>
    </row>
    <row r="408" spans="3:19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8"/>
        <v>0</v>
      </c>
      <c r="M408" s="14">
        <f ca="1">SUMIFS(거래명세서품목조회!BK:BK, 거래명세서품목조회!BX:BX, B408, 거래명세서품목조회!G:G, "&lt;="&amp;(INT($B$4)-30))</f>
        <v>0</v>
      </c>
      <c r="N408" s="40">
        <f t="shared" ca="1" si="29"/>
        <v>0</v>
      </c>
      <c r="O408" s="40">
        <f t="shared" ca="1" si="30"/>
        <v>0</v>
      </c>
      <c r="P408" s="40">
        <f ca="1">MIN(MAX(0, L408-N408-O408), IFERROR(VLOOKUP(B408,'관리항목계정별잔액조회(전전월)'!$C:$E, 3, FALSE), 0))</f>
        <v>0</v>
      </c>
      <c r="Q408" s="46">
        <f t="shared" ca="1" si="31"/>
        <v>0</v>
      </c>
      <c r="R408" s="42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  <c r="S408" s="60"/>
    </row>
    <row r="409" spans="3:19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8"/>
        <v>0</v>
      </c>
      <c r="M409" s="14">
        <f ca="1">SUMIFS(거래명세서품목조회!BK:BK, 거래명세서품목조회!BX:BX, B409, 거래명세서품목조회!G:G, "&lt;="&amp;(INT($B$4)-30))</f>
        <v>0</v>
      </c>
      <c r="N409" s="40">
        <f t="shared" ca="1" si="29"/>
        <v>0</v>
      </c>
      <c r="O409" s="40">
        <f t="shared" ca="1" si="30"/>
        <v>0</v>
      </c>
      <c r="P409" s="40">
        <f ca="1">MIN(MAX(0, L409-N409-O409), IFERROR(VLOOKUP(B409,'관리항목계정별잔액조회(전전월)'!$C:$E, 3, FALSE), 0))</f>
        <v>0</v>
      </c>
      <c r="Q409" s="46">
        <f t="shared" ca="1" si="31"/>
        <v>0</v>
      </c>
      <c r="R409" s="42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  <c r="S409" s="60"/>
    </row>
    <row r="410" spans="3:19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8"/>
        <v>0</v>
      </c>
      <c r="M410" s="14">
        <f ca="1">SUMIFS(거래명세서품목조회!BK:BK, 거래명세서품목조회!BX:BX, B410, 거래명세서품목조회!G:G, "&lt;="&amp;(INT($B$4)-30))</f>
        <v>0</v>
      </c>
      <c r="N410" s="40">
        <f t="shared" ca="1" si="29"/>
        <v>0</v>
      </c>
      <c r="O410" s="40">
        <f t="shared" ca="1" si="30"/>
        <v>0</v>
      </c>
      <c r="P410" s="40">
        <f ca="1">MIN(MAX(0, L410-N410-O410), IFERROR(VLOOKUP(B410,'관리항목계정별잔액조회(전전월)'!$C:$E, 3, FALSE), 0))</f>
        <v>0</v>
      </c>
      <c r="Q410" s="46">
        <f t="shared" ca="1" si="31"/>
        <v>0</v>
      </c>
      <c r="R410" s="42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  <c r="S410" s="60"/>
    </row>
    <row r="411" spans="3:19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8"/>
        <v>0</v>
      </c>
      <c r="M411" s="14">
        <f ca="1">SUMIFS(거래명세서품목조회!BK:BK, 거래명세서품목조회!BX:BX, B411, 거래명세서품목조회!G:G, "&lt;="&amp;(INT($B$4)-30))</f>
        <v>0</v>
      </c>
      <c r="N411" s="40">
        <f t="shared" ca="1" si="29"/>
        <v>0</v>
      </c>
      <c r="O411" s="40">
        <f t="shared" ca="1" si="30"/>
        <v>0</v>
      </c>
      <c r="P411" s="40">
        <f ca="1">MIN(MAX(0, L411-N411-O411), IFERROR(VLOOKUP(B411,'관리항목계정별잔액조회(전전월)'!$C:$E, 3, FALSE), 0))</f>
        <v>0</v>
      </c>
      <c r="Q411" s="46">
        <f t="shared" ca="1" si="31"/>
        <v>0</v>
      </c>
      <c r="R411" s="42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  <c r="S411" s="60"/>
    </row>
    <row r="412" spans="3:19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8"/>
        <v>0</v>
      </c>
      <c r="M412" s="14">
        <f ca="1">SUMIFS(거래명세서품목조회!BK:BK, 거래명세서품목조회!BX:BX, B412, 거래명세서품목조회!G:G, "&lt;="&amp;(INT($B$4)-30))</f>
        <v>0</v>
      </c>
      <c r="N412" s="40">
        <f t="shared" ca="1" si="29"/>
        <v>0</v>
      </c>
      <c r="O412" s="40">
        <f t="shared" ca="1" si="30"/>
        <v>0</v>
      </c>
      <c r="P412" s="40">
        <f ca="1">MIN(MAX(0, L412-N412-O412), IFERROR(VLOOKUP(B412,'관리항목계정별잔액조회(전전월)'!$C:$E, 3, FALSE), 0))</f>
        <v>0</v>
      </c>
      <c r="Q412" s="46">
        <f t="shared" ca="1" si="31"/>
        <v>0</v>
      </c>
      <c r="R412" s="42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  <c r="S412" s="60"/>
    </row>
    <row r="413" spans="3:19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8"/>
        <v>0</v>
      </c>
      <c r="M413" s="14">
        <f ca="1">SUMIFS(거래명세서품목조회!BK:BK, 거래명세서품목조회!BX:BX, B413, 거래명세서품목조회!G:G, "&lt;="&amp;(INT($B$4)-30))</f>
        <v>0</v>
      </c>
      <c r="N413" s="40">
        <f t="shared" ca="1" si="29"/>
        <v>0</v>
      </c>
      <c r="O413" s="40">
        <f t="shared" ca="1" si="30"/>
        <v>0</v>
      </c>
      <c r="P413" s="40">
        <f ca="1">MIN(MAX(0, L413-N413-O413), IFERROR(VLOOKUP(B413,'관리항목계정별잔액조회(전전월)'!$C:$E, 3, FALSE), 0))</f>
        <v>0</v>
      </c>
      <c r="Q413" s="46">
        <f t="shared" ca="1" si="31"/>
        <v>0</v>
      </c>
      <c r="R413" s="42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  <c r="S413" s="60"/>
    </row>
    <row r="414" spans="3:19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8"/>
        <v>0</v>
      </c>
      <c r="M414" s="14">
        <f ca="1">SUMIFS(거래명세서품목조회!BK:BK, 거래명세서품목조회!BX:BX, B414, 거래명세서품목조회!G:G, "&lt;="&amp;(INT($B$4)-30))</f>
        <v>0</v>
      </c>
      <c r="N414" s="40">
        <f t="shared" ca="1" si="29"/>
        <v>0</v>
      </c>
      <c r="O414" s="40">
        <f t="shared" ca="1" si="30"/>
        <v>0</v>
      </c>
      <c r="P414" s="40">
        <f ca="1">MIN(MAX(0, L414-N414-O414), IFERROR(VLOOKUP(B414,'관리항목계정별잔액조회(전전월)'!$C:$E, 3, FALSE), 0))</f>
        <v>0</v>
      </c>
      <c r="Q414" s="46">
        <f t="shared" ca="1" si="31"/>
        <v>0</v>
      </c>
      <c r="R414" s="42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  <c r="S414" s="60"/>
    </row>
    <row r="415" spans="3:19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8"/>
        <v>0</v>
      </c>
      <c r="M415" s="14">
        <f ca="1">SUMIFS(거래명세서품목조회!BK:BK, 거래명세서품목조회!BX:BX, B415, 거래명세서품목조회!G:G, "&lt;="&amp;(INT($B$4)-30))</f>
        <v>0</v>
      </c>
      <c r="N415" s="40">
        <f t="shared" ca="1" si="29"/>
        <v>0</v>
      </c>
      <c r="O415" s="40">
        <f t="shared" ca="1" si="30"/>
        <v>0</v>
      </c>
      <c r="P415" s="40">
        <f ca="1">MIN(MAX(0, L415-N415-O415), IFERROR(VLOOKUP(B415,'관리항목계정별잔액조회(전전월)'!$C:$E, 3, FALSE), 0))</f>
        <v>0</v>
      </c>
      <c r="Q415" s="46">
        <f t="shared" ca="1" si="31"/>
        <v>0</v>
      </c>
      <c r="R415" s="42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  <c r="S415" s="60"/>
    </row>
    <row r="416" spans="3:19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8"/>
        <v>0</v>
      </c>
      <c r="M416" s="14">
        <f ca="1">SUMIFS(거래명세서품목조회!BK:BK, 거래명세서품목조회!BX:BX, B416, 거래명세서품목조회!G:G, "&lt;="&amp;(INT($B$4)-30))</f>
        <v>0</v>
      </c>
      <c r="N416" s="40">
        <f t="shared" ca="1" si="29"/>
        <v>0</v>
      </c>
      <c r="O416" s="40">
        <f t="shared" ca="1" si="30"/>
        <v>0</v>
      </c>
      <c r="P416" s="40">
        <f ca="1">MIN(MAX(0, L416-N416-O416), IFERROR(VLOOKUP(B416,'관리항목계정별잔액조회(전전월)'!$C:$E, 3, FALSE), 0))</f>
        <v>0</v>
      </c>
      <c r="Q416" s="46">
        <f t="shared" ca="1" si="31"/>
        <v>0</v>
      </c>
      <c r="R416" s="42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  <c r="S416" s="60"/>
    </row>
    <row r="417" spans="3:19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8"/>
        <v>0</v>
      </c>
      <c r="M417" s="14">
        <f ca="1">SUMIFS(거래명세서품목조회!BK:BK, 거래명세서품목조회!BX:BX, B417, 거래명세서품목조회!G:G, "&lt;="&amp;(INT($B$4)-30))</f>
        <v>0</v>
      </c>
      <c r="N417" s="40">
        <f t="shared" ca="1" si="29"/>
        <v>0</v>
      </c>
      <c r="O417" s="40">
        <f t="shared" ca="1" si="30"/>
        <v>0</v>
      </c>
      <c r="P417" s="40">
        <f ca="1">MIN(MAX(0, L417-N417-O417), IFERROR(VLOOKUP(B417,'관리항목계정별잔액조회(전전월)'!$C:$E, 3, FALSE), 0))</f>
        <v>0</v>
      </c>
      <c r="Q417" s="46">
        <f t="shared" ca="1" si="31"/>
        <v>0</v>
      </c>
      <c r="R417" s="42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  <c r="S417" s="60"/>
    </row>
    <row r="418" spans="3:19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8"/>
        <v>0</v>
      </c>
      <c r="M418" s="14">
        <f ca="1">SUMIFS(거래명세서품목조회!BK:BK, 거래명세서품목조회!BX:BX, B418, 거래명세서품목조회!G:G, "&lt;="&amp;(INT($B$4)-30))</f>
        <v>0</v>
      </c>
      <c r="N418" s="40">
        <f t="shared" ca="1" si="29"/>
        <v>0</v>
      </c>
      <c r="O418" s="40">
        <f t="shared" ca="1" si="30"/>
        <v>0</v>
      </c>
      <c r="P418" s="40">
        <f ca="1">MIN(MAX(0, L418-N418-O418), IFERROR(VLOOKUP(B418,'관리항목계정별잔액조회(전전월)'!$C:$E, 3, FALSE), 0))</f>
        <v>0</v>
      </c>
      <c r="Q418" s="46">
        <f t="shared" ca="1" si="31"/>
        <v>0</v>
      </c>
      <c r="R418" s="42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  <c r="S418" s="60"/>
    </row>
    <row r="419" spans="3:19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8"/>
        <v>0</v>
      </c>
      <c r="M419" s="14">
        <f ca="1">SUMIFS(거래명세서품목조회!BK:BK, 거래명세서품목조회!BX:BX, B419, 거래명세서품목조회!G:G, "&lt;="&amp;(INT($B$4)-30))</f>
        <v>0</v>
      </c>
      <c r="N419" s="40">
        <f t="shared" ca="1" si="29"/>
        <v>0</v>
      </c>
      <c r="O419" s="40">
        <f t="shared" ca="1" si="30"/>
        <v>0</v>
      </c>
      <c r="P419" s="40">
        <f ca="1">MIN(MAX(0, L419-N419-O419), IFERROR(VLOOKUP(B419,'관리항목계정별잔액조회(전전월)'!$C:$E, 3, FALSE), 0))</f>
        <v>0</v>
      </c>
      <c r="Q419" s="46">
        <f t="shared" ca="1" si="31"/>
        <v>0</v>
      </c>
      <c r="R419" s="42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  <c r="S419" s="60"/>
    </row>
    <row r="420" spans="3:19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8"/>
        <v>0</v>
      </c>
      <c r="M420" s="14">
        <f ca="1">SUMIFS(거래명세서품목조회!BK:BK, 거래명세서품목조회!BX:BX, B420, 거래명세서품목조회!G:G, "&lt;="&amp;(INT($B$4)-30))</f>
        <v>0</v>
      </c>
      <c r="N420" s="40">
        <f t="shared" ca="1" si="29"/>
        <v>0</v>
      </c>
      <c r="O420" s="40">
        <f t="shared" ca="1" si="30"/>
        <v>0</v>
      </c>
      <c r="P420" s="40">
        <f ca="1">MIN(MAX(0, L420-N420-O420), IFERROR(VLOOKUP(B420,'관리항목계정별잔액조회(전전월)'!$C:$E, 3, FALSE), 0))</f>
        <v>0</v>
      </c>
      <c r="Q420" s="46">
        <f t="shared" ca="1" si="31"/>
        <v>0</v>
      </c>
      <c r="R420" s="42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  <c r="S420" s="60"/>
    </row>
    <row r="421" spans="3:19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8"/>
        <v>0</v>
      </c>
      <c r="M421" s="14">
        <f ca="1">SUMIFS(거래명세서품목조회!BK:BK, 거래명세서품목조회!BX:BX, B421, 거래명세서품목조회!G:G, "&lt;="&amp;(INT($B$4)-30))</f>
        <v>0</v>
      </c>
      <c r="N421" s="40">
        <f t="shared" ca="1" si="29"/>
        <v>0</v>
      </c>
      <c r="O421" s="40">
        <f t="shared" ca="1" si="30"/>
        <v>0</v>
      </c>
      <c r="P421" s="40">
        <f ca="1">MIN(MAX(0, L421-N421-O421), IFERROR(VLOOKUP(B421,'관리항목계정별잔액조회(전전월)'!$C:$E, 3, FALSE), 0))</f>
        <v>0</v>
      </c>
      <c r="Q421" s="46">
        <f t="shared" ca="1" si="31"/>
        <v>0</v>
      </c>
      <c r="R421" s="42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  <c r="S421" s="60"/>
    </row>
    <row r="422" spans="3:19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8"/>
        <v>0</v>
      </c>
      <c r="M422" s="14">
        <f ca="1">SUMIFS(거래명세서품목조회!BK:BK, 거래명세서품목조회!BX:BX, B422, 거래명세서품목조회!G:G, "&lt;="&amp;(INT($B$4)-30))</f>
        <v>0</v>
      </c>
      <c r="N422" s="40">
        <f t="shared" ca="1" si="29"/>
        <v>0</v>
      </c>
      <c r="O422" s="40">
        <f t="shared" ca="1" si="30"/>
        <v>0</v>
      </c>
      <c r="P422" s="40">
        <f ca="1">MIN(MAX(0, L422-N422-O422), IFERROR(VLOOKUP(B422,'관리항목계정별잔액조회(전전월)'!$C:$E, 3, FALSE), 0))</f>
        <v>0</v>
      </c>
      <c r="Q422" s="46">
        <f t="shared" ca="1" si="31"/>
        <v>0</v>
      </c>
      <c r="R422" s="42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  <c r="S422" s="60"/>
    </row>
    <row r="423" spans="3:19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8"/>
        <v>0</v>
      </c>
      <c r="M423" s="14">
        <f ca="1">SUMIFS(거래명세서품목조회!BK:BK, 거래명세서품목조회!BX:BX, B423, 거래명세서품목조회!G:G, "&lt;="&amp;(INT($B$4)-30))</f>
        <v>0</v>
      </c>
      <c r="N423" s="40">
        <f t="shared" ca="1" si="29"/>
        <v>0</v>
      </c>
      <c r="O423" s="40">
        <f t="shared" ca="1" si="30"/>
        <v>0</v>
      </c>
      <c r="P423" s="40">
        <f ca="1">MIN(MAX(0, L423-N423-O423), IFERROR(VLOOKUP(B423,'관리항목계정별잔액조회(전전월)'!$C:$E, 3, FALSE), 0))</f>
        <v>0</v>
      </c>
      <c r="Q423" s="46">
        <f t="shared" ca="1" si="31"/>
        <v>0</v>
      </c>
      <c r="R423" s="42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  <c r="S423" s="60"/>
    </row>
    <row r="424" spans="3:19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8"/>
        <v>0</v>
      </c>
      <c r="M424" s="14">
        <f ca="1">SUMIFS(거래명세서품목조회!BK:BK, 거래명세서품목조회!BX:BX, B424, 거래명세서품목조회!G:G, "&lt;="&amp;(INT($B$4)-30))</f>
        <v>0</v>
      </c>
      <c r="N424" s="40">
        <f t="shared" ca="1" si="29"/>
        <v>0</v>
      </c>
      <c r="O424" s="40">
        <f t="shared" ca="1" si="30"/>
        <v>0</v>
      </c>
      <c r="P424" s="40">
        <f ca="1">MIN(MAX(0, L424-N424-O424), IFERROR(VLOOKUP(B424,'관리항목계정별잔액조회(전전월)'!$C:$E, 3, FALSE), 0))</f>
        <v>0</v>
      </c>
      <c r="Q424" s="46">
        <f t="shared" ca="1" si="31"/>
        <v>0</v>
      </c>
      <c r="R424" s="42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  <c r="S424" s="60"/>
    </row>
    <row r="425" spans="3:19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8"/>
        <v>0</v>
      </c>
      <c r="M425" s="14">
        <f ca="1">SUMIFS(거래명세서품목조회!BK:BK, 거래명세서품목조회!BX:BX, B425, 거래명세서품목조회!G:G, "&lt;="&amp;(INT($B$4)-30))</f>
        <v>0</v>
      </c>
      <c r="N425" s="40">
        <f t="shared" ca="1" si="29"/>
        <v>0</v>
      </c>
      <c r="O425" s="40">
        <f t="shared" ca="1" si="30"/>
        <v>0</v>
      </c>
      <c r="P425" s="40">
        <f ca="1">MIN(MAX(0, L425-N425-O425), IFERROR(VLOOKUP(B425,'관리항목계정별잔액조회(전전월)'!$C:$E, 3, FALSE), 0))</f>
        <v>0</v>
      </c>
      <c r="Q425" s="46">
        <f t="shared" ca="1" si="31"/>
        <v>0</v>
      </c>
      <c r="R425" s="42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  <c r="S425" s="60"/>
    </row>
    <row r="426" spans="3:19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8"/>
        <v>0</v>
      </c>
      <c r="M426" s="14">
        <f ca="1">SUMIFS(거래명세서품목조회!BK:BK, 거래명세서품목조회!BX:BX, B426, 거래명세서품목조회!G:G, "&lt;="&amp;(INT($B$4)-30))</f>
        <v>0</v>
      </c>
      <c r="N426" s="40">
        <f t="shared" ca="1" si="29"/>
        <v>0</v>
      </c>
      <c r="O426" s="40">
        <f t="shared" ca="1" si="30"/>
        <v>0</v>
      </c>
      <c r="P426" s="40">
        <f ca="1">MIN(MAX(0, L426-N426-O426), IFERROR(VLOOKUP(B426,'관리항목계정별잔액조회(전전월)'!$C:$E, 3, FALSE), 0))</f>
        <v>0</v>
      </c>
      <c r="Q426" s="46">
        <f t="shared" ca="1" si="31"/>
        <v>0</v>
      </c>
      <c r="R426" s="42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  <c r="S426" s="60"/>
    </row>
    <row r="427" spans="3:19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8"/>
        <v>0</v>
      </c>
      <c r="M427" s="14">
        <f ca="1">SUMIFS(거래명세서품목조회!BK:BK, 거래명세서품목조회!BX:BX, B427, 거래명세서품목조회!G:G, "&lt;="&amp;(INT($B$4)-30))</f>
        <v>0</v>
      </c>
      <c r="N427" s="40">
        <f t="shared" ca="1" si="29"/>
        <v>0</v>
      </c>
      <c r="O427" s="40">
        <f t="shared" ca="1" si="30"/>
        <v>0</v>
      </c>
      <c r="P427" s="40">
        <f ca="1">MIN(MAX(0, L427-N427-O427), IFERROR(VLOOKUP(B427,'관리항목계정별잔액조회(전전월)'!$C:$E, 3, FALSE), 0))</f>
        <v>0</v>
      </c>
      <c r="Q427" s="46">
        <f t="shared" ca="1" si="31"/>
        <v>0</v>
      </c>
      <c r="R427" s="42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  <c r="S427" s="60"/>
    </row>
    <row r="428" spans="3:19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8"/>
        <v>0</v>
      </c>
      <c r="M428" s="14">
        <f ca="1">SUMIFS(거래명세서품목조회!BK:BK, 거래명세서품목조회!BX:BX, B428, 거래명세서품목조회!G:G, "&lt;="&amp;(INT($B$4)-30))</f>
        <v>0</v>
      </c>
      <c r="N428" s="40">
        <f t="shared" ca="1" si="29"/>
        <v>0</v>
      </c>
      <c r="O428" s="40">
        <f t="shared" ca="1" si="30"/>
        <v>0</v>
      </c>
      <c r="P428" s="40">
        <f ca="1">MIN(MAX(0, L428-N428-O428), IFERROR(VLOOKUP(B428,'관리항목계정별잔액조회(전전월)'!$C:$E, 3, FALSE), 0))</f>
        <v>0</v>
      </c>
      <c r="Q428" s="46">
        <f t="shared" ca="1" si="31"/>
        <v>0</v>
      </c>
      <c r="R428" s="42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  <c r="S428" s="60"/>
    </row>
    <row r="429" spans="3:19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8"/>
        <v>0</v>
      </c>
      <c r="M429" s="14">
        <f ca="1">SUMIFS(거래명세서품목조회!BK:BK, 거래명세서품목조회!BX:BX, B429, 거래명세서품목조회!G:G, "&lt;="&amp;(INT($B$4)-30))</f>
        <v>0</v>
      </c>
      <c r="N429" s="40">
        <f t="shared" ca="1" si="29"/>
        <v>0</v>
      </c>
      <c r="O429" s="40">
        <f t="shared" ca="1" si="30"/>
        <v>0</v>
      </c>
      <c r="P429" s="40">
        <f ca="1">MIN(MAX(0, L429-N429-O429), IFERROR(VLOOKUP(B429,'관리항목계정별잔액조회(전전월)'!$C:$E, 3, FALSE), 0))</f>
        <v>0</v>
      </c>
      <c r="Q429" s="46">
        <f t="shared" ca="1" si="31"/>
        <v>0</v>
      </c>
      <c r="R429" s="42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  <c r="S429" s="60"/>
    </row>
    <row r="430" spans="3:19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8"/>
        <v>0</v>
      </c>
      <c r="M430" s="14">
        <f ca="1">SUMIFS(거래명세서품목조회!BK:BK, 거래명세서품목조회!BX:BX, B430, 거래명세서품목조회!G:G, "&lt;="&amp;(INT($B$4)-30))</f>
        <v>0</v>
      </c>
      <c r="N430" s="40">
        <f t="shared" ca="1" si="29"/>
        <v>0</v>
      </c>
      <c r="O430" s="40">
        <f t="shared" ca="1" si="30"/>
        <v>0</v>
      </c>
      <c r="P430" s="40">
        <f ca="1">MIN(MAX(0, L430-N430-O430), IFERROR(VLOOKUP(B430,'관리항목계정별잔액조회(전전월)'!$C:$E, 3, FALSE), 0))</f>
        <v>0</v>
      </c>
      <c r="Q430" s="46">
        <f t="shared" ca="1" si="31"/>
        <v>0</v>
      </c>
      <c r="R430" s="42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  <c r="S430" s="60"/>
    </row>
    <row r="431" spans="3:19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8"/>
        <v>0</v>
      </c>
      <c r="M431" s="14">
        <f ca="1">SUMIFS(거래명세서품목조회!BK:BK, 거래명세서품목조회!BX:BX, B431, 거래명세서품목조회!G:G, "&lt;="&amp;(INT($B$4)-30))</f>
        <v>0</v>
      </c>
      <c r="N431" s="40">
        <f t="shared" ca="1" si="29"/>
        <v>0</v>
      </c>
      <c r="O431" s="40">
        <f t="shared" ca="1" si="30"/>
        <v>0</v>
      </c>
      <c r="P431" s="40">
        <f ca="1">MIN(MAX(0, L431-N431-O431), IFERROR(VLOOKUP(B431,'관리항목계정별잔액조회(전전월)'!$C:$E, 3, FALSE), 0))</f>
        <v>0</v>
      </c>
      <c r="Q431" s="46">
        <f t="shared" ca="1" si="31"/>
        <v>0</v>
      </c>
      <c r="R431" s="42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  <c r="S431" s="60"/>
    </row>
    <row r="432" spans="3:19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8"/>
        <v>0</v>
      </c>
      <c r="M432" s="14">
        <f ca="1">SUMIFS(거래명세서품목조회!BK:BK, 거래명세서품목조회!BX:BX, B432, 거래명세서품목조회!G:G, "&lt;="&amp;(INT($B$4)-30))</f>
        <v>0</v>
      </c>
      <c r="N432" s="40">
        <f t="shared" ca="1" si="29"/>
        <v>0</v>
      </c>
      <c r="O432" s="40">
        <f t="shared" ca="1" si="30"/>
        <v>0</v>
      </c>
      <c r="P432" s="40">
        <f ca="1">MIN(MAX(0, L432-N432-O432), IFERROR(VLOOKUP(B432,'관리항목계정별잔액조회(전전월)'!$C:$E, 3, FALSE), 0))</f>
        <v>0</v>
      </c>
      <c r="Q432" s="46">
        <f t="shared" ca="1" si="31"/>
        <v>0</v>
      </c>
      <c r="R432" s="42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  <c r="S432" s="60"/>
    </row>
    <row r="433" spans="3:19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8"/>
        <v>0</v>
      </c>
      <c r="M433" s="14">
        <f ca="1">SUMIFS(거래명세서품목조회!BK:BK, 거래명세서품목조회!BX:BX, B433, 거래명세서품목조회!G:G, "&lt;="&amp;(INT($B$4)-30))</f>
        <v>0</v>
      </c>
      <c r="N433" s="40">
        <f t="shared" ca="1" si="29"/>
        <v>0</v>
      </c>
      <c r="O433" s="40">
        <f t="shared" ca="1" si="30"/>
        <v>0</v>
      </c>
      <c r="P433" s="40">
        <f ca="1">MIN(MAX(0, L433-N433-O433), IFERROR(VLOOKUP(B433,'관리항목계정별잔액조회(전전월)'!$C:$E, 3, FALSE), 0))</f>
        <v>0</v>
      </c>
      <c r="Q433" s="46">
        <f t="shared" ca="1" si="31"/>
        <v>0</v>
      </c>
      <c r="R433" s="42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  <c r="S433" s="60"/>
    </row>
    <row r="434" spans="3:19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8"/>
        <v>0</v>
      </c>
      <c r="M434" s="14">
        <f ca="1">SUMIFS(거래명세서품목조회!BK:BK, 거래명세서품목조회!BX:BX, B434, 거래명세서품목조회!G:G, "&lt;="&amp;(INT($B$4)-30))</f>
        <v>0</v>
      </c>
      <c r="N434" s="40">
        <f t="shared" ca="1" si="29"/>
        <v>0</v>
      </c>
      <c r="O434" s="40">
        <f t="shared" ca="1" si="30"/>
        <v>0</v>
      </c>
      <c r="P434" s="40">
        <f ca="1">MIN(MAX(0, L434-N434-O434), IFERROR(VLOOKUP(B434,'관리항목계정별잔액조회(전전월)'!$C:$E, 3, FALSE), 0))</f>
        <v>0</v>
      </c>
      <c r="Q434" s="46">
        <f t="shared" ca="1" si="31"/>
        <v>0</v>
      </c>
      <c r="R434" s="42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  <c r="S434" s="60"/>
    </row>
    <row r="435" spans="3:19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8"/>
        <v>0</v>
      </c>
      <c r="M435" s="14">
        <f ca="1">SUMIFS(거래명세서품목조회!BK:BK, 거래명세서품목조회!BX:BX, B435, 거래명세서품목조회!G:G, "&lt;="&amp;(INT($B$4)-30))</f>
        <v>0</v>
      </c>
      <c r="N435" s="40">
        <f t="shared" ca="1" si="29"/>
        <v>0</v>
      </c>
      <c r="O435" s="40">
        <f t="shared" ca="1" si="30"/>
        <v>0</v>
      </c>
      <c r="P435" s="40">
        <f ca="1">MIN(MAX(0, L435-N435-O435), IFERROR(VLOOKUP(B435,'관리항목계정별잔액조회(전전월)'!$C:$E, 3, FALSE), 0))</f>
        <v>0</v>
      </c>
      <c r="Q435" s="46">
        <f t="shared" ca="1" si="31"/>
        <v>0</v>
      </c>
      <c r="R435" s="42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  <c r="S435" s="60"/>
    </row>
    <row r="436" spans="3:19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8"/>
        <v>0</v>
      </c>
      <c r="M436" s="14">
        <f ca="1">SUMIFS(거래명세서품목조회!BK:BK, 거래명세서품목조회!BX:BX, B436, 거래명세서품목조회!G:G, "&lt;="&amp;(INT($B$4)-30))</f>
        <v>0</v>
      </c>
      <c r="N436" s="40">
        <f t="shared" ca="1" si="29"/>
        <v>0</v>
      </c>
      <c r="O436" s="40">
        <f t="shared" ca="1" si="30"/>
        <v>0</v>
      </c>
      <c r="P436" s="40">
        <f ca="1">MIN(MAX(0, L436-N436-O436), IFERROR(VLOOKUP(B436,'관리항목계정별잔액조회(전전월)'!$C:$E, 3, FALSE), 0))</f>
        <v>0</v>
      </c>
      <c r="Q436" s="46">
        <f t="shared" ca="1" si="31"/>
        <v>0</v>
      </c>
      <c r="R436" s="42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  <c r="S436" s="60"/>
    </row>
    <row r="437" spans="3:19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8"/>
        <v>0</v>
      </c>
      <c r="M437" s="14">
        <f ca="1">SUMIFS(거래명세서품목조회!BK:BK, 거래명세서품목조회!BX:BX, B437, 거래명세서품목조회!G:G, "&lt;="&amp;(INT($B$4)-30))</f>
        <v>0</v>
      </c>
      <c r="N437" s="40">
        <f t="shared" ca="1" si="29"/>
        <v>0</v>
      </c>
      <c r="O437" s="40">
        <f t="shared" ca="1" si="30"/>
        <v>0</v>
      </c>
      <c r="P437" s="40">
        <f ca="1">MIN(MAX(0, L437-N437-O437), IFERROR(VLOOKUP(B437,'관리항목계정별잔액조회(전전월)'!$C:$E, 3, FALSE), 0))</f>
        <v>0</v>
      </c>
      <c r="Q437" s="46">
        <f t="shared" ca="1" si="31"/>
        <v>0</v>
      </c>
      <c r="R437" s="42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  <c r="S437" s="60"/>
    </row>
    <row r="438" spans="3:19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8"/>
        <v>0</v>
      </c>
      <c r="M438" s="14">
        <f ca="1">SUMIFS(거래명세서품목조회!BK:BK, 거래명세서품목조회!BX:BX, B438, 거래명세서품목조회!G:G, "&lt;="&amp;(INT($B$4)-30))</f>
        <v>0</v>
      </c>
      <c r="N438" s="40">
        <f t="shared" ca="1" si="29"/>
        <v>0</v>
      </c>
      <c r="O438" s="40">
        <f t="shared" ca="1" si="30"/>
        <v>0</v>
      </c>
      <c r="P438" s="40">
        <f ca="1">MIN(MAX(0, L438-N438-O438), IFERROR(VLOOKUP(B438,'관리항목계정별잔액조회(전전월)'!$C:$E, 3, FALSE), 0))</f>
        <v>0</v>
      </c>
      <c r="Q438" s="46">
        <f t="shared" ref="Q391:Q454" ca="1" si="32">MAX(0,L438-N438-O438-P438)</f>
        <v>0</v>
      </c>
      <c r="R438" s="42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  <c r="S438" s="60"/>
    </row>
    <row r="439" spans="3:19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8"/>
        <v>0</v>
      </c>
      <c r="M439" s="14">
        <f ca="1">SUMIFS(거래명세서품목조회!BK:BK, 거래명세서품목조회!BX:BX, B439, 거래명세서품목조회!G:G, "&lt;="&amp;(INT($B$4)-30))</f>
        <v>0</v>
      </c>
      <c r="N439" s="40">
        <f t="shared" ca="1" si="29"/>
        <v>0</v>
      </c>
      <c r="O439" s="40">
        <f t="shared" ca="1" si="30"/>
        <v>0</v>
      </c>
      <c r="P439" s="40">
        <f ca="1">MIN(MAX(0, L439-N439-O439), IFERROR(VLOOKUP(B439,'관리항목계정별잔액조회(전전월)'!$C:$E, 3, FALSE), 0))</f>
        <v>0</v>
      </c>
      <c r="Q439" s="46">
        <f t="shared" ca="1" si="32"/>
        <v>0</v>
      </c>
      <c r="R439" s="42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  <c r="S439" s="60"/>
    </row>
    <row r="440" spans="3:19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8"/>
        <v>0</v>
      </c>
      <c r="M440" s="14">
        <f ca="1">SUMIFS(거래명세서품목조회!BK:BK, 거래명세서품목조회!BX:BX, B440, 거래명세서품목조회!G:G, "&lt;="&amp;(INT($B$4)-30))</f>
        <v>0</v>
      </c>
      <c r="N440" s="40">
        <f t="shared" ca="1" si="29"/>
        <v>0</v>
      </c>
      <c r="O440" s="40">
        <f t="shared" ca="1" si="30"/>
        <v>0</v>
      </c>
      <c r="P440" s="40">
        <f ca="1">MIN(MAX(0, L440-N440-O440), IFERROR(VLOOKUP(B440,'관리항목계정별잔액조회(전전월)'!$C:$E, 3, FALSE), 0))</f>
        <v>0</v>
      </c>
      <c r="Q440" s="46">
        <f t="shared" ca="1" si="32"/>
        <v>0</v>
      </c>
      <c r="R440" s="42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  <c r="S440" s="60"/>
    </row>
    <row r="441" spans="3:19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8"/>
        <v>0</v>
      </c>
      <c r="M441" s="14">
        <f ca="1">SUMIFS(거래명세서품목조회!BK:BK, 거래명세서품목조회!BX:BX, B441, 거래명세서품목조회!G:G, "&lt;="&amp;(INT($B$4)-30))</f>
        <v>0</v>
      </c>
      <c r="N441" s="40">
        <f t="shared" ca="1" si="29"/>
        <v>0</v>
      </c>
      <c r="O441" s="40">
        <f t="shared" ca="1" si="30"/>
        <v>0</v>
      </c>
      <c r="P441" s="40">
        <f ca="1">MIN(MAX(0, L441-N441-O441), IFERROR(VLOOKUP(B441,'관리항목계정별잔액조회(전전월)'!$C:$E, 3, FALSE), 0))</f>
        <v>0</v>
      </c>
      <c r="Q441" s="46">
        <f t="shared" ca="1" si="32"/>
        <v>0</v>
      </c>
      <c r="R441" s="42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  <c r="S441" s="60"/>
    </row>
    <row r="442" spans="3:19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8"/>
        <v>0</v>
      </c>
      <c r="M442" s="14">
        <f ca="1">SUMIFS(거래명세서품목조회!BK:BK, 거래명세서품목조회!BX:BX, B442, 거래명세서품목조회!G:G, "&lt;="&amp;(INT($B$4)-30))</f>
        <v>0</v>
      </c>
      <c r="N442" s="40">
        <f t="shared" ca="1" si="29"/>
        <v>0</v>
      </c>
      <c r="O442" s="40">
        <f t="shared" ca="1" si="30"/>
        <v>0</v>
      </c>
      <c r="P442" s="40">
        <f ca="1">MIN(MAX(0, L442-N442-O442), IFERROR(VLOOKUP(B442,'관리항목계정별잔액조회(전전월)'!$C:$E, 3, FALSE), 0))</f>
        <v>0</v>
      </c>
      <c r="Q442" s="46">
        <f t="shared" ca="1" si="32"/>
        <v>0</v>
      </c>
      <c r="R442" s="42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  <c r="S442" s="60"/>
    </row>
    <row r="443" spans="3:19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8"/>
        <v>0</v>
      </c>
      <c r="M443" s="14">
        <f ca="1">SUMIFS(거래명세서품목조회!BK:BK, 거래명세서품목조회!BX:BX, B443, 거래명세서품목조회!G:G, "&lt;="&amp;(INT($B$4)-30))</f>
        <v>0</v>
      </c>
      <c r="N443" s="40">
        <f t="shared" ca="1" si="29"/>
        <v>0</v>
      </c>
      <c r="O443" s="40">
        <f t="shared" ca="1" si="30"/>
        <v>0</v>
      </c>
      <c r="P443" s="40">
        <f ca="1">MIN(MAX(0, L443-N443-O443), IFERROR(VLOOKUP(B443,'관리항목계정별잔액조회(전전월)'!$C:$E, 3, FALSE), 0))</f>
        <v>0</v>
      </c>
      <c r="Q443" s="46">
        <f t="shared" ca="1" si="32"/>
        <v>0</v>
      </c>
      <c r="R443" s="42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  <c r="S443" s="60"/>
    </row>
    <row r="444" spans="3:19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8"/>
        <v>0</v>
      </c>
      <c r="M444" s="14">
        <f ca="1">SUMIFS(거래명세서품목조회!BK:BK, 거래명세서품목조회!BX:BX, B444, 거래명세서품목조회!G:G, "&lt;="&amp;(INT($B$4)-30))</f>
        <v>0</v>
      </c>
      <c r="N444" s="40">
        <f t="shared" ca="1" si="29"/>
        <v>0</v>
      </c>
      <c r="O444" s="40">
        <f t="shared" ca="1" si="30"/>
        <v>0</v>
      </c>
      <c r="P444" s="40">
        <f ca="1">MIN(MAX(0, L444-N444-O444), IFERROR(VLOOKUP(B444,'관리항목계정별잔액조회(전전월)'!$C:$E, 3, FALSE), 0))</f>
        <v>0</v>
      </c>
      <c r="Q444" s="46">
        <f t="shared" ca="1" si="32"/>
        <v>0</v>
      </c>
      <c r="R444" s="42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  <c r="S444" s="60"/>
    </row>
    <row r="445" spans="3:19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8"/>
        <v>0</v>
      </c>
      <c r="M445" s="14">
        <f ca="1">SUMIFS(거래명세서품목조회!BK:BK, 거래명세서품목조회!BX:BX, B445, 거래명세서품목조회!G:G, "&lt;="&amp;(INT($B$4)-30))</f>
        <v>0</v>
      </c>
      <c r="N445" s="40">
        <f t="shared" ca="1" si="29"/>
        <v>0</v>
      </c>
      <c r="O445" s="40">
        <f t="shared" ca="1" si="30"/>
        <v>0</v>
      </c>
      <c r="P445" s="40">
        <f ca="1">MIN(MAX(0, L445-N445-O445), IFERROR(VLOOKUP(B445,'관리항목계정별잔액조회(전전월)'!$C:$E, 3, FALSE), 0))</f>
        <v>0</v>
      </c>
      <c r="Q445" s="46">
        <f t="shared" ca="1" si="32"/>
        <v>0</v>
      </c>
      <c r="R445" s="42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  <c r="S445" s="60"/>
    </row>
    <row r="446" spans="3:19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8"/>
        <v>0</v>
      </c>
      <c r="M446" s="14">
        <f ca="1">SUMIFS(거래명세서품목조회!BK:BK, 거래명세서품목조회!BX:BX, B446, 거래명세서품목조회!G:G, "&lt;="&amp;(INT($B$4)-30))</f>
        <v>0</v>
      </c>
      <c r="N446" s="40">
        <f t="shared" ca="1" si="29"/>
        <v>0</v>
      </c>
      <c r="O446" s="40">
        <f t="shared" ca="1" si="30"/>
        <v>0</v>
      </c>
      <c r="P446" s="40">
        <f ca="1">MIN(MAX(0, L446-N446-O446), IFERROR(VLOOKUP(B446,'관리항목계정별잔액조회(전전월)'!$C:$E, 3, FALSE), 0))</f>
        <v>0</v>
      </c>
      <c r="Q446" s="46">
        <f t="shared" ca="1" si="32"/>
        <v>0</v>
      </c>
      <c r="R446" s="42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  <c r="S446" s="60"/>
    </row>
    <row r="447" spans="3:19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8"/>
        <v>0</v>
      </c>
      <c r="M447" s="14">
        <f ca="1">SUMIFS(거래명세서품목조회!BK:BK, 거래명세서품목조회!BX:BX, B447, 거래명세서품목조회!G:G, "&lt;="&amp;(INT($B$4)-30))</f>
        <v>0</v>
      </c>
      <c r="N447" s="40">
        <f t="shared" ca="1" si="29"/>
        <v>0</v>
      </c>
      <c r="O447" s="40">
        <f t="shared" ca="1" si="30"/>
        <v>0</v>
      </c>
      <c r="P447" s="40">
        <f ca="1">MIN(MAX(0, L447-N447-O447), IFERROR(VLOOKUP(B447,'관리항목계정별잔액조회(전전월)'!$C:$E, 3, FALSE), 0))</f>
        <v>0</v>
      </c>
      <c r="Q447" s="46">
        <f t="shared" ca="1" si="32"/>
        <v>0</v>
      </c>
      <c r="R447" s="42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  <c r="S447" s="60"/>
    </row>
    <row r="448" spans="3:19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8"/>
        <v>0</v>
      </c>
      <c r="M448" s="14">
        <f ca="1">SUMIFS(거래명세서품목조회!BK:BK, 거래명세서품목조회!BX:BX, B448, 거래명세서품목조회!G:G, "&lt;="&amp;(INT($B$4)-30))</f>
        <v>0</v>
      </c>
      <c r="N448" s="40">
        <f t="shared" ca="1" si="29"/>
        <v>0</v>
      </c>
      <c r="O448" s="40">
        <f t="shared" ca="1" si="30"/>
        <v>0</v>
      </c>
      <c r="P448" s="40">
        <f ca="1">MIN(MAX(0, L448-N448-O448), IFERROR(VLOOKUP(B448,'관리항목계정별잔액조회(전전월)'!$C:$E, 3, FALSE), 0))</f>
        <v>0</v>
      </c>
      <c r="Q448" s="46">
        <f t="shared" ca="1" si="32"/>
        <v>0</v>
      </c>
      <c r="R448" s="42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  <c r="S448" s="60"/>
    </row>
    <row r="449" spans="3:19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8"/>
        <v>0</v>
      </c>
      <c r="M449" s="14">
        <f ca="1">SUMIFS(거래명세서품목조회!BK:BK, 거래명세서품목조회!BX:BX, B449, 거래명세서품목조회!G:G, "&lt;="&amp;(INT($B$4)-30))</f>
        <v>0</v>
      </c>
      <c r="N449" s="40">
        <f t="shared" ca="1" si="29"/>
        <v>0</v>
      </c>
      <c r="O449" s="40">
        <f t="shared" ca="1" si="30"/>
        <v>0</v>
      </c>
      <c r="P449" s="40">
        <f ca="1">MIN(MAX(0, L449-N449-O449), IFERROR(VLOOKUP(B449,'관리항목계정별잔액조회(전전월)'!$C:$E, 3, FALSE), 0))</f>
        <v>0</v>
      </c>
      <c r="Q449" s="46">
        <f t="shared" ca="1" si="32"/>
        <v>0</v>
      </c>
      <c r="R449" s="42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  <c r="S449" s="60"/>
    </row>
    <row r="450" spans="3:19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8"/>
        <v>0</v>
      </c>
      <c r="M450" s="14">
        <f ca="1">SUMIFS(거래명세서품목조회!BK:BK, 거래명세서품목조회!BX:BX, B450, 거래명세서품목조회!G:G, "&lt;="&amp;(INT($B$4)-30))</f>
        <v>0</v>
      </c>
      <c r="N450" s="40">
        <f t="shared" ca="1" si="29"/>
        <v>0</v>
      </c>
      <c r="O450" s="40">
        <f t="shared" ca="1" si="30"/>
        <v>0</v>
      </c>
      <c r="P450" s="40">
        <f ca="1">MIN(MAX(0, L450-N450-O450), IFERROR(VLOOKUP(B450,'관리항목계정별잔액조회(전전월)'!$C:$E, 3, FALSE), 0))</f>
        <v>0</v>
      </c>
      <c r="Q450" s="46">
        <f t="shared" ca="1" si="32"/>
        <v>0</v>
      </c>
      <c r="R450" s="42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  <c r="S450" s="60"/>
    </row>
    <row r="451" spans="3:19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8"/>
        <v>0</v>
      </c>
      <c r="M451" s="14">
        <f ca="1">SUMIFS(거래명세서품목조회!BK:BK, 거래명세서품목조회!BX:BX, B451, 거래명세서품목조회!G:G, "&lt;="&amp;(INT($B$4)-30))</f>
        <v>0</v>
      </c>
      <c r="N451" s="40">
        <f t="shared" ca="1" si="29"/>
        <v>0</v>
      </c>
      <c r="O451" s="40">
        <f t="shared" ca="1" si="30"/>
        <v>0</v>
      </c>
      <c r="P451" s="40">
        <f ca="1">MIN(MAX(0, L451-N451-O451), IFERROR(VLOOKUP(B451,'관리항목계정별잔액조회(전전월)'!$C:$E, 3, FALSE), 0))</f>
        <v>0</v>
      </c>
      <c r="Q451" s="46">
        <f t="shared" ca="1" si="32"/>
        <v>0</v>
      </c>
      <c r="R451" s="42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  <c r="S451" s="60"/>
    </row>
    <row r="452" spans="3:19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8"/>
        <v>0</v>
      </c>
      <c r="M452" s="14">
        <f ca="1">SUMIFS(거래명세서품목조회!BK:BK, 거래명세서품목조회!BX:BX, B452, 거래명세서품목조회!G:G, "&lt;="&amp;(INT($B$4)-30))</f>
        <v>0</v>
      </c>
      <c r="N452" s="40">
        <f t="shared" ca="1" si="29"/>
        <v>0</v>
      </c>
      <c r="O452" s="40">
        <f t="shared" ca="1" si="30"/>
        <v>0</v>
      </c>
      <c r="P452" s="40">
        <f ca="1">MIN(MAX(0, L452-N452-O452), IFERROR(VLOOKUP(B452,'관리항목계정별잔액조회(전전월)'!$C:$E, 3, FALSE), 0))</f>
        <v>0</v>
      </c>
      <c r="Q452" s="46">
        <f t="shared" ca="1" si="32"/>
        <v>0</v>
      </c>
      <c r="R452" s="42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  <c r="S452" s="60"/>
    </row>
    <row r="453" spans="3:19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8"/>
        <v>0</v>
      </c>
      <c r="M453" s="14">
        <f ca="1">SUMIFS(거래명세서품목조회!BK:BK, 거래명세서품목조회!BX:BX, B453, 거래명세서품목조회!G:G, "&lt;="&amp;(INT($B$4)-30))</f>
        <v>0</v>
      </c>
      <c r="N453" s="40">
        <f t="shared" ca="1" si="29"/>
        <v>0</v>
      </c>
      <c r="O453" s="40">
        <f t="shared" ca="1" si="30"/>
        <v>0</v>
      </c>
      <c r="P453" s="40">
        <f ca="1">MIN(MAX(0, L453-N453-O453), IFERROR(VLOOKUP(B453,'관리항목계정별잔액조회(전전월)'!$C:$E, 3, FALSE), 0))</f>
        <v>0</v>
      </c>
      <c r="Q453" s="46">
        <f t="shared" ca="1" si="32"/>
        <v>0</v>
      </c>
      <c r="R453" s="42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  <c r="S453" s="60"/>
    </row>
    <row r="454" spans="3:19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8"/>
        <v>0</v>
      </c>
      <c r="M454" s="14">
        <f ca="1">SUMIFS(거래명세서품목조회!BK:BK, 거래명세서품목조회!BX:BX, B454, 거래명세서품목조회!G:G, "&lt;="&amp;(INT($B$4)-30))</f>
        <v>0</v>
      </c>
      <c r="N454" s="40">
        <f t="shared" ca="1" si="29"/>
        <v>0</v>
      </c>
      <c r="O454" s="40">
        <f t="shared" ca="1" si="30"/>
        <v>0</v>
      </c>
      <c r="P454" s="40">
        <f ca="1">MIN(MAX(0, L454-N454-O454), IFERROR(VLOOKUP(B454,'관리항목계정별잔액조회(전전월)'!$C:$E, 3, FALSE), 0))</f>
        <v>0</v>
      </c>
      <c r="Q454" s="46">
        <f t="shared" ca="1" si="32"/>
        <v>0</v>
      </c>
      <c r="R454" s="42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  <c r="S454" s="60"/>
    </row>
    <row r="455" spans="3:19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3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0">
        <f t="shared" ref="N455:N518" ca="1" si="34">MIN(L455, I455+J455)</f>
        <v>0</v>
      </c>
      <c r="O455" s="40">
        <f t="shared" ref="O455:O518" ca="1" si="35">MIN(MAX(0, L455-N455), F455)</f>
        <v>0</v>
      </c>
      <c r="P455" s="40">
        <f ca="1">MIN(MAX(0, L455-N455-O455), IFERROR(VLOOKUP(B455,'관리항목계정별잔액조회(전전월)'!$C:$E, 3, FALSE), 0))</f>
        <v>0</v>
      </c>
      <c r="Q455" s="46">
        <f t="shared" ref="Q455:Q518" ca="1" si="36">MAX(0,L455-N455-O455-P455)</f>
        <v>0</v>
      </c>
      <c r="R455" s="42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  <c r="S455" s="60"/>
    </row>
    <row r="456" spans="3:19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3"/>
        <v>0</v>
      </c>
      <c r="M456" s="14">
        <f ca="1">SUMIFS(거래명세서품목조회!BK:BK, 거래명세서품목조회!BX:BX, B456, 거래명세서품목조회!G:G, "&lt;="&amp;(INT($B$4)-30))</f>
        <v>0</v>
      </c>
      <c r="N456" s="40">
        <f t="shared" ca="1" si="34"/>
        <v>0</v>
      </c>
      <c r="O456" s="40">
        <f t="shared" ca="1" si="35"/>
        <v>0</v>
      </c>
      <c r="P456" s="40">
        <f ca="1">MIN(MAX(0, L456-N456-O456), IFERROR(VLOOKUP(B456,'관리항목계정별잔액조회(전전월)'!$C:$E, 3, FALSE), 0))</f>
        <v>0</v>
      </c>
      <c r="Q456" s="46">
        <f t="shared" ca="1" si="36"/>
        <v>0</v>
      </c>
      <c r="R456" s="42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  <c r="S456" s="60"/>
    </row>
    <row r="457" spans="3:19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3"/>
        <v>0</v>
      </c>
      <c r="M457" s="14">
        <f ca="1">SUMIFS(거래명세서품목조회!BK:BK, 거래명세서품목조회!BX:BX, B457, 거래명세서품목조회!G:G, "&lt;="&amp;(INT($B$4)-30))</f>
        <v>0</v>
      </c>
      <c r="N457" s="40">
        <f t="shared" ca="1" si="34"/>
        <v>0</v>
      </c>
      <c r="O457" s="40">
        <f t="shared" ca="1" si="35"/>
        <v>0</v>
      </c>
      <c r="P457" s="40">
        <f ca="1">MIN(MAX(0, L457-N457-O457), IFERROR(VLOOKUP(B457,'관리항목계정별잔액조회(전전월)'!$C:$E, 3, FALSE), 0))</f>
        <v>0</v>
      </c>
      <c r="Q457" s="46">
        <f t="shared" ca="1" si="36"/>
        <v>0</v>
      </c>
      <c r="R457" s="42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  <c r="S457" s="60"/>
    </row>
    <row r="458" spans="3:19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3"/>
        <v>0</v>
      </c>
      <c r="M458" s="14">
        <f ca="1">SUMIFS(거래명세서품목조회!BK:BK, 거래명세서품목조회!BX:BX, B458, 거래명세서품목조회!G:G, "&lt;="&amp;(INT($B$4)-30))</f>
        <v>0</v>
      </c>
      <c r="N458" s="40">
        <f t="shared" ca="1" si="34"/>
        <v>0</v>
      </c>
      <c r="O458" s="40">
        <f t="shared" ca="1" si="35"/>
        <v>0</v>
      </c>
      <c r="P458" s="40">
        <f ca="1">MIN(MAX(0, L458-N458-O458), IFERROR(VLOOKUP(B458,'관리항목계정별잔액조회(전전월)'!$C:$E, 3, FALSE), 0))</f>
        <v>0</v>
      </c>
      <c r="Q458" s="46">
        <f t="shared" ca="1" si="36"/>
        <v>0</v>
      </c>
      <c r="R458" s="42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  <c r="S458" s="60"/>
    </row>
    <row r="459" spans="3:19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3"/>
        <v>0</v>
      </c>
      <c r="M459" s="14">
        <f ca="1">SUMIFS(거래명세서품목조회!BK:BK, 거래명세서품목조회!BX:BX, B459, 거래명세서품목조회!G:G, "&lt;="&amp;(INT($B$4)-30))</f>
        <v>0</v>
      </c>
      <c r="N459" s="40">
        <f t="shared" ca="1" si="34"/>
        <v>0</v>
      </c>
      <c r="O459" s="40">
        <f t="shared" ca="1" si="35"/>
        <v>0</v>
      </c>
      <c r="P459" s="40">
        <f ca="1">MIN(MAX(0, L459-N459-O459), IFERROR(VLOOKUP(B459,'관리항목계정별잔액조회(전전월)'!$C:$E, 3, FALSE), 0))</f>
        <v>0</v>
      </c>
      <c r="Q459" s="46">
        <f t="shared" ca="1" si="36"/>
        <v>0</v>
      </c>
      <c r="R459" s="42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  <c r="S459" s="60"/>
    </row>
    <row r="460" spans="3:19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3"/>
        <v>0</v>
      </c>
      <c r="M460" s="14">
        <f ca="1">SUMIFS(거래명세서품목조회!BK:BK, 거래명세서품목조회!BX:BX, B460, 거래명세서품목조회!G:G, "&lt;="&amp;(INT($B$4)-30))</f>
        <v>0</v>
      </c>
      <c r="N460" s="40">
        <f t="shared" ca="1" si="34"/>
        <v>0</v>
      </c>
      <c r="O460" s="40">
        <f t="shared" ca="1" si="35"/>
        <v>0</v>
      </c>
      <c r="P460" s="40">
        <f ca="1">MIN(MAX(0, L460-N460-O460), IFERROR(VLOOKUP(B460,'관리항목계정별잔액조회(전전월)'!$C:$E, 3, FALSE), 0))</f>
        <v>0</v>
      </c>
      <c r="Q460" s="46">
        <f t="shared" ca="1" si="36"/>
        <v>0</v>
      </c>
      <c r="R460" s="42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  <c r="S460" s="60"/>
    </row>
    <row r="461" spans="3:19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3"/>
        <v>0</v>
      </c>
      <c r="M461" s="14">
        <f ca="1">SUMIFS(거래명세서품목조회!BK:BK, 거래명세서품목조회!BX:BX, B461, 거래명세서품목조회!G:G, "&lt;="&amp;(INT($B$4)-30))</f>
        <v>0</v>
      </c>
      <c r="N461" s="40">
        <f t="shared" ca="1" si="34"/>
        <v>0</v>
      </c>
      <c r="O461" s="40">
        <f t="shared" ca="1" si="35"/>
        <v>0</v>
      </c>
      <c r="P461" s="40">
        <f ca="1">MIN(MAX(0, L461-N461-O461), IFERROR(VLOOKUP(B461,'관리항목계정별잔액조회(전전월)'!$C:$E, 3, FALSE), 0))</f>
        <v>0</v>
      </c>
      <c r="Q461" s="46">
        <f t="shared" ca="1" si="36"/>
        <v>0</v>
      </c>
      <c r="R461" s="42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  <c r="S461" s="60"/>
    </row>
    <row r="462" spans="3:19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3"/>
        <v>0</v>
      </c>
      <c r="M462" s="14">
        <f ca="1">SUMIFS(거래명세서품목조회!BK:BK, 거래명세서품목조회!BX:BX, B462, 거래명세서품목조회!G:G, "&lt;="&amp;(INT($B$4)-30))</f>
        <v>0</v>
      </c>
      <c r="N462" s="40">
        <f t="shared" ca="1" si="34"/>
        <v>0</v>
      </c>
      <c r="O462" s="40">
        <f t="shared" ca="1" si="35"/>
        <v>0</v>
      </c>
      <c r="P462" s="40">
        <f ca="1">MIN(MAX(0, L462-N462-O462), IFERROR(VLOOKUP(B462,'관리항목계정별잔액조회(전전월)'!$C:$E, 3, FALSE), 0))</f>
        <v>0</v>
      </c>
      <c r="Q462" s="46">
        <f t="shared" ca="1" si="36"/>
        <v>0</v>
      </c>
      <c r="R462" s="42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  <c r="S462" s="60"/>
    </row>
    <row r="463" spans="3:19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3"/>
        <v>0</v>
      </c>
      <c r="M463" s="14">
        <f ca="1">SUMIFS(거래명세서품목조회!BK:BK, 거래명세서품목조회!BX:BX, B463, 거래명세서품목조회!G:G, "&lt;="&amp;(INT($B$4)-30))</f>
        <v>0</v>
      </c>
      <c r="N463" s="40">
        <f t="shared" ca="1" si="34"/>
        <v>0</v>
      </c>
      <c r="O463" s="40">
        <f t="shared" ca="1" si="35"/>
        <v>0</v>
      </c>
      <c r="P463" s="40">
        <f ca="1">MIN(MAX(0, L463-N463-O463), IFERROR(VLOOKUP(B463,'관리항목계정별잔액조회(전전월)'!$C:$E, 3, FALSE), 0))</f>
        <v>0</v>
      </c>
      <c r="Q463" s="46">
        <f t="shared" ca="1" si="36"/>
        <v>0</v>
      </c>
      <c r="R463" s="42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  <c r="S463" s="60"/>
    </row>
    <row r="464" spans="3:19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3"/>
        <v>0</v>
      </c>
      <c r="M464" s="14">
        <f ca="1">SUMIFS(거래명세서품목조회!BK:BK, 거래명세서품목조회!BX:BX, B464, 거래명세서품목조회!G:G, "&lt;="&amp;(INT($B$4)-30))</f>
        <v>0</v>
      </c>
      <c r="N464" s="40">
        <f t="shared" ca="1" si="34"/>
        <v>0</v>
      </c>
      <c r="O464" s="40">
        <f t="shared" ca="1" si="35"/>
        <v>0</v>
      </c>
      <c r="P464" s="40">
        <f ca="1">MIN(MAX(0, L464-N464-O464), IFERROR(VLOOKUP(B464,'관리항목계정별잔액조회(전전월)'!$C:$E, 3, FALSE), 0))</f>
        <v>0</v>
      </c>
      <c r="Q464" s="46">
        <f t="shared" ca="1" si="36"/>
        <v>0</v>
      </c>
      <c r="R464" s="42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  <c r="S464" s="60"/>
    </row>
    <row r="465" spans="3:19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3"/>
        <v>0</v>
      </c>
      <c r="M465" s="14">
        <f ca="1">SUMIFS(거래명세서품목조회!BK:BK, 거래명세서품목조회!BX:BX, B465, 거래명세서품목조회!G:G, "&lt;="&amp;(INT($B$4)-30))</f>
        <v>0</v>
      </c>
      <c r="N465" s="40">
        <f t="shared" ca="1" si="34"/>
        <v>0</v>
      </c>
      <c r="O465" s="40">
        <f t="shared" ca="1" si="35"/>
        <v>0</v>
      </c>
      <c r="P465" s="40">
        <f ca="1">MIN(MAX(0, L465-N465-O465), IFERROR(VLOOKUP(B465,'관리항목계정별잔액조회(전전월)'!$C:$E, 3, FALSE), 0))</f>
        <v>0</v>
      </c>
      <c r="Q465" s="46">
        <f t="shared" ca="1" si="36"/>
        <v>0</v>
      </c>
      <c r="R465" s="42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  <c r="S465" s="60"/>
    </row>
    <row r="466" spans="3:19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3"/>
        <v>0</v>
      </c>
      <c r="M466" s="14">
        <f ca="1">SUMIFS(거래명세서품목조회!BK:BK, 거래명세서품목조회!BX:BX, B466, 거래명세서품목조회!G:G, "&lt;="&amp;(INT($B$4)-30))</f>
        <v>0</v>
      </c>
      <c r="N466" s="40">
        <f t="shared" ca="1" si="34"/>
        <v>0</v>
      </c>
      <c r="O466" s="40">
        <f t="shared" ca="1" si="35"/>
        <v>0</v>
      </c>
      <c r="P466" s="40">
        <f ca="1">MIN(MAX(0, L466-N466-O466), IFERROR(VLOOKUP(B466,'관리항목계정별잔액조회(전전월)'!$C:$E, 3, FALSE), 0))</f>
        <v>0</v>
      </c>
      <c r="Q466" s="46">
        <f t="shared" ca="1" si="36"/>
        <v>0</v>
      </c>
      <c r="R466" s="42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  <c r="S466" s="60"/>
    </row>
    <row r="467" spans="3:19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3"/>
        <v>0</v>
      </c>
      <c r="M467" s="14">
        <f ca="1">SUMIFS(거래명세서품목조회!BK:BK, 거래명세서품목조회!BX:BX, B467, 거래명세서품목조회!G:G, "&lt;="&amp;(INT($B$4)-30))</f>
        <v>0</v>
      </c>
      <c r="N467" s="40">
        <f t="shared" ca="1" si="34"/>
        <v>0</v>
      </c>
      <c r="O467" s="40">
        <f t="shared" ca="1" si="35"/>
        <v>0</v>
      </c>
      <c r="P467" s="40">
        <f ca="1">MIN(MAX(0, L467-N467-O467), IFERROR(VLOOKUP(B467,'관리항목계정별잔액조회(전전월)'!$C:$E, 3, FALSE), 0))</f>
        <v>0</v>
      </c>
      <c r="Q467" s="46">
        <f t="shared" ca="1" si="36"/>
        <v>0</v>
      </c>
      <c r="R467" s="42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  <c r="S467" s="60"/>
    </row>
    <row r="468" spans="3:19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3"/>
        <v>0</v>
      </c>
      <c r="M468" s="14">
        <f ca="1">SUMIFS(거래명세서품목조회!BK:BK, 거래명세서품목조회!BX:BX, B468, 거래명세서품목조회!G:G, "&lt;="&amp;(INT($B$4)-30))</f>
        <v>0</v>
      </c>
      <c r="N468" s="40">
        <f t="shared" ca="1" si="34"/>
        <v>0</v>
      </c>
      <c r="O468" s="40">
        <f t="shared" ca="1" si="35"/>
        <v>0</v>
      </c>
      <c r="P468" s="40">
        <f ca="1">MIN(MAX(0, L468-N468-O468), IFERROR(VLOOKUP(B468,'관리항목계정별잔액조회(전전월)'!$C:$E, 3, FALSE), 0))</f>
        <v>0</v>
      </c>
      <c r="Q468" s="46">
        <f t="shared" ca="1" si="36"/>
        <v>0</v>
      </c>
      <c r="R468" s="42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  <c r="S468" s="60"/>
    </row>
    <row r="469" spans="3:19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3"/>
        <v>0</v>
      </c>
      <c r="M469" s="14">
        <f ca="1">SUMIFS(거래명세서품목조회!BK:BK, 거래명세서품목조회!BX:BX, B469, 거래명세서품목조회!G:G, "&lt;="&amp;(INT($B$4)-30))</f>
        <v>0</v>
      </c>
      <c r="N469" s="40">
        <f t="shared" ca="1" si="34"/>
        <v>0</v>
      </c>
      <c r="O469" s="40">
        <f t="shared" ca="1" si="35"/>
        <v>0</v>
      </c>
      <c r="P469" s="40">
        <f ca="1">MIN(MAX(0, L469-N469-O469), IFERROR(VLOOKUP(B469,'관리항목계정별잔액조회(전전월)'!$C:$E, 3, FALSE), 0))</f>
        <v>0</v>
      </c>
      <c r="Q469" s="46">
        <f t="shared" ca="1" si="36"/>
        <v>0</v>
      </c>
      <c r="R469" s="42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  <c r="S469" s="60"/>
    </row>
    <row r="470" spans="3:19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3"/>
        <v>0</v>
      </c>
      <c r="M470" s="14">
        <f ca="1">SUMIFS(거래명세서품목조회!BK:BK, 거래명세서품목조회!BX:BX, B470, 거래명세서품목조회!G:G, "&lt;="&amp;(INT($B$4)-30))</f>
        <v>0</v>
      </c>
      <c r="N470" s="40">
        <f t="shared" ca="1" si="34"/>
        <v>0</v>
      </c>
      <c r="O470" s="40">
        <f t="shared" ca="1" si="35"/>
        <v>0</v>
      </c>
      <c r="P470" s="40">
        <f ca="1">MIN(MAX(0, L470-N470-O470), IFERROR(VLOOKUP(B470,'관리항목계정별잔액조회(전전월)'!$C:$E, 3, FALSE), 0))</f>
        <v>0</v>
      </c>
      <c r="Q470" s="46">
        <f t="shared" ca="1" si="36"/>
        <v>0</v>
      </c>
      <c r="R470" s="42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  <c r="S470" s="60"/>
    </row>
    <row r="471" spans="3:19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3"/>
        <v>0</v>
      </c>
      <c r="M471" s="14">
        <f ca="1">SUMIFS(거래명세서품목조회!BK:BK, 거래명세서품목조회!BX:BX, B471, 거래명세서품목조회!G:G, "&lt;="&amp;(INT($B$4)-30))</f>
        <v>0</v>
      </c>
      <c r="N471" s="40">
        <f t="shared" ca="1" si="34"/>
        <v>0</v>
      </c>
      <c r="O471" s="40">
        <f t="shared" ca="1" si="35"/>
        <v>0</v>
      </c>
      <c r="P471" s="40">
        <f ca="1">MIN(MAX(0, L471-N471-O471), IFERROR(VLOOKUP(B471,'관리항목계정별잔액조회(전전월)'!$C:$E, 3, FALSE), 0))</f>
        <v>0</v>
      </c>
      <c r="Q471" s="46">
        <f t="shared" ca="1" si="36"/>
        <v>0</v>
      </c>
      <c r="R471" s="42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  <c r="S471" s="60"/>
    </row>
    <row r="472" spans="3:19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3"/>
        <v>0</v>
      </c>
      <c r="M472" s="14">
        <f ca="1">SUMIFS(거래명세서품목조회!BK:BK, 거래명세서품목조회!BX:BX, B472, 거래명세서품목조회!G:G, "&lt;="&amp;(INT($B$4)-30))</f>
        <v>0</v>
      </c>
      <c r="N472" s="40">
        <f t="shared" ca="1" si="34"/>
        <v>0</v>
      </c>
      <c r="O472" s="40">
        <f t="shared" ca="1" si="35"/>
        <v>0</v>
      </c>
      <c r="P472" s="40">
        <f ca="1">MIN(MAX(0, L472-N472-O472), IFERROR(VLOOKUP(B472,'관리항목계정별잔액조회(전전월)'!$C:$E, 3, FALSE), 0))</f>
        <v>0</v>
      </c>
      <c r="Q472" s="46">
        <f t="shared" ca="1" si="36"/>
        <v>0</v>
      </c>
      <c r="R472" s="42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  <c r="S472" s="60"/>
    </row>
    <row r="473" spans="3:19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3"/>
        <v>0</v>
      </c>
      <c r="M473" s="14">
        <f ca="1">SUMIFS(거래명세서품목조회!BK:BK, 거래명세서품목조회!BX:BX, B473, 거래명세서품목조회!G:G, "&lt;="&amp;(INT($B$4)-30))</f>
        <v>0</v>
      </c>
      <c r="N473" s="40">
        <f t="shared" ca="1" si="34"/>
        <v>0</v>
      </c>
      <c r="O473" s="40">
        <f t="shared" ca="1" si="35"/>
        <v>0</v>
      </c>
      <c r="P473" s="40">
        <f ca="1">MIN(MAX(0, L473-N473-O473), IFERROR(VLOOKUP(B473,'관리항목계정별잔액조회(전전월)'!$C:$E, 3, FALSE), 0))</f>
        <v>0</v>
      </c>
      <c r="Q473" s="46">
        <f t="shared" ca="1" si="36"/>
        <v>0</v>
      </c>
      <c r="R473" s="42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  <c r="S473" s="60"/>
    </row>
    <row r="474" spans="3:19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3"/>
        <v>0</v>
      </c>
      <c r="M474" s="14">
        <f ca="1">SUMIFS(거래명세서품목조회!BK:BK, 거래명세서품목조회!BX:BX, B474, 거래명세서품목조회!G:G, "&lt;="&amp;(INT($B$4)-30))</f>
        <v>0</v>
      </c>
      <c r="N474" s="40">
        <f t="shared" ca="1" si="34"/>
        <v>0</v>
      </c>
      <c r="O474" s="40">
        <f t="shared" ca="1" si="35"/>
        <v>0</v>
      </c>
      <c r="P474" s="40">
        <f ca="1">MIN(MAX(0, L474-N474-O474), IFERROR(VLOOKUP(B474,'관리항목계정별잔액조회(전전월)'!$C:$E, 3, FALSE), 0))</f>
        <v>0</v>
      </c>
      <c r="Q474" s="46">
        <f t="shared" ca="1" si="36"/>
        <v>0</v>
      </c>
      <c r="R474" s="42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  <c r="S474" s="60"/>
    </row>
    <row r="475" spans="3:19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3"/>
        <v>0</v>
      </c>
      <c r="M475" s="14">
        <f ca="1">SUMIFS(거래명세서품목조회!BK:BK, 거래명세서품목조회!BX:BX, B475, 거래명세서품목조회!G:G, "&lt;="&amp;(INT($B$4)-30))</f>
        <v>0</v>
      </c>
      <c r="N475" s="40">
        <f t="shared" ca="1" si="34"/>
        <v>0</v>
      </c>
      <c r="O475" s="40">
        <f t="shared" ca="1" si="35"/>
        <v>0</v>
      </c>
      <c r="P475" s="40">
        <f ca="1">MIN(MAX(0, L475-N475-O475), IFERROR(VLOOKUP(B475,'관리항목계정별잔액조회(전전월)'!$C:$E, 3, FALSE), 0))</f>
        <v>0</v>
      </c>
      <c r="Q475" s="46">
        <f t="shared" ca="1" si="36"/>
        <v>0</v>
      </c>
      <c r="R475" s="42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  <c r="S475" s="60"/>
    </row>
    <row r="476" spans="3:19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3"/>
        <v>0</v>
      </c>
      <c r="M476" s="14">
        <f ca="1">SUMIFS(거래명세서품목조회!BK:BK, 거래명세서품목조회!BX:BX, B476, 거래명세서품목조회!G:G, "&lt;="&amp;(INT($B$4)-30))</f>
        <v>0</v>
      </c>
      <c r="N476" s="40">
        <f t="shared" ca="1" si="34"/>
        <v>0</v>
      </c>
      <c r="O476" s="40">
        <f t="shared" ca="1" si="35"/>
        <v>0</v>
      </c>
      <c r="P476" s="40">
        <f ca="1">MIN(MAX(0, L476-N476-O476), IFERROR(VLOOKUP(B476,'관리항목계정별잔액조회(전전월)'!$C:$E, 3, FALSE), 0))</f>
        <v>0</v>
      </c>
      <c r="Q476" s="46">
        <f t="shared" ca="1" si="36"/>
        <v>0</v>
      </c>
      <c r="R476" s="42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  <c r="S476" s="60"/>
    </row>
    <row r="477" spans="3:19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3"/>
        <v>0</v>
      </c>
      <c r="M477" s="14">
        <f ca="1">SUMIFS(거래명세서품목조회!BK:BK, 거래명세서품목조회!BX:BX, B477, 거래명세서품목조회!G:G, "&lt;="&amp;(INT($B$4)-30))</f>
        <v>0</v>
      </c>
      <c r="N477" s="40">
        <f t="shared" ca="1" si="34"/>
        <v>0</v>
      </c>
      <c r="O477" s="40">
        <f t="shared" ca="1" si="35"/>
        <v>0</v>
      </c>
      <c r="P477" s="40">
        <f ca="1">MIN(MAX(0, L477-N477-O477), IFERROR(VLOOKUP(B477,'관리항목계정별잔액조회(전전월)'!$C:$E, 3, FALSE), 0))</f>
        <v>0</v>
      </c>
      <c r="Q477" s="46">
        <f t="shared" ca="1" si="36"/>
        <v>0</v>
      </c>
      <c r="R477" s="42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  <c r="S477" s="60"/>
    </row>
    <row r="478" spans="3:19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3"/>
        <v>0</v>
      </c>
      <c r="M478" s="14">
        <f ca="1">SUMIFS(거래명세서품목조회!BK:BK, 거래명세서품목조회!BX:BX, B478, 거래명세서품목조회!G:G, "&lt;="&amp;(INT($B$4)-30))</f>
        <v>0</v>
      </c>
      <c r="N478" s="40">
        <f t="shared" ca="1" si="34"/>
        <v>0</v>
      </c>
      <c r="O478" s="40">
        <f t="shared" ca="1" si="35"/>
        <v>0</v>
      </c>
      <c r="P478" s="40">
        <f ca="1">MIN(MAX(0, L478-N478-O478), IFERROR(VLOOKUP(B478,'관리항목계정별잔액조회(전전월)'!$C:$E, 3, FALSE), 0))</f>
        <v>0</v>
      </c>
      <c r="Q478" s="46">
        <f t="shared" ca="1" si="36"/>
        <v>0</v>
      </c>
      <c r="R478" s="42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  <c r="S478" s="60"/>
    </row>
    <row r="479" spans="3:19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3"/>
        <v>0</v>
      </c>
      <c r="M479" s="14">
        <f ca="1">SUMIFS(거래명세서품목조회!BK:BK, 거래명세서품목조회!BX:BX, B479, 거래명세서품목조회!G:G, "&lt;="&amp;(INT($B$4)-30))</f>
        <v>0</v>
      </c>
      <c r="N479" s="40">
        <f t="shared" ca="1" si="34"/>
        <v>0</v>
      </c>
      <c r="O479" s="40">
        <f t="shared" ca="1" si="35"/>
        <v>0</v>
      </c>
      <c r="P479" s="40">
        <f ca="1">MIN(MAX(0, L479-N479-O479), IFERROR(VLOOKUP(B479,'관리항목계정별잔액조회(전전월)'!$C:$E, 3, FALSE), 0))</f>
        <v>0</v>
      </c>
      <c r="Q479" s="46">
        <f t="shared" ca="1" si="36"/>
        <v>0</v>
      </c>
      <c r="R479" s="42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  <c r="S479" s="60"/>
    </row>
    <row r="480" spans="3:19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3"/>
        <v>0</v>
      </c>
      <c r="M480" s="14">
        <f ca="1">SUMIFS(거래명세서품목조회!BK:BK, 거래명세서품목조회!BX:BX, B480, 거래명세서품목조회!G:G, "&lt;="&amp;(INT($B$4)-30))</f>
        <v>0</v>
      </c>
      <c r="N480" s="40">
        <f t="shared" ca="1" si="34"/>
        <v>0</v>
      </c>
      <c r="O480" s="40">
        <f t="shared" ca="1" si="35"/>
        <v>0</v>
      </c>
      <c r="P480" s="40">
        <f ca="1">MIN(MAX(0, L480-N480-O480), IFERROR(VLOOKUP(B480,'관리항목계정별잔액조회(전전월)'!$C:$E, 3, FALSE), 0))</f>
        <v>0</v>
      </c>
      <c r="Q480" s="46">
        <f t="shared" ca="1" si="36"/>
        <v>0</v>
      </c>
      <c r="R480" s="42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  <c r="S480" s="60"/>
    </row>
    <row r="481" spans="3:19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3"/>
        <v>0</v>
      </c>
      <c r="M481" s="14">
        <f ca="1">SUMIFS(거래명세서품목조회!BK:BK, 거래명세서품목조회!BX:BX, B481, 거래명세서품목조회!G:G, "&lt;="&amp;(INT($B$4)-30))</f>
        <v>0</v>
      </c>
      <c r="N481" s="40">
        <f t="shared" ca="1" si="34"/>
        <v>0</v>
      </c>
      <c r="O481" s="40">
        <f t="shared" ca="1" si="35"/>
        <v>0</v>
      </c>
      <c r="P481" s="40">
        <f ca="1">MIN(MAX(0, L481-N481-O481), IFERROR(VLOOKUP(B481,'관리항목계정별잔액조회(전전월)'!$C:$E, 3, FALSE), 0))</f>
        <v>0</v>
      </c>
      <c r="Q481" s="46">
        <f t="shared" ca="1" si="36"/>
        <v>0</v>
      </c>
      <c r="R481" s="42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  <c r="S481" s="60"/>
    </row>
    <row r="482" spans="3:19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3"/>
        <v>0</v>
      </c>
      <c r="M482" s="14">
        <f ca="1">SUMIFS(거래명세서품목조회!BK:BK, 거래명세서품목조회!BX:BX, B482, 거래명세서품목조회!G:G, "&lt;="&amp;(INT($B$4)-30))</f>
        <v>0</v>
      </c>
      <c r="N482" s="40">
        <f t="shared" ca="1" si="34"/>
        <v>0</v>
      </c>
      <c r="O482" s="40">
        <f t="shared" ca="1" si="35"/>
        <v>0</v>
      </c>
      <c r="P482" s="40">
        <f ca="1">MIN(MAX(0, L482-N482-O482), IFERROR(VLOOKUP(B482,'관리항목계정별잔액조회(전전월)'!$C:$E, 3, FALSE), 0))</f>
        <v>0</v>
      </c>
      <c r="Q482" s="46">
        <f t="shared" ca="1" si="36"/>
        <v>0</v>
      </c>
      <c r="R482" s="42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  <c r="S482" s="60"/>
    </row>
    <row r="483" spans="3:19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3"/>
        <v>0</v>
      </c>
      <c r="M483" s="14">
        <f ca="1">SUMIFS(거래명세서품목조회!BK:BK, 거래명세서품목조회!BX:BX, B483, 거래명세서품목조회!G:G, "&lt;="&amp;(INT($B$4)-30))</f>
        <v>0</v>
      </c>
      <c r="N483" s="40">
        <f t="shared" ca="1" si="34"/>
        <v>0</v>
      </c>
      <c r="O483" s="40">
        <f t="shared" ca="1" si="35"/>
        <v>0</v>
      </c>
      <c r="P483" s="40">
        <f ca="1">MIN(MAX(0, L483-N483-O483), IFERROR(VLOOKUP(B483,'관리항목계정별잔액조회(전전월)'!$C:$E, 3, FALSE), 0))</f>
        <v>0</v>
      </c>
      <c r="Q483" s="46">
        <f t="shared" ca="1" si="36"/>
        <v>0</v>
      </c>
      <c r="R483" s="42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  <c r="S483" s="60"/>
    </row>
    <row r="484" spans="3:19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3"/>
        <v>0</v>
      </c>
      <c r="M484" s="14">
        <f ca="1">SUMIFS(거래명세서품목조회!BK:BK, 거래명세서품목조회!BX:BX, B484, 거래명세서품목조회!G:G, "&lt;="&amp;(INT($B$4)-30))</f>
        <v>0</v>
      </c>
      <c r="N484" s="40">
        <f t="shared" ca="1" si="34"/>
        <v>0</v>
      </c>
      <c r="O484" s="40">
        <f t="shared" ca="1" si="35"/>
        <v>0</v>
      </c>
      <c r="P484" s="40">
        <f ca="1">MIN(MAX(0, L484-N484-O484), IFERROR(VLOOKUP(B484,'관리항목계정별잔액조회(전전월)'!$C:$E, 3, FALSE), 0))</f>
        <v>0</v>
      </c>
      <c r="Q484" s="46">
        <f t="shared" ca="1" si="36"/>
        <v>0</v>
      </c>
      <c r="R484" s="42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  <c r="S484" s="60"/>
    </row>
    <row r="485" spans="3:19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3"/>
        <v>0</v>
      </c>
      <c r="M485" s="14">
        <f ca="1">SUMIFS(거래명세서품목조회!BK:BK, 거래명세서품목조회!BX:BX, B485, 거래명세서품목조회!G:G, "&lt;="&amp;(INT($B$4)-30))</f>
        <v>0</v>
      </c>
      <c r="N485" s="40">
        <f t="shared" ca="1" si="34"/>
        <v>0</v>
      </c>
      <c r="O485" s="40">
        <f t="shared" ca="1" si="35"/>
        <v>0</v>
      </c>
      <c r="P485" s="40">
        <f ca="1">MIN(MAX(0, L485-N485-O485), IFERROR(VLOOKUP(B485,'관리항목계정별잔액조회(전전월)'!$C:$E, 3, FALSE), 0))</f>
        <v>0</v>
      </c>
      <c r="Q485" s="46">
        <f t="shared" ca="1" si="36"/>
        <v>0</v>
      </c>
      <c r="R485" s="42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  <c r="S485" s="60"/>
    </row>
    <row r="486" spans="3:19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3"/>
        <v>0</v>
      </c>
      <c r="M486" s="14">
        <f ca="1">SUMIFS(거래명세서품목조회!BK:BK, 거래명세서품목조회!BX:BX, B486, 거래명세서품목조회!G:G, "&lt;="&amp;(INT($B$4)-30))</f>
        <v>0</v>
      </c>
      <c r="N486" s="40">
        <f t="shared" ca="1" si="34"/>
        <v>0</v>
      </c>
      <c r="O486" s="40">
        <f t="shared" ca="1" si="35"/>
        <v>0</v>
      </c>
      <c r="P486" s="40">
        <f ca="1">MIN(MAX(0, L486-N486-O486), IFERROR(VLOOKUP(B486,'관리항목계정별잔액조회(전전월)'!$C:$E, 3, FALSE), 0))</f>
        <v>0</v>
      </c>
      <c r="Q486" s="46">
        <f t="shared" ca="1" si="36"/>
        <v>0</v>
      </c>
      <c r="R486" s="42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  <c r="S486" s="60"/>
    </row>
    <row r="487" spans="3:19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3"/>
        <v>0</v>
      </c>
      <c r="M487" s="14">
        <f ca="1">SUMIFS(거래명세서품목조회!BK:BK, 거래명세서품목조회!BX:BX, B487, 거래명세서품목조회!G:G, "&lt;="&amp;(INT($B$4)-30))</f>
        <v>0</v>
      </c>
      <c r="N487" s="40">
        <f t="shared" ca="1" si="34"/>
        <v>0</v>
      </c>
      <c r="O487" s="40">
        <f t="shared" ca="1" si="35"/>
        <v>0</v>
      </c>
      <c r="P487" s="40">
        <f ca="1">MIN(MAX(0, L487-N487-O487), IFERROR(VLOOKUP(B487,'관리항목계정별잔액조회(전전월)'!$C:$E, 3, FALSE), 0))</f>
        <v>0</v>
      </c>
      <c r="Q487" s="46">
        <f t="shared" ca="1" si="36"/>
        <v>0</v>
      </c>
      <c r="R487" s="42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  <c r="S487" s="60"/>
    </row>
    <row r="488" spans="3:19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3"/>
        <v>0</v>
      </c>
      <c r="M488" s="14">
        <f ca="1">SUMIFS(거래명세서품목조회!BK:BK, 거래명세서품목조회!BX:BX, B488, 거래명세서품목조회!G:G, "&lt;="&amp;(INT($B$4)-30))</f>
        <v>0</v>
      </c>
      <c r="N488" s="40">
        <f t="shared" ca="1" si="34"/>
        <v>0</v>
      </c>
      <c r="O488" s="40">
        <f t="shared" ca="1" si="35"/>
        <v>0</v>
      </c>
      <c r="P488" s="40">
        <f ca="1">MIN(MAX(0, L488-N488-O488), IFERROR(VLOOKUP(B488,'관리항목계정별잔액조회(전전월)'!$C:$E, 3, FALSE), 0))</f>
        <v>0</v>
      </c>
      <c r="Q488" s="46">
        <f t="shared" ca="1" si="36"/>
        <v>0</v>
      </c>
      <c r="R488" s="42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  <c r="S488" s="60"/>
    </row>
    <row r="489" spans="3:19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3"/>
        <v>0</v>
      </c>
      <c r="M489" s="14">
        <f ca="1">SUMIFS(거래명세서품목조회!BK:BK, 거래명세서품목조회!BX:BX, B489, 거래명세서품목조회!G:G, "&lt;="&amp;(INT($B$4)-30))</f>
        <v>0</v>
      </c>
      <c r="N489" s="40">
        <f t="shared" ca="1" si="34"/>
        <v>0</v>
      </c>
      <c r="O489" s="40">
        <f t="shared" ca="1" si="35"/>
        <v>0</v>
      </c>
      <c r="P489" s="40">
        <f ca="1">MIN(MAX(0, L489-N489-O489), IFERROR(VLOOKUP(B489,'관리항목계정별잔액조회(전전월)'!$C:$E, 3, FALSE), 0))</f>
        <v>0</v>
      </c>
      <c r="Q489" s="46">
        <f t="shared" ca="1" si="36"/>
        <v>0</v>
      </c>
      <c r="R489" s="42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  <c r="S489" s="60"/>
    </row>
    <row r="490" spans="3:19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3"/>
        <v>0</v>
      </c>
      <c r="M490" s="14">
        <f ca="1">SUMIFS(거래명세서품목조회!BK:BK, 거래명세서품목조회!BX:BX, B490, 거래명세서품목조회!G:G, "&lt;="&amp;(INT($B$4)-30))</f>
        <v>0</v>
      </c>
      <c r="N490" s="40">
        <f t="shared" ca="1" si="34"/>
        <v>0</v>
      </c>
      <c r="O490" s="40">
        <f t="shared" ca="1" si="35"/>
        <v>0</v>
      </c>
      <c r="P490" s="40">
        <f ca="1">MIN(MAX(0, L490-N490-O490), IFERROR(VLOOKUP(B490,'관리항목계정별잔액조회(전전월)'!$C:$E, 3, FALSE), 0))</f>
        <v>0</v>
      </c>
      <c r="Q490" s="46">
        <f t="shared" ca="1" si="36"/>
        <v>0</v>
      </c>
      <c r="R490" s="42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  <c r="S490" s="60"/>
    </row>
    <row r="491" spans="3:19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3"/>
        <v>0</v>
      </c>
      <c r="M491" s="14">
        <f ca="1">SUMIFS(거래명세서품목조회!BK:BK, 거래명세서품목조회!BX:BX, B491, 거래명세서품목조회!G:G, "&lt;="&amp;(INT($B$4)-30))</f>
        <v>0</v>
      </c>
      <c r="N491" s="40">
        <f t="shared" ca="1" si="34"/>
        <v>0</v>
      </c>
      <c r="O491" s="40">
        <f t="shared" ca="1" si="35"/>
        <v>0</v>
      </c>
      <c r="P491" s="40">
        <f ca="1">MIN(MAX(0, L491-N491-O491), IFERROR(VLOOKUP(B491,'관리항목계정별잔액조회(전전월)'!$C:$E, 3, FALSE), 0))</f>
        <v>0</v>
      </c>
      <c r="Q491" s="46">
        <f t="shared" ca="1" si="36"/>
        <v>0</v>
      </c>
      <c r="R491" s="42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  <c r="S491" s="60"/>
    </row>
    <row r="492" spans="3:19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3"/>
        <v>0</v>
      </c>
      <c r="M492" s="14">
        <f ca="1">SUMIFS(거래명세서품목조회!BK:BK, 거래명세서품목조회!BX:BX, B492, 거래명세서품목조회!G:G, "&lt;="&amp;(INT($B$4)-30))</f>
        <v>0</v>
      </c>
      <c r="N492" s="40">
        <f t="shared" ca="1" si="34"/>
        <v>0</v>
      </c>
      <c r="O492" s="40">
        <f t="shared" ca="1" si="35"/>
        <v>0</v>
      </c>
      <c r="P492" s="40">
        <f ca="1">MIN(MAX(0, L492-N492-O492), IFERROR(VLOOKUP(B492,'관리항목계정별잔액조회(전전월)'!$C:$E, 3, FALSE), 0))</f>
        <v>0</v>
      </c>
      <c r="Q492" s="46">
        <f t="shared" ca="1" si="36"/>
        <v>0</v>
      </c>
      <c r="R492" s="42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  <c r="S492" s="60"/>
    </row>
    <row r="493" spans="3:19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3"/>
        <v>0</v>
      </c>
      <c r="M493" s="14">
        <f ca="1">SUMIFS(거래명세서품목조회!BK:BK, 거래명세서품목조회!BX:BX, B493, 거래명세서품목조회!G:G, "&lt;="&amp;(INT($B$4)-30))</f>
        <v>0</v>
      </c>
      <c r="N493" s="40">
        <f t="shared" ca="1" si="34"/>
        <v>0</v>
      </c>
      <c r="O493" s="40">
        <f t="shared" ca="1" si="35"/>
        <v>0</v>
      </c>
      <c r="P493" s="40">
        <f ca="1">MIN(MAX(0, L493-N493-O493), IFERROR(VLOOKUP(B493,'관리항목계정별잔액조회(전전월)'!$C:$E, 3, FALSE), 0))</f>
        <v>0</v>
      </c>
      <c r="Q493" s="46">
        <f t="shared" ca="1" si="36"/>
        <v>0</v>
      </c>
      <c r="R493" s="42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  <c r="S493" s="60"/>
    </row>
    <row r="494" spans="3:19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3"/>
        <v>0</v>
      </c>
      <c r="M494" s="14">
        <f ca="1">SUMIFS(거래명세서품목조회!BK:BK, 거래명세서품목조회!BX:BX, B494, 거래명세서품목조회!G:G, "&lt;="&amp;(INT($B$4)-30))</f>
        <v>0</v>
      </c>
      <c r="N494" s="40">
        <f t="shared" ca="1" si="34"/>
        <v>0</v>
      </c>
      <c r="O494" s="40">
        <f t="shared" ca="1" si="35"/>
        <v>0</v>
      </c>
      <c r="P494" s="40">
        <f ca="1">MIN(MAX(0, L494-N494-O494), IFERROR(VLOOKUP(B494,'관리항목계정별잔액조회(전전월)'!$C:$E, 3, FALSE), 0))</f>
        <v>0</v>
      </c>
      <c r="Q494" s="46">
        <f t="shared" ca="1" si="36"/>
        <v>0</v>
      </c>
      <c r="R494" s="42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  <c r="S494" s="60"/>
    </row>
    <row r="495" spans="3:19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3"/>
        <v>0</v>
      </c>
      <c r="M495" s="14">
        <f ca="1">SUMIFS(거래명세서품목조회!BK:BK, 거래명세서품목조회!BX:BX, B495, 거래명세서품목조회!G:G, "&lt;="&amp;(INT($B$4)-30))</f>
        <v>0</v>
      </c>
      <c r="N495" s="40">
        <f t="shared" ca="1" si="34"/>
        <v>0</v>
      </c>
      <c r="O495" s="40">
        <f t="shared" ca="1" si="35"/>
        <v>0</v>
      </c>
      <c r="P495" s="40">
        <f ca="1">MIN(MAX(0, L495-N495-O495), IFERROR(VLOOKUP(B495,'관리항목계정별잔액조회(전전월)'!$C:$E, 3, FALSE), 0))</f>
        <v>0</v>
      </c>
      <c r="Q495" s="46">
        <f t="shared" ca="1" si="36"/>
        <v>0</v>
      </c>
      <c r="R495" s="42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  <c r="S495" s="60"/>
    </row>
    <row r="496" spans="3:19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3"/>
        <v>0</v>
      </c>
      <c r="M496" s="14">
        <f ca="1">SUMIFS(거래명세서품목조회!BK:BK, 거래명세서품목조회!BX:BX, B496, 거래명세서품목조회!G:G, "&lt;="&amp;(INT($B$4)-30))</f>
        <v>0</v>
      </c>
      <c r="N496" s="40">
        <f t="shared" ca="1" si="34"/>
        <v>0</v>
      </c>
      <c r="O496" s="40">
        <f t="shared" ca="1" si="35"/>
        <v>0</v>
      </c>
      <c r="P496" s="40">
        <f ca="1">MIN(MAX(0, L496-N496-O496), IFERROR(VLOOKUP(B496,'관리항목계정별잔액조회(전전월)'!$C:$E, 3, FALSE), 0))</f>
        <v>0</v>
      </c>
      <c r="Q496" s="46">
        <f t="shared" ca="1" si="36"/>
        <v>0</v>
      </c>
      <c r="R496" s="42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  <c r="S496" s="60"/>
    </row>
    <row r="497" spans="3:19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3"/>
        <v>0</v>
      </c>
      <c r="M497" s="14">
        <f ca="1">SUMIFS(거래명세서품목조회!BK:BK, 거래명세서품목조회!BX:BX, B497, 거래명세서품목조회!G:G, "&lt;="&amp;(INT($B$4)-30))</f>
        <v>0</v>
      </c>
      <c r="N497" s="40">
        <f t="shared" ca="1" si="34"/>
        <v>0</v>
      </c>
      <c r="O497" s="40">
        <f t="shared" ca="1" si="35"/>
        <v>0</v>
      </c>
      <c r="P497" s="40">
        <f ca="1">MIN(MAX(0, L497-N497-O497), IFERROR(VLOOKUP(B497,'관리항목계정별잔액조회(전전월)'!$C:$E, 3, FALSE), 0))</f>
        <v>0</v>
      </c>
      <c r="Q497" s="46">
        <f t="shared" ca="1" si="36"/>
        <v>0</v>
      </c>
      <c r="R497" s="42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  <c r="S497" s="60"/>
    </row>
    <row r="498" spans="3:19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3"/>
        <v>0</v>
      </c>
      <c r="M498" s="14">
        <f ca="1">SUMIFS(거래명세서품목조회!BK:BK, 거래명세서품목조회!BX:BX, B498, 거래명세서품목조회!G:G, "&lt;="&amp;(INT($B$4)-30))</f>
        <v>0</v>
      </c>
      <c r="N498" s="40">
        <f t="shared" ca="1" si="34"/>
        <v>0</v>
      </c>
      <c r="O498" s="40">
        <f t="shared" ca="1" si="35"/>
        <v>0</v>
      </c>
      <c r="P498" s="40">
        <f ca="1">MIN(MAX(0, L498-N498-O498), IFERROR(VLOOKUP(B498,'관리항목계정별잔액조회(전전월)'!$C:$E, 3, FALSE), 0))</f>
        <v>0</v>
      </c>
      <c r="Q498" s="46">
        <f t="shared" ca="1" si="36"/>
        <v>0</v>
      </c>
      <c r="R498" s="42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  <c r="S498" s="60"/>
    </row>
    <row r="499" spans="3:19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3"/>
        <v>0</v>
      </c>
      <c r="M499" s="14">
        <f ca="1">SUMIFS(거래명세서품목조회!BK:BK, 거래명세서품목조회!BX:BX, B499, 거래명세서품목조회!G:G, "&lt;="&amp;(INT($B$4)-30))</f>
        <v>0</v>
      </c>
      <c r="N499" s="40">
        <f t="shared" ca="1" si="34"/>
        <v>0</v>
      </c>
      <c r="O499" s="40">
        <f t="shared" ca="1" si="35"/>
        <v>0</v>
      </c>
      <c r="P499" s="40">
        <f ca="1">MIN(MAX(0, L499-N499-O499), IFERROR(VLOOKUP(B499,'관리항목계정별잔액조회(전전월)'!$C:$E, 3, FALSE), 0))</f>
        <v>0</v>
      </c>
      <c r="Q499" s="46">
        <f t="shared" ca="1" si="36"/>
        <v>0</v>
      </c>
      <c r="R499" s="42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  <c r="S499" s="60"/>
    </row>
    <row r="500" spans="3:19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3"/>
        <v>0</v>
      </c>
      <c r="M500" s="14">
        <f ca="1">SUMIFS(거래명세서품목조회!BK:BK, 거래명세서품목조회!BX:BX, B500, 거래명세서품목조회!G:G, "&lt;="&amp;(INT($B$4)-30))</f>
        <v>0</v>
      </c>
      <c r="N500" s="40">
        <f t="shared" ca="1" si="34"/>
        <v>0</v>
      </c>
      <c r="O500" s="40">
        <f t="shared" ca="1" si="35"/>
        <v>0</v>
      </c>
      <c r="P500" s="40">
        <f ca="1">MIN(MAX(0, L500-N500-O500), IFERROR(VLOOKUP(B500,'관리항목계정별잔액조회(전전월)'!$C:$E, 3, FALSE), 0))</f>
        <v>0</v>
      </c>
      <c r="Q500" s="46">
        <f t="shared" ca="1" si="36"/>
        <v>0</v>
      </c>
      <c r="R500" s="42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  <c r="S500" s="60"/>
    </row>
    <row r="501" spans="3:19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3"/>
        <v>0</v>
      </c>
      <c r="M501" s="14">
        <f ca="1">SUMIFS(거래명세서품목조회!BK:BK, 거래명세서품목조회!BX:BX, B501, 거래명세서품목조회!G:G, "&lt;="&amp;(INT($B$4)-30))</f>
        <v>0</v>
      </c>
      <c r="N501" s="40">
        <f t="shared" ca="1" si="34"/>
        <v>0</v>
      </c>
      <c r="O501" s="40">
        <f t="shared" ca="1" si="35"/>
        <v>0</v>
      </c>
      <c r="P501" s="40">
        <f ca="1">MIN(MAX(0, L501-N501-O501), IFERROR(VLOOKUP(B501,'관리항목계정별잔액조회(전전월)'!$C:$E, 3, FALSE), 0))</f>
        <v>0</v>
      </c>
      <c r="Q501" s="46">
        <f t="shared" ca="1" si="36"/>
        <v>0</v>
      </c>
      <c r="R501" s="42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  <c r="S501" s="60"/>
    </row>
    <row r="502" spans="3:19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3"/>
        <v>0</v>
      </c>
      <c r="M502" s="14">
        <f ca="1">SUMIFS(거래명세서품목조회!BK:BK, 거래명세서품목조회!BX:BX, B502, 거래명세서품목조회!G:G, "&lt;="&amp;(INT($B$4)-30))</f>
        <v>0</v>
      </c>
      <c r="N502" s="40">
        <f t="shared" ca="1" si="34"/>
        <v>0</v>
      </c>
      <c r="O502" s="40">
        <f t="shared" ca="1" si="35"/>
        <v>0</v>
      </c>
      <c r="P502" s="40">
        <f ca="1">MIN(MAX(0, L502-N502-O502), IFERROR(VLOOKUP(B502,'관리항목계정별잔액조회(전전월)'!$C:$E, 3, FALSE), 0))</f>
        <v>0</v>
      </c>
      <c r="Q502" s="46">
        <f t="shared" ca="1" si="36"/>
        <v>0</v>
      </c>
      <c r="R502" s="42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  <c r="S502" s="60"/>
    </row>
    <row r="503" spans="3:19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3"/>
        <v>0</v>
      </c>
      <c r="M503" s="14">
        <f ca="1">SUMIFS(거래명세서품목조회!BK:BK, 거래명세서품목조회!BX:BX, B503, 거래명세서품목조회!G:G, "&lt;="&amp;(INT($B$4)-30))</f>
        <v>0</v>
      </c>
      <c r="N503" s="40">
        <f t="shared" ca="1" si="34"/>
        <v>0</v>
      </c>
      <c r="O503" s="40">
        <f t="shared" ca="1" si="35"/>
        <v>0</v>
      </c>
      <c r="P503" s="40">
        <f ca="1">MIN(MAX(0, L503-N503-O503), IFERROR(VLOOKUP(B503,'관리항목계정별잔액조회(전전월)'!$C:$E, 3, FALSE), 0))</f>
        <v>0</v>
      </c>
      <c r="Q503" s="46">
        <f t="shared" ca="1" si="36"/>
        <v>0</v>
      </c>
      <c r="R503" s="42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  <c r="S503" s="60"/>
    </row>
    <row r="504" spans="3:19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3"/>
        <v>0</v>
      </c>
      <c r="M504" s="14">
        <f ca="1">SUMIFS(거래명세서품목조회!BK:BK, 거래명세서품목조회!BX:BX, B504, 거래명세서품목조회!G:G, "&lt;="&amp;(INT($B$4)-30))</f>
        <v>0</v>
      </c>
      <c r="N504" s="40">
        <f t="shared" ca="1" si="34"/>
        <v>0</v>
      </c>
      <c r="O504" s="40">
        <f t="shared" ca="1" si="35"/>
        <v>0</v>
      </c>
      <c r="P504" s="40">
        <f ca="1">MIN(MAX(0, L504-N504-O504), IFERROR(VLOOKUP(B504,'관리항목계정별잔액조회(전전월)'!$C:$E, 3, FALSE), 0))</f>
        <v>0</v>
      </c>
      <c r="Q504" s="46">
        <f t="shared" ca="1" si="36"/>
        <v>0</v>
      </c>
      <c r="R504" s="42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  <c r="S504" s="60"/>
    </row>
    <row r="505" spans="3:19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3"/>
        <v>0</v>
      </c>
      <c r="M505" s="14">
        <f ca="1">SUMIFS(거래명세서품목조회!BK:BK, 거래명세서품목조회!BX:BX, B505, 거래명세서품목조회!G:G, "&lt;="&amp;(INT($B$4)-30))</f>
        <v>0</v>
      </c>
      <c r="N505" s="40">
        <f t="shared" ca="1" si="34"/>
        <v>0</v>
      </c>
      <c r="O505" s="40">
        <f t="shared" ca="1" si="35"/>
        <v>0</v>
      </c>
      <c r="P505" s="40">
        <f ca="1">MIN(MAX(0, L505-N505-O505), IFERROR(VLOOKUP(B505,'관리항목계정별잔액조회(전전월)'!$C:$E, 3, FALSE), 0))</f>
        <v>0</v>
      </c>
      <c r="Q505" s="46">
        <f t="shared" ca="1" si="36"/>
        <v>0</v>
      </c>
      <c r="R505" s="42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  <c r="S505" s="60"/>
    </row>
    <row r="506" spans="3:19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3"/>
        <v>0</v>
      </c>
      <c r="M506" s="14">
        <f ca="1">SUMIFS(거래명세서품목조회!BK:BK, 거래명세서품목조회!BX:BX, B506, 거래명세서품목조회!G:G, "&lt;="&amp;(INT($B$4)-30))</f>
        <v>0</v>
      </c>
      <c r="N506" s="40">
        <f t="shared" ca="1" si="34"/>
        <v>0</v>
      </c>
      <c r="O506" s="40">
        <f t="shared" ca="1" si="35"/>
        <v>0</v>
      </c>
      <c r="P506" s="40">
        <f ca="1">MIN(MAX(0, L506-N506-O506), IFERROR(VLOOKUP(B506,'관리항목계정별잔액조회(전전월)'!$C:$E, 3, FALSE), 0))</f>
        <v>0</v>
      </c>
      <c r="Q506" s="46">
        <f t="shared" ca="1" si="36"/>
        <v>0</v>
      </c>
      <c r="R506" s="42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  <c r="S506" s="60"/>
    </row>
    <row r="507" spans="3:19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3"/>
        <v>0</v>
      </c>
      <c r="M507" s="14">
        <f ca="1">SUMIFS(거래명세서품목조회!BK:BK, 거래명세서품목조회!BX:BX, B507, 거래명세서품목조회!G:G, "&lt;="&amp;(INT($B$4)-30))</f>
        <v>0</v>
      </c>
      <c r="N507" s="40">
        <f t="shared" ca="1" si="34"/>
        <v>0</v>
      </c>
      <c r="O507" s="40">
        <f t="shared" ca="1" si="35"/>
        <v>0</v>
      </c>
      <c r="P507" s="40">
        <f ca="1">MIN(MAX(0, L507-N507-O507), IFERROR(VLOOKUP(B507,'관리항목계정별잔액조회(전전월)'!$C:$E, 3, FALSE), 0))</f>
        <v>0</v>
      </c>
      <c r="Q507" s="46">
        <f t="shared" ca="1" si="36"/>
        <v>0</v>
      </c>
      <c r="R507" s="42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  <c r="S507" s="60"/>
    </row>
    <row r="508" spans="3:19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3"/>
        <v>0</v>
      </c>
      <c r="M508" s="14">
        <f ca="1">SUMIFS(거래명세서품목조회!BK:BK, 거래명세서품목조회!BX:BX, B508, 거래명세서품목조회!G:G, "&lt;="&amp;(INT($B$4)-30))</f>
        <v>0</v>
      </c>
      <c r="N508" s="40">
        <f t="shared" ca="1" si="34"/>
        <v>0</v>
      </c>
      <c r="O508" s="40">
        <f t="shared" ca="1" si="35"/>
        <v>0</v>
      </c>
      <c r="P508" s="40">
        <f ca="1">MIN(MAX(0, L508-N508-O508), IFERROR(VLOOKUP(B508,'관리항목계정별잔액조회(전전월)'!$C:$E, 3, FALSE), 0))</f>
        <v>0</v>
      </c>
      <c r="Q508" s="46">
        <f t="shared" ca="1" si="36"/>
        <v>0</v>
      </c>
      <c r="R508" s="42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  <c r="S508" s="60"/>
    </row>
    <row r="509" spans="3:19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3"/>
        <v>0</v>
      </c>
      <c r="M509" s="14">
        <f ca="1">SUMIFS(거래명세서품목조회!BK:BK, 거래명세서품목조회!BX:BX, B509, 거래명세서품목조회!G:G, "&lt;="&amp;(INT($B$4)-30))</f>
        <v>0</v>
      </c>
      <c r="N509" s="40">
        <f t="shared" ca="1" si="34"/>
        <v>0</v>
      </c>
      <c r="O509" s="40">
        <f t="shared" ca="1" si="35"/>
        <v>0</v>
      </c>
      <c r="P509" s="40">
        <f ca="1">MIN(MAX(0, L509-N509-O509), IFERROR(VLOOKUP(B509,'관리항목계정별잔액조회(전전월)'!$C:$E, 3, FALSE), 0))</f>
        <v>0</v>
      </c>
      <c r="Q509" s="46">
        <f t="shared" ca="1" si="36"/>
        <v>0</v>
      </c>
      <c r="R509" s="42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  <c r="S509" s="60"/>
    </row>
    <row r="510" spans="3:19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3"/>
        <v>0</v>
      </c>
      <c r="M510" s="14">
        <f ca="1">SUMIFS(거래명세서품목조회!BK:BK, 거래명세서품목조회!BX:BX, B510, 거래명세서품목조회!G:G, "&lt;="&amp;(INT($B$4)-30))</f>
        <v>0</v>
      </c>
      <c r="N510" s="40">
        <f t="shared" ca="1" si="34"/>
        <v>0</v>
      </c>
      <c r="O510" s="40">
        <f t="shared" ca="1" si="35"/>
        <v>0</v>
      </c>
      <c r="P510" s="40">
        <f ca="1">MIN(MAX(0, L510-N510-O510), IFERROR(VLOOKUP(B510,'관리항목계정별잔액조회(전전월)'!$C:$E, 3, FALSE), 0))</f>
        <v>0</v>
      </c>
      <c r="Q510" s="46">
        <f t="shared" ca="1" si="36"/>
        <v>0</v>
      </c>
      <c r="R510" s="42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  <c r="S510" s="60"/>
    </row>
    <row r="511" spans="3:19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3"/>
        <v>0</v>
      </c>
      <c r="M511" s="14">
        <f ca="1">SUMIFS(거래명세서품목조회!BK:BK, 거래명세서품목조회!BX:BX, B511, 거래명세서품목조회!G:G, "&lt;="&amp;(INT($B$4)-30))</f>
        <v>0</v>
      </c>
      <c r="N511" s="40">
        <f t="shared" ca="1" si="34"/>
        <v>0</v>
      </c>
      <c r="O511" s="40">
        <f t="shared" ca="1" si="35"/>
        <v>0</v>
      </c>
      <c r="P511" s="40">
        <f ca="1">MIN(MAX(0, L511-N511-O511), IFERROR(VLOOKUP(B511,'관리항목계정별잔액조회(전전월)'!$C:$E, 3, FALSE), 0))</f>
        <v>0</v>
      </c>
      <c r="Q511" s="46">
        <f t="shared" ca="1" si="36"/>
        <v>0</v>
      </c>
      <c r="R511" s="42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  <c r="S511" s="60"/>
    </row>
    <row r="512" spans="3:19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3"/>
        <v>0</v>
      </c>
      <c r="M512" s="14">
        <f ca="1">SUMIFS(거래명세서품목조회!BK:BK, 거래명세서품목조회!BX:BX, B512, 거래명세서품목조회!G:G, "&lt;="&amp;(INT($B$4)-30))</f>
        <v>0</v>
      </c>
      <c r="N512" s="40">
        <f t="shared" ca="1" si="34"/>
        <v>0</v>
      </c>
      <c r="O512" s="40">
        <f t="shared" ca="1" si="35"/>
        <v>0</v>
      </c>
      <c r="P512" s="40">
        <f ca="1">MIN(MAX(0, L512-N512-O512), IFERROR(VLOOKUP(B512,'관리항목계정별잔액조회(전전월)'!$C:$E, 3, FALSE), 0))</f>
        <v>0</v>
      </c>
      <c r="Q512" s="46">
        <f t="shared" ca="1" si="36"/>
        <v>0</v>
      </c>
      <c r="R512" s="42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  <c r="S512" s="60"/>
    </row>
    <row r="513" spans="3:19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3"/>
        <v>0</v>
      </c>
      <c r="M513" s="14">
        <f ca="1">SUMIFS(거래명세서품목조회!BK:BK, 거래명세서품목조회!BX:BX, B513, 거래명세서품목조회!G:G, "&lt;="&amp;(INT($B$4)-30))</f>
        <v>0</v>
      </c>
      <c r="N513" s="40">
        <f t="shared" ca="1" si="34"/>
        <v>0</v>
      </c>
      <c r="O513" s="40">
        <f t="shared" ca="1" si="35"/>
        <v>0</v>
      </c>
      <c r="P513" s="40">
        <f ca="1">MIN(MAX(0, L513-N513-O513), IFERROR(VLOOKUP(B513,'관리항목계정별잔액조회(전전월)'!$C:$E, 3, FALSE), 0))</f>
        <v>0</v>
      </c>
      <c r="Q513" s="46">
        <f t="shared" ca="1" si="36"/>
        <v>0</v>
      </c>
      <c r="R513" s="42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  <c r="S513" s="60"/>
    </row>
    <row r="514" spans="3:19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3"/>
        <v>0</v>
      </c>
      <c r="M514" s="14">
        <f ca="1">SUMIFS(거래명세서품목조회!BK:BK, 거래명세서품목조회!BX:BX, B514, 거래명세서품목조회!G:G, "&lt;="&amp;(INT($B$4)-30))</f>
        <v>0</v>
      </c>
      <c r="N514" s="40">
        <f t="shared" ca="1" si="34"/>
        <v>0</v>
      </c>
      <c r="O514" s="40">
        <f t="shared" ca="1" si="35"/>
        <v>0</v>
      </c>
      <c r="P514" s="40">
        <f ca="1">MIN(MAX(0, L514-N514-O514), IFERROR(VLOOKUP(B514,'관리항목계정별잔액조회(전전월)'!$C:$E, 3, FALSE), 0))</f>
        <v>0</v>
      </c>
      <c r="Q514" s="46">
        <f t="shared" ca="1" si="36"/>
        <v>0</v>
      </c>
      <c r="R514" s="42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  <c r="S514" s="60"/>
    </row>
    <row r="515" spans="3:19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3"/>
        <v>0</v>
      </c>
      <c r="M515" s="14">
        <f ca="1">SUMIFS(거래명세서품목조회!BK:BK, 거래명세서품목조회!BX:BX, B515, 거래명세서품목조회!G:G, "&lt;="&amp;(INT($B$4)-30))</f>
        <v>0</v>
      </c>
      <c r="N515" s="40">
        <f t="shared" ca="1" si="34"/>
        <v>0</v>
      </c>
      <c r="O515" s="40">
        <f t="shared" ca="1" si="35"/>
        <v>0</v>
      </c>
      <c r="P515" s="40">
        <f ca="1">MIN(MAX(0, L515-N515-O515), IFERROR(VLOOKUP(B515,'관리항목계정별잔액조회(전전월)'!$C:$E, 3, FALSE), 0))</f>
        <v>0</v>
      </c>
      <c r="Q515" s="46">
        <f t="shared" ca="1" si="36"/>
        <v>0</v>
      </c>
      <c r="R515" s="42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  <c r="S515" s="60"/>
    </row>
    <row r="516" spans="3:19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3"/>
        <v>0</v>
      </c>
      <c r="M516" s="14">
        <f ca="1">SUMIFS(거래명세서품목조회!BK:BK, 거래명세서품목조회!BX:BX, B516, 거래명세서품목조회!G:G, "&lt;="&amp;(INT($B$4)-30))</f>
        <v>0</v>
      </c>
      <c r="N516" s="40">
        <f t="shared" ca="1" si="34"/>
        <v>0</v>
      </c>
      <c r="O516" s="40">
        <f t="shared" ca="1" si="35"/>
        <v>0</v>
      </c>
      <c r="P516" s="40">
        <f ca="1">MIN(MAX(0, L516-N516-O516), IFERROR(VLOOKUP(B516,'관리항목계정별잔액조회(전전월)'!$C:$E, 3, FALSE), 0))</f>
        <v>0</v>
      </c>
      <c r="Q516" s="46">
        <f t="shared" ca="1" si="36"/>
        <v>0</v>
      </c>
      <c r="R516" s="42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  <c r="S516" s="60"/>
    </row>
    <row r="517" spans="3:19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3"/>
        <v>0</v>
      </c>
      <c r="M517" s="14">
        <f ca="1">SUMIFS(거래명세서품목조회!BK:BK, 거래명세서품목조회!BX:BX, B517, 거래명세서품목조회!G:G, "&lt;="&amp;(INT($B$4)-30))</f>
        <v>0</v>
      </c>
      <c r="N517" s="40">
        <f t="shared" ca="1" si="34"/>
        <v>0</v>
      </c>
      <c r="O517" s="40">
        <f t="shared" ca="1" si="35"/>
        <v>0</v>
      </c>
      <c r="P517" s="40">
        <f ca="1">MIN(MAX(0, L517-N517-O517), IFERROR(VLOOKUP(B517,'관리항목계정별잔액조회(전전월)'!$C:$E, 3, FALSE), 0))</f>
        <v>0</v>
      </c>
      <c r="Q517" s="46">
        <f t="shared" ca="1" si="36"/>
        <v>0</v>
      </c>
      <c r="R517" s="42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  <c r="S517" s="60"/>
    </row>
    <row r="518" spans="3:19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3"/>
        <v>0</v>
      </c>
      <c r="M518" s="14">
        <f ca="1">SUMIFS(거래명세서품목조회!BK:BK, 거래명세서품목조회!BX:BX, B518, 거래명세서품목조회!G:G, "&lt;="&amp;(INT($B$4)-30))</f>
        <v>0</v>
      </c>
      <c r="N518" s="40">
        <f t="shared" ca="1" si="34"/>
        <v>0</v>
      </c>
      <c r="O518" s="40">
        <f t="shared" ca="1" si="35"/>
        <v>0</v>
      </c>
      <c r="P518" s="40">
        <f ca="1">MIN(MAX(0, L518-N518-O518), IFERROR(VLOOKUP(B518,'관리항목계정별잔액조회(전전월)'!$C:$E, 3, FALSE), 0))</f>
        <v>0</v>
      </c>
      <c r="Q518" s="46">
        <f t="shared" ca="1" si="36"/>
        <v>0</v>
      </c>
      <c r="R518" s="42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  <c r="S518" s="60"/>
    </row>
    <row r="519" spans="3:19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7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0">
        <f t="shared" ref="N519:N582" ca="1" si="38">MIN(L519, I519+J519)</f>
        <v>0</v>
      </c>
      <c r="O519" s="40">
        <f t="shared" ref="O519:O582" ca="1" si="39">MIN(MAX(0, L519-N519), F519)</f>
        <v>0</v>
      </c>
      <c r="P519" s="40">
        <f ca="1">MIN(MAX(0, L519-N519-O519), IFERROR(VLOOKUP(B519,'관리항목계정별잔액조회(전전월)'!$C:$E, 3, FALSE), 0))</f>
        <v>0</v>
      </c>
      <c r="Q519" s="46">
        <f t="shared" ref="Q519:Q582" ca="1" si="40">MAX(0,L519-N519-O519-P519)</f>
        <v>0</v>
      </c>
      <c r="R519" s="42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  <c r="S519" s="60"/>
    </row>
    <row r="520" spans="3:19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7"/>
        <v>0</v>
      </c>
      <c r="M520" s="14">
        <f ca="1">SUMIFS(거래명세서품목조회!BK:BK, 거래명세서품목조회!BX:BX, B520, 거래명세서품목조회!G:G, "&lt;="&amp;(INT($B$4)-30))</f>
        <v>0</v>
      </c>
      <c r="N520" s="40">
        <f t="shared" ca="1" si="38"/>
        <v>0</v>
      </c>
      <c r="O520" s="40">
        <f t="shared" ca="1" si="39"/>
        <v>0</v>
      </c>
      <c r="P520" s="40">
        <f ca="1">MIN(MAX(0, L520-N520-O520), IFERROR(VLOOKUP(B520,'관리항목계정별잔액조회(전전월)'!$C:$E, 3, FALSE), 0))</f>
        <v>0</v>
      </c>
      <c r="Q520" s="46">
        <f t="shared" ca="1" si="40"/>
        <v>0</v>
      </c>
      <c r="R520" s="42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  <c r="S520" s="60"/>
    </row>
    <row r="521" spans="3:19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7"/>
        <v>0</v>
      </c>
      <c r="M521" s="14">
        <f ca="1">SUMIFS(거래명세서품목조회!BK:BK, 거래명세서품목조회!BX:BX, B521, 거래명세서품목조회!G:G, "&lt;="&amp;(INT($B$4)-30))</f>
        <v>0</v>
      </c>
      <c r="N521" s="40">
        <f t="shared" ca="1" si="38"/>
        <v>0</v>
      </c>
      <c r="O521" s="40">
        <f t="shared" ca="1" si="39"/>
        <v>0</v>
      </c>
      <c r="P521" s="40">
        <f ca="1">MIN(MAX(0, L521-N521-O521), IFERROR(VLOOKUP(B521,'관리항목계정별잔액조회(전전월)'!$C:$E, 3, FALSE), 0))</f>
        <v>0</v>
      </c>
      <c r="Q521" s="46">
        <f t="shared" ca="1" si="40"/>
        <v>0</v>
      </c>
      <c r="R521" s="42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  <c r="S521" s="60"/>
    </row>
    <row r="522" spans="3:19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7"/>
        <v>0</v>
      </c>
      <c r="M522" s="14">
        <f ca="1">SUMIFS(거래명세서품목조회!BK:BK, 거래명세서품목조회!BX:BX, B522, 거래명세서품목조회!G:G, "&lt;="&amp;(INT($B$4)-30))</f>
        <v>0</v>
      </c>
      <c r="N522" s="40">
        <f t="shared" ca="1" si="38"/>
        <v>0</v>
      </c>
      <c r="O522" s="40">
        <f t="shared" ca="1" si="39"/>
        <v>0</v>
      </c>
      <c r="P522" s="40">
        <f ca="1">MIN(MAX(0, L522-N522-O522), IFERROR(VLOOKUP(B522,'관리항목계정별잔액조회(전전월)'!$C:$E, 3, FALSE), 0))</f>
        <v>0</v>
      </c>
      <c r="Q522" s="46">
        <f t="shared" ca="1" si="40"/>
        <v>0</v>
      </c>
      <c r="R522" s="42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  <c r="S522" s="60"/>
    </row>
    <row r="523" spans="3:19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7"/>
        <v>0</v>
      </c>
      <c r="M523" s="14">
        <f ca="1">SUMIFS(거래명세서품목조회!BK:BK, 거래명세서품목조회!BX:BX, B523, 거래명세서품목조회!G:G, "&lt;="&amp;(INT($B$4)-30))</f>
        <v>0</v>
      </c>
      <c r="N523" s="40">
        <f t="shared" ca="1" si="38"/>
        <v>0</v>
      </c>
      <c r="O523" s="40">
        <f t="shared" ca="1" si="39"/>
        <v>0</v>
      </c>
      <c r="P523" s="40">
        <f ca="1">MIN(MAX(0, L523-N523-O523), IFERROR(VLOOKUP(B523,'관리항목계정별잔액조회(전전월)'!$C:$E, 3, FALSE), 0))</f>
        <v>0</v>
      </c>
      <c r="Q523" s="46">
        <f t="shared" ca="1" si="40"/>
        <v>0</v>
      </c>
      <c r="R523" s="42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  <c r="S523" s="60"/>
    </row>
    <row r="524" spans="3:19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7"/>
        <v>0</v>
      </c>
      <c r="M524" s="14">
        <f ca="1">SUMIFS(거래명세서품목조회!BK:BK, 거래명세서품목조회!BX:BX, B524, 거래명세서품목조회!G:G, "&lt;="&amp;(INT($B$4)-30))</f>
        <v>0</v>
      </c>
      <c r="N524" s="40">
        <f t="shared" ca="1" si="38"/>
        <v>0</v>
      </c>
      <c r="O524" s="40">
        <f t="shared" ca="1" si="39"/>
        <v>0</v>
      </c>
      <c r="P524" s="40">
        <f ca="1">MIN(MAX(0, L524-N524-O524), IFERROR(VLOOKUP(B524,'관리항목계정별잔액조회(전전월)'!$C:$E, 3, FALSE), 0))</f>
        <v>0</v>
      </c>
      <c r="Q524" s="46">
        <f t="shared" ca="1" si="40"/>
        <v>0</v>
      </c>
      <c r="R524" s="42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  <c r="S524" s="60"/>
    </row>
    <row r="525" spans="3:19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7"/>
        <v>0</v>
      </c>
      <c r="M525" s="14">
        <f ca="1">SUMIFS(거래명세서품목조회!BK:BK, 거래명세서품목조회!BX:BX, B525, 거래명세서품목조회!G:G, "&lt;="&amp;(INT($B$4)-30))</f>
        <v>0</v>
      </c>
      <c r="N525" s="40">
        <f t="shared" ca="1" si="38"/>
        <v>0</v>
      </c>
      <c r="O525" s="40">
        <f t="shared" ca="1" si="39"/>
        <v>0</v>
      </c>
      <c r="P525" s="40">
        <f ca="1">MIN(MAX(0, L525-N525-O525), IFERROR(VLOOKUP(B525,'관리항목계정별잔액조회(전전월)'!$C:$E, 3, FALSE), 0))</f>
        <v>0</v>
      </c>
      <c r="Q525" s="46">
        <f t="shared" ca="1" si="40"/>
        <v>0</v>
      </c>
      <c r="R525" s="42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  <c r="S525" s="60"/>
    </row>
    <row r="526" spans="3:19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7"/>
        <v>0</v>
      </c>
      <c r="M526" s="14">
        <f ca="1">SUMIFS(거래명세서품목조회!BK:BK, 거래명세서품목조회!BX:BX, B526, 거래명세서품목조회!G:G, "&lt;="&amp;(INT($B$4)-30))</f>
        <v>0</v>
      </c>
      <c r="N526" s="40">
        <f t="shared" ca="1" si="38"/>
        <v>0</v>
      </c>
      <c r="O526" s="40">
        <f t="shared" ca="1" si="39"/>
        <v>0</v>
      </c>
      <c r="P526" s="40">
        <f ca="1">MIN(MAX(0, L526-N526-O526), IFERROR(VLOOKUP(B526,'관리항목계정별잔액조회(전전월)'!$C:$E, 3, FALSE), 0))</f>
        <v>0</v>
      </c>
      <c r="Q526" s="46">
        <f t="shared" ca="1" si="40"/>
        <v>0</v>
      </c>
      <c r="R526" s="42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  <c r="S526" s="60"/>
    </row>
    <row r="527" spans="3:19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7"/>
        <v>0</v>
      </c>
      <c r="M527" s="14">
        <f ca="1">SUMIFS(거래명세서품목조회!BK:BK, 거래명세서품목조회!BX:BX, B527, 거래명세서품목조회!G:G, "&lt;="&amp;(INT($B$4)-30))</f>
        <v>0</v>
      </c>
      <c r="N527" s="40">
        <f t="shared" ca="1" si="38"/>
        <v>0</v>
      </c>
      <c r="O527" s="40">
        <f t="shared" ca="1" si="39"/>
        <v>0</v>
      </c>
      <c r="P527" s="40">
        <f ca="1">MIN(MAX(0, L527-N527-O527), IFERROR(VLOOKUP(B527,'관리항목계정별잔액조회(전전월)'!$C:$E, 3, FALSE), 0))</f>
        <v>0</v>
      </c>
      <c r="Q527" s="46">
        <f t="shared" ca="1" si="40"/>
        <v>0</v>
      </c>
      <c r="R527" s="42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  <c r="S527" s="60"/>
    </row>
    <row r="528" spans="3:19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7"/>
        <v>0</v>
      </c>
      <c r="M528" s="14">
        <f ca="1">SUMIFS(거래명세서품목조회!BK:BK, 거래명세서품목조회!BX:BX, B528, 거래명세서품목조회!G:G, "&lt;="&amp;(INT($B$4)-30))</f>
        <v>0</v>
      </c>
      <c r="N528" s="40">
        <f t="shared" ca="1" si="38"/>
        <v>0</v>
      </c>
      <c r="O528" s="40">
        <f t="shared" ca="1" si="39"/>
        <v>0</v>
      </c>
      <c r="P528" s="40">
        <f ca="1">MIN(MAX(0, L528-N528-O528), IFERROR(VLOOKUP(B528,'관리항목계정별잔액조회(전전월)'!$C:$E, 3, FALSE), 0))</f>
        <v>0</v>
      </c>
      <c r="Q528" s="46">
        <f t="shared" ca="1" si="40"/>
        <v>0</v>
      </c>
      <c r="R528" s="42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  <c r="S528" s="60"/>
    </row>
    <row r="529" spans="3:19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7"/>
        <v>0</v>
      </c>
      <c r="M529" s="14">
        <f ca="1">SUMIFS(거래명세서품목조회!BK:BK, 거래명세서품목조회!BX:BX, B529, 거래명세서품목조회!G:G, "&lt;="&amp;(INT($B$4)-30))</f>
        <v>0</v>
      </c>
      <c r="N529" s="40">
        <f t="shared" ca="1" si="38"/>
        <v>0</v>
      </c>
      <c r="O529" s="40">
        <f t="shared" ca="1" si="39"/>
        <v>0</v>
      </c>
      <c r="P529" s="40">
        <f ca="1">MIN(MAX(0, L529-N529-O529), IFERROR(VLOOKUP(B529,'관리항목계정별잔액조회(전전월)'!$C:$E, 3, FALSE), 0))</f>
        <v>0</v>
      </c>
      <c r="Q529" s="46">
        <f t="shared" ca="1" si="40"/>
        <v>0</v>
      </c>
      <c r="R529" s="42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  <c r="S529" s="60"/>
    </row>
    <row r="530" spans="3:19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7"/>
        <v>0</v>
      </c>
      <c r="M530" s="14">
        <f ca="1">SUMIFS(거래명세서품목조회!BK:BK, 거래명세서품목조회!BX:BX, B530, 거래명세서품목조회!G:G, "&lt;="&amp;(INT($B$4)-30))</f>
        <v>0</v>
      </c>
      <c r="N530" s="40">
        <f t="shared" ca="1" si="38"/>
        <v>0</v>
      </c>
      <c r="O530" s="40">
        <f t="shared" ca="1" si="39"/>
        <v>0</v>
      </c>
      <c r="P530" s="40">
        <f ca="1">MIN(MAX(0, L530-N530-O530), IFERROR(VLOOKUP(B530,'관리항목계정별잔액조회(전전월)'!$C:$E, 3, FALSE), 0))</f>
        <v>0</v>
      </c>
      <c r="Q530" s="46">
        <f t="shared" ca="1" si="40"/>
        <v>0</v>
      </c>
      <c r="R530" s="42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  <c r="S530" s="60"/>
    </row>
    <row r="531" spans="3:19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7"/>
        <v>0</v>
      </c>
      <c r="M531" s="14">
        <f ca="1">SUMIFS(거래명세서품목조회!BK:BK, 거래명세서품목조회!BX:BX, B531, 거래명세서품목조회!G:G, "&lt;="&amp;(INT($B$4)-30))</f>
        <v>0</v>
      </c>
      <c r="N531" s="40">
        <f t="shared" ca="1" si="38"/>
        <v>0</v>
      </c>
      <c r="O531" s="40">
        <f t="shared" ca="1" si="39"/>
        <v>0</v>
      </c>
      <c r="P531" s="40">
        <f ca="1">MIN(MAX(0, L531-N531-O531), IFERROR(VLOOKUP(B531,'관리항목계정별잔액조회(전전월)'!$C:$E, 3, FALSE), 0))</f>
        <v>0</v>
      </c>
      <c r="Q531" s="46">
        <f t="shared" ca="1" si="40"/>
        <v>0</v>
      </c>
      <c r="R531" s="42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  <c r="S531" s="60"/>
    </row>
    <row r="532" spans="3:19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7"/>
        <v>0</v>
      </c>
      <c r="M532" s="14">
        <f ca="1">SUMIFS(거래명세서품목조회!BK:BK, 거래명세서품목조회!BX:BX, B532, 거래명세서품목조회!G:G, "&lt;="&amp;(INT($B$4)-30))</f>
        <v>0</v>
      </c>
      <c r="N532" s="40">
        <f t="shared" ca="1" si="38"/>
        <v>0</v>
      </c>
      <c r="O532" s="40">
        <f t="shared" ca="1" si="39"/>
        <v>0</v>
      </c>
      <c r="P532" s="40">
        <f ca="1">MIN(MAX(0, L532-N532-O532), IFERROR(VLOOKUP(B532,'관리항목계정별잔액조회(전전월)'!$C:$E, 3, FALSE), 0))</f>
        <v>0</v>
      </c>
      <c r="Q532" s="46">
        <f t="shared" ca="1" si="40"/>
        <v>0</v>
      </c>
      <c r="R532" s="42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  <c r="S532" s="60"/>
    </row>
    <row r="533" spans="3:19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7"/>
        <v>0</v>
      </c>
      <c r="M533" s="14">
        <f ca="1">SUMIFS(거래명세서품목조회!BK:BK, 거래명세서품목조회!BX:BX, B533, 거래명세서품목조회!G:G, "&lt;="&amp;(INT($B$4)-30))</f>
        <v>0</v>
      </c>
      <c r="N533" s="40">
        <f t="shared" ca="1" si="38"/>
        <v>0</v>
      </c>
      <c r="O533" s="40">
        <f t="shared" ca="1" si="39"/>
        <v>0</v>
      </c>
      <c r="P533" s="40">
        <f ca="1">MIN(MAX(0, L533-N533-O533), IFERROR(VLOOKUP(B533,'관리항목계정별잔액조회(전전월)'!$C:$E, 3, FALSE), 0))</f>
        <v>0</v>
      </c>
      <c r="Q533" s="46">
        <f t="shared" ca="1" si="40"/>
        <v>0</v>
      </c>
      <c r="R533" s="42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  <c r="S533" s="60"/>
    </row>
    <row r="534" spans="3:19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7"/>
        <v>0</v>
      </c>
      <c r="M534" s="14">
        <f ca="1">SUMIFS(거래명세서품목조회!BK:BK, 거래명세서품목조회!BX:BX, B534, 거래명세서품목조회!G:G, "&lt;="&amp;(INT($B$4)-30))</f>
        <v>0</v>
      </c>
      <c r="N534" s="40">
        <f t="shared" ca="1" si="38"/>
        <v>0</v>
      </c>
      <c r="O534" s="40">
        <f t="shared" ca="1" si="39"/>
        <v>0</v>
      </c>
      <c r="P534" s="40">
        <f ca="1">MIN(MAX(0, L534-N534-O534), IFERROR(VLOOKUP(B534,'관리항목계정별잔액조회(전전월)'!$C:$E, 3, FALSE), 0))</f>
        <v>0</v>
      </c>
      <c r="Q534" s="46">
        <f t="shared" ca="1" si="40"/>
        <v>0</v>
      </c>
      <c r="R534" s="42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  <c r="S534" s="60"/>
    </row>
    <row r="535" spans="3:19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7"/>
        <v>0</v>
      </c>
      <c r="M535" s="14">
        <f ca="1">SUMIFS(거래명세서품목조회!BK:BK, 거래명세서품목조회!BX:BX, B535, 거래명세서품목조회!G:G, "&lt;="&amp;(INT($B$4)-30))</f>
        <v>0</v>
      </c>
      <c r="N535" s="40">
        <f t="shared" ca="1" si="38"/>
        <v>0</v>
      </c>
      <c r="O535" s="40">
        <f t="shared" ca="1" si="39"/>
        <v>0</v>
      </c>
      <c r="P535" s="40">
        <f ca="1">MIN(MAX(0, L535-N535-O535), IFERROR(VLOOKUP(B535,'관리항목계정별잔액조회(전전월)'!$C:$E, 3, FALSE), 0))</f>
        <v>0</v>
      </c>
      <c r="Q535" s="46">
        <f t="shared" ca="1" si="40"/>
        <v>0</v>
      </c>
      <c r="R535" s="42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  <c r="S535" s="60"/>
    </row>
    <row r="536" spans="3:19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7"/>
        <v>0</v>
      </c>
      <c r="M536" s="14">
        <f ca="1">SUMIFS(거래명세서품목조회!BK:BK, 거래명세서품목조회!BX:BX, B536, 거래명세서품목조회!G:G, "&lt;="&amp;(INT($B$4)-30))</f>
        <v>0</v>
      </c>
      <c r="N536" s="40">
        <f t="shared" ca="1" si="38"/>
        <v>0</v>
      </c>
      <c r="O536" s="40">
        <f t="shared" ca="1" si="39"/>
        <v>0</v>
      </c>
      <c r="P536" s="40">
        <f ca="1">MIN(MAX(0, L536-N536-O536), IFERROR(VLOOKUP(B536,'관리항목계정별잔액조회(전전월)'!$C:$E, 3, FALSE), 0))</f>
        <v>0</v>
      </c>
      <c r="Q536" s="46">
        <f t="shared" ca="1" si="40"/>
        <v>0</v>
      </c>
      <c r="R536" s="42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  <c r="S536" s="60"/>
    </row>
    <row r="537" spans="3:19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7"/>
        <v>0</v>
      </c>
      <c r="M537" s="14">
        <f ca="1">SUMIFS(거래명세서품목조회!BK:BK, 거래명세서품목조회!BX:BX, B537, 거래명세서품목조회!G:G, "&lt;="&amp;(INT($B$4)-30))</f>
        <v>0</v>
      </c>
      <c r="N537" s="40">
        <f t="shared" ca="1" si="38"/>
        <v>0</v>
      </c>
      <c r="O537" s="40">
        <f t="shared" ca="1" si="39"/>
        <v>0</v>
      </c>
      <c r="P537" s="40">
        <f ca="1">MIN(MAX(0, L537-N537-O537), IFERROR(VLOOKUP(B537,'관리항목계정별잔액조회(전전월)'!$C:$E, 3, FALSE), 0))</f>
        <v>0</v>
      </c>
      <c r="Q537" s="46">
        <f t="shared" ca="1" si="40"/>
        <v>0</v>
      </c>
      <c r="R537" s="42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  <c r="S537" s="60"/>
    </row>
    <row r="538" spans="3:19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7"/>
        <v>0</v>
      </c>
      <c r="M538" s="14">
        <f ca="1">SUMIFS(거래명세서품목조회!BK:BK, 거래명세서품목조회!BX:BX, B538, 거래명세서품목조회!G:G, "&lt;="&amp;(INT($B$4)-30))</f>
        <v>0</v>
      </c>
      <c r="N538" s="40">
        <f t="shared" ca="1" si="38"/>
        <v>0</v>
      </c>
      <c r="O538" s="40">
        <f t="shared" ca="1" si="39"/>
        <v>0</v>
      </c>
      <c r="P538" s="40">
        <f ca="1">MIN(MAX(0, L538-N538-O538), IFERROR(VLOOKUP(B538,'관리항목계정별잔액조회(전전월)'!$C:$E, 3, FALSE), 0))</f>
        <v>0</v>
      </c>
      <c r="Q538" s="46">
        <f t="shared" ca="1" si="40"/>
        <v>0</v>
      </c>
      <c r="R538" s="42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  <c r="S538" s="60"/>
    </row>
    <row r="539" spans="3:19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7"/>
        <v>0</v>
      </c>
      <c r="M539" s="14">
        <f ca="1">SUMIFS(거래명세서품목조회!BK:BK, 거래명세서품목조회!BX:BX, B539, 거래명세서품목조회!G:G, "&lt;="&amp;(INT($B$4)-30))</f>
        <v>0</v>
      </c>
      <c r="N539" s="40">
        <f t="shared" ca="1" si="38"/>
        <v>0</v>
      </c>
      <c r="O539" s="40">
        <f t="shared" ca="1" si="39"/>
        <v>0</v>
      </c>
      <c r="P539" s="40">
        <f ca="1">MIN(MAX(0, L539-N539-O539), IFERROR(VLOOKUP(B539,'관리항목계정별잔액조회(전전월)'!$C:$E, 3, FALSE), 0))</f>
        <v>0</v>
      </c>
      <c r="Q539" s="46">
        <f t="shared" ca="1" si="40"/>
        <v>0</v>
      </c>
      <c r="R539" s="42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  <c r="S539" s="60"/>
    </row>
    <row r="540" spans="3:19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7"/>
        <v>0</v>
      </c>
      <c r="M540" s="14">
        <f ca="1">SUMIFS(거래명세서품목조회!BK:BK, 거래명세서품목조회!BX:BX, B540, 거래명세서품목조회!G:G, "&lt;="&amp;(INT($B$4)-30))</f>
        <v>0</v>
      </c>
      <c r="N540" s="40">
        <f t="shared" ca="1" si="38"/>
        <v>0</v>
      </c>
      <c r="O540" s="40">
        <f t="shared" ca="1" si="39"/>
        <v>0</v>
      </c>
      <c r="P540" s="40">
        <f ca="1">MIN(MAX(0, L540-N540-O540), IFERROR(VLOOKUP(B540,'관리항목계정별잔액조회(전전월)'!$C:$E, 3, FALSE), 0))</f>
        <v>0</v>
      </c>
      <c r="Q540" s="46">
        <f t="shared" ca="1" si="40"/>
        <v>0</v>
      </c>
      <c r="R540" s="42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  <c r="S540" s="60"/>
    </row>
    <row r="541" spans="3:19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7"/>
        <v>0</v>
      </c>
      <c r="M541" s="14">
        <f ca="1">SUMIFS(거래명세서품목조회!BK:BK, 거래명세서품목조회!BX:BX, B541, 거래명세서품목조회!G:G, "&lt;="&amp;(INT($B$4)-30))</f>
        <v>0</v>
      </c>
      <c r="N541" s="40">
        <f t="shared" ca="1" si="38"/>
        <v>0</v>
      </c>
      <c r="O541" s="40">
        <f t="shared" ca="1" si="39"/>
        <v>0</v>
      </c>
      <c r="P541" s="40">
        <f ca="1">MIN(MAX(0, L541-N541-O541), IFERROR(VLOOKUP(B541,'관리항목계정별잔액조회(전전월)'!$C:$E, 3, FALSE), 0))</f>
        <v>0</v>
      </c>
      <c r="Q541" s="46">
        <f t="shared" ca="1" si="40"/>
        <v>0</v>
      </c>
      <c r="R541" s="42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  <c r="S541" s="60"/>
    </row>
    <row r="542" spans="3:19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7"/>
        <v>0</v>
      </c>
      <c r="M542" s="14">
        <f ca="1">SUMIFS(거래명세서품목조회!BK:BK, 거래명세서품목조회!BX:BX, B542, 거래명세서품목조회!G:G, "&lt;="&amp;(INT($B$4)-30))</f>
        <v>0</v>
      </c>
      <c r="N542" s="40">
        <f t="shared" ca="1" si="38"/>
        <v>0</v>
      </c>
      <c r="O542" s="40">
        <f t="shared" ca="1" si="39"/>
        <v>0</v>
      </c>
      <c r="P542" s="40">
        <f ca="1">MIN(MAX(0, L542-N542-O542), IFERROR(VLOOKUP(B542,'관리항목계정별잔액조회(전전월)'!$C:$E, 3, FALSE), 0))</f>
        <v>0</v>
      </c>
      <c r="Q542" s="46">
        <f t="shared" ca="1" si="40"/>
        <v>0</v>
      </c>
      <c r="R542" s="42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  <c r="S542" s="60"/>
    </row>
    <row r="543" spans="3:19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7"/>
        <v>0</v>
      </c>
      <c r="M543" s="14">
        <f ca="1">SUMIFS(거래명세서품목조회!BK:BK, 거래명세서품목조회!BX:BX, B543, 거래명세서품목조회!G:G, "&lt;="&amp;(INT($B$4)-30))</f>
        <v>0</v>
      </c>
      <c r="N543" s="40">
        <f t="shared" ca="1" si="38"/>
        <v>0</v>
      </c>
      <c r="O543" s="40">
        <f t="shared" ca="1" si="39"/>
        <v>0</v>
      </c>
      <c r="P543" s="40">
        <f ca="1">MIN(MAX(0, L543-N543-O543), IFERROR(VLOOKUP(B543,'관리항목계정별잔액조회(전전월)'!$C:$E, 3, FALSE), 0))</f>
        <v>0</v>
      </c>
      <c r="Q543" s="46">
        <f t="shared" ca="1" si="40"/>
        <v>0</v>
      </c>
      <c r="R543" s="42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  <c r="S543" s="60"/>
    </row>
    <row r="544" spans="3:19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7"/>
        <v>0</v>
      </c>
      <c r="M544" s="14">
        <f ca="1">SUMIFS(거래명세서품목조회!BK:BK, 거래명세서품목조회!BX:BX, B544, 거래명세서품목조회!G:G, "&lt;="&amp;(INT($B$4)-30))</f>
        <v>0</v>
      </c>
      <c r="N544" s="40">
        <f t="shared" ca="1" si="38"/>
        <v>0</v>
      </c>
      <c r="O544" s="40">
        <f t="shared" ca="1" si="39"/>
        <v>0</v>
      </c>
      <c r="P544" s="40">
        <f ca="1">MIN(MAX(0, L544-N544-O544), IFERROR(VLOOKUP(B544,'관리항목계정별잔액조회(전전월)'!$C:$E, 3, FALSE), 0))</f>
        <v>0</v>
      </c>
      <c r="Q544" s="46">
        <f t="shared" ca="1" si="40"/>
        <v>0</v>
      </c>
      <c r="R544" s="42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  <c r="S544" s="60"/>
    </row>
    <row r="545" spans="3:19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7"/>
        <v>0</v>
      </c>
      <c r="M545" s="14">
        <f ca="1">SUMIFS(거래명세서품목조회!BK:BK, 거래명세서품목조회!BX:BX, B545, 거래명세서품목조회!G:G, "&lt;="&amp;(INT($B$4)-30))</f>
        <v>0</v>
      </c>
      <c r="N545" s="40">
        <f t="shared" ca="1" si="38"/>
        <v>0</v>
      </c>
      <c r="O545" s="40">
        <f t="shared" ca="1" si="39"/>
        <v>0</v>
      </c>
      <c r="P545" s="40">
        <f ca="1">MIN(MAX(0, L545-N545-O545), IFERROR(VLOOKUP(B545,'관리항목계정별잔액조회(전전월)'!$C:$E, 3, FALSE), 0))</f>
        <v>0</v>
      </c>
      <c r="Q545" s="46">
        <f t="shared" ca="1" si="40"/>
        <v>0</v>
      </c>
      <c r="R545" s="42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  <c r="S545" s="60"/>
    </row>
    <row r="546" spans="3:19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7"/>
        <v>0</v>
      </c>
      <c r="M546" s="14">
        <f ca="1">SUMIFS(거래명세서품목조회!BK:BK, 거래명세서품목조회!BX:BX, B546, 거래명세서품목조회!G:G, "&lt;="&amp;(INT($B$4)-30))</f>
        <v>0</v>
      </c>
      <c r="N546" s="40">
        <f t="shared" ca="1" si="38"/>
        <v>0</v>
      </c>
      <c r="O546" s="40">
        <f t="shared" ca="1" si="39"/>
        <v>0</v>
      </c>
      <c r="P546" s="40">
        <f ca="1">MIN(MAX(0, L546-N546-O546), IFERROR(VLOOKUP(B546,'관리항목계정별잔액조회(전전월)'!$C:$E, 3, FALSE), 0))</f>
        <v>0</v>
      </c>
      <c r="Q546" s="46">
        <f t="shared" ca="1" si="40"/>
        <v>0</v>
      </c>
      <c r="R546" s="42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  <c r="S546" s="60"/>
    </row>
    <row r="547" spans="3:19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7"/>
        <v>0</v>
      </c>
      <c r="M547" s="14">
        <f ca="1">SUMIFS(거래명세서품목조회!BK:BK, 거래명세서품목조회!BX:BX, B547, 거래명세서품목조회!G:G, "&lt;="&amp;(INT($B$4)-30))</f>
        <v>0</v>
      </c>
      <c r="N547" s="40">
        <f t="shared" ca="1" si="38"/>
        <v>0</v>
      </c>
      <c r="O547" s="40">
        <f t="shared" ca="1" si="39"/>
        <v>0</v>
      </c>
      <c r="P547" s="40">
        <f ca="1">MIN(MAX(0, L547-N547-O547), IFERROR(VLOOKUP(B547,'관리항목계정별잔액조회(전전월)'!$C:$E, 3, FALSE), 0))</f>
        <v>0</v>
      </c>
      <c r="Q547" s="46">
        <f t="shared" ca="1" si="40"/>
        <v>0</v>
      </c>
      <c r="R547" s="42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  <c r="S547" s="60"/>
    </row>
    <row r="548" spans="3:19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7"/>
        <v>0</v>
      </c>
      <c r="M548" s="14">
        <f ca="1">SUMIFS(거래명세서품목조회!BK:BK, 거래명세서품목조회!BX:BX, B548, 거래명세서품목조회!G:G, "&lt;="&amp;(INT($B$4)-30))</f>
        <v>0</v>
      </c>
      <c r="N548" s="40">
        <f t="shared" ca="1" si="38"/>
        <v>0</v>
      </c>
      <c r="O548" s="40">
        <f t="shared" ca="1" si="39"/>
        <v>0</v>
      </c>
      <c r="P548" s="40">
        <f ca="1">MIN(MAX(0, L548-N548-O548), IFERROR(VLOOKUP(B548,'관리항목계정별잔액조회(전전월)'!$C:$E, 3, FALSE), 0))</f>
        <v>0</v>
      </c>
      <c r="Q548" s="46">
        <f t="shared" ca="1" si="40"/>
        <v>0</v>
      </c>
      <c r="R548" s="42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  <c r="S548" s="60"/>
    </row>
    <row r="549" spans="3:19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7"/>
        <v>0</v>
      </c>
      <c r="M549" s="14">
        <f ca="1">SUMIFS(거래명세서품목조회!BK:BK, 거래명세서품목조회!BX:BX, B549, 거래명세서품목조회!G:G, "&lt;="&amp;(INT($B$4)-30))</f>
        <v>0</v>
      </c>
      <c r="N549" s="40">
        <f t="shared" ca="1" si="38"/>
        <v>0</v>
      </c>
      <c r="O549" s="40">
        <f t="shared" ca="1" si="39"/>
        <v>0</v>
      </c>
      <c r="P549" s="40">
        <f ca="1">MIN(MAX(0, L549-N549-O549), IFERROR(VLOOKUP(B549,'관리항목계정별잔액조회(전전월)'!$C:$E, 3, FALSE), 0))</f>
        <v>0</v>
      </c>
      <c r="Q549" s="46">
        <f t="shared" ca="1" si="40"/>
        <v>0</v>
      </c>
      <c r="R549" s="42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  <c r="S549" s="60"/>
    </row>
    <row r="550" spans="3:19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7"/>
        <v>0</v>
      </c>
      <c r="M550" s="14">
        <f ca="1">SUMIFS(거래명세서품목조회!BK:BK, 거래명세서품목조회!BX:BX, B550, 거래명세서품목조회!G:G, "&lt;="&amp;(INT($B$4)-30))</f>
        <v>0</v>
      </c>
      <c r="N550" s="40">
        <f t="shared" ca="1" si="38"/>
        <v>0</v>
      </c>
      <c r="O550" s="40">
        <f t="shared" ca="1" si="39"/>
        <v>0</v>
      </c>
      <c r="P550" s="40">
        <f ca="1">MIN(MAX(0, L550-N550-O550), IFERROR(VLOOKUP(B550,'관리항목계정별잔액조회(전전월)'!$C:$E, 3, FALSE), 0))</f>
        <v>0</v>
      </c>
      <c r="Q550" s="46">
        <f t="shared" ca="1" si="40"/>
        <v>0</v>
      </c>
      <c r="R550" s="42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  <c r="S550" s="60"/>
    </row>
    <row r="551" spans="3:19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7"/>
        <v>0</v>
      </c>
      <c r="M551" s="14">
        <f ca="1">SUMIFS(거래명세서품목조회!BK:BK, 거래명세서품목조회!BX:BX, B551, 거래명세서품목조회!G:G, "&lt;="&amp;(INT($B$4)-30))</f>
        <v>0</v>
      </c>
      <c r="N551" s="40">
        <f t="shared" ca="1" si="38"/>
        <v>0</v>
      </c>
      <c r="O551" s="40">
        <f t="shared" ca="1" si="39"/>
        <v>0</v>
      </c>
      <c r="P551" s="40">
        <f ca="1">MIN(MAX(0, L551-N551-O551), IFERROR(VLOOKUP(B551,'관리항목계정별잔액조회(전전월)'!$C:$E, 3, FALSE), 0))</f>
        <v>0</v>
      </c>
      <c r="Q551" s="46">
        <f t="shared" ca="1" si="40"/>
        <v>0</v>
      </c>
      <c r="R551" s="42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  <c r="S551" s="60"/>
    </row>
    <row r="552" spans="3:19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7"/>
        <v>0</v>
      </c>
      <c r="M552" s="14">
        <f ca="1">SUMIFS(거래명세서품목조회!BK:BK, 거래명세서품목조회!BX:BX, B552, 거래명세서품목조회!G:G, "&lt;="&amp;(INT($B$4)-30))</f>
        <v>0</v>
      </c>
      <c r="N552" s="40">
        <f t="shared" ca="1" si="38"/>
        <v>0</v>
      </c>
      <c r="O552" s="40">
        <f t="shared" ca="1" si="39"/>
        <v>0</v>
      </c>
      <c r="P552" s="40">
        <f ca="1">MIN(MAX(0, L552-N552-O552), IFERROR(VLOOKUP(B552,'관리항목계정별잔액조회(전전월)'!$C:$E, 3, FALSE), 0))</f>
        <v>0</v>
      </c>
      <c r="Q552" s="46">
        <f t="shared" ca="1" si="40"/>
        <v>0</v>
      </c>
      <c r="R552" s="42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  <c r="S552" s="60"/>
    </row>
    <row r="553" spans="3:19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7"/>
        <v>0</v>
      </c>
      <c r="M553" s="14">
        <f ca="1">SUMIFS(거래명세서품목조회!BK:BK, 거래명세서품목조회!BX:BX, B553, 거래명세서품목조회!G:G, "&lt;="&amp;(INT($B$4)-30))</f>
        <v>0</v>
      </c>
      <c r="N553" s="40">
        <f t="shared" ca="1" si="38"/>
        <v>0</v>
      </c>
      <c r="O553" s="40">
        <f t="shared" ca="1" si="39"/>
        <v>0</v>
      </c>
      <c r="P553" s="40">
        <f ca="1">MIN(MAX(0, L553-N553-O553), IFERROR(VLOOKUP(B553,'관리항목계정별잔액조회(전전월)'!$C:$E, 3, FALSE), 0))</f>
        <v>0</v>
      </c>
      <c r="Q553" s="46">
        <f t="shared" ca="1" si="40"/>
        <v>0</v>
      </c>
      <c r="R553" s="42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  <c r="S553" s="60"/>
    </row>
    <row r="554" spans="3:19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7"/>
        <v>0</v>
      </c>
      <c r="M554" s="14">
        <f ca="1">SUMIFS(거래명세서품목조회!BK:BK, 거래명세서품목조회!BX:BX, B554, 거래명세서품목조회!G:G, "&lt;="&amp;(INT($B$4)-30))</f>
        <v>0</v>
      </c>
      <c r="N554" s="40">
        <f t="shared" ca="1" si="38"/>
        <v>0</v>
      </c>
      <c r="O554" s="40">
        <f t="shared" ca="1" si="39"/>
        <v>0</v>
      </c>
      <c r="P554" s="40">
        <f ca="1">MIN(MAX(0, L554-N554-O554), IFERROR(VLOOKUP(B554,'관리항목계정별잔액조회(전전월)'!$C:$E, 3, FALSE), 0))</f>
        <v>0</v>
      </c>
      <c r="Q554" s="46">
        <f t="shared" ca="1" si="40"/>
        <v>0</v>
      </c>
      <c r="R554" s="42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  <c r="S554" s="60"/>
    </row>
    <row r="555" spans="3:19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7"/>
        <v>0</v>
      </c>
      <c r="M555" s="14">
        <f ca="1">SUMIFS(거래명세서품목조회!BK:BK, 거래명세서품목조회!BX:BX, B555, 거래명세서품목조회!G:G, "&lt;="&amp;(INT($B$4)-30))</f>
        <v>0</v>
      </c>
      <c r="N555" s="40">
        <f t="shared" ca="1" si="38"/>
        <v>0</v>
      </c>
      <c r="O555" s="40">
        <f t="shared" ca="1" si="39"/>
        <v>0</v>
      </c>
      <c r="P555" s="40">
        <f ca="1">MIN(MAX(0, L555-N555-O555), IFERROR(VLOOKUP(B555,'관리항목계정별잔액조회(전전월)'!$C:$E, 3, FALSE), 0))</f>
        <v>0</v>
      </c>
      <c r="Q555" s="46">
        <f t="shared" ca="1" si="40"/>
        <v>0</v>
      </c>
      <c r="R555" s="42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  <c r="S555" s="60"/>
    </row>
    <row r="556" spans="3:19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7"/>
        <v>0</v>
      </c>
      <c r="M556" s="14">
        <f ca="1">SUMIFS(거래명세서품목조회!BK:BK, 거래명세서품목조회!BX:BX, B556, 거래명세서품목조회!G:G, "&lt;="&amp;(INT($B$4)-30))</f>
        <v>0</v>
      </c>
      <c r="N556" s="40">
        <f t="shared" ca="1" si="38"/>
        <v>0</v>
      </c>
      <c r="O556" s="40">
        <f t="shared" ca="1" si="39"/>
        <v>0</v>
      </c>
      <c r="P556" s="40">
        <f ca="1">MIN(MAX(0, L556-N556-O556), IFERROR(VLOOKUP(B556,'관리항목계정별잔액조회(전전월)'!$C:$E, 3, FALSE), 0))</f>
        <v>0</v>
      </c>
      <c r="Q556" s="46">
        <f t="shared" ca="1" si="40"/>
        <v>0</v>
      </c>
      <c r="R556" s="42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  <c r="S556" s="60"/>
    </row>
    <row r="557" spans="3:19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7"/>
        <v>0</v>
      </c>
      <c r="M557" s="14">
        <f ca="1">SUMIFS(거래명세서품목조회!BK:BK, 거래명세서품목조회!BX:BX, B557, 거래명세서품목조회!G:G, "&lt;="&amp;(INT($B$4)-30))</f>
        <v>0</v>
      </c>
      <c r="N557" s="40">
        <f t="shared" ca="1" si="38"/>
        <v>0</v>
      </c>
      <c r="O557" s="40">
        <f t="shared" ca="1" si="39"/>
        <v>0</v>
      </c>
      <c r="P557" s="40">
        <f ca="1">MIN(MAX(0, L557-N557-O557), IFERROR(VLOOKUP(B557,'관리항목계정별잔액조회(전전월)'!$C:$E, 3, FALSE), 0))</f>
        <v>0</v>
      </c>
      <c r="Q557" s="46">
        <f t="shared" ca="1" si="40"/>
        <v>0</v>
      </c>
      <c r="R557" s="42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  <c r="S557" s="60"/>
    </row>
    <row r="558" spans="3:19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7"/>
        <v>0</v>
      </c>
      <c r="M558" s="14">
        <f ca="1">SUMIFS(거래명세서품목조회!BK:BK, 거래명세서품목조회!BX:BX, B558, 거래명세서품목조회!G:G, "&lt;="&amp;(INT($B$4)-30))</f>
        <v>0</v>
      </c>
      <c r="N558" s="40">
        <f t="shared" ca="1" si="38"/>
        <v>0</v>
      </c>
      <c r="O558" s="40">
        <f t="shared" ca="1" si="39"/>
        <v>0</v>
      </c>
      <c r="P558" s="40">
        <f ca="1">MIN(MAX(0, L558-N558-O558), IFERROR(VLOOKUP(B558,'관리항목계정별잔액조회(전전월)'!$C:$E, 3, FALSE), 0))</f>
        <v>0</v>
      </c>
      <c r="Q558" s="46">
        <f t="shared" ca="1" si="40"/>
        <v>0</v>
      </c>
      <c r="R558" s="42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  <c r="S558" s="60"/>
    </row>
    <row r="559" spans="3:19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7"/>
        <v>0</v>
      </c>
      <c r="M559" s="14">
        <f ca="1">SUMIFS(거래명세서품목조회!BK:BK, 거래명세서품목조회!BX:BX, B559, 거래명세서품목조회!G:G, "&lt;="&amp;(INT($B$4)-30))</f>
        <v>0</v>
      </c>
      <c r="N559" s="40">
        <f t="shared" ca="1" si="38"/>
        <v>0</v>
      </c>
      <c r="O559" s="40">
        <f t="shared" ca="1" si="39"/>
        <v>0</v>
      </c>
      <c r="P559" s="40">
        <f ca="1">MIN(MAX(0, L559-N559-O559), IFERROR(VLOOKUP(B559,'관리항목계정별잔액조회(전전월)'!$C:$E, 3, FALSE), 0))</f>
        <v>0</v>
      </c>
      <c r="Q559" s="46">
        <f t="shared" ca="1" si="40"/>
        <v>0</v>
      </c>
      <c r="R559" s="42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  <c r="S559" s="60"/>
    </row>
    <row r="560" spans="3:19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7"/>
        <v>0</v>
      </c>
      <c r="M560" s="14">
        <f ca="1">SUMIFS(거래명세서품목조회!BK:BK, 거래명세서품목조회!BX:BX, B560, 거래명세서품목조회!G:G, "&lt;="&amp;(INT($B$4)-30))</f>
        <v>0</v>
      </c>
      <c r="N560" s="40">
        <f t="shared" ca="1" si="38"/>
        <v>0</v>
      </c>
      <c r="O560" s="40">
        <f t="shared" ca="1" si="39"/>
        <v>0</v>
      </c>
      <c r="P560" s="40">
        <f ca="1">MIN(MAX(0, L560-N560-O560), IFERROR(VLOOKUP(B560,'관리항목계정별잔액조회(전전월)'!$C:$E, 3, FALSE), 0))</f>
        <v>0</v>
      </c>
      <c r="Q560" s="46">
        <f t="shared" ca="1" si="40"/>
        <v>0</v>
      </c>
      <c r="R560" s="42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  <c r="S560" s="60"/>
    </row>
    <row r="561" spans="3:19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7"/>
        <v>0</v>
      </c>
      <c r="M561" s="14">
        <f ca="1">SUMIFS(거래명세서품목조회!BK:BK, 거래명세서품목조회!BX:BX, B561, 거래명세서품목조회!G:G, "&lt;="&amp;(INT($B$4)-30))</f>
        <v>0</v>
      </c>
      <c r="N561" s="40">
        <f t="shared" ca="1" si="38"/>
        <v>0</v>
      </c>
      <c r="O561" s="40">
        <f t="shared" ca="1" si="39"/>
        <v>0</v>
      </c>
      <c r="P561" s="40">
        <f ca="1">MIN(MAX(0, L561-N561-O561), IFERROR(VLOOKUP(B561,'관리항목계정별잔액조회(전전월)'!$C:$E, 3, FALSE), 0))</f>
        <v>0</v>
      </c>
      <c r="Q561" s="46">
        <f t="shared" ca="1" si="40"/>
        <v>0</v>
      </c>
      <c r="R561" s="42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  <c r="S561" s="60"/>
    </row>
    <row r="562" spans="3:19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7"/>
        <v>0</v>
      </c>
      <c r="M562" s="14">
        <f ca="1">SUMIFS(거래명세서품목조회!BK:BK, 거래명세서품목조회!BX:BX, B562, 거래명세서품목조회!G:G, "&lt;="&amp;(INT($B$4)-30))</f>
        <v>0</v>
      </c>
      <c r="N562" s="40">
        <f t="shared" ca="1" si="38"/>
        <v>0</v>
      </c>
      <c r="O562" s="40">
        <f t="shared" ca="1" si="39"/>
        <v>0</v>
      </c>
      <c r="P562" s="40">
        <f ca="1">MIN(MAX(0, L562-N562-O562), IFERROR(VLOOKUP(B562,'관리항목계정별잔액조회(전전월)'!$C:$E, 3, FALSE), 0))</f>
        <v>0</v>
      </c>
      <c r="Q562" s="46">
        <f t="shared" ca="1" si="40"/>
        <v>0</v>
      </c>
      <c r="R562" s="42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  <c r="S562" s="60"/>
    </row>
    <row r="563" spans="3:19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7"/>
        <v>0</v>
      </c>
      <c r="M563" s="14">
        <f ca="1">SUMIFS(거래명세서품목조회!BK:BK, 거래명세서품목조회!BX:BX, B563, 거래명세서품목조회!G:G, "&lt;="&amp;(INT($B$4)-30))</f>
        <v>0</v>
      </c>
      <c r="N563" s="40">
        <f t="shared" ca="1" si="38"/>
        <v>0</v>
      </c>
      <c r="O563" s="40">
        <f t="shared" ca="1" si="39"/>
        <v>0</v>
      </c>
      <c r="P563" s="40">
        <f ca="1">MIN(MAX(0, L563-N563-O563), IFERROR(VLOOKUP(B563,'관리항목계정별잔액조회(전전월)'!$C:$E, 3, FALSE), 0))</f>
        <v>0</v>
      </c>
      <c r="Q563" s="46">
        <f t="shared" ca="1" si="40"/>
        <v>0</v>
      </c>
      <c r="R563" s="42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  <c r="S563" s="60"/>
    </row>
    <row r="564" spans="3:19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7"/>
        <v>0</v>
      </c>
      <c r="M564" s="14">
        <f ca="1">SUMIFS(거래명세서품목조회!BK:BK, 거래명세서품목조회!BX:BX, B564, 거래명세서품목조회!G:G, "&lt;="&amp;(INT($B$4)-30))</f>
        <v>0</v>
      </c>
      <c r="N564" s="40">
        <f t="shared" ca="1" si="38"/>
        <v>0</v>
      </c>
      <c r="O564" s="40">
        <f t="shared" ca="1" si="39"/>
        <v>0</v>
      </c>
      <c r="P564" s="40">
        <f ca="1">MIN(MAX(0, L564-N564-O564), IFERROR(VLOOKUP(B564,'관리항목계정별잔액조회(전전월)'!$C:$E, 3, FALSE), 0))</f>
        <v>0</v>
      </c>
      <c r="Q564" s="46">
        <f t="shared" ca="1" si="40"/>
        <v>0</v>
      </c>
      <c r="R564" s="42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  <c r="S564" s="60"/>
    </row>
    <row r="565" spans="3:19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7"/>
        <v>0</v>
      </c>
      <c r="M565" s="14">
        <f ca="1">SUMIFS(거래명세서품목조회!BK:BK, 거래명세서품목조회!BX:BX, B565, 거래명세서품목조회!G:G, "&lt;="&amp;(INT($B$4)-30))</f>
        <v>0</v>
      </c>
      <c r="N565" s="40">
        <f t="shared" ca="1" si="38"/>
        <v>0</v>
      </c>
      <c r="O565" s="40">
        <f t="shared" ca="1" si="39"/>
        <v>0</v>
      </c>
      <c r="P565" s="40">
        <f ca="1">MIN(MAX(0, L565-N565-O565), IFERROR(VLOOKUP(B565,'관리항목계정별잔액조회(전전월)'!$C:$E, 3, FALSE), 0))</f>
        <v>0</v>
      </c>
      <c r="Q565" s="46">
        <f t="shared" ca="1" si="40"/>
        <v>0</v>
      </c>
      <c r="R565" s="42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  <c r="S565" s="60"/>
    </row>
    <row r="566" spans="3:19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7"/>
        <v>0</v>
      </c>
      <c r="M566" s="14">
        <f ca="1">SUMIFS(거래명세서품목조회!BK:BK, 거래명세서품목조회!BX:BX, B566, 거래명세서품목조회!G:G, "&lt;="&amp;(INT($B$4)-30))</f>
        <v>0</v>
      </c>
      <c r="N566" s="40">
        <f t="shared" ca="1" si="38"/>
        <v>0</v>
      </c>
      <c r="O566" s="40">
        <f t="shared" ca="1" si="39"/>
        <v>0</v>
      </c>
      <c r="P566" s="40">
        <f ca="1">MIN(MAX(0, L566-N566-O566), IFERROR(VLOOKUP(B566,'관리항목계정별잔액조회(전전월)'!$C:$E, 3, FALSE), 0))</f>
        <v>0</v>
      </c>
      <c r="Q566" s="46">
        <f t="shared" ca="1" si="40"/>
        <v>0</v>
      </c>
      <c r="R566" s="42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  <c r="S566" s="60"/>
    </row>
    <row r="567" spans="3:19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7"/>
        <v>0</v>
      </c>
      <c r="M567" s="14">
        <f ca="1">SUMIFS(거래명세서품목조회!BK:BK, 거래명세서품목조회!BX:BX, B567, 거래명세서품목조회!G:G, "&lt;="&amp;(INT($B$4)-30))</f>
        <v>0</v>
      </c>
      <c r="N567" s="40">
        <f t="shared" ca="1" si="38"/>
        <v>0</v>
      </c>
      <c r="O567" s="40">
        <f t="shared" ca="1" si="39"/>
        <v>0</v>
      </c>
      <c r="P567" s="40">
        <f ca="1">MIN(MAX(0, L567-N567-O567), IFERROR(VLOOKUP(B567,'관리항목계정별잔액조회(전전월)'!$C:$E, 3, FALSE), 0))</f>
        <v>0</v>
      </c>
      <c r="Q567" s="46">
        <f t="shared" ca="1" si="40"/>
        <v>0</v>
      </c>
      <c r="R567" s="42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  <c r="S567" s="60"/>
    </row>
    <row r="568" spans="3:19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7"/>
        <v>0</v>
      </c>
      <c r="M568" s="14">
        <f ca="1">SUMIFS(거래명세서품목조회!BK:BK, 거래명세서품목조회!BX:BX, B568, 거래명세서품목조회!G:G, "&lt;="&amp;(INT($B$4)-30))</f>
        <v>0</v>
      </c>
      <c r="N568" s="40">
        <f t="shared" ca="1" si="38"/>
        <v>0</v>
      </c>
      <c r="O568" s="40">
        <f t="shared" ca="1" si="39"/>
        <v>0</v>
      </c>
      <c r="P568" s="40">
        <f ca="1">MIN(MAX(0, L568-N568-O568), IFERROR(VLOOKUP(B568,'관리항목계정별잔액조회(전전월)'!$C:$E, 3, FALSE), 0))</f>
        <v>0</v>
      </c>
      <c r="Q568" s="46">
        <f t="shared" ca="1" si="40"/>
        <v>0</v>
      </c>
      <c r="R568" s="42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  <c r="S568" s="60"/>
    </row>
    <row r="569" spans="3:19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7"/>
        <v>0</v>
      </c>
      <c r="M569" s="14">
        <f ca="1">SUMIFS(거래명세서품목조회!BK:BK, 거래명세서품목조회!BX:BX, B569, 거래명세서품목조회!G:G, "&lt;="&amp;(INT($B$4)-30))</f>
        <v>0</v>
      </c>
      <c r="N569" s="40">
        <f t="shared" ca="1" si="38"/>
        <v>0</v>
      </c>
      <c r="O569" s="40">
        <f t="shared" ca="1" si="39"/>
        <v>0</v>
      </c>
      <c r="P569" s="40">
        <f ca="1">MIN(MAX(0, L569-N569-O569), IFERROR(VLOOKUP(B569,'관리항목계정별잔액조회(전전월)'!$C:$E, 3, FALSE), 0))</f>
        <v>0</v>
      </c>
      <c r="Q569" s="46">
        <f t="shared" ca="1" si="40"/>
        <v>0</v>
      </c>
      <c r="R569" s="42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  <c r="S569" s="60"/>
    </row>
    <row r="570" spans="3:19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7"/>
        <v>0</v>
      </c>
      <c r="M570" s="14">
        <f ca="1">SUMIFS(거래명세서품목조회!BK:BK, 거래명세서품목조회!BX:BX, B570, 거래명세서품목조회!G:G, "&lt;="&amp;(INT($B$4)-30))</f>
        <v>0</v>
      </c>
      <c r="N570" s="40">
        <f t="shared" ca="1" si="38"/>
        <v>0</v>
      </c>
      <c r="O570" s="40">
        <f t="shared" ca="1" si="39"/>
        <v>0</v>
      </c>
      <c r="P570" s="40">
        <f ca="1">MIN(MAX(0, L570-N570-O570), IFERROR(VLOOKUP(B570,'관리항목계정별잔액조회(전전월)'!$C:$E, 3, FALSE), 0))</f>
        <v>0</v>
      </c>
      <c r="Q570" s="46">
        <f t="shared" ca="1" si="40"/>
        <v>0</v>
      </c>
      <c r="R570" s="42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  <c r="S570" s="60"/>
    </row>
    <row r="571" spans="3:19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7"/>
        <v>0</v>
      </c>
      <c r="M571" s="14">
        <f ca="1">SUMIFS(거래명세서품목조회!BK:BK, 거래명세서품목조회!BX:BX, B571, 거래명세서품목조회!G:G, "&lt;="&amp;(INT($B$4)-30))</f>
        <v>0</v>
      </c>
      <c r="N571" s="40">
        <f t="shared" ca="1" si="38"/>
        <v>0</v>
      </c>
      <c r="O571" s="40">
        <f t="shared" ca="1" si="39"/>
        <v>0</v>
      </c>
      <c r="P571" s="40">
        <f ca="1">MIN(MAX(0, L571-N571-O571), IFERROR(VLOOKUP(B571,'관리항목계정별잔액조회(전전월)'!$C:$E, 3, FALSE), 0))</f>
        <v>0</v>
      </c>
      <c r="Q571" s="46">
        <f t="shared" ca="1" si="40"/>
        <v>0</v>
      </c>
      <c r="R571" s="42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  <c r="S571" s="60"/>
    </row>
    <row r="572" spans="3:19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7"/>
        <v>0</v>
      </c>
      <c r="M572" s="14">
        <f ca="1">SUMIFS(거래명세서품목조회!BK:BK, 거래명세서품목조회!BX:BX, B572, 거래명세서품목조회!G:G, "&lt;="&amp;(INT($B$4)-30))</f>
        <v>0</v>
      </c>
      <c r="N572" s="40">
        <f t="shared" ca="1" si="38"/>
        <v>0</v>
      </c>
      <c r="O572" s="40">
        <f t="shared" ca="1" si="39"/>
        <v>0</v>
      </c>
      <c r="P572" s="40">
        <f ca="1">MIN(MAX(0, L572-N572-O572), IFERROR(VLOOKUP(B572,'관리항목계정별잔액조회(전전월)'!$C:$E, 3, FALSE), 0))</f>
        <v>0</v>
      </c>
      <c r="Q572" s="46">
        <f t="shared" ca="1" si="40"/>
        <v>0</v>
      </c>
      <c r="R572" s="42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  <c r="S572" s="60"/>
    </row>
    <row r="573" spans="3:19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7"/>
        <v>0</v>
      </c>
      <c r="M573" s="14">
        <f ca="1">SUMIFS(거래명세서품목조회!BK:BK, 거래명세서품목조회!BX:BX, B573, 거래명세서품목조회!G:G, "&lt;="&amp;(INT($B$4)-30))</f>
        <v>0</v>
      </c>
      <c r="N573" s="40">
        <f t="shared" ca="1" si="38"/>
        <v>0</v>
      </c>
      <c r="O573" s="40">
        <f t="shared" ca="1" si="39"/>
        <v>0</v>
      </c>
      <c r="P573" s="40">
        <f ca="1">MIN(MAX(0, L573-N573-O573), IFERROR(VLOOKUP(B573,'관리항목계정별잔액조회(전전월)'!$C:$E, 3, FALSE), 0))</f>
        <v>0</v>
      </c>
      <c r="Q573" s="46">
        <f t="shared" ca="1" si="40"/>
        <v>0</v>
      </c>
      <c r="R573" s="42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  <c r="S573" s="60"/>
    </row>
    <row r="574" spans="3:19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7"/>
        <v>0</v>
      </c>
      <c r="M574" s="14">
        <f ca="1">SUMIFS(거래명세서품목조회!BK:BK, 거래명세서품목조회!BX:BX, B574, 거래명세서품목조회!G:G, "&lt;="&amp;(INT($B$4)-30))</f>
        <v>0</v>
      </c>
      <c r="N574" s="40">
        <f t="shared" ca="1" si="38"/>
        <v>0</v>
      </c>
      <c r="O574" s="40">
        <f t="shared" ca="1" si="39"/>
        <v>0</v>
      </c>
      <c r="P574" s="40">
        <f ca="1">MIN(MAX(0, L574-N574-O574), IFERROR(VLOOKUP(B574,'관리항목계정별잔액조회(전전월)'!$C:$E, 3, FALSE), 0))</f>
        <v>0</v>
      </c>
      <c r="Q574" s="46">
        <f t="shared" ca="1" si="40"/>
        <v>0</v>
      </c>
      <c r="R574" s="42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  <c r="S574" s="60"/>
    </row>
    <row r="575" spans="3:19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7"/>
        <v>0</v>
      </c>
      <c r="M575" s="14">
        <f ca="1">SUMIFS(거래명세서품목조회!BK:BK, 거래명세서품목조회!BX:BX, B575, 거래명세서품목조회!G:G, "&lt;="&amp;(INT($B$4)-30))</f>
        <v>0</v>
      </c>
      <c r="N575" s="40">
        <f t="shared" ca="1" si="38"/>
        <v>0</v>
      </c>
      <c r="O575" s="40">
        <f t="shared" ca="1" si="39"/>
        <v>0</v>
      </c>
      <c r="P575" s="40">
        <f ca="1">MIN(MAX(0, L575-N575-O575), IFERROR(VLOOKUP(B575,'관리항목계정별잔액조회(전전월)'!$C:$E, 3, FALSE), 0))</f>
        <v>0</v>
      </c>
      <c r="Q575" s="46">
        <f t="shared" ca="1" si="40"/>
        <v>0</v>
      </c>
      <c r="R575" s="42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  <c r="S575" s="60"/>
    </row>
    <row r="576" spans="3:19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7"/>
        <v>0</v>
      </c>
      <c r="M576" s="14">
        <f ca="1">SUMIFS(거래명세서품목조회!BK:BK, 거래명세서품목조회!BX:BX, B576, 거래명세서품목조회!G:G, "&lt;="&amp;(INT($B$4)-30))</f>
        <v>0</v>
      </c>
      <c r="N576" s="40">
        <f t="shared" ca="1" si="38"/>
        <v>0</v>
      </c>
      <c r="O576" s="40">
        <f t="shared" ca="1" si="39"/>
        <v>0</v>
      </c>
      <c r="P576" s="40">
        <f ca="1">MIN(MAX(0, L576-N576-O576), IFERROR(VLOOKUP(B576,'관리항목계정별잔액조회(전전월)'!$C:$E, 3, FALSE), 0))</f>
        <v>0</v>
      </c>
      <c r="Q576" s="46">
        <f t="shared" ca="1" si="40"/>
        <v>0</v>
      </c>
      <c r="R576" s="42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  <c r="S576" s="60"/>
    </row>
    <row r="577" spans="3:19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7"/>
        <v>0</v>
      </c>
      <c r="M577" s="14">
        <f ca="1">SUMIFS(거래명세서품목조회!BK:BK, 거래명세서품목조회!BX:BX, B577, 거래명세서품목조회!G:G, "&lt;="&amp;(INT($B$4)-30))</f>
        <v>0</v>
      </c>
      <c r="N577" s="40">
        <f t="shared" ca="1" si="38"/>
        <v>0</v>
      </c>
      <c r="O577" s="40">
        <f t="shared" ca="1" si="39"/>
        <v>0</v>
      </c>
      <c r="P577" s="40">
        <f ca="1">MIN(MAX(0, L577-N577-O577), IFERROR(VLOOKUP(B577,'관리항목계정별잔액조회(전전월)'!$C:$E, 3, FALSE), 0))</f>
        <v>0</v>
      </c>
      <c r="Q577" s="46">
        <f t="shared" ca="1" si="40"/>
        <v>0</v>
      </c>
      <c r="R577" s="42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  <c r="S577" s="60"/>
    </row>
    <row r="578" spans="3:19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7"/>
        <v>0</v>
      </c>
      <c r="M578" s="14">
        <f ca="1">SUMIFS(거래명세서품목조회!BK:BK, 거래명세서품목조회!BX:BX, B578, 거래명세서품목조회!G:G, "&lt;="&amp;(INT($B$4)-30))</f>
        <v>0</v>
      </c>
      <c r="N578" s="40">
        <f t="shared" ca="1" si="38"/>
        <v>0</v>
      </c>
      <c r="O578" s="40">
        <f t="shared" ca="1" si="39"/>
        <v>0</v>
      </c>
      <c r="P578" s="40">
        <f ca="1">MIN(MAX(0, L578-N578-O578), IFERROR(VLOOKUP(B578,'관리항목계정별잔액조회(전전월)'!$C:$E, 3, FALSE), 0))</f>
        <v>0</v>
      </c>
      <c r="Q578" s="46">
        <f t="shared" ca="1" si="40"/>
        <v>0</v>
      </c>
      <c r="R578" s="42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  <c r="S578" s="60"/>
    </row>
    <row r="579" spans="3:19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7"/>
        <v>0</v>
      </c>
      <c r="M579" s="14">
        <f ca="1">SUMIFS(거래명세서품목조회!BK:BK, 거래명세서품목조회!BX:BX, B579, 거래명세서품목조회!G:G, "&lt;="&amp;(INT($B$4)-30))</f>
        <v>0</v>
      </c>
      <c r="N579" s="40">
        <f t="shared" ca="1" si="38"/>
        <v>0</v>
      </c>
      <c r="O579" s="40">
        <f t="shared" ca="1" si="39"/>
        <v>0</v>
      </c>
      <c r="P579" s="40">
        <f ca="1">MIN(MAX(0, L579-N579-O579), IFERROR(VLOOKUP(B579,'관리항목계정별잔액조회(전전월)'!$C:$E, 3, FALSE), 0))</f>
        <v>0</v>
      </c>
      <c r="Q579" s="46">
        <f t="shared" ca="1" si="40"/>
        <v>0</v>
      </c>
      <c r="R579" s="42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  <c r="S579" s="60"/>
    </row>
    <row r="580" spans="3:19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7"/>
        <v>0</v>
      </c>
      <c r="M580" s="14">
        <f ca="1">SUMIFS(거래명세서품목조회!BK:BK, 거래명세서품목조회!BX:BX, B580, 거래명세서품목조회!G:G, "&lt;="&amp;(INT($B$4)-30))</f>
        <v>0</v>
      </c>
      <c r="N580" s="40">
        <f t="shared" ca="1" si="38"/>
        <v>0</v>
      </c>
      <c r="O580" s="40">
        <f t="shared" ca="1" si="39"/>
        <v>0</v>
      </c>
      <c r="P580" s="40">
        <f ca="1">MIN(MAX(0, L580-N580-O580), IFERROR(VLOOKUP(B580,'관리항목계정별잔액조회(전전월)'!$C:$E, 3, FALSE), 0))</f>
        <v>0</v>
      </c>
      <c r="Q580" s="46">
        <f t="shared" ca="1" si="40"/>
        <v>0</v>
      </c>
      <c r="R580" s="42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  <c r="S580" s="60"/>
    </row>
    <row r="581" spans="3:19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7"/>
        <v>0</v>
      </c>
      <c r="M581" s="14">
        <f ca="1">SUMIFS(거래명세서품목조회!BK:BK, 거래명세서품목조회!BX:BX, B581, 거래명세서품목조회!G:G, "&lt;="&amp;(INT($B$4)-30))</f>
        <v>0</v>
      </c>
      <c r="N581" s="40">
        <f t="shared" ca="1" si="38"/>
        <v>0</v>
      </c>
      <c r="O581" s="40">
        <f t="shared" ca="1" si="39"/>
        <v>0</v>
      </c>
      <c r="P581" s="40">
        <f ca="1">MIN(MAX(0, L581-N581-O581), IFERROR(VLOOKUP(B581,'관리항목계정별잔액조회(전전월)'!$C:$E, 3, FALSE), 0))</f>
        <v>0</v>
      </c>
      <c r="Q581" s="46">
        <f t="shared" ca="1" si="40"/>
        <v>0</v>
      </c>
      <c r="R581" s="42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  <c r="S581" s="60"/>
    </row>
    <row r="582" spans="3:19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7"/>
        <v>0</v>
      </c>
      <c r="M582" s="14">
        <f ca="1">SUMIFS(거래명세서품목조회!BK:BK, 거래명세서품목조회!BX:BX, B582, 거래명세서품목조회!G:G, "&lt;="&amp;(INT($B$4)-30))</f>
        <v>0</v>
      </c>
      <c r="N582" s="40">
        <f t="shared" ca="1" si="38"/>
        <v>0</v>
      </c>
      <c r="O582" s="40">
        <f t="shared" ca="1" si="39"/>
        <v>0</v>
      </c>
      <c r="P582" s="40">
        <f ca="1">MIN(MAX(0, L582-N582-O582), IFERROR(VLOOKUP(B582,'관리항목계정별잔액조회(전전월)'!$C:$E, 3, FALSE), 0))</f>
        <v>0</v>
      </c>
      <c r="Q582" s="46">
        <f t="shared" ca="1" si="40"/>
        <v>0</v>
      </c>
      <c r="R582" s="42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  <c r="S582" s="60"/>
    </row>
    <row r="583" spans="3:19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41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0">
        <f t="shared" ref="N583:N646" ca="1" si="42">MIN(L583, I583+J583)</f>
        <v>0</v>
      </c>
      <c r="O583" s="40">
        <f t="shared" ref="O583:O646" ca="1" si="43">MIN(MAX(0, L583-N583), F583)</f>
        <v>0</v>
      </c>
      <c r="P583" s="40">
        <f ca="1">MIN(MAX(0, L583-N583-O583), IFERROR(VLOOKUP(B583,'관리항목계정별잔액조회(전전월)'!$C:$E, 3, FALSE), 0))</f>
        <v>0</v>
      </c>
      <c r="Q583" s="46">
        <f t="shared" ref="Q583:Q646" ca="1" si="44">MAX(0,L583-N583-O583-P583)</f>
        <v>0</v>
      </c>
      <c r="R583" s="42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  <c r="S583" s="60"/>
    </row>
    <row r="584" spans="3:19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41"/>
        <v>0</v>
      </c>
      <c r="M584" s="14">
        <f ca="1">SUMIFS(거래명세서품목조회!BK:BK, 거래명세서품목조회!BX:BX, B584, 거래명세서품목조회!G:G, "&lt;="&amp;(INT($B$4)-30))</f>
        <v>0</v>
      </c>
      <c r="N584" s="40">
        <f t="shared" ca="1" si="42"/>
        <v>0</v>
      </c>
      <c r="O584" s="40">
        <f t="shared" ca="1" si="43"/>
        <v>0</v>
      </c>
      <c r="P584" s="40">
        <f ca="1">MIN(MAX(0, L584-N584-O584), IFERROR(VLOOKUP(B584,'관리항목계정별잔액조회(전전월)'!$C:$E, 3, FALSE), 0))</f>
        <v>0</v>
      </c>
      <c r="Q584" s="46">
        <f t="shared" ca="1" si="44"/>
        <v>0</v>
      </c>
      <c r="R584" s="42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  <c r="S584" s="60"/>
    </row>
    <row r="585" spans="3:19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41"/>
        <v>0</v>
      </c>
      <c r="M585" s="14">
        <f ca="1">SUMIFS(거래명세서품목조회!BK:BK, 거래명세서품목조회!BX:BX, B585, 거래명세서품목조회!G:G, "&lt;="&amp;(INT($B$4)-30))</f>
        <v>0</v>
      </c>
      <c r="N585" s="40">
        <f t="shared" ca="1" si="42"/>
        <v>0</v>
      </c>
      <c r="O585" s="40">
        <f t="shared" ca="1" si="43"/>
        <v>0</v>
      </c>
      <c r="P585" s="40">
        <f ca="1">MIN(MAX(0, L585-N585-O585), IFERROR(VLOOKUP(B585,'관리항목계정별잔액조회(전전월)'!$C:$E, 3, FALSE), 0))</f>
        <v>0</v>
      </c>
      <c r="Q585" s="46">
        <f t="shared" ca="1" si="44"/>
        <v>0</v>
      </c>
      <c r="R585" s="42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  <c r="S585" s="60"/>
    </row>
    <row r="586" spans="3:19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41"/>
        <v>0</v>
      </c>
      <c r="M586" s="14">
        <f ca="1">SUMIFS(거래명세서품목조회!BK:BK, 거래명세서품목조회!BX:BX, B586, 거래명세서품목조회!G:G, "&lt;="&amp;(INT($B$4)-30))</f>
        <v>0</v>
      </c>
      <c r="N586" s="40">
        <f t="shared" ca="1" si="42"/>
        <v>0</v>
      </c>
      <c r="O586" s="40">
        <f t="shared" ca="1" si="43"/>
        <v>0</v>
      </c>
      <c r="P586" s="40">
        <f ca="1">MIN(MAX(0, L586-N586-O586), IFERROR(VLOOKUP(B586,'관리항목계정별잔액조회(전전월)'!$C:$E, 3, FALSE), 0))</f>
        <v>0</v>
      </c>
      <c r="Q586" s="46">
        <f t="shared" ca="1" si="44"/>
        <v>0</v>
      </c>
      <c r="R586" s="42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  <c r="S586" s="60"/>
    </row>
    <row r="587" spans="3:19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41"/>
        <v>0</v>
      </c>
      <c r="M587" s="14">
        <f ca="1">SUMIFS(거래명세서품목조회!BK:BK, 거래명세서품목조회!BX:BX, B587, 거래명세서품목조회!G:G, "&lt;="&amp;(INT($B$4)-30))</f>
        <v>0</v>
      </c>
      <c r="N587" s="40">
        <f t="shared" ca="1" si="42"/>
        <v>0</v>
      </c>
      <c r="O587" s="40">
        <f t="shared" ca="1" si="43"/>
        <v>0</v>
      </c>
      <c r="P587" s="40">
        <f ca="1">MIN(MAX(0, L587-N587-O587), IFERROR(VLOOKUP(B587,'관리항목계정별잔액조회(전전월)'!$C:$E, 3, FALSE), 0))</f>
        <v>0</v>
      </c>
      <c r="Q587" s="46">
        <f t="shared" ca="1" si="44"/>
        <v>0</v>
      </c>
      <c r="R587" s="42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  <c r="S587" s="60"/>
    </row>
    <row r="588" spans="3:19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41"/>
        <v>0</v>
      </c>
      <c r="M588" s="14">
        <f ca="1">SUMIFS(거래명세서품목조회!BK:BK, 거래명세서품목조회!BX:BX, B588, 거래명세서품목조회!G:G, "&lt;="&amp;(INT($B$4)-30))</f>
        <v>0</v>
      </c>
      <c r="N588" s="40">
        <f t="shared" ca="1" si="42"/>
        <v>0</v>
      </c>
      <c r="O588" s="40">
        <f t="shared" ca="1" si="43"/>
        <v>0</v>
      </c>
      <c r="P588" s="40">
        <f ca="1">MIN(MAX(0, L588-N588-O588), IFERROR(VLOOKUP(B588,'관리항목계정별잔액조회(전전월)'!$C:$E, 3, FALSE), 0))</f>
        <v>0</v>
      </c>
      <c r="Q588" s="46">
        <f t="shared" ca="1" si="44"/>
        <v>0</v>
      </c>
      <c r="R588" s="42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  <c r="S588" s="60"/>
    </row>
    <row r="589" spans="3:19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41"/>
        <v>0</v>
      </c>
      <c r="M589" s="14">
        <f ca="1">SUMIFS(거래명세서품목조회!BK:BK, 거래명세서품목조회!BX:BX, B589, 거래명세서품목조회!G:G, "&lt;="&amp;(INT($B$4)-30))</f>
        <v>0</v>
      </c>
      <c r="N589" s="40">
        <f t="shared" ca="1" si="42"/>
        <v>0</v>
      </c>
      <c r="O589" s="40">
        <f t="shared" ca="1" si="43"/>
        <v>0</v>
      </c>
      <c r="P589" s="40">
        <f ca="1">MIN(MAX(0, L589-N589-O589), IFERROR(VLOOKUP(B589,'관리항목계정별잔액조회(전전월)'!$C:$E, 3, FALSE), 0))</f>
        <v>0</v>
      </c>
      <c r="Q589" s="46">
        <f t="shared" ca="1" si="44"/>
        <v>0</v>
      </c>
      <c r="R589" s="42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  <c r="S589" s="60"/>
    </row>
    <row r="590" spans="3:19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41"/>
        <v>0</v>
      </c>
      <c r="M590" s="14">
        <f ca="1">SUMIFS(거래명세서품목조회!BK:BK, 거래명세서품목조회!BX:BX, B590, 거래명세서품목조회!G:G, "&lt;="&amp;(INT($B$4)-30))</f>
        <v>0</v>
      </c>
      <c r="N590" s="40">
        <f t="shared" ca="1" si="42"/>
        <v>0</v>
      </c>
      <c r="O590" s="40">
        <f t="shared" ca="1" si="43"/>
        <v>0</v>
      </c>
      <c r="P590" s="40">
        <f ca="1">MIN(MAX(0, L590-N590-O590), IFERROR(VLOOKUP(B590,'관리항목계정별잔액조회(전전월)'!$C:$E, 3, FALSE), 0))</f>
        <v>0</v>
      </c>
      <c r="Q590" s="46">
        <f t="shared" ca="1" si="44"/>
        <v>0</v>
      </c>
      <c r="R590" s="42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  <c r="S590" s="60"/>
    </row>
    <row r="591" spans="3:19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41"/>
        <v>0</v>
      </c>
      <c r="M591" s="14">
        <f ca="1">SUMIFS(거래명세서품목조회!BK:BK, 거래명세서품목조회!BX:BX, B591, 거래명세서품목조회!G:G, "&lt;="&amp;(INT($B$4)-30))</f>
        <v>0</v>
      </c>
      <c r="N591" s="40">
        <f t="shared" ca="1" si="42"/>
        <v>0</v>
      </c>
      <c r="O591" s="40">
        <f t="shared" ca="1" si="43"/>
        <v>0</v>
      </c>
      <c r="P591" s="40">
        <f ca="1">MIN(MAX(0, L591-N591-O591), IFERROR(VLOOKUP(B591,'관리항목계정별잔액조회(전전월)'!$C:$E, 3, FALSE), 0))</f>
        <v>0</v>
      </c>
      <c r="Q591" s="46">
        <f t="shared" ca="1" si="44"/>
        <v>0</v>
      </c>
      <c r="R591" s="42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  <c r="S591" s="60"/>
    </row>
    <row r="592" spans="3:19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41"/>
        <v>0</v>
      </c>
      <c r="M592" s="14">
        <f ca="1">SUMIFS(거래명세서품목조회!BK:BK, 거래명세서품목조회!BX:BX, B592, 거래명세서품목조회!G:G, "&lt;="&amp;(INT($B$4)-30))</f>
        <v>0</v>
      </c>
      <c r="N592" s="40">
        <f t="shared" ca="1" si="42"/>
        <v>0</v>
      </c>
      <c r="O592" s="40">
        <f t="shared" ca="1" si="43"/>
        <v>0</v>
      </c>
      <c r="P592" s="40">
        <f ca="1">MIN(MAX(0, L592-N592-O592), IFERROR(VLOOKUP(B592,'관리항목계정별잔액조회(전전월)'!$C:$E, 3, FALSE), 0))</f>
        <v>0</v>
      </c>
      <c r="Q592" s="46">
        <f t="shared" ca="1" si="44"/>
        <v>0</v>
      </c>
      <c r="R592" s="42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  <c r="S592" s="60"/>
    </row>
    <row r="593" spans="3:19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41"/>
        <v>0</v>
      </c>
      <c r="M593" s="14">
        <f ca="1">SUMIFS(거래명세서품목조회!BK:BK, 거래명세서품목조회!BX:BX, B593, 거래명세서품목조회!G:G, "&lt;="&amp;(INT($B$4)-30))</f>
        <v>0</v>
      </c>
      <c r="N593" s="40">
        <f t="shared" ca="1" si="42"/>
        <v>0</v>
      </c>
      <c r="O593" s="40">
        <f t="shared" ca="1" si="43"/>
        <v>0</v>
      </c>
      <c r="P593" s="40">
        <f ca="1">MIN(MAX(0, L593-N593-O593), IFERROR(VLOOKUP(B593,'관리항목계정별잔액조회(전전월)'!$C:$E, 3, FALSE), 0))</f>
        <v>0</v>
      </c>
      <c r="Q593" s="46">
        <f t="shared" ca="1" si="44"/>
        <v>0</v>
      </c>
      <c r="R593" s="42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  <c r="S593" s="60"/>
    </row>
    <row r="594" spans="3:19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41"/>
        <v>0</v>
      </c>
      <c r="M594" s="14">
        <f ca="1">SUMIFS(거래명세서품목조회!BK:BK, 거래명세서품목조회!BX:BX, B594, 거래명세서품목조회!G:G, "&lt;="&amp;(INT($B$4)-30))</f>
        <v>0</v>
      </c>
      <c r="N594" s="40">
        <f t="shared" ca="1" si="42"/>
        <v>0</v>
      </c>
      <c r="O594" s="40">
        <f t="shared" ca="1" si="43"/>
        <v>0</v>
      </c>
      <c r="P594" s="40">
        <f ca="1">MIN(MAX(0, L594-N594-O594), IFERROR(VLOOKUP(B594,'관리항목계정별잔액조회(전전월)'!$C:$E, 3, FALSE), 0))</f>
        <v>0</v>
      </c>
      <c r="Q594" s="46">
        <f t="shared" ca="1" si="44"/>
        <v>0</v>
      </c>
      <c r="R594" s="42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  <c r="S594" s="60"/>
    </row>
    <row r="595" spans="3:19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41"/>
        <v>0</v>
      </c>
      <c r="M595" s="14">
        <f ca="1">SUMIFS(거래명세서품목조회!BK:BK, 거래명세서품목조회!BX:BX, B595, 거래명세서품목조회!G:G, "&lt;="&amp;(INT($B$4)-30))</f>
        <v>0</v>
      </c>
      <c r="N595" s="40">
        <f t="shared" ca="1" si="42"/>
        <v>0</v>
      </c>
      <c r="O595" s="40">
        <f t="shared" ca="1" si="43"/>
        <v>0</v>
      </c>
      <c r="P595" s="40">
        <f ca="1">MIN(MAX(0, L595-N595-O595), IFERROR(VLOOKUP(B595,'관리항목계정별잔액조회(전전월)'!$C:$E, 3, FALSE), 0))</f>
        <v>0</v>
      </c>
      <c r="Q595" s="46">
        <f t="shared" ca="1" si="44"/>
        <v>0</v>
      </c>
      <c r="R595" s="42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  <c r="S595" s="60"/>
    </row>
    <row r="596" spans="3:19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41"/>
        <v>0</v>
      </c>
      <c r="M596" s="14">
        <f ca="1">SUMIFS(거래명세서품목조회!BK:BK, 거래명세서품목조회!BX:BX, B596, 거래명세서품목조회!G:G, "&lt;="&amp;(INT($B$4)-30))</f>
        <v>0</v>
      </c>
      <c r="N596" s="40">
        <f t="shared" ca="1" si="42"/>
        <v>0</v>
      </c>
      <c r="O596" s="40">
        <f t="shared" ca="1" si="43"/>
        <v>0</v>
      </c>
      <c r="P596" s="40">
        <f ca="1">MIN(MAX(0, L596-N596-O596), IFERROR(VLOOKUP(B596,'관리항목계정별잔액조회(전전월)'!$C:$E, 3, FALSE), 0))</f>
        <v>0</v>
      </c>
      <c r="Q596" s="46">
        <f t="shared" ca="1" si="44"/>
        <v>0</v>
      </c>
      <c r="R596" s="42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  <c r="S596" s="60"/>
    </row>
    <row r="597" spans="3:19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41"/>
        <v>0</v>
      </c>
      <c r="M597" s="14">
        <f ca="1">SUMIFS(거래명세서품목조회!BK:BK, 거래명세서품목조회!BX:BX, B597, 거래명세서품목조회!G:G, "&lt;="&amp;(INT($B$4)-30))</f>
        <v>0</v>
      </c>
      <c r="N597" s="40">
        <f t="shared" ca="1" si="42"/>
        <v>0</v>
      </c>
      <c r="O597" s="40">
        <f t="shared" ca="1" si="43"/>
        <v>0</v>
      </c>
      <c r="P597" s="40">
        <f ca="1">MIN(MAX(0, L597-N597-O597), IFERROR(VLOOKUP(B597,'관리항목계정별잔액조회(전전월)'!$C:$E, 3, FALSE), 0))</f>
        <v>0</v>
      </c>
      <c r="Q597" s="46">
        <f t="shared" ca="1" si="44"/>
        <v>0</v>
      </c>
      <c r="R597" s="42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  <c r="S597" s="60"/>
    </row>
    <row r="598" spans="3:19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41"/>
        <v>0</v>
      </c>
      <c r="M598" s="14">
        <f ca="1">SUMIFS(거래명세서품목조회!BK:BK, 거래명세서품목조회!BX:BX, B598, 거래명세서품목조회!G:G, "&lt;="&amp;(INT($B$4)-30))</f>
        <v>0</v>
      </c>
      <c r="N598" s="40">
        <f t="shared" ca="1" si="42"/>
        <v>0</v>
      </c>
      <c r="O598" s="40">
        <f t="shared" ca="1" si="43"/>
        <v>0</v>
      </c>
      <c r="P598" s="40">
        <f ca="1">MIN(MAX(0, L598-N598-O598), IFERROR(VLOOKUP(B598,'관리항목계정별잔액조회(전전월)'!$C:$E, 3, FALSE), 0))</f>
        <v>0</v>
      </c>
      <c r="Q598" s="46">
        <f t="shared" ca="1" si="44"/>
        <v>0</v>
      </c>
      <c r="R598" s="42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  <c r="S598" s="60"/>
    </row>
    <row r="599" spans="3:19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41"/>
        <v>0</v>
      </c>
      <c r="M599" s="14">
        <f ca="1">SUMIFS(거래명세서품목조회!BK:BK, 거래명세서품목조회!BX:BX, B599, 거래명세서품목조회!G:G, "&lt;="&amp;(INT($B$4)-30))</f>
        <v>0</v>
      </c>
      <c r="N599" s="40">
        <f t="shared" ca="1" si="42"/>
        <v>0</v>
      </c>
      <c r="O599" s="40">
        <f t="shared" ca="1" si="43"/>
        <v>0</v>
      </c>
      <c r="P599" s="40">
        <f ca="1">MIN(MAX(0, L599-N599-O599), IFERROR(VLOOKUP(B599,'관리항목계정별잔액조회(전전월)'!$C:$E, 3, FALSE), 0))</f>
        <v>0</v>
      </c>
      <c r="Q599" s="46">
        <f t="shared" ca="1" si="44"/>
        <v>0</v>
      </c>
      <c r="R599" s="42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  <c r="S599" s="60"/>
    </row>
    <row r="600" spans="3:19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41"/>
        <v>0</v>
      </c>
      <c r="M600" s="14">
        <f ca="1">SUMIFS(거래명세서품목조회!BK:BK, 거래명세서품목조회!BX:BX, B600, 거래명세서품목조회!G:G, "&lt;="&amp;(INT($B$4)-30))</f>
        <v>0</v>
      </c>
      <c r="N600" s="40">
        <f t="shared" ca="1" si="42"/>
        <v>0</v>
      </c>
      <c r="O600" s="40">
        <f t="shared" ca="1" si="43"/>
        <v>0</v>
      </c>
      <c r="P600" s="40">
        <f ca="1">MIN(MAX(0, L600-N600-O600), IFERROR(VLOOKUP(B600,'관리항목계정별잔액조회(전전월)'!$C:$E, 3, FALSE), 0))</f>
        <v>0</v>
      </c>
      <c r="Q600" s="46">
        <f t="shared" ca="1" si="44"/>
        <v>0</v>
      </c>
      <c r="R600" s="42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  <c r="S600" s="60"/>
    </row>
    <row r="601" spans="3:19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41"/>
        <v>0</v>
      </c>
      <c r="M601" s="14">
        <f ca="1">SUMIFS(거래명세서품목조회!BK:BK, 거래명세서품목조회!BX:BX, B601, 거래명세서품목조회!G:G, "&lt;="&amp;(INT($B$4)-30))</f>
        <v>0</v>
      </c>
      <c r="N601" s="40">
        <f t="shared" ca="1" si="42"/>
        <v>0</v>
      </c>
      <c r="O601" s="40">
        <f t="shared" ca="1" si="43"/>
        <v>0</v>
      </c>
      <c r="P601" s="40">
        <f ca="1">MIN(MAX(0, L601-N601-O601), IFERROR(VLOOKUP(B601,'관리항목계정별잔액조회(전전월)'!$C:$E, 3, FALSE), 0))</f>
        <v>0</v>
      </c>
      <c r="Q601" s="46">
        <f t="shared" ca="1" si="44"/>
        <v>0</v>
      </c>
      <c r="R601" s="42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  <c r="S601" s="60"/>
    </row>
    <row r="602" spans="3:19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41"/>
        <v>0</v>
      </c>
      <c r="M602" s="14">
        <f ca="1">SUMIFS(거래명세서품목조회!BK:BK, 거래명세서품목조회!BX:BX, B602, 거래명세서품목조회!G:G, "&lt;="&amp;(INT($B$4)-30))</f>
        <v>0</v>
      </c>
      <c r="N602" s="40">
        <f t="shared" ca="1" si="42"/>
        <v>0</v>
      </c>
      <c r="O602" s="40">
        <f t="shared" ca="1" si="43"/>
        <v>0</v>
      </c>
      <c r="P602" s="40">
        <f ca="1">MIN(MAX(0, L602-N602-O602), IFERROR(VLOOKUP(B602,'관리항목계정별잔액조회(전전월)'!$C:$E, 3, FALSE), 0))</f>
        <v>0</v>
      </c>
      <c r="Q602" s="46">
        <f t="shared" ca="1" si="44"/>
        <v>0</v>
      </c>
      <c r="R602" s="42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  <c r="S602" s="60"/>
    </row>
    <row r="603" spans="3:19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41"/>
        <v>0</v>
      </c>
      <c r="M603" s="14">
        <f ca="1">SUMIFS(거래명세서품목조회!BK:BK, 거래명세서품목조회!BX:BX, B603, 거래명세서품목조회!G:G, "&lt;="&amp;(INT($B$4)-30))</f>
        <v>0</v>
      </c>
      <c r="N603" s="40">
        <f t="shared" ca="1" si="42"/>
        <v>0</v>
      </c>
      <c r="O603" s="40">
        <f t="shared" ca="1" si="43"/>
        <v>0</v>
      </c>
      <c r="P603" s="40">
        <f ca="1">MIN(MAX(0, L603-N603-O603), IFERROR(VLOOKUP(B603,'관리항목계정별잔액조회(전전월)'!$C:$E, 3, FALSE), 0))</f>
        <v>0</v>
      </c>
      <c r="Q603" s="46">
        <f t="shared" ca="1" si="44"/>
        <v>0</v>
      </c>
      <c r="R603" s="42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  <c r="S603" s="60"/>
    </row>
    <row r="604" spans="3:19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41"/>
        <v>0</v>
      </c>
      <c r="M604" s="14">
        <f ca="1">SUMIFS(거래명세서품목조회!BK:BK, 거래명세서품목조회!BX:BX, B604, 거래명세서품목조회!G:G, "&lt;="&amp;(INT($B$4)-30))</f>
        <v>0</v>
      </c>
      <c r="N604" s="40">
        <f t="shared" ca="1" si="42"/>
        <v>0</v>
      </c>
      <c r="O604" s="40">
        <f t="shared" ca="1" si="43"/>
        <v>0</v>
      </c>
      <c r="P604" s="40">
        <f ca="1">MIN(MAX(0, L604-N604-O604), IFERROR(VLOOKUP(B604,'관리항목계정별잔액조회(전전월)'!$C:$E, 3, FALSE), 0))</f>
        <v>0</v>
      </c>
      <c r="Q604" s="46">
        <f t="shared" ca="1" si="44"/>
        <v>0</v>
      </c>
      <c r="R604" s="42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  <c r="S604" s="60"/>
    </row>
    <row r="605" spans="3:19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41"/>
        <v>0</v>
      </c>
      <c r="M605" s="14">
        <f ca="1">SUMIFS(거래명세서품목조회!BK:BK, 거래명세서품목조회!BX:BX, B605, 거래명세서품목조회!G:G, "&lt;="&amp;(INT($B$4)-30))</f>
        <v>0</v>
      </c>
      <c r="N605" s="40">
        <f t="shared" ca="1" si="42"/>
        <v>0</v>
      </c>
      <c r="O605" s="40">
        <f t="shared" ca="1" si="43"/>
        <v>0</v>
      </c>
      <c r="P605" s="40">
        <f ca="1">MIN(MAX(0, L605-N605-O605), IFERROR(VLOOKUP(B605,'관리항목계정별잔액조회(전전월)'!$C:$E, 3, FALSE), 0))</f>
        <v>0</v>
      </c>
      <c r="Q605" s="46">
        <f t="shared" ca="1" si="44"/>
        <v>0</v>
      </c>
      <c r="R605" s="42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  <c r="S605" s="60"/>
    </row>
    <row r="606" spans="3:19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41"/>
        <v>0</v>
      </c>
      <c r="M606" s="14">
        <f ca="1">SUMIFS(거래명세서품목조회!BK:BK, 거래명세서품목조회!BX:BX, B606, 거래명세서품목조회!G:G, "&lt;="&amp;(INT($B$4)-30))</f>
        <v>0</v>
      </c>
      <c r="N606" s="40">
        <f t="shared" ca="1" si="42"/>
        <v>0</v>
      </c>
      <c r="O606" s="40">
        <f t="shared" ca="1" si="43"/>
        <v>0</v>
      </c>
      <c r="P606" s="40">
        <f ca="1">MIN(MAX(0, L606-N606-O606), IFERROR(VLOOKUP(B606,'관리항목계정별잔액조회(전전월)'!$C:$E, 3, FALSE), 0))</f>
        <v>0</v>
      </c>
      <c r="Q606" s="46">
        <f t="shared" ca="1" si="44"/>
        <v>0</v>
      </c>
      <c r="R606" s="42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  <c r="S606" s="60"/>
    </row>
    <row r="607" spans="3:19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41"/>
        <v>0</v>
      </c>
      <c r="M607" s="14">
        <f ca="1">SUMIFS(거래명세서품목조회!BK:BK, 거래명세서품목조회!BX:BX, B607, 거래명세서품목조회!G:G, "&lt;="&amp;(INT($B$4)-30))</f>
        <v>0</v>
      </c>
      <c r="N607" s="40">
        <f t="shared" ca="1" si="42"/>
        <v>0</v>
      </c>
      <c r="O607" s="40">
        <f t="shared" ca="1" si="43"/>
        <v>0</v>
      </c>
      <c r="P607" s="40">
        <f ca="1">MIN(MAX(0, L607-N607-O607), IFERROR(VLOOKUP(B607,'관리항목계정별잔액조회(전전월)'!$C:$E, 3, FALSE), 0))</f>
        <v>0</v>
      </c>
      <c r="Q607" s="46">
        <f t="shared" ca="1" si="44"/>
        <v>0</v>
      </c>
      <c r="R607" s="42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  <c r="S607" s="60"/>
    </row>
    <row r="608" spans="3:19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41"/>
        <v>0</v>
      </c>
      <c r="M608" s="14">
        <f ca="1">SUMIFS(거래명세서품목조회!BK:BK, 거래명세서품목조회!BX:BX, B608, 거래명세서품목조회!G:G, "&lt;="&amp;(INT($B$4)-30))</f>
        <v>0</v>
      </c>
      <c r="N608" s="40">
        <f t="shared" ca="1" si="42"/>
        <v>0</v>
      </c>
      <c r="O608" s="40">
        <f t="shared" ca="1" si="43"/>
        <v>0</v>
      </c>
      <c r="P608" s="40">
        <f ca="1">MIN(MAX(0, L608-N608-O608), IFERROR(VLOOKUP(B608,'관리항목계정별잔액조회(전전월)'!$C:$E, 3, FALSE), 0))</f>
        <v>0</v>
      </c>
      <c r="Q608" s="46">
        <f t="shared" ca="1" si="44"/>
        <v>0</v>
      </c>
      <c r="R608" s="42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  <c r="S608" s="60"/>
    </row>
    <row r="609" spans="3:19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41"/>
        <v>0</v>
      </c>
      <c r="M609" s="14">
        <f ca="1">SUMIFS(거래명세서품목조회!BK:BK, 거래명세서품목조회!BX:BX, B609, 거래명세서품목조회!G:G, "&lt;="&amp;(INT($B$4)-30))</f>
        <v>0</v>
      </c>
      <c r="N609" s="40">
        <f t="shared" ca="1" si="42"/>
        <v>0</v>
      </c>
      <c r="O609" s="40">
        <f t="shared" ca="1" si="43"/>
        <v>0</v>
      </c>
      <c r="P609" s="40">
        <f ca="1">MIN(MAX(0, L609-N609-O609), IFERROR(VLOOKUP(B609,'관리항목계정별잔액조회(전전월)'!$C:$E, 3, FALSE), 0))</f>
        <v>0</v>
      </c>
      <c r="Q609" s="46">
        <f t="shared" ca="1" si="44"/>
        <v>0</v>
      </c>
      <c r="R609" s="42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  <c r="S609" s="60"/>
    </row>
    <row r="610" spans="3:19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41"/>
        <v>0</v>
      </c>
      <c r="M610" s="14">
        <f ca="1">SUMIFS(거래명세서품목조회!BK:BK, 거래명세서품목조회!BX:BX, B610, 거래명세서품목조회!G:G, "&lt;="&amp;(INT($B$4)-30))</f>
        <v>0</v>
      </c>
      <c r="N610" s="40">
        <f t="shared" ca="1" si="42"/>
        <v>0</v>
      </c>
      <c r="O610" s="40">
        <f t="shared" ca="1" si="43"/>
        <v>0</v>
      </c>
      <c r="P610" s="40">
        <f ca="1">MIN(MAX(0, L610-N610-O610), IFERROR(VLOOKUP(B610,'관리항목계정별잔액조회(전전월)'!$C:$E, 3, FALSE), 0))</f>
        <v>0</v>
      </c>
      <c r="Q610" s="46">
        <f t="shared" ca="1" si="44"/>
        <v>0</v>
      </c>
      <c r="R610" s="42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  <c r="S610" s="60"/>
    </row>
    <row r="611" spans="3:19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41"/>
        <v>0</v>
      </c>
      <c r="M611" s="14">
        <f ca="1">SUMIFS(거래명세서품목조회!BK:BK, 거래명세서품목조회!BX:BX, B611, 거래명세서품목조회!G:G, "&lt;="&amp;(INT($B$4)-30))</f>
        <v>0</v>
      </c>
      <c r="N611" s="40">
        <f t="shared" ca="1" si="42"/>
        <v>0</v>
      </c>
      <c r="O611" s="40">
        <f t="shared" ca="1" si="43"/>
        <v>0</v>
      </c>
      <c r="P611" s="40">
        <f ca="1">MIN(MAX(0, L611-N611-O611), IFERROR(VLOOKUP(B611,'관리항목계정별잔액조회(전전월)'!$C:$E, 3, FALSE), 0))</f>
        <v>0</v>
      </c>
      <c r="Q611" s="46">
        <f t="shared" ca="1" si="44"/>
        <v>0</v>
      </c>
      <c r="R611" s="42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  <c r="S611" s="60"/>
    </row>
    <row r="612" spans="3:19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41"/>
        <v>0</v>
      </c>
      <c r="M612" s="14">
        <f ca="1">SUMIFS(거래명세서품목조회!BK:BK, 거래명세서품목조회!BX:BX, B612, 거래명세서품목조회!G:G, "&lt;="&amp;(INT($B$4)-30))</f>
        <v>0</v>
      </c>
      <c r="N612" s="40">
        <f t="shared" ca="1" si="42"/>
        <v>0</v>
      </c>
      <c r="O612" s="40">
        <f t="shared" ca="1" si="43"/>
        <v>0</v>
      </c>
      <c r="P612" s="40">
        <f ca="1">MIN(MAX(0, L612-N612-O612), IFERROR(VLOOKUP(B612,'관리항목계정별잔액조회(전전월)'!$C:$E, 3, FALSE), 0))</f>
        <v>0</v>
      </c>
      <c r="Q612" s="46">
        <f t="shared" ca="1" si="44"/>
        <v>0</v>
      </c>
      <c r="R612" s="42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  <c r="S612" s="60"/>
    </row>
    <row r="613" spans="3:19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41"/>
        <v>0</v>
      </c>
      <c r="M613" s="14">
        <f ca="1">SUMIFS(거래명세서품목조회!BK:BK, 거래명세서품목조회!BX:BX, B613, 거래명세서품목조회!G:G, "&lt;="&amp;(INT($B$4)-30))</f>
        <v>0</v>
      </c>
      <c r="N613" s="40">
        <f t="shared" ca="1" si="42"/>
        <v>0</v>
      </c>
      <c r="O613" s="40">
        <f t="shared" ca="1" si="43"/>
        <v>0</v>
      </c>
      <c r="P613" s="40">
        <f ca="1">MIN(MAX(0, L613-N613-O613), IFERROR(VLOOKUP(B613,'관리항목계정별잔액조회(전전월)'!$C:$E, 3, FALSE), 0))</f>
        <v>0</v>
      </c>
      <c r="Q613" s="46">
        <f t="shared" ca="1" si="44"/>
        <v>0</v>
      </c>
      <c r="R613" s="42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  <c r="S613" s="60"/>
    </row>
    <row r="614" spans="3:19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41"/>
        <v>0</v>
      </c>
      <c r="M614" s="14">
        <f ca="1">SUMIFS(거래명세서품목조회!BK:BK, 거래명세서품목조회!BX:BX, B614, 거래명세서품목조회!G:G, "&lt;="&amp;(INT($B$4)-30))</f>
        <v>0</v>
      </c>
      <c r="N614" s="40">
        <f t="shared" ca="1" si="42"/>
        <v>0</v>
      </c>
      <c r="O614" s="40">
        <f t="shared" ca="1" si="43"/>
        <v>0</v>
      </c>
      <c r="P614" s="40">
        <f ca="1">MIN(MAX(0, L614-N614-O614), IFERROR(VLOOKUP(B614,'관리항목계정별잔액조회(전전월)'!$C:$E, 3, FALSE), 0))</f>
        <v>0</v>
      </c>
      <c r="Q614" s="46">
        <f t="shared" ca="1" si="44"/>
        <v>0</v>
      </c>
      <c r="R614" s="42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  <c r="S614" s="60"/>
    </row>
    <row r="615" spans="3:19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41"/>
        <v>0</v>
      </c>
      <c r="M615" s="14">
        <f ca="1">SUMIFS(거래명세서품목조회!BK:BK, 거래명세서품목조회!BX:BX, B615, 거래명세서품목조회!G:G, "&lt;="&amp;(INT($B$4)-30))</f>
        <v>0</v>
      </c>
      <c r="N615" s="40">
        <f t="shared" ca="1" si="42"/>
        <v>0</v>
      </c>
      <c r="O615" s="40">
        <f t="shared" ca="1" si="43"/>
        <v>0</v>
      </c>
      <c r="P615" s="40">
        <f ca="1">MIN(MAX(0, L615-N615-O615), IFERROR(VLOOKUP(B615,'관리항목계정별잔액조회(전전월)'!$C:$E, 3, FALSE), 0))</f>
        <v>0</v>
      </c>
      <c r="Q615" s="46">
        <f t="shared" ca="1" si="44"/>
        <v>0</v>
      </c>
      <c r="R615" s="42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  <c r="S615" s="60"/>
    </row>
    <row r="616" spans="3:19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41"/>
        <v>0</v>
      </c>
      <c r="M616" s="14">
        <f ca="1">SUMIFS(거래명세서품목조회!BK:BK, 거래명세서품목조회!BX:BX, B616, 거래명세서품목조회!G:G, "&lt;="&amp;(INT($B$4)-30))</f>
        <v>0</v>
      </c>
      <c r="N616" s="40">
        <f t="shared" ca="1" si="42"/>
        <v>0</v>
      </c>
      <c r="O616" s="40">
        <f t="shared" ca="1" si="43"/>
        <v>0</v>
      </c>
      <c r="P616" s="40">
        <f ca="1">MIN(MAX(0, L616-N616-O616), IFERROR(VLOOKUP(B616,'관리항목계정별잔액조회(전전월)'!$C:$E, 3, FALSE), 0))</f>
        <v>0</v>
      </c>
      <c r="Q616" s="46">
        <f t="shared" ca="1" si="44"/>
        <v>0</v>
      </c>
      <c r="R616" s="42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  <c r="S616" s="60"/>
    </row>
    <row r="617" spans="3:19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41"/>
        <v>0</v>
      </c>
      <c r="M617" s="14">
        <f ca="1">SUMIFS(거래명세서품목조회!BK:BK, 거래명세서품목조회!BX:BX, B617, 거래명세서품목조회!G:G, "&lt;="&amp;(INT($B$4)-30))</f>
        <v>0</v>
      </c>
      <c r="N617" s="40">
        <f t="shared" ca="1" si="42"/>
        <v>0</v>
      </c>
      <c r="O617" s="40">
        <f t="shared" ca="1" si="43"/>
        <v>0</v>
      </c>
      <c r="P617" s="40">
        <f ca="1">MIN(MAX(0, L617-N617-O617), IFERROR(VLOOKUP(B617,'관리항목계정별잔액조회(전전월)'!$C:$E, 3, FALSE), 0))</f>
        <v>0</v>
      </c>
      <c r="Q617" s="46">
        <f t="shared" ca="1" si="44"/>
        <v>0</v>
      </c>
      <c r="R617" s="42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  <c r="S617" s="60"/>
    </row>
    <row r="618" spans="3:19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41"/>
        <v>0</v>
      </c>
      <c r="M618" s="14">
        <f ca="1">SUMIFS(거래명세서품목조회!BK:BK, 거래명세서품목조회!BX:BX, B618, 거래명세서품목조회!G:G, "&lt;="&amp;(INT($B$4)-30))</f>
        <v>0</v>
      </c>
      <c r="N618" s="40">
        <f t="shared" ca="1" si="42"/>
        <v>0</v>
      </c>
      <c r="O618" s="40">
        <f t="shared" ca="1" si="43"/>
        <v>0</v>
      </c>
      <c r="P618" s="40">
        <f ca="1">MIN(MAX(0, L618-N618-O618), IFERROR(VLOOKUP(B618,'관리항목계정별잔액조회(전전월)'!$C:$E, 3, FALSE), 0))</f>
        <v>0</v>
      </c>
      <c r="Q618" s="46">
        <f t="shared" ca="1" si="44"/>
        <v>0</v>
      </c>
      <c r="R618" s="42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  <c r="S618" s="60"/>
    </row>
    <row r="619" spans="3:19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41"/>
        <v>0</v>
      </c>
      <c r="M619" s="14">
        <f ca="1">SUMIFS(거래명세서품목조회!BK:BK, 거래명세서품목조회!BX:BX, B619, 거래명세서품목조회!G:G, "&lt;="&amp;(INT($B$4)-30))</f>
        <v>0</v>
      </c>
      <c r="N619" s="40">
        <f t="shared" ca="1" si="42"/>
        <v>0</v>
      </c>
      <c r="O619" s="40">
        <f t="shared" ca="1" si="43"/>
        <v>0</v>
      </c>
      <c r="P619" s="40">
        <f ca="1">MIN(MAX(0, L619-N619-O619), IFERROR(VLOOKUP(B619,'관리항목계정별잔액조회(전전월)'!$C:$E, 3, FALSE), 0))</f>
        <v>0</v>
      </c>
      <c r="Q619" s="46">
        <f t="shared" ca="1" si="44"/>
        <v>0</v>
      </c>
      <c r="R619" s="42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  <c r="S619" s="60"/>
    </row>
    <row r="620" spans="3:19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41"/>
        <v>0</v>
      </c>
      <c r="M620" s="14">
        <f ca="1">SUMIFS(거래명세서품목조회!BK:BK, 거래명세서품목조회!BX:BX, B620, 거래명세서품목조회!G:G, "&lt;="&amp;(INT($B$4)-30))</f>
        <v>0</v>
      </c>
      <c r="N620" s="40">
        <f t="shared" ca="1" si="42"/>
        <v>0</v>
      </c>
      <c r="O620" s="40">
        <f t="shared" ca="1" si="43"/>
        <v>0</v>
      </c>
      <c r="P620" s="40">
        <f ca="1">MIN(MAX(0, L620-N620-O620), IFERROR(VLOOKUP(B620,'관리항목계정별잔액조회(전전월)'!$C:$E, 3, FALSE), 0))</f>
        <v>0</v>
      </c>
      <c r="Q620" s="46">
        <f t="shared" ca="1" si="44"/>
        <v>0</v>
      </c>
      <c r="R620" s="42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  <c r="S620" s="60"/>
    </row>
    <row r="621" spans="3:19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41"/>
        <v>0</v>
      </c>
      <c r="M621" s="14">
        <f ca="1">SUMIFS(거래명세서품목조회!BK:BK, 거래명세서품목조회!BX:BX, B621, 거래명세서품목조회!G:G, "&lt;="&amp;(INT($B$4)-30))</f>
        <v>0</v>
      </c>
      <c r="N621" s="40">
        <f t="shared" ca="1" si="42"/>
        <v>0</v>
      </c>
      <c r="O621" s="40">
        <f t="shared" ca="1" si="43"/>
        <v>0</v>
      </c>
      <c r="P621" s="40">
        <f ca="1">MIN(MAX(0, L621-N621-O621), IFERROR(VLOOKUP(B621,'관리항목계정별잔액조회(전전월)'!$C:$E, 3, FALSE), 0))</f>
        <v>0</v>
      </c>
      <c r="Q621" s="46">
        <f t="shared" ca="1" si="44"/>
        <v>0</v>
      </c>
      <c r="R621" s="42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  <c r="S621" s="60"/>
    </row>
    <row r="622" spans="3:19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41"/>
        <v>0</v>
      </c>
      <c r="M622" s="14">
        <f ca="1">SUMIFS(거래명세서품목조회!BK:BK, 거래명세서품목조회!BX:BX, B622, 거래명세서품목조회!G:G, "&lt;="&amp;(INT($B$4)-30))</f>
        <v>0</v>
      </c>
      <c r="N622" s="40">
        <f t="shared" ca="1" si="42"/>
        <v>0</v>
      </c>
      <c r="O622" s="40">
        <f t="shared" ca="1" si="43"/>
        <v>0</v>
      </c>
      <c r="P622" s="40">
        <f ca="1">MIN(MAX(0, L622-N622-O622), IFERROR(VLOOKUP(B622,'관리항목계정별잔액조회(전전월)'!$C:$E, 3, FALSE), 0))</f>
        <v>0</v>
      </c>
      <c r="Q622" s="46">
        <f t="shared" ca="1" si="44"/>
        <v>0</v>
      </c>
      <c r="R622" s="42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  <c r="S622" s="60"/>
    </row>
    <row r="623" spans="3:19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41"/>
        <v>0</v>
      </c>
      <c r="M623" s="14">
        <f ca="1">SUMIFS(거래명세서품목조회!BK:BK, 거래명세서품목조회!BX:BX, B623, 거래명세서품목조회!G:G, "&lt;="&amp;(INT($B$4)-30))</f>
        <v>0</v>
      </c>
      <c r="N623" s="40">
        <f t="shared" ca="1" si="42"/>
        <v>0</v>
      </c>
      <c r="O623" s="40">
        <f t="shared" ca="1" si="43"/>
        <v>0</v>
      </c>
      <c r="P623" s="40">
        <f ca="1">MIN(MAX(0, L623-N623-O623), IFERROR(VLOOKUP(B623,'관리항목계정별잔액조회(전전월)'!$C:$E, 3, FALSE), 0))</f>
        <v>0</v>
      </c>
      <c r="Q623" s="46">
        <f t="shared" ca="1" si="44"/>
        <v>0</v>
      </c>
      <c r="R623" s="42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  <c r="S623" s="60"/>
    </row>
    <row r="624" spans="3:19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41"/>
        <v>0</v>
      </c>
      <c r="M624" s="14">
        <f ca="1">SUMIFS(거래명세서품목조회!BK:BK, 거래명세서품목조회!BX:BX, B624, 거래명세서품목조회!G:G, "&lt;="&amp;(INT($B$4)-30))</f>
        <v>0</v>
      </c>
      <c r="N624" s="40">
        <f t="shared" ca="1" si="42"/>
        <v>0</v>
      </c>
      <c r="O624" s="40">
        <f t="shared" ca="1" si="43"/>
        <v>0</v>
      </c>
      <c r="P624" s="40">
        <f ca="1">MIN(MAX(0, L624-N624-O624), IFERROR(VLOOKUP(B624,'관리항목계정별잔액조회(전전월)'!$C:$E, 3, FALSE), 0))</f>
        <v>0</v>
      </c>
      <c r="Q624" s="46">
        <f t="shared" ca="1" si="44"/>
        <v>0</v>
      </c>
      <c r="R624" s="42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  <c r="S624" s="60"/>
    </row>
    <row r="625" spans="3:19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41"/>
        <v>0</v>
      </c>
      <c r="M625" s="14">
        <f ca="1">SUMIFS(거래명세서품목조회!BK:BK, 거래명세서품목조회!BX:BX, B625, 거래명세서품목조회!G:G, "&lt;="&amp;(INT($B$4)-30))</f>
        <v>0</v>
      </c>
      <c r="N625" s="40">
        <f t="shared" ca="1" si="42"/>
        <v>0</v>
      </c>
      <c r="O625" s="40">
        <f t="shared" ca="1" si="43"/>
        <v>0</v>
      </c>
      <c r="P625" s="40">
        <f ca="1">MIN(MAX(0, L625-N625-O625), IFERROR(VLOOKUP(B625,'관리항목계정별잔액조회(전전월)'!$C:$E, 3, FALSE), 0))</f>
        <v>0</v>
      </c>
      <c r="Q625" s="46">
        <f t="shared" ca="1" si="44"/>
        <v>0</v>
      </c>
      <c r="R625" s="42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  <c r="S625" s="60"/>
    </row>
    <row r="626" spans="3:19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41"/>
        <v>0</v>
      </c>
      <c r="M626" s="14">
        <f ca="1">SUMIFS(거래명세서품목조회!BK:BK, 거래명세서품목조회!BX:BX, B626, 거래명세서품목조회!G:G, "&lt;="&amp;(INT($B$4)-30))</f>
        <v>0</v>
      </c>
      <c r="N626" s="40">
        <f t="shared" ca="1" si="42"/>
        <v>0</v>
      </c>
      <c r="O626" s="40">
        <f t="shared" ca="1" si="43"/>
        <v>0</v>
      </c>
      <c r="P626" s="40">
        <f ca="1">MIN(MAX(0, L626-N626-O626), IFERROR(VLOOKUP(B626,'관리항목계정별잔액조회(전전월)'!$C:$E, 3, FALSE), 0))</f>
        <v>0</v>
      </c>
      <c r="Q626" s="46">
        <f t="shared" ca="1" si="44"/>
        <v>0</v>
      </c>
      <c r="R626" s="42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  <c r="S626" s="60"/>
    </row>
    <row r="627" spans="3:19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41"/>
        <v>0</v>
      </c>
      <c r="M627" s="14">
        <f ca="1">SUMIFS(거래명세서품목조회!BK:BK, 거래명세서품목조회!BX:BX, B627, 거래명세서품목조회!G:G, "&lt;="&amp;(INT($B$4)-30))</f>
        <v>0</v>
      </c>
      <c r="N627" s="40">
        <f t="shared" ca="1" si="42"/>
        <v>0</v>
      </c>
      <c r="O627" s="40">
        <f t="shared" ca="1" si="43"/>
        <v>0</v>
      </c>
      <c r="P627" s="40">
        <f ca="1">MIN(MAX(0, L627-N627-O627), IFERROR(VLOOKUP(B627,'관리항목계정별잔액조회(전전월)'!$C:$E, 3, FALSE), 0))</f>
        <v>0</v>
      </c>
      <c r="Q627" s="46">
        <f t="shared" ca="1" si="44"/>
        <v>0</v>
      </c>
      <c r="R627" s="42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  <c r="S627" s="60"/>
    </row>
    <row r="628" spans="3:19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41"/>
        <v>0</v>
      </c>
      <c r="M628" s="14">
        <f ca="1">SUMIFS(거래명세서품목조회!BK:BK, 거래명세서품목조회!BX:BX, B628, 거래명세서품목조회!G:G, "&lt;="&amp;(INT($B$4)-30))</f>
        <v>0</v>
      </c>
      <c r="N628" s="40">
        <f t="shared" ca="1" si="42"/>
        <v>0</v>
      </c>
      <c r="O628" s="40">
        <f t="shared" ca="1" si="43"/>
        <v>0</v>
      </c>
      <c r="P628" s="40">
        <f ca="1">MIN(MAX(0, L628-N628-O628), IFERROR(VLOOKUP(B628,'관리항목계정별잔액조회(전전월)'!$C:$E, 3, FALSE), 0))</f>
        <v>0</v>
      </c>
      <c r="Q628" s="46">
        <f t="shared" ca="1" si="44"/>
        <v>0</v>
      </c>
      <c r="R628" s="42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  <c r="S628" s="60"/>
    </row>
    <row r="629" spans="3:19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41"/>
        <v>0</v>
      </c>
      <c r="M629" s="14">
        <f ca="1">SUMIFS(거래명세서품목조회!BK:BK, 거래명세서품목조회!BX:BX, B629, 거래명세서품목조회!G:G, "&lt;="&amp;(INT($B$4)-30))</f>
        <v>0</v>
      </c>
      <c r="N629" s="40">
        <f t="shared" ca="1" si="42"/>
        <v>0</v>
      </c>
      <c r="O629" s="40">
        <f t="shared" ca="1" si="43"/>
        <v>0</v>
      </c>
      <c r="P629" s="40">
        <f ca="1">MIN(MAX(0, L629-N629-O629), IFERROR(VLOOKUP(B629,'관리항목계정별잔액조회(전전월)'!$C:$E, 3, FALSE), 0))</f>
        <v>0</v>
      </c>
      <c r="Q629" s="46">
        <f t="shared" ca="1" si="44"/>
        <v>0</v>
      </c>
      <c r="R629" s="42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  <c r="S629" s="60"/>
    </row>
    <row r="630" spans="3:19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41"/>
        <v>0</v>
      </c>
      <c r="M630" s="14">
        <f ca="1">SUMIFS(거래명세서품목조회!BK:BK, 거래명세서품목조회!BX:BX, B630, 거래명세서품목조회!G:G, "&lt;="&amp;(INT($B$4)-30))</f>
        <v>0</v>
      </c>
      <c r="N630" s="40">
        <f t="shared" ca="1" si="42"/>
        <v>0</v>
      </c>
      <c r="O630" s="40">
        <f t="shared" ca="1" si="43"/>
        <v>0</v>
      </c>
      <c r="P630" s="40">
        <f ca="1">MIN(MAX(0, L630-N630-O630), IFERROR(VLOOKUP(B630,'관리항목계정별잔액조회(전전월)'!$C:$E, 3, FALSE), 0))</f>
        <v>0</v>
      </c>
      <c r="Q630" s="46">
        <f t="shared" ca="1" si="44"/>
        <v>0</v>
      </c>
      <c r="R630" s="42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  <c r="S630" s="60"/>
    </row>
    <row r="631" spans="3:19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41"/>
        <v>0</v>
      </c>
      <c r="M631" s="14">
        <f ca="1">SUMIFS(거래명세서품목조회!BK:BK, 거래명세서품목조회!BX:BX, B631, 거래명세서품목조회!G:G, "&lt;="&amp;(INT($B$4)-30))</f>
        <v>0</v>
      </c>
      <c r="N631" s="40">
        <f t="shared" ca="1" si="42"/>
        <v>0</v>
      </c>
      <c r="O631" s="40">
        <f t="shared" ca="1" si="43"/>
        <v>0</v>
      </c>
      <c r="P631" s="40">
        <f ca="1">MIN(MAX(0, L631-N631-O631), IFERROR(VLOOKUP(B631,'관리항목계정별잔액조회(전전월)'!$C:$E, 3, FALSE), 0))</f>
        <v>0</v>
      </c>
      <c r="Q631" s="46">
        <f t="shared" ca="1" si="44"/>
        <v>0</v>
      </c>
      <c r="R631" s="42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  <c r="S631" s="60"/>
    </row>
    <row r="632" spans="3:19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41"/>
        <v>0</v>
      </c>
      <c r="M632" s="14">
        <f ca="1">SUMIFS(거래명세서품목조회!BK:BK, 거래명세서품목조회!BX:BX, B632, 거래명세서품목조회!G:G, "&lt;="&amp;(INT($B$4)-30))</f>
        <v>0</v>
      </c>
      <c r="N632" s="40">
        <f t="shared" ca="1" si="42"/>
        <v>0</v>
      </c>
      <c r="O632" s="40">
        <f t="shared" ca="1" si="43"/>
        <v>0</v>
      </c>
      <c r="P632" s="40">
        <f ca="1">MIN(MAX(0, L632-N632-O632), IFERROR(VLOOKUP(B632,'관리항목계정별잔액조회(전전월)'!$C:$E, 3, FALSE), 0))</f>
        <v>0</v>
      </c>
      <c r="Q632" s="46">
        <f t="shared" ca="1" si="44"/>
        <v>0</v>
      </c>
      <c r="R632" s="42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  <c r="S632" s="60"/>
    </row>
    <row r="633" spans="3:19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41"/>
        <v>0</v>
      </c>
      <c r="M633" s="14">
        <f ca="1">SUMIFS(거래명세서품목조회!BK:BK, 거래명세서품목조회!BX:BX, B633, 거래명세서품목조회!G:G, "&lt;="&amp;(INT($B$4)-30))</f>
        <v>0</v>
      </c>
      <c r="N633" s="40">
        <f t="shared" ca="1" si="42"/>
        <v>0</v>
      </c>
      <c r="O633" s="40">
        <f t="shared" ca="1" si="43"/>
        <v>0</v>
      </c>
      <c r="P633" s="40">
        <f ca="1">MIN(MAX(0, L633-N633-O633), IFERROR(VLOOKUP(B633,'관리항목계정별잔액조회(전전월)'!$C:$E, 3, FALSE), 0))</f>
        <v>0</v>
      </c>
      <c r="Q633" s="46">
        <f t="shared" ca="1" si="44"/>
        <v>0</v>
      </c>
      <c r="R633" s="42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  <c r="S633" s="60"/>
    </row>
    <row r="634" spans="3:19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41"/>
        <v>0</v>
      </c>
      <c r="M634" s="14">
        <f ca="1">SUMIFS(거래명세서품목조회!BK:BK, 거래명세서품목조회!BX:BX, B634, 거래명세서품목조회!G:G, "&lt;="&amp;(INT($B$4)-30))</f>
        <v>0</v>
      </c>
      <c r="N634" s="40">
        <f t="shared" ca="1" si="42"/>
        <v>0</v>
      </c>
      <c r="O634" s="40">
        <f t="shared" ca="1" si="43"/>
        <v>0</v>
      </c>
      <c r="P634" s="40">
        <f ca="1">MIN(MAX(0, L634-N634-O634), IFERROR(VLOOKUP(B634,'관리항목계정별잔액조회(전전월)'!$C:$E, 3, FALSE), 0))</f>
        <v>0</v>
      </c>
      <c r="Q634" s="46">
        <f t="shared" ca="1" si="44"/>
        <v>0</v>
      </c>
      <c r="R634" s="42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  <c r="S634" s="60"/>
    </row>
    <row r="635" spans="3:19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41"/>
        <v>0</v>
      </c>
      <c r="M635" s="14">
        <f ca="1">SUMIFS(거래명세서품목조회!BK:BK, 거래명세서품목조회!BX:BX, B635, 거래명세서품목조회!G:G, "&lt;="&amp;(INT($B$4)-30))</f>
        <v>0</v>
      </c>
      <c r="N635" s="40">
        <f t="shared" ca="1" si="42"/>
        <v>0</v>
      </c>
      <c r="O635" s="40">
        <f t="shared" ca="1" si="43"/>
        <v>0</v>
      </c>
      <c r="P635" s="40">
        <f ca="1">MIN(MAX(0, L635-N635-O635), IFERROR(VLOOKUP(B635,'관리항목계정별잔액조회(전전월)'!$C:$E, 3, FALSE), 0))</f>
        <v>0</v>
      </c>
      <c r="Q635" s="46">
        <f t="shared" ca="1" si="44"/>
        <v>0</v>
      </c>
      <c r="R635" s="42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  <c r="S635" s="60"/>
    </row>
    <row r="636" spans="3:19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41"/>
        <v>0</v>
      </c>
      <c r="M636" s="14">
        <f ca="1">SUMIFS(거래명세서품목조회!BK:BK, 거래명세서품목조회!BX:BX, B636, 거래명세서품목조회!G:G, "&lt;="&amp;(INT($B$4)-30))</f>
        <v>0</v>
      </c>
      <c r="N636" s="40">
        <f t="shared" ca="1" si="42"/>
        <v>0</v>
      </c>
      <c r="O636" s="40">
        <f t="shared" ca="1" si="43"/>
        <v>0</v>
      </c>
      <c r="P636" s="40">
        <f ca="1">MIN(MAX(0, L636-N636-O636), IFERROR(VLOOKUP(B636,'관리항목계정별잔액조회(전전월)'!$C:$E, 3, FALSE), 0))</f>
        <v>0</v>
      </c>
      <c r="Q636" s="46">
        <f t="shared" ca="1" si="44"/>
        <v>0</v>
      </c>
      <c r="R636" s="42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  <c r="S636" s="60"/>
    </row>
    <row r="637" spans="3:19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41"/>
        <v>0</v>
      </c>
      <c r="M637" s="14">
        <f ca="1">SUMIFS(거래명세서품목조회!BK:BK, 거래명세서품목조회!BX:BX, B637, 거래명세서품목조회!G:G, "&lt;="&amp;(INT($B$4)-30))</f>
        <v>0</v>
      </c>
      <c r="N637" s="40">
        <f t="shared" ca="1" si="42"/>
        <v>0</v>
      </c>
      <c r="O637" s="40">
        <f t="shared" ca="1" si="43"/>
        <v>0</v>
      </c>
      <c r="P637" s="40">
        <f ca="1">MIN(MAX(0, L637-N637-O637), IFERROR(VLOOKUP(B637,'관리항목계정별잔액조회(전전월)'!$C:$E, 3, FALSE), 0))</f>
        <v>0</v>
      </c>
      <c r="Q637" s="46">
        <f t="shared" ca="1" si="44"/>
        <v>0</v>
      </c>
      <c r="R637" s="42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  <c r="S637" s="60"/>
    </row>
    <row r="638" spans="3:19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41"/>
        <v>0</v>
      </c>
      <c r="M638" s="14">
        <f ca="1">SUMIFS(거래명세서품목조회!BK:BK, 거래명세서품목조회!BX:BX, B638, 거래명세서품목조회!G:G, "&lt;="&amp;(INT($B$4)-30))</f>
        <v>0</v>
      </c>
      <c r="N638" s="40">
        <f t="shared" ca="1" si="42"/>
        <v>0</v>
      </c>
      <c r="O638" s="40">
        <f t="shared" ca="1" si="43"/>
        <v>0</v>
      </c>
      <c r="P638" s="40">
        <f ca="1">MIN(MAX(0, L638-N638-O638), IFERROR(VLOOKUP(B638,'관리항목계정별잔액조회(전전월)'!$C:$E, 3, FALSE), 0))</f>
        <v>0</v>
      </c>
      <c r="Q638" s="46">
        <f t="shared" ca="1" si="44"/>
        <v>0</v>
      </c>
      <c r="R638" s="42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  <c r="S638" s="60"/>
    </row>
    <row r="639" spans="3:19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41"/>
        <v>0</v>
      </c>
      <c r="M639" s="14">
        <f ca="1">SUMIFS(거래명세서품목조회!BK:BK, 거래명세서품목조회!BX:BX, B639, 거래명세서품목조회!G:G, "&lt;="&amp;(INT($B$4)-30))</f>
        <v>0</v>
      </c>
      <c r="N639" s="40">
        <f t="shared" ca="1" si="42"/>
        <v>0</v>
      </c>
      <c r="O639" s="40">
        <f t="shared" ca="1" si="43"/>
        <v>0</v>
      </c>
      <c r="P639" s="40">
        <f ca="1">MIN(MAX(0, L639-N639-O639), IFERROR(VLOOKUP(B639,'관리항목계정별잔액조회(전전월)'!$C:$E, 3, FALSE), 0))</f>
        <v>0</v>
      </c>
      <c r="Q639" s="46">
        <f t="shared" ca="1" si="44"/>
        <v>0</v>
      </c>
      <c r="R639" s="42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  <c r="S639" s="60"/>
    </row>
    <row r="640" spans="3:19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41"/>
        <v>0</v>
      </c>
      <c r="M640" s="14">
        <f ca="1">SUMIFS(거래명세서품목조회!BK:BK, 거래명세서품목조회!BX:BX, B640, 거래명세서품목조회!G:G, "&lt;="&amp;(INT($B$4)-30))</f>
        <v>0</v>
      </c>
      <c r="N640" s="40">
        <f t="shared" ca="1" si="42"/>
        <v>0</v>
      </c>
      <c r="O640" s="40">
        <f t="shared" ca="1" si="43"/>
        <v>0</v>
      </c>
      <c r="P640" s="40">
        <f ca="1">MIN(MAX(0, L640-N640-O640), IFERROR(VLOOKUP(B640,'관리항목계정별잔액조회(전전월)'!$C:$E, 3, FALSE), 0))</f>
        <v>0</v>
      </c>
      <c r="Q640" s="46">
        <f t="shared" ca="1" si="44"/>
        <v>0</v>
      </c>
      <c r="R640" s="42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  <c r="S640" s="60"/>
    </row>
    <row r="641" spans="3:19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41"/>
        <v>0</v>
      </c>
      <c r="M641" s="14">
        <f ca="1">SUMIFS(거래명세서품목조회!BK:BK, 거래명세서품목조회!BX:BX, B641, 거래명세서품목조회!G:G, "&lt;="&amp;(INT($B$4)-30))</f>
        <v>0</v>
      </c>
      <c r="N641" s="40">
        <f t="shared" ca="1" si="42"/>
        <v>0</v>
      </c>
      <c r="O641" s="40">
        <f t="shared" ca="1" si="43"/>
        <v>0</v>
      </c>
      <c r="P641" s="40">
        <f ca="1">MIN(MAX(0, L641-N641-O641), IFERROR(VLOOKUP(B641,'관리항목계정별잔액조회(전전월)'!$C:$E, 3, FALSE), 0))</f>
        <v>0</v>
      </c>
      <c r="Q641" s="46">
        <f t="shared" ca="1" si="44"/>
        <v>0</v>
      </c>
      <c r="R641" s="42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  <c r="S641" s="60"/>
    </row>
    <row r="642" spans="3:19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41"/>
        <v>0</v>
      </c>
      <c r="M642" s="14">
        <f ca="1">SUMIFS(거래명세서품목조회!BK:BK, 거래명세서품목조회!BX:BX, B642, 거래명세서품목조회!G:G, "&lt;="&amp;(INT($B$4)-30))</f>
        <v>0</v>
      </c>
      <c r="N642" s="40">
        <f t="shared" ca="1" si="42"/>
        <v>0</v>
      </c>
      <c r="O642" s="40">
        <f t="shared" ca="1" si="43"/>
        <v>0</v>
      </c>
      <c r="P642" s="40">
        <f ca="1">MIN(MAX(0, L642-N642-O642), IFERROR(VLOOKUP(B642,'관리항목계정별잔액조회(전전월)'!$C:$E, 3, FALSE), 0))</f>
        <v>0</v>
      </c>
      <c r="Q642" s="46">
        <f t="shared" ca="1" si="44"/>
        <v>0</v>
      </c>
      <c r="R642" s="42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  <c r="S642" s="60"/>
    </row>
    <row r="643" spans="3:19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41"/>
        <v>0</v>
      </c>
      <c r="M643" s="14">
        <f ca="1">SUMIFS(거래명세서품목조회!BK:BK, 거래명세서품목조회!BX:BX, B643, 거래명세서품목조회!G:G, "&lt;="&amp;(INT($B$4)-30))</f>
        <v>0</v>
      </c>
      <c r="N643" s="40">
        <f t="shared" ca="1" si="42"/>
        <v>0</v>
      </c>
      <c r="O643" s="40">
        <f t="shared" ca="1" si="43"/>
        <v>0</v>
      </c>
      <c r="P643" s="40">
        <f ca="1">MIN(MAX(0, L643-N643-O643), IFERROR(VLOOKUP(B643,'관리항목계정별잔액조회(전전월)'!$C:$E, 3, FALSE), 0))</f>
        <v>0</v>
      </c>
      <c r="Q643" s="46">
        <f t="shared" ca="1" si="44"/>
        <v>0</v>
      </c>
      <c r="R643" s="42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  <c r="S643" s="60"/>
    </row>
    <row r="644" spans="3:19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41"/>
        <v>0</v>
      </c>
      <c r="M644" s="14">
        <f ca="1">SUMIFS(거래명세서품목조회!BK:BK, 거래명세서품목조회!BX:BX, B644, 거래명세서품목조회!G:G, "&lt;="&amp;(INT($B$4)-30))</f>
        <v>0</v>
      </c>
      <c r="N644" s="40">
        <f t="shared" ca="1" si="42"/>
        <v>0</v>
      </c>
      <c r="O644" s="40">
        <f t="shared" ca="1" si="43"/>
        <v>0</v>
      </c>
      <c r="P644" s="40">
        <f ca="1">MIN(MAX(0, L644-N644-O644), IFERROR(VLOOKUP(B644,'관리항목계정별잔액조회(전전월)'!$C:$E, 3, FALSE), 0))</f>
        <v>0</v>
      </c>
      <c r="Q644" s="46">
        <f t="shared" ca="1" si="44"/>
        <v>0</v>
      </c>
      <c r="R644" s="42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  <c r="S644" s="60"/>
    </row>
    <row r="645" spans="3:19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41"/>
        <v>0</v>
      </c>
      <c r="M645" s="14">
        <f ca="1">SUMIFS(거래명세서품목조회!BK:BK, 거래명세서품목조회!BX:BX, B645, 거래명세서품목조회!G:G, "&lt;="&amp;(INT($B$4)-30))</f>
        <v>0</v>
      </c>
      <c r="N645" s="40">
        <f t="shared" ca="1" si="42"/>
        <v>0</v>
      </c>
      <c r="O645" s="40">
        <f t="shared" ca="1" si="43"/>
        <v>0</v>
      </c>
      <c r="P645" s="40">
        <f ca="1">MIN(MAX(0, L645-N645-O645), IFERROR(VLOOKUP(B645,'관리항목계정별잔액조회(전전월)'!$C:$E, 3, FALSE), 0))</f>
        <v>0</v>
      </c>
      <c r="Q645" s="46">
        <f t="shared" ca="1" si="44"/>
        <v>0</v>
      </c>
      <c r="R645" s="42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  <c r="S645" s="60"/>
    </row>
    <row r="646" spans="3:19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41"/>
        <v>0</v>
      </c>
      <c r="M646" s="14">
        <f ca="1">SUMIFS(거래명세서품목조회!BK:BK, 거래명세서품목조회!BX:BX, B646, 거래명세서품목조회!G:G, "&lt;="&amp;(INT($B$4)-30))</f>
        <v>0</v>
      </c>
      <c r="N646" s="40">
        <f t="shared" ca="1" si="42"/>
        <v>0</v>
      </c>
      <c r="O646" s="40">
        <f t="shared" ca="1" si="43"/>
        <v>0</v>
      </c>
      <c r="P646" s="40">
        <f ca="1">MIN(MAX(0, L646-N646-O646), IFERROR(VLOOKUP(B646,'관리항목계정별잔액조회(전전월)'!$C:$E, 3, FALSE), 0))</f>
        <v>0</v>
      </c>
      <c r="Q646" s="46">
        <f t="shared" ca="1" si="44"/>
        <v>0</v>
      </c>
      <c r="R646" s="42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  <c r="S646" s="60"/>
    </row>
    <row r="647" spans="3:19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5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0">
        <f t="shared" ref="N647:N710" ca="1" si="46">MIN(L647, I647+J647)</f>
        <v>0</v>
      </c>
      <c r="O647" s="40">
        <f t="shared" ref="O647:O710" ca="1" si="47">MIN(MAX(0, L647-N647), F647)</f>
        <v>0</v>
      </c>
      <c r="P647" s="40">
        <f ca="1">MIN(MAX(0, L647-N647-O647), IFERROR(VLOOKUP(B647,'관리항목계정별잔액조회(전전월)'!$C:$E, 3, FALSE), 0))</f>
        <v>0</v>
      </c>
      <c r="Q647" s="46">
        <f t="shared" ref="Q647:Q710" ca="1" si="48">MAX(0,L647-N647-O647-P647)</f>
        <v>0</v>
      </c>
      <c r="R647" s="42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  <c r="S647" s="60"/>
    </row>
    <row r="648" spans="3:19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5"/>
        <v>0</v>
      </c>
      <c r="M648" s="14">
        <f ca="1">SUMIFS(거래명세서품목조회!BK:BK, 거래명세서품목조회!BX:BX, B648, 거래명세서품목조회!G:G, "&lt;="&amp;(INT($B$4)-30))</f>
        <v>0</v>
      </c>
      <c r="N648" s="40">
        <f t="shared" ca="1" si="46"/>
        <v>0</v>
      </c>
      <c r="O648" s="40">
        <f t="shared" ca="1" si="47"/>
        <v>0</v>
      </c>
      <c r="P648" s="40">
        <f ca="1">MIN(MAX(0, L648-N648-O648), IFERROR(VLOOKUP(B648,'관리항목계정별잔액조회(전전월)'!$C:$E, 3, FALSE), 0))</f>
        <v>0</v>
      </c>
      <c r="Q648" s="46">
        <f t="shared" ca="1" si="48"/>
        <v>0</v>
      </c>
      <c r="R648" s="42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  <c r="S648" s="60"/>
    </row>
    <row r="649" spans="3:19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5"/>
        <v>0</v>
      </c>
      <c r="M649" s="14">
        <f ca="1">SUMIFS(거래명세서품목조회!BK:BK, 거래명세서품목조회!BX:BX, B649, 거래명세서품목조회!G:G, "&lt;="&amp;(INT($B$4)-30))</f>
        <v>0</v>
      </c>
      <c r="N649" s="40">
        <f t="shared" ca="1" si="46"/>
        <v>0</v>
      </c>
      <c r="O649" s="40">
        <f t="shared" ca="1" si="47"/>
        <v>0</v>
      </c>
      <c r="P649" s="40">
        <f ca="1">MIN(MAX(0, L649-N649-O649), IFERROR(VLOOKUP(B649,'관리항목계정별잔액조회(전전월)'!$C:$E, 3, FALSE), 0))</f>
        <v>0</v>
      </c>
      <c r="Q649" s="46">
        <f t="shared" ca="1" si="48"/>
        <v>0</v>
      </c>
      <c r="R649" s="42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  <c r="S649" s="60"/>
    </row>
    <row r="650" spans="3:19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5"/>
        <v>0</v>
      </c>
      <c r="M650" s="14">
        <f ca="1">SUMIFS(거래명세서품목조회!BK:BK, 거래명세서품목조회!BX:BX, B650, 거래명세서품목조회!G:G, "&lt;="&amp;(INT($B$4)-30))</f>
        <v>0</v>
      </c>
      <c r="N650" s="40">
        <f t="shared" ca="1" si="46"/>
        <v>0</v>
      </c>
      <c r="O650" s="40">
        <f t="shared" ca="1" si="47"/>
        <v>0</v>
      </c>
      <c r="P650" s="40">
        <f ca="1">MIN(MAX(0, L650-N650-O650), IFERROR(VLOOKUP(B650,'관리항목계정별잔액조회(전전월)'!$C:$E, 3, FALSE), 0))</f>
        <v>0</v>
      </c>
      <c r="Q650" s="46">
        <f t="shared" ca="1" si="48"/>
        <v>0</v>
      </c>
      <c r="R650" s="42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  <c r="S650" s="60"/>
    </row>
    <row r="651" spans="3:19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5"/>
        <v>0</v>
      </c>
      <c r="M651" s="14">
        <f ca="1">SUMIFS(거래명세서품목조회!BK:BK, 거래명세서품목조회!BX:BX, B651, 거래명세서품목조회!G:G, "&lt;="&amp;(INT($B$4)-30))</f>
        <v>0</v>
      </c>
      <c r="N651" s="40">
        <f t="shared" ca="1" si="46"/>
        <v>0</v>
      </c>
      <c r="O651" s="40">
        <f t="shared" ca="1" si="47"/>
        <v>0</v>
      </c>
      <c r="P651" s="40">
        <f ca="1">MIN(MAX(0, L651-N651-O651), IFERROR(VLOOKUP(B651,'관리항목계정별잔액조회(전전월)'!$C:$E, 3, FALSE), 0))</f>
        <v>0</v>
      </c>
      <c r="Q651" s="46">
        <f t="shared" ca="1" si="48"/>
        <v>0</v>
      </c>
      <c r="R651" s="42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  <c r="S651" s="60"/>
    </row>
    <row r="652" spans="3:19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5"/>
        <v>0</v>
      </c>
      <c r="M652" s="14">
        <f ca="1">SUMIFS(거래명세서품목조회!BK:BK, 거래명세서품목조회!BX:BX, B652, 거래명세서품목조회!G:G, "&lt;="&amp;(INT($B$4)-30))</f>
        <v>0</v>
      </c>
      <c r="N652" s="40">
        <f t="shared" ca="1" si="46"/>
        <v>0</v>
      </c>
      <c r="O652" s="40">
        <f t="shared" ca="1" si="47"/>
        <v>0</v>
      </c>
      <c r="P652" s="40">
        <f ca="1">MIN(MAX(0, L652-N652-O652), IFERROR(VLOOKUP(B652,'관리항목계정별잔액조회(전전월)'!$C:$E, 3, FALSE), 0))</f>
        <v>0</v>
      </c>
      <c r="Q652" s="46">
        <f t="shared" ca="1" si="48"/>
        <v>0</v>
      </c>
      <c r="R652" s="42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  <c r="S652" s="60"/>
    </row>
    <row r="653" spans="3:19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5"/>
        <v>0</v>
      </c>
      <c r="M653" s="14">
        <f ca="1">SUMIFS(거래명세서품목조회!BK:BK, 거래명세서품목조회!BX:BX, B653, 거래명세서품목조회!G:G, "&lt;="&amp;(INT($B$4)-30))</f>
        <v>0</v>
      </c>
      <c r="N653" s="40">
        <f t="shared" ca="1" si="46"/>
        <v>0</v>
      </c>
      <c r="O653" s="40">
        <f t="shared" ca="1" si="47"/>
        <v>0</v>
      </c>
      <c r="P653" s="40">
        <f ca="1">MIN(MAX(0, L653-N653-O653), IFERROR(VLOOKUP(B653,'관리항목계정별잔액조회(전전월)'!$C:$E, 3, FALSE), 0))</f>
        <v>0</v>
      </c>
      <c r="Q653" s="46">
        <f t="shared" ca="1" si="48"/>
        <v>0</v>
      </c>
      <c r="R653" s="42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  <c r="S653" s="60"/>
    </row>
    <row r="654" spans="3:19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5"/>
        <v>0</v>
      </c>
      <c r="M654" s="14">
        <f ca="1">SUMIFS(거래명세서품목조회!BK:BK, 거래명세서품목조회!BX:BX, B654, 거래명세서품목조회!G:G, "&lt;="&amp;(INT($B$4)-30))</f>
        <v>0</v>
      </c>
      <c r="N654" s="40">
        <f t="shared" ca="1" si="46"/>
        <v>0</v>
      </c>
      <c r="O654" s="40">
        <f t="shared" ca="1" si="47"/>
        <v>0</v>
      </c>
      <c r="P654" s="40">
        <f ca="1">MIN(MAX(0, L654-N654-O654), IFERROR(VLOOKUP(B654,'관리항목계정별잔액조회(전전월)'!$C:$E, 3, FALSE), 0))</f>
        <v>0</v>
      </c>
      <c r="Q654" s="46">
        <f t="shared" ca="1" si="48"/>
        <v>0</v>
      </c>
      <c r="R654" s="42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  <c r="S654" s="60"/>
    </row>
    <row r="655" spans="3:19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5"/>
        <v>0</v>
      </c>
      <c r="M655" s="14">
        <f ca="1">SUMIFS(거래명세서품목조회!BK:BK, 거래명세서품목조회!BX:BX, B655, 거래명세서품목조회!G:G, "&lt;="&amp;(INT($B$4)-30))</f>
        <v>0</v>
      </c>
      <c r="N655" s="40">
        <f t="shared" ca="1" si="46"/>
        <v>0</v>
      </c>
      <c r="O655" s="40">
        <f t="shared" ca="1" si="47"/>
        <v>0</v>
      </c>
      <c r="P655" s="40">
        <f ca="1">MIN(MAX(0, L655-N655-O655), IFERROR(VLOOKUP(B655,'관리항목계정별잔액조회(전전월)'!$C:$E, 3, FALSE), 0))</f>
        <v>0</v>
      </c>
      <c r="Q655" s="46">
        <f t="shared" ca="1" si="48"/>
        <v>0</v>
      </c>
      <c r="R655" s="42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  <c r="S655" s="60"/>
    </row>
    <row r="656" spans="3:19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5"/>
        <v>0</v>
      </c>
      <c r="M656" s="14">
        <f ca="1">SUMIFS(거래명세서품목조회!BK:BK, 거래명세서품목조회!BX:BX, B656, 거래명세서품목조회!G:G, "&lt;="&amp;(INT($B$4)-30))</f>
        <v>0</v>
      </c>
      <c r="N656" s="40">
        <f t="shared" ca="1" si="46"/>
        <v>0</v>
      </c>
      <c r="O656" s="40">
        <f t="shared" ca="1" si="47"/>
        <v>0</v>
      </c>
      <c r="P656" s="40">
        <f ca="1">MIN(MAX(0, L656-N656-O656), IFERROR(VLOOKUP(B656,'관리항목계정별잔액조회(전전월)'!$C:$E, 3, FALSE), 0))</f>
        <v>0</v>
      </c>
      <c r="Q656" s="46">
        <f t="shared" ca="1" si="48"/>
        <v>0</v>
      </c>
      <c r="R656" s="42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  <c r="S656" s="60"/>
    </row>
    <row r="657" spans="3:19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5"/>
        <v>0</v>
      </c>
      <c r="M657" s="14">
        <f ca="1">SUMIFS(거래명세서품목조회!BK:BK, 거래명세서품목조회!BX:BX, B657, 거래명세서품목조회!G:G, "&lt;="&amp;(INT($B$4)-30))</f>
        <v>0</v>
      </c>
      <c r="N657" s="40">
        <f t="shared" ca="1" si="46"/>
        <v>0</v>
      </c>
      <c r="O657" s="40">
        <f t="shared" ca="1" si="47"/>
        <v>0</v>
      </c>
      <c r="P657" s="40">
        <f ca="1">MIN(MAX(0, L657-N657-O657), IFERROR(VLOOKUP(B657,'관리항목계정별잔액조회(전전월)'!$C:$E, 3, FALSE), 0))</f>
        <v>0</v>
      </c>
      <c r="Q657" s="46">
        <f t="shared" ca="1" si="48"/>
        <v>0</v>
      </c>
      <c r="R657" s="42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  <c r="S657" s="60"/>
    </row>
    <row r="658" spans="3:19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5"/>
        <v>0</v>
      </c>
      <c r="M658" s="14">
        <f ca="1">SUMIFS(거래명세서품목조회!BK:BK, 거래명세서품목조회!BX:BX, B658, 거래명세서품목조회!G:G, "&lt;="&amp;(INT($B$4)-30))</f>
        <v>0</v>
      </c>
      <c r="N658" s="40">
        <f t="shared" ca="1" si="46"/>
        <v>0</v>
      </c>
      <c r="O658" s="40">
        <f t="shared" ca="1" si="47"/>
        <v>0</v>
      </c>
      <c r="P658" s="40">
        <f ca="1">MIN(MAX(0, L658-N658-O658), IFERROR(VLOOKUP(B658,'관리항목계정별잔액조회(전전월)'!$C:$E, 3, FALSE), 0))</f>
        <v>0</v>
      </c>
      <c r="Q658" s="46">
        <f t="shared" ca="1" si="48"/>
        <v>0</v>
      </c>
      <c r="R658" s="42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  <c r="S658" s="60"/>
    </row>
    <row r="659" spans="3:19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5"/>
        <v>0</v>
      </c>
      <c r="M659" s="14">
        <f ca="1">SUMIFS(거래명세서품목조회!BK:BK, 거래명세서품목조회!BX:BX, B659, 거래명세서품목조회!G:G, "&lt;="&amp;(INT($B$4)-30))</f>
        <v>0</v>
      </c>
      <c r="N659" s="40">
        <f t="shared" ca="1" si="46"/>
        <v>0</v>
      </c>
      <c r="O659" s="40">
        <f t="shared" ca="1" si="47"/>
        <v>0</v>
      </c>
      <c r="P659" s="40">
        <f ca="1">MIN(MAX(0, L659-N659-O659), IFERROR(VLOOKUP(B659,'관리항목계정별잔액조회(전전월)'!$C:$E, 3, FALSE), 0))</f>
        <v>0</v>
      </c>
      <c r="Q659" s="46">
        <f t="shared" ca="1" si="48"/>
        <v>0</v>
      </c>
      <c r="R659" s="42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  <c r="S659" s="60"/>
    </row>
    <row r="660" spans="3:19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5"/>
        <v>0</v>
      </c>
      <c r="M660" s="14">
        <f ca="1">SUMIFS(거래명세서품목조회!BK:BK, 거래명세서품목조회!BX:BX, B660, 거래명세서품목조회!G:G, "&lt;="&amp;(INT($B$4)-30))</f>
        <v>0</v>
      </c>
      <c r="N660" s="40">
        <f t="shared" ca="1" si="46"/>
        <v>0</v>
      </c>
      <c r="O660" s="40">
        <f t="shared" ca="1" si="47"/>
        <v>0</v>
      </c>
      <c r="P660" s="40">
        <f ca="1">MIN(MAX(0, L660-N660-O660), IFERROR(VLOOKUP(B660,'관리항목계정별잔액조회(전전월)'!$C:$E, 3, FALSE), 0))</f>
        <v>0</v>
      </c>
      <c r="Q660" s="46">
        <f t="shared" ca="1" si="48"/>
        <v>0</v>
      </c>
      <c r="R660" s="42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  <c r="S660" s="60"/>
    </row>
    <row r="661" spans="3:19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5"/>
        <v>0</v>
      </c>
      <c r="M661" s="14">
        <f ca="1">SUMIFS(거래명세서품목조회!BK:BK, 거래명세서품목조회!BX:BX, B661, 거래명세서품목조회!G:G, "&lt;="&amp;(INT($B$4)-30))</f>
        <v>0</v>
      </c>
      <c r="N661" s="40">
        <f t="shared" ca="1" si="46"/>
        <v>0</v>
      </c>
      <c r="O661" s="40">
        <f t="shared" ca="1" si="47"/>
        <v>0</v>
      </c>
      <c r="P661" s="40">
        <f ca="1">MIN(MAX(0, L661-N661-O661), IFERROR(VLOOKUP(B661,'관리항목계정별잔액조회(전전월)'!$C:$E, 3, FALSE), 0))</f>
        <v>0</v>
      </c>
      <c r="Q661" s="46">
        <f t="shared" ca="1" si="48"/>
        <v>0</v>
      </c>
      <c r="R661" s="42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  <c r="S661" s="60"/>
    </row>
    <row r="662" spans="3:19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5"/>
        <v>0</v>
      </c>
      <c r="M662" s="14">
        <f ca="1">SUMIFS(거래명세서품목조회!BK:BK, 거래명세서품목조회!BX:BX, B662, 거래명세서품목조회!G:G, "&lt;="&amp;(INT($B$4)-30))</f>
        <v>0</v>
      </c>
      <c r="N662" s="40">
        <f t="shared" ca="1" si="46"/>
        <v>0</v>
      </c>
      <c r="O662" s="40">
        <f t="shared" ca="1" si="47"/>
        <v>0</v>
      </c>
      <c r="P662" s="40">
        <f ca="1">MIN(MAX(0, L662-N662-O662), IFERROR(VLOOKUP(B662,'관리항목계정별잔액조회(전전월)'!$C:$E, 3, FALSE), 0))</f>
        <v>0</v>
      </c>
      <c r="Q662" s="46">
        <f t="shared" ca="1" si="48"/>
        <v>0</v>
      </c>
      <c r="R662" s="42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  <c r="S662" s="60"/>
    </row>
    <row r="663" spans="3:19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5"/>
        <v>0</v>
      </c>
      <c r="M663" s="14">
        <f ca="1">SUMIFS(거래명세서품목조회!BK:BK, 거래명세서품목조회!BX:BX, B663, 거래명세서품목조회!G:G, "&lt;="&amp;(INT($B$4)-30))</f>
        <v>0</v>
      </c>
      <c r="N663" s="40">
        <f t="shared" ca="1" si="46"/>
        <v>0</v>
      </c>
      <c r="O663" s="40">
        <f t="shared" ca="1" si="47"/>
        <v>0</v>
      </c>
      <c r="P663" s="40">
        <f ca="1">MIN(MAX(0, L663-N663-O663), IFERROR(VLOOKUP(B663,'관리항목계정별잔액조회(전전월)'!$C:$E, 3, FALSE), 0))</f>
        <v>0</v>
      </c>
      <c r="Q663" s="46">
        <f t="shared" ca="1" si="48"/>
        <v>0</v>
      </c>
      <c r="R663" s="42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  <c r="S663" s="60"/>
    </row>
    <row r="664" spans="3:19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5"/>
        <v>0</v>
      </c>
      <c r="M664" s="14">
        <f ca="1">SUMIFS(거래명세서품목조회!BK:BK, 거래명세서품목조회!BX:BX, B664, 거래명세서품목조회!G:G, "&lt;="&amp;(INT($B$4)-30))</f>
        <v>0</v>
      </c>
      <c r="N664" s="40">
        <f t="shared" ca="1" si="46"/>
        <v>0</v>
      </c>
      <c r="O664" s="40">
        <f t="shared" ca="1" si="47"/>
        <v>0</v>
      </c>
      <c r="P664" s="40">
        <f ca="1">MIN(MAX(0, L664-N664-O664), IFERROR(VLOOKUP(B664,'관리항목계정별잔액조회(전전월)'!$C:$E, 3, FALSE), 0))</f>
        <v>0</v>
      </c>
      <c r="Q664" s="46">
        <f t="shared" ca="1" si="48"/>
        <v>0</v>
      </c>
      <c r="R664" s="42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  <c r="S664" s="60"/>
    </row>
    <row r="665" spans="3:19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5"/>
        <v>0</v>
      </c>
      <c r="M665" s="14">
        <f ca="1">SUMIFS(거래명세서품목조회!BK:BK, 거래명세서품목조회!BX:BX, B665, 거래명세서품목조회!G:G, "&lt;="&amp;(INT($B$4)-30))</f>
        <v>0</v>
      </c>
      <c r="N665" s="40">
        <f t="shared" ca="1" si="46"/>
        <v>0</v>
      </c>
      <c r="O665" s="40">
        <f t="shared" ca="1" si="47"/>
        <v>0</v>
      </c>
      <c r="P665" s="40">
        <f ca="1">MIN(MAX(0, L665-N665-O665), IFERROR(VLOOKUP(B665,'관리항목계정별잔액조회(전전월)'!$C:$E, 3, FALSE), 0))</f>
        <v>0</v>
      </c>
      <c r="Q665" s="46">
        <f t="shared" ca="1" si="48"/>
        <v>0</v>
      </c>
      <c r="R665" s="42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  <c r="S665" s="60"/>
    </row>
    <row r="666" spans="3:19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5"/>
        <v>0</v>
      </c>
      <c r="M666" s="14">
        <f ca="1">SUMIFS(거래명세서품목조회!BK:BK, 거래명세서품목조회!BX:BX, B666, 거래명세서품목조회!G:G, "&lt;="&amp;(INT($B$4)-30))</f>
        <v>0</v>
      </c>
      <c r="N666" s="40">
        <f t="shared" ca="1" si="46"/>
        <v>0</v>
      </c>
      <c r="O666" s="40">
        <f t="shared" ca="1" si="47"/>
        <v>0</v>
      </c>
      <c r="P666" s="40">
        <f ca="1">MIN(MAX(0, L666-N666-O666), IFERROR(VLOOKUP(B666,'관리항목계정별잔액조회(전전월)'!$C:$E, 3, FALSE), 0))</f>
        <v>0</v>
      </c>
      <c r="Q666" s="46">
        <f t="shared" ca="1" si="48"/>
        <v>0</v>
      </c>
      <c r="R666" s="42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  <c r="S666" s="60"/>
    </row>
    <row r="667" spans="3:19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5"/>
        <v>0</v>
      </c>
      <c r="M667" s="14">
        <f ca="1">SUMIFS(거래명세서품목조회!BK:BK, 거래명세서품목조회!BX:BX, B667, 거래명세서품목조회!G:G, "&lt;="&amp;(INT($B$4)-30))</f>
        <v>0</v>
      </c>
      <c r="N667" s="40">
        <f t="shared" ca="1" si="46"/>
        <v>0</v>
      </c>
      <c r="O667" s="40">
        <f t="shared" ca="1" si="47"/>
        <v>0</v>
      </c>
      <c r="P667" s="40">
        <f ca="1">MIN(MAX(0, L667-N667-O667), IFERROR(VLOOKUP(B667,'관리항목계정별잔액조회(전전월)'!$C:$E, 3, FALSE), 0))</f>
        <v>0</v>
      </c>
      <c r="Q667" s="46">
        <f t="shared" ca="1" si="48"/>
        <v>0</v>
      </c>
      <c r="R667" s="42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  <c r="S667" s="60"/>
    </row>
    <row r="668" spans="3:19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5"/>
        <v>0</v>
      </c>
      <c r="M668" s="14">
        <f ca="1">SUMIFS(거래명세서품목조회!BK:BK, 거래명세서품목조회!BX:BX, B668, 거래명세서품목조회!G:G, "&lt;="&amp;(INT($B$4)-30))</f>
        <v>0</v>
      </c>
      <c r="N668" s="40">
        <f t="shared" ca="1" si="46"/>
        <v>0</v>
      </c>
      <c r="O668" s="40">
        <f t="shared" ca="1" si="47"/>
        <v>0</v>
      </c>
      <c r="P668" s="40">
        <f ca="1">MIN(MAX(0, L668-N668-O668), IFERROR(VLOOKUP(B668,'관리항목계정별잔액조회(전전월)'!$C:$E, 3, FALSE), 0))</f>
        <v>0</v>
      </c>
      <c r="Q668" s="46">
        <f t="shared" ca="1" si="48"/>
        <v>0</v>
      </c>
      <c r="R668" s="42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  <c r="S668" s="60"/>
    </row>
    <row r="669" spans="3:19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5"/>
        <v>0</v>
      </c>
      <c r="M669" s="14">
        <f ca="1">SUMIFS(거래명세서품목조회!BK:BK, 거래명세서품목조회!BX:BX, B669, 거래명세서품목조회!G:G, "&lt;="&amp;(INT($B$4)-30))</f>
        <v>0</v>
      </c>
      <c r="N669" s="40">
        <f t="shared" ca="1" si="46"/>
        <v>0</v>
      </c>
      <c r="O669" s="40">
        <f t="shared" ca="1" si="47"/>
        <v>0</v>
      </c>
      <c r="P669" s="40">
        <f ca="1">MIN(MAX(0, L669-N669-O669), IFERROR(VLOOKUP(B669,'관리항목계정별잔액조회(전전월)'!$C:$E, 3, FALSE), 0))</f>
        <v>0</v>
      </c>
      <c r="Q669" s="46">
        <f t="shared" ca="1" si="48"/>
        <v>0</v>
      </c>
      <c r="R669" s="42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  <c r="S669" s="60"/>
    </row>
    <row r="670" spans="3:19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5"/>
        <v>0</v>
      </c>
      <c r="M670" s="14">
        <f ca="1">SUMIFS(거래명세서품목조회!BK:BK, 거래명세서품목조회!BX:BX, B670, 거래명세서품목조회!G:G, "&lt;="&amp;(INT($B$4)-30))</f>
        <v>0</v>
      </c>
      <c r="N670" s="40">
        <f t="shared" ca="1" si="46"/>
        <v>0</v>
      </c>
      <c r="O670" s="40">
        <f t="shared" ca="1" si="47"/>
        <v>0</v>
      </c>
      <c r="P670" s="40">
        <f ca="1">MIN(MAX(0, L670-N670-O670), IFERROR(VLOOKUP(B670,'관리항목계정별잔액조회(전전월)'!$C:$E, 3, FALSE), 0))</f>
        <v>0</v>
      </c>
      <c r="Q670" s="46">
        <f t="shared" ca="1" si="48"/>
        <v>0</v>
      </c>
      <c r="R670" s="42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  <c r="S670" s="60"/>
    </row>
    <row r="671" spans="3:19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5"/>
        <v>0</v>
      </c>
      <c r="M671" s="14">
        <f ca="1">SUMIFS(거래명세서품목조회!BK:BK, 거래명세서품목조회!BX:BX, B671, 거래명세서품목조회!G:G, "&lt;="&amp;(INT($B$4)-30))</f>
        <v>0</v>
      </c>
      <c r="N671" s="40">
        <f t="shared" ca="1" si="46"/>
        <v>0</v>
      </c>
      <c r="O671" s="40">
        <f t="shared" ca="1" si="47"/>
        <v>0</v>
      </c>
      <c r="P671" s="40">
        <f ca="1">MIN(MAX(0, L671-N671-O671), IFERROR(VLOOKUP(B671,'관리항목계정별잔액조회(전전월)'!$C:$E, 3, FALSE), 0))</f>
        <v>0</v>
      </c>
      <c r="Q671" s="46">
        <f t="shared" ca="1" si="48"/>
        <v>0</v>
      </c>
      <c r="R671" s="42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  <c r="S671" s="60"/>
    </row>
    <row r="672" spans="3:19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5"/>
        <v>0</v>
      </c>
      <c r="M672" s="14">
        <f ca="1">SUMIFS(거래명세서품목조회!BK:BK, 거래명세서품목조회!BX:BX, B672, 거래명세서품목조회!G:G, "&lt;="&amp;(INT($B$4)-30))</f>
        <v>0</v>
      </c>
      <c r="N672" s="40">
        <f t="shared" ca="1" si="46"/>
        <v>0</v>
      </c>
      <c r="O672" s="40">
        <f t="shared" ca="1" si="47"/>
        <v>0</v>
      </c>
      <c r="P672" s="40">
        <f ca="1">MIN(MAX(0, L672-N672-O672), IFERROR(VLOOKUP(B672,'관리항목계정별잔액조회(전전월)'!$C:$E, 3, FALSE), 0))</f>
        <v>0</v>
      </c>
      <c r="Q672" s="46">
        <f t="shared" ca="1" si="48"/>
        <v>0</v>
      </c>
      <c r="R672" s="42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  <c r="S672" s="60"/>
    </row>
    <row r="673" spans="3:19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5"/>
        <v>0</v>
      </c>
      <c r="M673" s="14">
        <f ca="1">SUMIFS(거래명세서품목조회!BK:BK, 거래명세서품목조회!BX:BX, B673, 거래명세서품목조회!G:G, "&lt;="&amp;(INT($B$4)-30))</f>
        <v>0</v>
      </c>
      <c r="N673" s="40">
        <f t="shared" ca="1" si="46"/>
        <v>0</v>
      </c>
      <c r="O673" s="40">
        <f t="shared" ca="1" si="47"/>
        <v>0</v>
      </c>
      <c r="P673" s="40">
        <f ca="1">MIN(MAX(0, L673-N673-O673), IFERROR(VLOOKUP(B673,'관리항목계정별잔액조회(전전월)'!$C:$E, 3, FALSE), 0))</f>
        <v>0</v>
      </c>
      <c r="Q673" s="46">
        <f t="shared" ca="1" si="48"/>
        <v>0</v>
      </c>
      <c r="R673" s="42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  <c r="S673" s="60"/>
    </row>
    <row r="674" spans="3:19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5"/>
        <v>0</v>
      </c>
      <c r="M674" s="14">
        <f ca="1">SUMIFS(거래명세서품목조회!BK:BK, 거래명세서품목조회!BX:BX, B674, 거래명세서품목조회!G:G, "&lt;="&amp;(INT($B$4)-30))</f>
        <v>0</v>
      </c>
      <c r="N674" s="40">
        <f t="shared" ca="1" si="46"/>
        <v>0</v>
      </c>
      <c r="O674" s="40">
        <f t="shared" ca="1" si="47"/>
        <v>0</v>
      </c>
      <c r="P674" s="40">
        <f ca="1">MIN(MAX(0, L674-N674-O674), IFERROR(VLOOKUP(B674,'관리항목계정별잔액조회(전전월)'!$C:$E, 3, FALSE), 0))</f>
        <v>0</v>
      </c>
      <c r="Q674" s="46">
        <f t="shared" ca="1" si="48"/>
        <v>0</v>
      </c>
      <c r="R674" s="42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  <c r="S674" s="60"/>
    </row>
    <row r="675" spans="3:19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5"/>
        <v>0</v>
      </c>
      <c r="M675" s="14">
        <f ca="1">SUMIFS(거래명세서품목조회!BK:BK, 거래명세서품목조회!BX:BX, B675, 거래명세서품목조회!G:G, "&lt;="&amp;(INT($B$4)-30))</f>
        <v>0</v>
      </c>
      <c r="N675" s="40">
        <f t="shared" ca="1" si="46"/>
        <v>0</v>
      </c>
      <c r="O675" s="40">
        <f t="shared" ca="1" si="47"/>
        <v>0</v>
      </c>
      <c r="P675" s="40">
        <f ca="1">MIN(MAX(0, L675-N675-O675), IFERROR(VLOOKUP(B675,'관리항목계정별잔액조회(전전월)'!$C:$E, 3, FALSE), 0))</f>
        <v>0</v>
      </c>
      <c r="Q675" s="46">
        <f t="shared" ca="1" si="48"/>
        <v>0</v>
      </c>
      <c r="R675" s="42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  <c r="S675" s="60"/>
    </row>
    <row r="676" spans="3:19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5"/>
        <v>0</v>
      </c>
      <c r="M676" s="14">
        <f ca="1">SUMIFS(거래명세서품목조회!BK:BK, 거래명세서품목조회!BX:BX, B676, 거래명세서품목조회!G:G, "&lt;="&amp;(INT($B$4)-30))</f>
        <v>0</v>
      </c>
      <c r="N676" s="40">
        <f t="shared" ca="1" si="46"/>
        <v>0</v>
      </c>
      <c r="O676" s="40">
        <f t="shared" ca="1" si="47"/>
        <v>0</v>
      </c>
      <c r="P676" s="40">
        <f ca="1">MIN(MAX(0, L676-N676-O676), IFERROR(VLOOKUP(B676,'관리항목계정별잔액조회(전전월)'!$C:$E, 3, FALSE), 0))</f>
        <v>0</v>
      </c>
      <c r="Q676" s="46">
        <f t="shared" ca="1" si="48"/>
        <v>0</v>
      </c>
      <c r="R676" s="42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  <c r="S676" s="60"/>
    </row>
    <row r="677" spans="3:19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5"/>
        <v>0</v>
      </c>
      <c r="M677" s="14">
        <f ca="1">SUMIFS(거래명세서품목조회!BK:BK, 거래명세서품목조회!BX:BX, B677, 거래명세서품목조회!G:G, "&lt;="&amp;(INT($B$4)-30))</f>
        <v>0</v>
      </c>
      <c r="N677" s="40">
        <f t="shared" ca="1" si="46"/>
        <v>0</v>
      </c>
      <c r="O677" s="40">
        <f t="shared" ca="1" si="47"/>
        <v>0</v>
      </c>
      <c r="P677" s="40">
        <f ca="1">MIN(MAX(0, L677-N677-O677), IFERROR(VLOOKUP(B677,'관리항목계정별잔액조회(전전월)'!$C:$E, 3, FALSE), 0))</f>
        <v>0</v>
      </c>
      <c r="Q677" s="46">
        <f t="shared" ca="1" si="48"/>
        <v>0</v>
      </c>
      <c r="R677" s="42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  <c r="S677" s="60"/>
    </row>
    <row r="678" spans="3:19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5"/>
        <v>0</v>
      </c>
      <c r="M678" s="14">
        <f ca="1">SUMIFS(거래명세서품목조회!BK:BK, 거래명세서품목조회!BX:BX, B678, 거래명세서품목조회!G:G, "&lt;="&amp;(INT($B$4)-30))</f>
        <v>0</v>
      </c>
      <c r="N678" s="40">
        <f t="shared" ca="1" si="46"/>
        <v>0</v>
      </c>
      <c r="O678" s="40">
        <f t="shared" ca="1" si="47"/>
        <v>0</v>
      </c>
      <c r="P678" s="40">
        <f ca="1">MIN(MAX(0, L678-N678-O678), IFERROR(VLOOKUP(B678,'관리항목계정별잔액조회(전전월)'!$C:$E, 3, FALSE), 0))</f>
        <v>0</v>
      </c>
      <c r="Q678" s="46">
        <f t="shared" ca="1" si="48"/>
        <v>0</v>
      </c>
      <c r="R678" s="42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  <c r="S678" s="60"/>
    </row>
    <row r="679" spans="3:19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5"/>
        <v>0</v>
      </c>
      <c r="M679" s="14">
        <f ca="1">SUMIFS(거래명세서품목조회!BK:BK, 거래명세서품목조회!BX:BX, B679, 거래명세서품목조회!G:G, "&lt;="&amp;(INT($B$4)-30))</f>
        <v>0</v>
      </c>
      <c r="N679" s="40">
        <f t="shared" ca="1" si="46"/>
        <v>0</v>
      </c>
      <c r="O679" s="40">
        <f t="shared" ca="1" si="47"/>
        <v>0</v>
      </c>
      <c r="P679" s="40">
        <f ca="1">MIN(MAX(0, L679-N679-O679), IFERROR(VLOOKUP(B679,'관리항목계정별잔액조회(전전월)'!$C:$E, 3, FALSE), 0))</f>
        <v>0</v>
      </c>
      <c r="Q679" s="46">
        <f t="shared" ca="1" si="48"/>
        <v>0</v>
      </c>
      <c r="R679" s="42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  <c r="S679" s="60"/>
    </row>
    <row r="680" spans="3:19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5"/>
        <v>0</v>
      </c>
      <c r="M680" s="14">
        <f ca="1">SUMIFS(거래명세서품목조회!BK:BK, 거래명세서품목조회!BX:BX, B680, 거래명세서품목조회!G:G, "&lt;="&amp;(INT($B$4)-30))</f>
        <v>0</v>
      </c>
      <c r="N680" s="40">
        <f t="shared" ca="1" si="46"/>
        <v>0</v>
      </c>
      <c r="O680" s="40">
        <f t="shared" ca="1" si="47"/>
        <v>0</v>
      </c>
      <c r="P680" s="40">
        <f ca="1">MIN(MAX(0, L680-N680-O680), IFERROR(VLOOKUP(B680,'관리항목계정별잔액조회(전전월)'!$C:$E, 3, FALSE), 0))</f>
        <v>0</v>
      </c>
      <c r="Q680" s="46">
        <f t="shared" ca="1" si="48"/>
        <v>0</v>
      </c>
      <c r="R680" s="42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  <c r="S680" s="60"/>
    </row>
    <row r="681" spans="3:19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5"/>
        <v>0</v>
      </c>
      <c r="M681" s="14">
        <f ca="1">SUMIFS(거래명세서품목조회!BK:BK, 거래명세서품목조회!BX:BX, B681, 거래명세서품목조회!G:G, "&lt;="&amp;(INT($B$4)-30))</f>
        <v>0</v>
      </c>
      <c r="N681" s="40">
        <f t="shared" ca="1" si="46"/>
        <v>0</v>
      </c>
      <c r="O681" s="40">
        <f t="shared" ca="1" si="47"/>
        <v>0</v>
      </c>
      <c r="P681" s="40">
        <f ca="1">MIN(MAX(0, L681-N681-O681), IFERROR(VLOOKUP(B681,'관리항목계정별잔액조회(전전월)'!$C:$E, 3, FALSE), 0))</f>
        <v>0</v>
      </c>
      <c r="Q681" s="46">
        <f t="shared" ca="1" si="48"/>
        <v>0</v>
      </c>
      <c r="R681" s="42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  <c r="S681" s="60"/>
    </row>
    <row r="682" spans="3:19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5"/>
        <v>0</v>
      </c>
      <c r="M682" s="14">
        <f ca="1">SUMIFS(거래명세서품목조회!BK:BK, 거래명세서품목조회!BX:BX, B682, 거래명세서품목조회!G:G, "&lt;="&amp;(INT($B$4)-30))</f>
        <v>0</v>
      </c>
      <c r="N682" s="40">
        <f t="shared" ca="1" si="46"/>
        <v>0</v>
      </c>
      <c r="O682" s="40">
        <f t="shared" ca="1" si="47"/>
        <v>0</v>
      </c>
      <c r="P682" s="40">
        <f ca="1">MIN(MAX(0, L682-N682-O682), IFERROR(VLOOKUP(B682,'관리항목계정별잔액조회(전전월)'!$C:$E, 3, FALSE), 0))</f>
        <v>0</v>
      </c>
      <c r="Q682" s="46">
        <f t="shared" ca="1" si="48"/>
        <v>0</v>
      </c>
      <c r="R682" s="42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  <c r="S682" s="60"/>
    </row>
    <row r="683" spans="3:19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5"/>
        <v>0</v>
      </c>
      <c r="M683" s="14">
        <f ca="1">SUMIFS(거래명세서품목조회!BK:BK, 거래명세서품목조회!BX:BX, B683, 거래명세서품목조회!G:G, "&lt;="&amp;(INT($B$4)-30))</f>
        <v>0</v>
      </c>
      <c r="N683" s="40">
        <f t="shared" ca="1" si="46"/>
        <v>0</v>
      </c>
      <c r="O683" s="40">
        <f t="shared" ca="1" si="47"/>
        <v>0</v>
      </c>
      <c r="P683" s="40">
        <f ca="1">MIN(MAX(0, L683-N683-O683), IFERROR(VLOOKUP(B683,'관리항목계정별잔액조회(전전월)'!$C:$E, 3, FALSE), 0))</f>
        <v>0</v>
      </c>
      <c r="Q683" s="46">
        <f t="shared" ca="1" si="48"/>
        <v>0</v>
      </c>
      <c r="R683" s="42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  <c r="S683" s="60"/>
    </row>
    <row r="684" spans="3:19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5"/>
        <v>0</v>
      </c>
      <c r="M684" s="14">
        <f ca="1">SUMIFS(거래명세서품목조회!BK:BK, 거래명세서품목조회!BX:BX, B684, 거래명세서품목조회!G:G, "&lt;="&amp;(INT($B$4)-30))</f>
        <v>0</v>
      </c>
      <c r="N684" s="40">
        <f t="shared" ca="1" si="46"/>
        <v>0</v>
      </c>
      <c r="O684" s="40">
        <f t="shared" ca="1" si="47"/>
        <v>0</v>
      </c>
      <c r="P684" s="40">
        <f ca="1">MIN(MAX(0, L684-N684-O684), IFERROR(VLOOKUP(B684,'관리항목계정별잔액조회(전전월)'!$C:$E, 3, FALSE), 0))</f>
        <v>0</v>
      </c>
      <c r="Q684" s="46">
        <f t="shared" ca="1" si="48"/>
        <v>0</v>
      </c>
      <c r="R684" s="42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  <c r="S684" s="60"/>
    </row>
    <row r="685" spans="3:19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5"/>
        <v>0</v>
      </c>
      <c r="M685" s="14">
        <f ca="1">SUMIFS(거래명세서품목조회!BK:BK, 거래명세서품목조회!BX:BX, B685, 거래명세서품목조회!G:G, "&lt;="&amp;(INT($B$4)-30))</f>
        <v>0</v>
      </c>
      <c r="N685" s="40">
        <f t="shared" ca="1" si="46"/>
        <v>0</v>
      </c>
      <c r="O685" s="40">
        <f t="shared" ca="1" si="47"/>
        <v>0</v>
      </c>
      <c r="P685" s="40">
        <f ca="1">MIN(MAX(0, L685-N685-O685), IFERROR(VLOOKUP(B685,'관리항목계정별잔액조회(전전월)'!$C:$E, 3, FALSE), 0))</f>
        <v>0</v>
      </c>
      <c r="Q685" s="46">
        <f t="shared" ca="1" si="48"/>
        <v>0</v>
      </c>
      <c r="R685" s="42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  <c r="S685" s="60"/>
    </row>
    <row r="686" spans="3:19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5"/>
        <v>0</v>
      </c>
      <c r="M686" s="14">
        <f ca="1">SUMIFS(거래명세서품목조회!BK:BK, 거래명세서품목조회!BX:BX, B686, 거래명세서품목조회!G:G, "&lt;="&amp;(INT($B$4)-30))</f>
        <v>0</v>
      </c>
      <c r="N686" s="40">
        <f t="shared" ca="1" si="46"/>
        <v>0</v>
      </c>
      <c r="O686" s="40">
        <f t="shared" ca="1" si="47"/>
        <v>0</v>
      </c>
      <c r="P686" s="40">
        <f ca="1">MIN(MAX(0, L686-N686-O686), IFERROR(VLOOKUP(B686,'관리항목계정별잔액조회(전전월)'!$C:$E, 3, FALSE), 0))</f>
        <v>0</v>
      </c>
      <c r="Q686" s="46">
        <f t="shared" ca="1" si="48"/>
        <v>0</v>
      </c>
      <c r="R686" s="42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  <c r="S686" s="60"/>
    </row>
    <row r="687" spans="3:19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5"/>
        <v>0</v>
      </c>
      <c r="M687" s="14">
        <f ca="1">SUMIFS(거래명세서품목조회!BK:BK, 거래명세서품목조회!BX:BX, B687, 거래명세서품목조회!G:G, "&lt;="&amp;(INT($B$4)-30))</f>
        <v>0</v>
      </c>
      <c r="N687" s="40">
        <f t="shared" ca="1" si="46"/>
        <v>0</v>
      </c>
      <c r="O687" s="40">
        <f t="shared" ca="1" si="47"/>
        <v>0</v>
      </c>
      <c r="P687" s="40">
        <f ca="1">MIN(MAX(0, L687-N687-O687), IFERROR(VLOOKUP(B687,'관리항목계정별잔액조회(전전월)'!$C:$E, 3, FALSE), 0))</f>
        <v>0</v>
      </c>
      <c r="Q687" s="46">
        <f t="shared" ca="1" si="48"/>
        <v>0</v>
      </c>
      <c r="R687" s="42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  <c r="S687" s="60"/>
    </row>
    <row r="688" spans="3:19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5"/>
        <v>0</v>
      </c>
      <c r="M688" s="14">
        <f ca="1">SUMIFS(거래명세서품목조회!BK:BK, 거래명세서품목조회!BX:BX, B688, 거래명세서품목조회!G:G, "&lt;="&amp;(INT($B$4)-30))</f>
        <v>0</v>
      </c>
      <c r="N688" s="40">
        <f t="shared" ca="1" si="46"/>
        <v>0</v>
      </c>
      <c r="O688" s="40">
        <f t="shared" ca="1" si="47"/>
        <v>0</v>
      </c>
      <c r="P688" s="40">
        <f ca="1">MIN(MAX(0, L688-N688-O688), IFERROR(VLOOKUP(B688,'관리항목계정별잔액조회(전전월)'!$C:$E, 3, FALSE), 0))</f>
        <v>0</v>
      </c>
      <c r="Q688" s="46">
        <f t="shared" ca="1" si="48"/>
        <v>0</v>
      </c>
      <c r="R688" s="42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  <c r="S688" s="60"/>
    </row>
    <row r="689" spans="3:19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5"/>
        <v>0</v>
      </c>
      <c r="M689" s="14">
        <f ca="1">SUMIFS(거래명세서품목조회!BK:BK, 거래명세서품목조회!BX:BX, B689, 거래명세서품목조회!G:G, "&lt;="&amp;(INT($B$4)-30))</f>
        <v>0</v>
      </c>
      <c r="N689" s="40">
        <f t="shared" ca="1" si="46"/>
        <v>0</v>
      </c>
      <c r="O689" s="40">
        <f t="shared" ca="1" si="47"/>
        <v>0</v>
      </c>
      <c r="P689" s="40">
        <f ca="1">MIN(MAX(0, L689-N689-O689), IFERROR(VLOOKUP(B689,'관리항목계정별잔액조회(전전월)'!$C:$E, 3, FALSE), 0))</f>
        <v>0</v>
      </c>
      <c r="Q689" s="46">
        <f t="shared" ca="1" si="48"/>
        <v>0</v>
      </c>
      <c r="R689" s="42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  <c r="S689" s="60"/>
    </row>
    <row r="690" spans="3:19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5"/>
        <v>0</v>
      </c>
      <c r="M690" s="14">
        <f ca="1">SUMIFS(거래명세서품목조회!BK:BK, 거래명세서품목조회!BX:BX, B690, 거래명세서품목조회!G:G, "&lt;="&amp;(INT($B$4)-30))</f>
        <v>0</v>
      </c>
      <c r="N690" s="40">
        <f t="shared" ca="1" si="46"/>
        <v>0</v>
      </c>
      <c r="O690" s="40">
        <f t="shared" ca="1" si="47"/>
        <v>0</v>
      </c>
      <c r="P690" s="40">
        <f ca="1">MIN(MAX(0, L690-N690-O690), IFERROR(VLOOKUP(B690,'관리항목계정별잔액조회(전전월)'!$C:$E, 3, FALSE), 0))</f>
        <v>0</v>
      </c>
      <c r="Q690" s="46">
        <f t="shared" ca="1" si="48"/>
        <v>0</v>
      </c>
      <c r="R690" s="42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  <c r="S690" s="60"/>
    </row>
    <row r="691" spans="3:19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5"/>
        <v>0</v>
      </c>
      <c r="M691" s="14">
        <f ca="1">SUMIFS(거래명세서품목조회!BK:BK, 거래명세서품목조회!BX:BX, B691, 거래명세서품목조회!G:G, "&lt;="&amp;(INT($B$4)-30))</f>
        <v>0</v>
      </c>
      <c r="N691" s="40">
        <f t="shared" ca="1" si="46"/>
        <v>0</v>
      </c>
      <c r="O691" s="40">
        <f t="shared" ca="1" si="47"/>
        <v>0</v>
      </c>
      <c r="P691" s="40">
        <f ca="1">MIN(MAX(0, L691-N691-O691), IFERROR(VLOOKUP(B691,'관리항목계정별잔액조회(전전월)'!$C:$E, 3, FALSE), 0))</f>
        <v>0</v>
      </c>
      <c r="Q691" s="46">
        <f t="shared" ca="1" si="48"/>
        <v>0</v>
      </c>
      <c r="R691" s="42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  <c r="S691" s="60"/>
    </row>
    <row r="692" spans="3:19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5"/>
        <v>0</v>
      </c>
      <c r="M692" s="14">
        <f ca="1">SUMIFS(거래명세서품목조회!BK:BK, 거래명세서품목조회!BX:BX, B692, 거래명세서품목조회!G:G, "&lt;="&amp;(INT($B$4)-30))</f>
        <v>0</v>
      </c>
      <c r="N692" s="40">
        <f t="shared" ca="1" si="46"/>
        <v>0</v>
      </c>
      <c r="O692" s="40">
        <f t="shared" ca="1" si="47"/>
        <v>0</v>
      </c>
      <c r="P692" s="40">
        <f ca="1">MIN(MAX(0, L692-N692-O692), IFERROR(VLOOKUP(B692,'관리항목계정별잔액조회(전전월)'!$C:$E, 3, FALSE), 0))</f>
        <v>0</v>
      </c>
      <c r="Q692" s="46">
        <f t="shared" ca="1" si="48"/>
        <v>0</v>
      </c>
      <c r="R692" s="42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  <c r="S692" s="60"/>
    </row>
    <row r="693" spans="3:19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5"/>
        <v>0</v>
      </c>
      <c r="M693" s="14">
        <f ca="1">SUMIFS(거래명세서품목조회!BK:BK, 거래명세서품목조회!BX:BX, B693, 거래명세서품목조회!G:G, "&lt;="&amp;(INT($B$4)-30))</f>
        <v>0</v>
      </c>
      <c r="N693" s="40">
        <f t="shared" ca="1" si="46"/>
        <v>0</v>
      </c>
      <c r="O693" s="40">
        <f t="shared" ca="1" si="47"/>
        <v>0</v>
      </c>
      <c r="P693" s="40">
        <f ca="1">MIN(MAX(0, L693-N693-O693), IFERROR(VLOOKUP(B693,'관리항목계정별잔액조회(전전월)'!$C:$E, 3, FALSE), 0))</f>
        <v>0</v>
      </c>
      <c r="Q693" s="46">
        <f t="shared" ca="1" si="48"/>
        <v>0</v>
      </c>
      <c r="R693" s="42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  <c r="S693" s="60"/>
    </row>
    <row r="694" spans="3:19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5"/>
        <v>0</v>
      </c>
      <c r="M694" s="14">
        <f ca="1">SUMIFS(거래명세서품목조회!BK:BK, 거래명세서품목조회!BX:BX, B694, 거래명세서품목조회!G:G, "&lt;="&amp;(INT($B$4)-30))</f>
        <v>0</v>
      </c>
      <c r="N694" s="40">
        <f t="shared" ca="1" si="46"/>
        <v>0</v>
      </c>
      <c r="O694" s="40">
        <f t="shared" ca="1" si="47"/>
        <v>0</v>
      </c>
      <c r="P694" s="40">
        <f ca="1">MIN(MAX(0, L694-N694-O694), IFERROR(VLOOKUP(B694,'관리항목계정별잔액조회(전전월)'!$C:$E, 3, FALSE), 0))</f>
        <v>0</v>
      </c>
      <c r="Q694" s="46">
        <f t="shared" ca="1" si="48"/>
        <v>0</v>
      </c>
      <c r="R694" s="42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  <c r="S694" s="60"/>
    </row>
    <row r="695" spans="3:19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5"/>
        <v>0</v>
      </c>
      <c r="M695" s="14">
        <f ca="1">SUMIFS(거래명세서품목조회!BK:BK, 거래명세서품목조회!BX:BX, B695, 거래명세서품목조회!G:G, "&lt;="&amp;(INT($B$4)-30))</f>
        <v>0</v>
      </c>
      <c r="N695" s="40">
        <f t="shared" ca="1" si="46"/>
        <v>0</v>
      </c>
      <c r="O695" s="40">
        <f t="shared" ca="1" si="47"/>
        <v>0</v>
      </c>
      <c r="P695" s="40">
        <f ca="1">MIN(MAX(0, L695-N695-O695), IFERROR(VLOOKUP(B695,'관리항목계정별잔액조회(전전월)'!$C:$E, 3, FALSE), 0))</f>
        <v>0</v>
      </c>
      <c r="Q695" s="46">
        <f t="shared" ca="1" si="48"/>
        <v>0</v>
      </c>
      <c r="R695" s="42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  <c r="S695" s="60"/>
    </row>
    <row r="696" spans="3:19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5"/>
        <v>0</v>
      </c>
      <c r="M696" s="14">
        <f ca="1">SUMIFS(거래명세서품목조회!BK:BK, 거래명세서품목조회!BX:BX, B696, 거래명세서품목조회!G:G, "&lt;="&amp;(INT($B$4)-30))</f>
        <v>0</v>
      </c>
      <c r="N696" s="40">
        <f t="shared" ca="1" si="46"/>
        <v>0</v>
      </c>
      <c r="O696" s="40">
        <f t="shared" ca="1" si="47"/>
        <v>0</v>
      </c>
      <c r="P696" s="40">
        <f ca="1">MIN(MAX(0, L696-N696-O696), IFERROR(VLOOKUP(B696,'관리항목계정별잔액조회(전전월)'!$C:$E, 3, FALSE), 0))</f>
        <v>0</v>
      </c>
      <c r="Q696" s="46">
        <f t="shared" ca="1" si="48"/>
        <v>0</v>
      </c>
      <c r="R696" s="42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  <c r="S696" s="60"/>
    </row>
    <row r="697" spans="3:19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5"/>
        <v>0</v>
      </c>
      <c r="M697" s="14">
        <f ca="1">SUMIFS(거래명세서품목조회!BK:BK, 거래명세서품목조회!BX:BX, B697, 거래명세서품목조회!G:G, "&lt;="&amp;(INT($B$4)-30))</f>
        <v>0</v>
      </c>
      <c r="N697" s="40">
        <f t="shared" ca="1" si="46"/>
        <v>0</v>
      </c>
      <c r="O697" s="40">
        <f t="shared" ca="1" si="47"/>
        <v>0</v>
      </c>
      <c r="P697" s="40">
        <f ca="1">MIN(MAX(0, L697-N697-O697), IFERROR(VLOOKUP(B697,'관리항목계정별잔액조회(전전월)'!$C:$E, 3, FALSE), 0))</f>
        <v>0</v>
      </c>
      <c r="Q697" s="46">
        <f t="shared" ca="1" si="48"/>
        <v>0</v>
      </c>
      <c r="R697" s="42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  <c r="S697" s="60"/>
    </row>
    <row r="698" spans="3:19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5"/>
        <v>0</v>
      </c>
      <c r="M698" s="14">
        <f ca="1">SUMIFS(거래명세서품목조회!BK:BK, 거래명세서품목조회!BX:BX, B698, 거래명세서품목조회!G:G, "&lt;="&amp;(INT($B$4)-30))</f>
        <v>0</v>
      </c>
      <c r="N698" s="40">
        <f t="shared" ca="1" si="46"/>
        <v>0</v>
      </c>
      <c r="O698" s="40">
        <f t="shared" ca="1" si="47"/>
        <v>0</v>
      </c>
      <c r="P698" s="40">
        <f ca="1">MIN(MAX(0, L698-N698-O698), IFERROR(VLOOKUP(B698,'관리항목계정별잔액조회(전전월)'!$C:$E, 3, FALSE), 0))</f>
        <v>0</v>
      </c>
      <c r="Q698" s="46">
        <f t="shared" ca="1" si="48"/>
        <v>0</v>
      </c>
      <c r="R698" s="42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  <c r="S698" s="60"/>
    </row>
    <row r="699" spans="3:19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5"/>
        <v>0</v>
      </c>
      <c r="M699" s="14">
        <f ca="1">SUMIFS(거래명세서품목조회!BK:BK, 거래명세서품목조회!BX:BX, B699, 거래명세서품목조회!G:G, "&lt;="&amp;(INT($B$4)-30))</f>
        <v>0</v>
      </c>
      <c r="N699" s="40">
        <f t="shared" ca="1" si="46"/>
        <v>0</v>
      </c>
      <c r="O699" s="40">
        <f t="shared" ca="1" si="47"/>
        <v>0</v>
      </c>
      <c r="P699" s="40">
        <f ca="1">MIN(MAX(0, L699-N699-O699), IFERROR(VLOOKUP(B699,'관리항목계정별잔액조회(전전월)'!$C:$E, 3, FALSE), 0))</f>
        <v>0</v>
      </c>
      <c r="Q699" s="46">
        <f t="shared" ca="1" si="48"/>
        <v>0</v>
      </c>
      <c r="R699" s="42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  <c r="S699" s="60"/>
    </row>
    <row r="700" spans="3:19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5"/>
        <v>0</v>
      </c>
      <c r="M700" s="14">
        <f ca="1">SUMIFS(거래명세서품목조회!BK:BK, 거래명세서품목조회!BX:BX, B700, 거래명세서품목조회!G:G, "&lt;="&amp;(INT($B$4)-30))</f>
        <v>0</v>
      </c>
      <c r="N700" s="40">
        <f t="shared" ca="1" si="46"/>
        <v>0</v>
      </c>
      <c r="O700" s="40">
        <f t="shared" ca="1" si="47"/>
        <v>0</v>
      </c>
      <c r="P700" s="40">
        <f ca="1">MIN(MAX(0, L700-N700-O700), IFERROR(VLOOKUP(B700,'관리항목계정별잔액조회(전전월)'!$C:$E, 3, FALSE), 0))</f>
        <v>0</v>
      </c>
      <c r="Q700" s="46">
        <f t="shared" ca="1" si="48"/>
        <v>0</v>
      </c>
      <c r="R700" s="42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  <c r="S700" s="60"/>
    </row>
    <row r="701" spans="3:19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5"/>
        <v>0</v>
      </c>
      <c r="M701" s="14">
        <f ca="1">SUMIFS(거래명세서품목조회!BK:BK, 거래명세서품목조회!BX:BX, B701, 거래명세서품목조회!G:G, "&lt;="&amp;(INT($B$4)-30))</f>
        <v>0</v>
      </c>
      <c r="N701" s="40">
        <f t="shared" ca="1" si="46"/>
        <v>0</v>
      </c>
      <c r="O701" s="40">
        <f t="shared" ca="1" si="47"/>
        <v>0</v>
      </c>
      <c r="P701" s="40">
        <f ca="1">MIN(MAX(0, L701-N701-O701), IFERROR(VLOOKUP(B701,'관리항목계정별잔액조회(전전월)'!$C:$E, 3, FALSE), 0))</f>
        <v>0</v>
      </c>
      <c r="Q701" s="46">
        <f t="shared" ca="1" si="48"/>
        <v>0</v>
      </c>
      <c r="R701" s="42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  <c r="S701" s="60"/>
    </row>
    <row r="702" spans="3:19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5"/>
        <v>0</v>
      </c>
      <c r="M702" s="14">
        <f ca="1">SUMIFS(거래명세서품목조회!BK:BK, 거래명세서품목조회!BX:BX, B702, 거래명세서품목조회!G:G, "&lt;="&amp;(INT($B$4)-30))</f>
        <v>0</v>
      </c>
      <c r="N702" s="40">
        <f t="shared" ca="1" si="46"/>
        <v>0</v>
      </c>
      <c r="O702" s="40">
        <f t="shared" ca="1" si="47"/>
        <v>0</v>
      </c>
      <c r="P702" s="40">
        <f ca="1">MIN(MAX(0, L702-N702-O702), IFERROR(VLOOKUP(B702,'관리항목계정별잔액조회(전전월)'!$C:$E, 3, FALSE), 0))</f>
        <v>0</v>
      </c>
      <c r="Q702" s="46">
        <f t="shared" ca="1" si="48"/>
        <v>0</v>
      </c>
      <c r="R702" s="42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  <c r="S702" s="60"/>
    </row>
    <row r="703" spans="3:19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5"/>
        <v>0</v>
      </c>
      <c r="M703" s="14">
        <f ca="1">SUMIFS(거래명세서품목조회!BK:BK, 거래명세서품목조회!BX:BX, B703, 거래명세서품목조회!G:G, "&lt;="&amp;(INT($B$4)-30))</f>
        <v>0</v>
      </c>
      <c r="N703" s="40">
        <f t="shared" ca="1" si="46"/>
        <v>0</v>
      </c>
      <c r="O703" s="40">
        <f t="shared" ca="1" si="47"/>
        <v>0</v>
      </c>
      <c r="P703" s="40">
        <f ca="1">MIN(MAX(0, L703-N703-O703), IFERROR(VLOOKUP(B703,'관리항목계정별잔액조회(전전월)'!$C:$E, 3, FALSE), 0))</f>
        <v>0</v>
      </c>
      <c r="Q703" s="46">
        <f t="shared" ca="1" si="48"/>
        <v>0</v>
      </c>
      <c r="R703" s="42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  <c r="S703" s="60"/>
    </row>
    <row r="704" spans="3:19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5"/>
        <v>0</v>
      </c>
      <c r="M704" s="14">
        <f ca="1">SUMIFS(거래명세서품목조회!BK:BK, 거래명세서품목조회!BX:BX, B704, 거래명세서품목조회!G:G, "&lt;="&amp;(INT($B$4)-30))</f>
        <v>0</v>
      </c>
      <c r="N704" s="40">
        <f t="shared" ca="1" si="46"/>
        <v>0</v>
      </c>
      <c r="O704" s="40">
        <f t="shared" ca="1" si="47"/>
        <v>0</v>
      </c>
      <c r="P704" s="40">
        <f ca="1">MIN(MAX(0, L704-N704-O704), IFERROR(VLOOKUP(B704,'관리항목계정별잔액조회(전전월)'!$C:$E, 3, FALSE), 0))</f>
        <v>0</v>
      </c>
      <c r="Q704" s="46">
        <f t="shared" ca="1" si="48"/>
        <v>0</v>
      </c>
      <c r="R704" s="42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  <c r="S704" s="60"/>
    </row>
    <row r="705" spans="3:19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5"/>
        <v>0</v>
      </c>
      <c r="M705" s="14">
        <f ca="1">SUMIFS(거래명세서품목조회!BK:BK, 거래명세서품목조회!BX:BX, B705, 거래명세서품목조회!G:G, "&lt;="&amp;(INT($B$4)-30))</f>
        <v>0</v>
      </c>
      <c r="N705" s="40">
        <f t="shared" ca="1" si="46"/>
        <v>0</v>
      </c>
      <c r="O705" s="40">
        <f t="shared" ca="1" si="47"/>
        <v>0</v>
      </c>
      <c r="P705" s="40">
        <f ca="1">MIN(MAX(0, L705-N705-O705), IFERROR(VLOOKUP(B705,'관리항목계정별잔액조회(전전월)'!$C:$E, 3, FALSE), 0))</f>
        <v>0</v>
      </c>
      <c r="Q705" s="46">
        <f t="shared" ca="1" si="48"/>
        <v>0</v>
      </c>
      <c r="R705" s="42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  <c r="S705" s="60"/>
    </row>
    <row r="706" spans="3:19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5"/>
        <v>0</v>
      </c>
      <c r="M706" s="14">
        <f ca="1">SUMIFS(거래명세서품목조회!BK:BK, 거래명세서품목조회!BX:BX, B706, 거래명세서품목조회!G:G, "&lt;="&amp;(INT($B$4)-30))</f>
        <v>0</v>
      </c>
      <c r="N706" s="40">
        <f t="shared" ca="1" si="46"/>
        <v>0</v>
      </c>
      <c r="O706" s="40">
        <f t="shared" ca="1" si="47"/>
        <v>0</v>
      </c>
      <c r="P706" s="40">
        <f ca="1">MIN(MAX(0, L706-N706-O706), IFERROR(VLOOKUP(B706,'관리항목계정별잔액조회(전전월)'!$C:$E, 3, FALSE), 0))</f>
        <v>0</v>
      </c>
      <c r="Q706" s="46">
        <f t="shared" ca="1" si="48"/>
        <v>0</v>
      </c>
      <c r="R706" s="42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  <c r="S706" s="60"/>
    </row>
    <row r="707" spans="3:19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5"/>
        <v>0</v>
      </c>
      <c r="M707" s="14">
        <f ca="1">SUMIFS(거래명세서품목조회!BK:BK, 거래명세서품목조회!BX:BX, B707, 거래명세서품목조회!G:G, "&lt;="&amp;(INT($B$4)-30))</f>
        <v>0</v>
      </c>
      <c r="N707" s="40">
        <f t="shared" ca="1" si="46"/>
        <v>0</v>
      </c>
      <c r="O707" s="40">
        <f t="shared" ca="1" si="47"/>
        <v>0</v>
      </c>
      <c r="P707" s="40">
        <f ca="1">MIN(MAX(0, L707-N707-O707), IFERROR(VLOOKUP(B707,'관리항목계정별잔액조회(전전월)'!$C:$E, 3, FALSE), 0))</f>
        <v>0</v>
      </c>
      <c r="Q707" s="46">
        <f t="shared" ca="1" si="48"/>
        <v>0</v>
      </c>
      <c r="R707" s="42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  <c r="S707" s="60"/>
    </row>
    <row r="708" spans="3:19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5"/>
        <v>0</v>
      </c>
      <c r="M708" s="14">
        <f ca="1">SUMIFS(거래명세서품목조회!BK:BK, 거래명세서품목조회!BX:BX, B708, 거래명세서품목조회!G:G, "&lt;="&amp;(INT($B$4)-30))</f>
        <v>0</v>
      </c>
      <c r="N708" s="40">
        <f t="shared" ca="1" si="46"/>
        <v>0</v>
      </c>
      <c r="O708" s="40">
        <f t="shared" ca="1" si="47"/>
        <v>0</v>
      </c>
      <c r="P708" s="40">
        <f ca="1">MIN(MAX(0, L708-N708-O708), IFERROR(VLOOKUP(B708,'관리항목계정별잔액조회(전전월)'!$C:$E, 3, FALSE), 0))</f>
        <v>0</v>
      </c>
      <c r="Q708" s="46">
        <f t="shared" ca="1" si="48"/>
        <v>0</v>
      </c>
      <c r="R708" s="42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  <c r="S708" s="60"/>
    </row>
    <row r="709" spans="3:19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5"/>
        <v>0</v>
      </c>
      <c r="M709" s="14">
        <f ca="1">SUMIFS(거래명세서품목조회!BK:BK, 거래명세서품목조회!BX:BX, B709, 거래명세서품목조회!G:G, "&lt;="&amp;(INT($B$4)-30))</f>
        <v>0</v>
      </c>
      <c r="N709" s="40">
        <f t="shared" ca="1" si="46"/>
        <v>0</v>
      </c>
      <c r="O709" s="40">
        <f t="shared" ca="1" si="47"/>
        <v>0</v>
      </c>
      <c r="P709" s="40">
        <f ca="1">MIN(MAX(0, L709-N709-O709), IFERROR(VLOOKUP(B709,'관리항목계정별잔액조회(전전월)'!$C:$E, 3, FALSE), 0))</f>
        <v>0</v>
      </c>
      <c r="Q709" s="46">
        <f t="shared" ca="1" si="48"/>
        <v>0</v>
      </c>
      <c r="R709" s="42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  <c r="S709" s="60"/>
    </row>
    <row r="710" spans="3:19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5"/>
        <v>0</v>
      </c>
      <c r="M710" s="14">
        <f ca="1">SUMIFS(거래명세서품목조회!BK:BK, 거래명세서품목조회!BX:BX, B710, 거래명세서품목조회!G:G, "&lt;="&amp;(INT($B$4)-30))</f>
        <v>0</v>
      </c>
      <c r="N710" s="40">
        <f t="shared" ca="1" si="46"/>
        <v>0</v>
      </c>
      <c r="O710" s="40">
        <f t="shared" ca="1" si="47"/>
        <v>0</v>
      </c>
      <c r="P710" s="40">
        <f ca="1">MIN(MAX(0, L710-N710-O710), IFERROR(VLOOKUP(B710,'관리항목계정별잔액조회(전전월)'!$C:$E, 3, FALSE), 0))</f>
        <v>0</v>
      </c>
      <c r="Q710" s="46">
        <f t="shared" ca="1" si="48"/>
        <v>0</v>
      </c>
      <c r="R710" s="42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  <c r="S710" s="60"/>
    </row>
    <row r="711" spans="3:19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9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0">
        <f t="shared" ref="N711:N774" ca="1" si="50">MIN(L711, I711+J711)</f>
        <v>0</v>
      </c>
      <c r="O711" s="40">
        <f t="shared" ref="O711:O774" ca="1" si="51">MIN(MAX(0, L711-N711), F711)</f>
        <v>0</v>
      </c>
      <c r="P711" s="40">
        <f ca="1">MIN(MAX(0, L711-N711-O711), IFERROR(VLOOKUP(B711,'관리항목계정별잔액조회(전전월)'!$C:$E, 3, FALSE), 0))</f>
        <v>0</v>
      </c>
      <c r="Q711" s="46">
        <f t="shared" ref="Q711:Q774" ca="1" si="52">MAX(0,L711-N711-O711-P711)</f>
        <v>0</v>
      </c>
      <c r="R711" s="42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  <c r="S711" s="60"/>
    </row>
    <row r="712" spans="3:19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9"/>
        <v>0</v>
      </c>
      <c r="M712" s="14">
        <f ca="1">SUMIFS(거래명세서품목조회!BK:BK, 거래명세서품목조회!BX:BX, B712, 거래명세서품목조회!G:G, "&lt;="&amp;(INT($B$4)-30))</f>
        <v>0</v>
      </c>
      <c r="N712" s="40">
        <f t="shared" ca="1" si="50"/>
        <v>0</v>
      </c>
      <c r="O712" s="40">
        <f t="shared" ca="1" si="51"/>
        <v>0</v>
      </c>
      <c r="P712" s="40">
        <f ca="1">MIN(MAX(0, L712-N712-O712), IFERROR(VLOOKUP(B712,'관리항목계정별잔액조회(전전월)'!$C:$E, 3, FALSE), 0))</f>
        <v>0</v>
      </c>
      <c r="Q712" s="46">
        <f t="shared" ca="1" si="52"/>
        <v>0</v>
      </c>
      <c r="R712" s="42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  <c r="S712" s="60"/>
    </row>
    <row r="713" spans="3:19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9"/>
        <v>0</v>
      </c>
      <c r="M713" s="14">
        <f ca="1">SUMIFS(거래명세서품목조회!BK:BK, 거래명세서품목조회!BX:BX, B713, 거래명세서품목조회!G:G, "&lt;="&amp;(INT($B$4)-30))</f>
        <v>0</v>
      </c>
      <c r="N713" s="40">
        <f t="shared" ca="1" si="50"/>
        <v>0</v>
      </c>
      <c r="O713" s="40">
        <f t="shared" ca="1" si="51"/>
        <v>0</v>
      </c>
      <c r="P713" s="40">
        <f ca="1">MIN(MAX(0, L713-N713-O713), IFERROR(VLOOKUP(B713,'관리항목계정별잔액조회(전전월)'!$C:$E, 3, FALSE), 0))</f>
        <v>0</v>
      </c>
      <c r="Q713" s="46">
        <f t="shared" ca="1" si="52"/>
        <v>0</v>
      </c>
      <c r="R713" s="42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  <c r="S713" s="60"/>
    </row>
    <row r="714" spans="3:19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9"/>
        <v>0</v>
      </c>
      <c r="M714" s="14">
        <f ca="1">SUMIFS(거래명세서품목조회!BK:BK, 거래명세서품목조회!BX:BX, B714, 거래명세서품목조회!G:G, "&lt;="&amp;(INT($B$4)-30))</f>
        <v>0</v>
      </c>
      <c r="N714" s="40">
        <f t="shared" ca="1" si="50"/>
        <v>0</v>
      </c>
      <c r="O714" s="40">
        <f t="shared" ca="1" si="51"/>
        <v>0</v>
      </c>
      <c r="P714" s="40">
        <f ca="1">MIN(MAX(0, L714-N714-O714), IFERROR(VLOOKUP(B714,'관리항목계정별잔액조회(전전월)'!$C:$E, 3, FALSE), 0))</f>
        <v>0</v>
      </c>
      <c r="Q714" s="46">
        <f t="shared" ca="1" si="52"/>
        <v>0</v>
      </c>
      <c r="R714" s="42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  <c r="S714" s="60"/>
    </row>
    <row r="715" spans="3:19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9"/>
        <v>0</v>
      </c>
      <c r="M715" s="14">
        <f ca="1">SUMIFS(거래명세서품목조회!BK:BK, 거래명세서품목조회!BX:BX, B715, 거래명세서품목조회!G:G, "&lt;="&amp;(INT($B$4)-30))</f>
        <v>0</v>
      </c>
      <c r="N715" s="40">
        <f t="shared" ca="1" si="50"/>
        <v>0</v>
      </c>
      <c r="O715" s="40">
        <f t="shared" ca="1" si="51"/>
        <v>0</v>
      </c>
      <c r="P715" s="40">
        <f ca="1">MIN(MAX(0, L715-N715-O715), IFERROR(VLOOKUP(B715,'관리항목계정별잔액조회(전전월)'!$C:$E, 3, FALSE), 0))</f>
        <v>0</v>
      </c>
      <c r="Q715" s="46">
        <f t="shared" ca="1" si="52"/>
        <v>0</v>
      </c>
      <c r="R715" s="42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  <c r="S715" s="60"/>
    </row>
    <row r="716" spans="3:19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9"/>
        <v>0</v>
      </c>
      <c r="M716" s="14">
        <f ca="1">SUMIFS(거래명세서품목조회!BK:BK, 거래명세서품목조회!BX:BX, B716, 거래명세서품목조회!G:G, "&lt;="&amp;(INT($B$4)-30))</f>
        <v>0</v>
      </c>
      <c r="N716" s="40">
        <f t="shared" ca="1" si="50"/>
        <v>0</v>
      </c>
      <c r="O716" s="40">
        <f t="shared" ca="1" si="51"/>
        <v>0</v>
      </c>
      <c r="P716" s="40">
        <f ca="1">MIN(MAX(0, L716-N716-O716), IFERROR(VLOOKUP(B716,'관리항목계정별잔액조회(전전월)'!$C:$E, 3, FALSE), 0))</f>
        <v>0</v>
      </c>
      <c r="Q716" s="46">
        <f t="shared" ca="1" si="52"/>
        <v>0</v>
      </c>
      <c r="R716" s="42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  <c r="S716" s="60"/>
    </row>
    <row r="717" spans="3:19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9"/>
        <v>0</v>
      </c>
      <c r="M717" s="14">
        <f ca="1">SUMIFS(거래명세서품목조회!BK:BK, 거래명세서품목조회!BX:BX, B717, 거래명세서품목조회!G:G, "&lt;="&amp;(INT($B$4)-30))</f>
        <v>0</v>
      </c>
      <c r="N717" s="40">
        <f t="shared" ca="1" si="50"/>
        <v>0</v>
      </c>
      <c r="O717" s="40">
        <f t="shared" ca="1" si="51"/>
        <v>0</v>
      </c>
      <c r="P717" s="40">
        <f ca="1">MIN(MAX(0, L717-N717-O717), IFERROR(VLOOKUP(B717,'관리항목계정별잔액조회(전전월)'!$C:$E, 3, FALSE), 0))</f>
        <v>0</v>
      </c>
      <c r="Q717" s="46">
        <f t="shared" ca="1" si="52"/>
        <v>0</v>
      </c>
      <c r="R717" s="42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  <c r="S717" s="60"/>
    </row>
    <row r="718" spans="3:19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9"/>
        <v>0</v>
      </c>
      <c r="M718" s="14">
        <f ca="1">SUMIFS(거래명세서품목조회!BK:BK, 거래명세서품목조회!BX:BX, B718, 거래명세서품목조회!G:G, "&lt;="&amp;(INT($B$4)-30))</f>
        <v>0</v>
      </c>
      <c r="N718" s="40">
        <f t="shared" ca="1" si="50"/>
        <v>0</v>
      </c>
      <c r="O718" s="40">
        <f t="shared" ca="1" si="51"/>
        <v>0</v>
      </c>
      <c r="P718" s="40">
        <f ca="1">MIN(MAX(0, L718-N718-O718), IFERROR(VLOOKUP(B718,'관리항목계정별잔액조회(전전월)'!$C:$E, 3, FALSE), 0))</f>
        <v>0</v>
      </c>
      <c r="Q718" s="46">
        <f t="shared" ca="1" si="52"/>
        <v>0</v>
      </c>
      <c r="R718" s="42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  <c r="S718" s="60"/>
    </row>
    <row r="719" spans="3:19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9"/>
        <v>0</v>
      </c>
      <c r="M719" s="14">
        <f ca="1">SUMIFS(거래명세서품목조회!BK:BK, 거래명세서품목조회!BX:BX, B719, 거래명세서품목조회!G:G, "&lt;="&amp;(INT($B$4)-30))</f>
        <v>0</v>
      </c>
      <c r="N719" s="40">
        <f t="shared" ca="1" si="50"/>
        <v>0</v>
      </c>
      <c r="O719" s="40">
        <f t="shared" ca="1" si="51"/>
        <v>0</v>
      </c>
      <c r="P719" s="40">
        <f ca="1">MIN(MAX(0, L719-N719-O719), IFERROR(VLOOKUP(B719,'관리항목계정별잔액조회(전전월)'!$C:$E, 3, FALSE), 0))</f>
        <v>0</v>
      </c>
      <c r="Q719" s="46">
        <f t="shared" ca="1" si="52"/>
        <v>0</v>
      </c>
      <c r="R719" s="42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  <c r="S719" s="60"/>
    </row>
    <row r="720" spans="3:19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9"/>
        <v>0</v>
      </c>
      <c r="M720" s="14">
        <f ca="1">SUMIFS(거래명세서품목조회!BK:BK, 거래명세서품목조회!BX:BX, B720, 거래명세서품목조회!G:G, "&lt;="&amp;(INT($B$4)-30))</f>
        <v>0</v>
      </c>
      <c r="N720" s="40">
        <f t="shared" ca="1" si="50"/>
        <v>0</v>
      </c>
      <c r="O720" s="40">
        <f t="shared" ca="1" si="51"/>
        <v>0</v>
      </c>
      <c r="P720" s="40">
        <f ca="1">MIN(MAX(0, L720-N720-O720), IFERROR(VLOOKUP(B720,'관리항목계정별잔액조회(전전월)'!$C:$E, 3, FALSE), 0))</f>
        <v>0</v>
      </c>
      <c r="Q720" s="46">
        <f t="shared" ca="1" si="52"/>
        <v>0</v>
      </c>
      <c r="R720" s="42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  <c r="S720" s="60"/>
    </row>
    <row r="721" spans="3:19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9"/>
        <v>0</v>
      </c>
      <c r="M721" s="14">
        <f ca="1">SUMIFS(거래명세서품목조회!BK:BK, 거래명세서품목조회!BX:BX, B721, 거래명세서품목조회!G:G, "&lt;="&amp;(INT($B$4)-30))</f>
        <v>0</v>
      </c>
      <c r="N721" s="40">
        <f t="shared" ca="1" si="50"/>
        <v>0</v>
      </c>
      <c r="O721" s="40">
        <f t="shared" ca="1" si="51"/>
        <v>0</v>
      </c>
      <c r="P721" s="40">
        <f ca="1">MIN(MAX(0, L721-N721-O721), IFERROR(VLOOKUP(B721,'관리항목계정별잔액조회(전전월)'!$C:$E, 3, FALSE), 0))</f>
        <v>0</v>
      </c>
      <c r="Q721" s="46">
        <f t="shared" ca="1" si="52"/>
        <v>0</v>
      </c>
      <c r="R721" s="42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  <c r="S721" s="60"/>
    </row>
    <row r="722" spans="3:19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9"/>
        <v>0</v>
      </c>
      <c r="M722" s="14">
        <f ca="1">SUMIFS(거래명세서품목조회!BK:BK, 거래명세서품목조회!BX:BX, B722, 거래명세서품목조회!G:G, "&lt;="&amp;(INT($B$4)-30))</f>
        <v>0</v>
      </c>
      <c r="N722" s="40">
        <f t="shared" ca="1" si="50"/>
        <v>0</v>
      </c>
      <c r="O722" s="40">
        <f t="shared" ca="1" si="51"/>
        <v>0</v>
      </c>
      <c r="P722" s="40">
        <f ca="1">MIN(MAX(0, L722-N722-O722), IFERROR(VLOOKUP(B722,'관리항목계정별잔액조회(전전월)'!$C:$E, 3, FALSE), 0))</f>
        <v>0</v>
      </c>
      <c r="Q722" s="46">
        <f t="shared" ca="1" si="52"/>
        <v>0</v>
      </c>
      <c r="R722" s="42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  <c r="S722" s="60"/>
    </row>
    <row r="723" spans="3:19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9"/>
        <v>0</v>
      </c>
      <c r="M723" s="14">
        <f ca="1">SUMIFS(거래명세서품목조회!BK:BK, 거래명세서품목조회!BX:BX, B723, 거래명세서품목조회!G:G, "&lt;="&amp;(INT($B$4)-30))</f>
        <v>0</v>
      </c>
      <c r="N723" s="40">
        <f t="shared" ca="1" si="50"/>
        <v>0</v>
      </c>
      <c r="O723" s="40">
        <f t="shared" ca="1" si="51"/>
        <v>0</v>
      </c>
      <c r="P723" s="40">
        <f ca="1">MIN(MAX(0, L723-N723-O723), IFERROR(VLOOKUP(B723,'관리항목계정별잔액조회(전전월)'!$C:$E, 3, FALSE), 0))</f>
        <v>0</v>
      </c>
      <c r="Q723" s="46">
        <f t="shared" ca="1" si="52"/>
        <v>0</v>
      </c>
      <c r="R723" s="42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  <c r="S723" s="60"/>
    </row>
    <row r="724" spans="3:19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9"/>
        <v>0</v>
      </c>
      <c r="M724" s="14">
        <f ca="1">SUMIFS(거래명세서품목조회!BK:BK, 거래명세서품목조회!BX:BX, B724, 거래명세서품목조회!G:G, "&lt;="&amp;(INT($B$4)-30))</f>
        <v>0</v>
      </c>
      <c r="N724" s="40">
        <f t="shared" ca="1" si="50"/>
        <v>0</v>
      </c>
      <c r="O724" s="40">
        <f t="shared" ca="1" si="51"/>
        <v>0</v>
      </c>
      <c r="P724" s="40">
        <f ca="1">MIN(MAX(0, L724-N724-O724), IFERROR(VLOOKUP(B724,'관리항목계정별잔액조회(전전월)'!$C:$E, 3, FALSE), 0))</f>
        <v>0</v>
      </c>
      <c r="Q724" s="46">
        <f t="shared" ca="1" si="52"/>
        <v>0</v>
      </c>
      <c r="R724" s="42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  <c r="S724" s="60"/>
    </row>
    <row r="725" spans="3:19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9"/>
        <v>0</v>
      </c>
      <c r="M725" s="14">
        <f ca="1">SUMIFS(거래명세서품목조회!BK:BK, 거래명세서품목조회!BX:BX, B725, 거래명세서품목조회!G:G, "&lt;="&amp;(INT($B$4)-30))</f>
        <v>0</v>
      </c>
      <c r="N725" s="40">
        <f t="shared" ca="1" si="50"/>
        <v>0</v>
      </c>
      <c r="O725" s="40">
        <f t="shared" ca="1" si="51"/>
        <v>0</v>
      </c>
      <c r="P725" s="40">
        <f ca="1">MIN(MAX(0, L725-N725-O725), IFERROR(VLOOKUP(B725,'관리항목계정별잔액조회(전전월)'!$C:$E, 3, FALSE), 0))</f>
        <v>0</v>
      </c>
      <c r="Q725" s="46">
        <f t="shared" ca="1" si="52"/>
        <v>0</v>
      </c>
      <c r="R725" s="42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  <c r="S725" s="60"/>
    </row>
    <row r="726" spans="3:19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9"/>
        <v>0</v>
      </c>
      <c r="M726" s="14">
        <f ca="1">SUMIFS(거래명세서품목조회!BK:BK, 거래명세서품목조회!BX:BX, B726, 거래명세서품목조회!G:G, "&lt;="&amp;(INT($B$4)-30))</f>
        <v>0</v>
      </c>
      <c r="N726" s="40">
        <f t="shared" ca="1" si="50"/>
        <v>0</v>
      </c>
      <c r="O726" s="40">
        <f t="shared" ca="1" si="51"/>
        <v>0</v>
      </c>
      <c r="P726" s="40">
        <f ca="1">MIN(MAX(0, L726-N726-O726), IFERROR(VLOOKUP(B726,'관리항목계정별잔액조회(전전월)'!$C:$E, 3, FALSE), 0))</f>
        <v>0</v>
      </c>
      <c r="Q726" s="46">
        <f t="shared" ca="1" si="52"/>
        <v>0</v>
      </c>
      <c r="R726" s="42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  <c r="S726" s="60"/>
    </row>
    <row r="727" spans="3:19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9"/>
        <v>0</v>
      </c>
      <c r="M727" s="14">
        <f ca="1">SUMIFS(거래명세서품목조회!BK:BK, 거래명세서품목조회!BX:BX, B727, 거래명세서품목조회!G:G, "&lt;="&amp;(INT($B$4)-30))</f>
        <v>0</v>
      </c>
      <c r="N727" s="40">
        <f t="shared" ca="1" si="50"/>
        <v>0</v>
      </c>
      <c r="O727" s="40">
        <f t="shared" ca="1" si="51"/>
        <v>0</v>
      </c>
      <c r="P727" s="40">
        <f ca="1">MIN(MAX(0, L727-N727-O727), IFERROR(VLOOKUP(B727,'관리항목계정별잔액조회(전전월)'!$C:$E, 3, FALSE), 0))</f>
        <v>0</v>
      </c>
      <c r="Q727" s="46">
        <f t="shared" ca="1" si="52"/>
        <v>0</v>
      </c>
      <c r="R727" s="42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  <c r="S727" s="60"/>
    </row>
    <row r="728" spans="3:19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9"/>
        <v>0</v>
      </c>
      <c r="M728" s="14">
        <f ca="1">SUMIFS(거래명세서품목조회!BK:BK, 거래명세서품목조회!BX:BX, B728, 거래명세서품목조회!G:G, "&lt;="&amp;(INT($B$4)-30))</f>
        <v>0</v>
      </c>
      <c r="N728" s="40">
        <f t="shared" ca="1" si="50"/>
        <v>0</v>
      </c>
      <c r="O728" s="40">
        <f t="shared" ca="1" si="51"/>
        <v>0</v>
      </c>
      <c r="P728" s="40">
        <f ca="1">MIN(MAX(0, L728-N728-O728), IFERROR(VLOOKUP(B728,'관리항목계정별잔액조회(전전월)'!$C:$E, 3, FALSE), 0))</f>
        <v>0</v>
      </c>
      <c r="Q728" s="46">
        <f t="shared" ca="1" si="52"/>
        <v>0</v>
      </c>
      <c r="R728" s="42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  <c r="S728" s="60"/>
    </row>
    <row r="729" spans="3:19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9"/>
        <v>0</v>
      </c>
      <c r="M729" s="14">
        <f ca="1">SUMIFS(거래명세서품목조회!BK:BK, 거래명세서품목조회!BX:BX, B729, 거래명세서품목조회!G:G, "&lt;="&amp;(INT($B$4)-30))</f>
        <v>0</v>
      </c>
      <c r="N729" s="40">
        <f t="shared" ca="1" si="50"/>
        <v>0</v>
      </c>
      <c r="O729" s="40">
        <f t="shared" ca="1" si="51"/>
        <v>0</v>
      </c>
      <c r="P729" s="40">
        <f ca="1">MIN(MAX(0, L729-N729-O729), IFERROR(VLOOKUP(B729,'관리항목계정별잔액조회(전전월)'!$C:$E, 3, FALSE), 0))</f>
        <v>0</v>
      </c>
      <c r="Q729" s="46">
        <f t="shared" ca="1" si="52"/>
        <v>0</v>
      </c>
      <c r="R729" s="42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  <c r="S729" s="60"/>
    </row>
    <row r="730" spans="3:19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9"/>
        <v>0</v>
      </c>
      <c r="M730" s="14">
        <f ca="1">SUMIFS(거래명세서품목조회!BK:BK, 거래명세서품목조회!BX:BX, B730, 거래명세서품목조회!G:G, "&lt;="&amp;(INT($B$4)-30))</f>
        <v>0</v>
      </c>
      <c r="N730" s="40">
        <f t="shared" ca="1" si="50"/>
        <v>0</v>
      </c>
      <c r="O730" s="40">
        <f t="shared" ca="1" si="51"/>
        <v>0</v>
      </c>
      <c r="P730" s="40">
        <f ca="1">MIN(MAX(0, L730-N730-O730), IFERROR(VLOOKUP(B730,'관리항목계정별잔액조회(전전월)'!$C:$E, 3, FALSE), 0))</f>
        <v>0</v>
      </c>
      <c r="Q730" s="46">
        <f t="shared" ca="1" si="52"/>
        <v>0</v>
      </c>
      <c r="R730" s="42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  <c r="S730" s="60"/>
    </row>
    <row r="731" spans="3:19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9"/>
        <v>0</v>
      </c>
      <c r="M731" s="14">
        <f ca="1">SUMIFS(거래명세서품목조회!BK:BK, 거래명세서품목조회!BX:BX, B731, 거래명세서품목조회!G:G, "&lt;="&amp;(INT($B$4)-30))</f>
        <v>0</v>
      </c>
      <c r="N731" s="40">
        <f t="shared" ca="1" si="50"/>
        <v>0</v>
      </c>
      <c r="O731" s="40">
        <f t="shared" ca="1" si="51"/>
        <v>0</v>
      </c>
      <c r="P731" s="40">
        <f ca="1">MIN(MAX(0, L731-N731-O731), IFERROR(VLOOKUP(B731,'관리항목계정별잔액조회(전전월)'!$C:$E, 3, FALSE), 0))</f>
        <v>0</v>
      </c>
      <c r="Q731" s="46">
        <f t="shared" ca="1" si="52"/>
        <v>0</v>
      </c>
      <c r="R731" s="42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  <c r="S731" s="60"/>
    </row>
    <row r="732" spans="3:19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9"/>
        <v>0</v>
      </c>
      <c r="M732" s="14">
        <f ca="1">SUMIFS(거래명세서품목조회!BK:BK, 거래명세서품목조회!BX:BX, B732, 거래명세서품목조회!G:G, "&lt;="&amp;(INT($B$4)-30))</f>
        <v>0</v>
      </c>
      <c r="N732" s="40">
        <f t="shared" ca="1" si="50"/>
        <v>0</v>
      </c>
      <c r="O732" s="40">
        <f t="shared" ca="1" si="51"/>
        <v>0</v>
      </c>
      <c r="P732" s="40">
        <f ca="1">MIN(MAX(0, L732-N732-O732), IFERROR(VLOOKUP(B732,'관리항목계정별잔액조회(전전월)'!$C:$E, 3, FALSE), 0))</f>
        <v>0</v>
      </c>
      <c r="Q732" s="46">
        <f t="shared" ca="1" si="52"/>
        <v>0</v>
      </c>
      <c r="R732" s="42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  <c r="S732" s="60"/>
    </row>
    <row r="733" spans="3:19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9"/>
        <v>0</v>
      </c>
      <c r="M733" s="14">
        <f ca="1">SUMIFS(거래명세서품목조회!BK:BK, 거래명세서품목조회!BX:BX, B733, 거래명세서품목조회!G:G, "&lt;="&amp;(INT($B$4)-30))</f>
        <v>0</v>
      </c>
      <c r="N733" s="40">
        <f t="shared" ca="1" si="50"/>
        <v>0</v>
      </c>
      <c r="O733" s="40">
        <f t="shared" ca="1" si="51"/>
        <v>0</v>
      </c>
      <c r="P733" s="40">
        <f ca="1">MIN(MAX(0, L733-N733-O733), IFERROR(VLOOKUP(B733,'관리항목계정별잔액조회(전전월)'!$C:$E, 3, FALSE), 0))</f>
        <v>0</v>
      </c>
      <c r="Q733" s="46">
        <f t="shared" ca="1" si="52"/>
        <v>0</v>
      </c>
      <c r="R733" s="42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  <c r="S733" s="60"/>
    </row>
    <row r="734" spans="3:19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9"/>
        <v>0</v>
      </c>
      <c r="M734" s="14">
        <f ca="1">SUMIFS(거래명세서품목조회!BK:BK, 거래명세서품목조회!BX:BX, B734, 거래명세서품목조회!G:G, "&lt;="&amp;(INT($B$4)-30))</f>
        <v>0</v>
      </c>
      <c r="N734" s="40">
        <f t="shared" ca="1" si="50"/>
        <v>0</v>
      </c>
      <c r="O734" s="40">
        <f t="shared" ca="1" si="51"/>
        <v>0</v>
      </c>
      <c r="P734" s="40">
        <f ca="1">MIN(MAX(0, L734-N734-O734), IFERROR(VLOOKUP(B734,'관리항목계정별잔액조회(전전월)'!$C:$E, 3, FALSE), 0))</f>
        <v>0</v>
      </c>
      <c r="Q734" s="46">
        <f t="shared" ca="1" si="52"/>
        <v>0</v>
      </c>
      <c r="R734" s="42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  <c r="S734" s="60"/>
    </row>
    <row r="735" spans="3:19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9"/>
        <v>0</v>
      </c>
      <c r="M735" s="14">
        <f ca="1">SUMIFS(거래명세서품목조회!BK:BK, 거래명세서품목조회!BX:BX, B735, 거래명세서품목조회!G:G, "&lt;="&amp;(INT($B$4)-30))</f>
        <v>0</v>
      </c>
      <c r="N735" s="40">
        <f t="shared" ca="1" si="50"/>
        <v>0</v>
      </c>
      <c r="O735" s="40">
        <f t="shared" ca="1" si="51"/>
        <v>0</v>
      </c>
      <c r="P735" s="40">
        <f ca="1">MIN(MAX(0, L735-N735-O735), IFERROR(VLOOKUP(B735,'관리항목계정별잔액조회(전전월)'!$C:$E, 3, FALSE), 0))</f>
        <v>0</v>
      </c>
      <c r="Q735" s="46">
        <f t="shared" ca="1" si="52"/>
        <v>0</v>
      </c>
      <c r="R735" s="42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  <c r="S735" s="60"/>
    </row>
    <row r="736" spans="3:19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9"/>
        <v>0</v>
      </c>
      <c r="M736" s="14">
        <f ca="1">SUMIFS(거래명세서품목조회!BK:BK, 거래명세서품목조회!BX:BX, B736, 거래명세서품목조회!G:G, "&lt;="&amp;(INT($B$4)-30))</f>
        <v>0</v>
      </c>
      <c r="N736" s="40">
        <f t="shared" ca="1" si="50"/>
        <v>0</v>
      </c>
      <c r="O736" s="40">
        <f t="shared" ca="1" si="51"/>
        <v>0</v>
      </c>
      <c r="P736" s="40">
        <f ca="1">MIN(MAX(0, L736-N736-O736), IFERROR(VLOOKUP(B736,'관리항목계정별잔액조회(전전월)'!$C:$E, 3, FALSE), 0))</f>
        <v>0</v>
      </c>
      <c r="Q736" s="46">
        <f t="shared" ca="1" si="52"/>
        <v>0</v>
      </c>
      <c r="R736" s="42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  <c r="S736" s="60"/>
    </row>
    <row r="737" spans="3:19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9"/>
        <v>0</v>
      </c>
      <c r="M737" s="14">
        <f ca="1">SUMIFS(거래명세서품목조회!BK:BK, 거래명세서품목조회!BX:BX, B737, 거래명세서품목조회!G:G, "&lt;="&amp;(INT($B$4)-30))</f>
        <v>0</v>
      </c>
      <c r="N737" s="40">
        <f t="shared" ca="1" si="50"/>
        <v>0</v>
      </c>
      <c r="O737" s="40">
        <f t="shared" ca="1" si="51"/>
        <v>0</v>
      </c>
      <c r="P737" s="40">
        <f ca="1">MIN(MAX(0, L737-N737-O737), IFERROR(VLOOKUP(B737,'관리항목계정별잔액조회(전전월)'!$C:$E, 3, FALSE), 0))</f>
        <v>0</v>
      </c>
      <c r="Q737" s="46">
        <f t="shared" ca="1" si="52"/>
        <v>0</v>
      </c>
      <c r="R737" s="42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  <c r="S737" s="60"/>
    </row>
    <row r="738" spans="3:19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9"/>
        <v>0</v>
      </c>
      <c r="M738" s="14">
        <f ca="1">SUMIFS(거래명세서품목조회!BK:BK, 거래명세서품목조회!BX:BX, B738, 거래명세서품목조회!G:G, "&lt;="&amp;(INT($B$4)-30))</f>
        <v>0</v>
      </c>
      <c r="N738" s="40">
        <f t="shared" ca="1" si="50"/>
        <v>0</v>
      </c>
      <c r="O738" s="40">
        <f t="shared" ca="1" si="51"/>
        <v>0</v>
      </c>
      <c r="P738" s="40">
        <f ca="1">MIN(MAX(0, L738-N738-O738), IFERROR(VLOOKUP(B738,'관리항목계정별잔액조회(전전월)'!$C:$E, 3, FALSE), 0))</f>
        <v>0</v>
      </c>
      <c r="Q738" s="46">
        <f t="shared" ca="1" si="52"/>
        <v>0</v>
      </c>
      <c r="R738" s="42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  <c r="S738" s="60"/>
    </row>
    <row r="739" spans="3:19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9"/>
        <v>0</v>
      </c>
      <c r="M739" s="14">
        <f ca="1">SUMIFS(거래명세서품목조회!BK:BK, 거래명세서품목조회!BX:BX, B739, 거래명세서품목조회!G:G, "&lt;="&amp;(INT($B$4)-30))</f>
        <v>0</v>
      </c>
      <c r="N739" s="40">
        <f t="shared" ca="1" si="50"/>
        <v>0</v>
      </c>
      <c r="O739" s="40">
        <f t="shared" ca="1" si="51"/>
        <v>0</v>
      </c>
      <c r="P739" s="40">
        <f ca="1">MIN(MAX(0, L739-N739-O739), IFERROR(VLOOKUP(B739,'관리항목계정별잔액조회(전전월)'!$C:$E, 3, FALSE), 0))</f>
        <v>0</v>
      </c>
      <c r="Q739" s="46">
        <f t="shared" ca="1" si="52"/>
        <v>0</v>
      </c>
      <c r="R739" s="42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  <c r="S739" s="60"/>
    </row>
    <row r="740" spans="3:19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9"/>
        <v>0</v>
      </c>
      <c r="M740" s="14">
        <f ca="1">SUMIFS(거래명세서품목조회!BK:BK, 거래명세서품목조회!BX:BX, B740, 거래명세서품목조회!G:G, "&lt;="&amp;(INT($B$4)-30))</f>
        <v>0</v>
      </c>
      <c r="N740" s="40">
        <f t="shared" ca="1" si="50"/>
        <v>0</v>
      </c>
      <c r="O740" s="40">
        <f t="shared" ca="1" si="51"/>
        <v>0</v>
      </c>
      <c r="P740" s="40">
        <f ca="1">MIN(MAX(0, L740-N740-O740), IFERROR(VLOOKUP(B740,'관리항목계정별잔액조회(전전월)'!$C:$E, 3, FALSE), 0))</f>
        <v>0</v>
      </c>
      <c r="Q740" s="46">
        <f t="shared" ca="1" si="52"/>
        <v>0</v>
      </c>
      <c r="R740" s="42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  <c r="S740" s="60"/>
    </row>
    <row r="741" spans="3:19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9"/>
        <v>0</v>
      </c>
      <c r="M741" s="14">
        <f ca="1">SUMIFS(거래명세서품목조회!BK:BK, 거래명세서품목조회!BX:BX, B741, 거래명세서품목조회!G:G, "&lt;="&amp;(INT($B$4)-30))</f>
        <v>0</v>
      </c>
      <c r="N741" s="40">
        <f t="shared" ca="1" si="50"/>
        <v>0</v>
      </c>
      <c r="O741" s="40">
        <f t="shared" ca="1" si="51"/>
        <v>0</v>
      </c>
      <c r="P741" s="40">
        <f ca="1">MIN(MAX(0, L741-N741-O741), IFERROR(VLOOKUP(B741,'관리항목계정별잔액조회(전전월)'!$C:$E, 3, FALSE), 0))</f>
        <v>0</v>
      </c>
      <c r="Q741" s="46">
        <f t="shared" ca="1" si="52"/>
        <v>0</v>
      </c>
      <c r="R741" s="42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  <c r="S741" s="60"/>
    </row>
    <row r="742" spans="3:19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9"/>
        <v>0</v>
      </c>
      <c r="M742" s="14">
        <f ca="1">SUMIFS(거래명세서품목조회!BK:BK, 거래명세서품목조회!BX:BX, B742, 거래명세서품목조회!G:G, "&lt;="&amp;(INT($B$4)-30))</f>
        <v>0</v>
      </c>
      <c r="N742" s="40">
        <f t="shared" ca="1" si="50"/>
        <v>0</v>
      </c>
      <c r="O742" s="40">
        <f t="shared" ca="1" si="51"/>
        <v>0</v>
      </c>
      <c r="P742" s="40">
        <f ca="1">MIN(MAX(0, L742-N742-O742), IFERROR(VLOOKUP(B742,'관리항목계정별잔액조회(전전월)'!$C:$E, 3, FALSE), 0))</f>
        <v>0</v>
      </c>
      <c r="Q742" s="46">
        <f t="shared" ca="1" si="52"/>
        <v>0</v>
      </c>
      <c r="R742" s="42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  <c r="S742" s="60"/>
    </row>
    <row r="743" spans="3:19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9"/>
        <v>0</v>
      </c>
      <c r="M743" s="14">
        <f ca="1">SUMIFS(거래명세서품목조회!BK:BK, 거래명세서품목조회!BX:BX, B743, 거래명세서품목조회!G:G, "&lt;="&amp;(INT($B$4)-30))</f>
        <v>0</v>
      </c>
      <c r="N743" s="40">
        <f t="shared" ca="1" si="50"/>
        <v>0</v>
      </c>
      <c r="O743" s="40">
        <f t="shared" ca="1" si="51"/>
        <v>0</v>
      </c>
      <c r="P743" s="40">
        <f ca="1">MIN(MAX(0, L743-N743-O743), IFERROR(VLOOKUP(B743,'관리항목계정별잔액조회(전전월)'!$C:$E, 3, FALSE), 0))</f>
        <v>0</v>
      </c>
      <c r="Q743" s="46">
        <f t="shared" ca="1" si="52"/>
        <v>0</v>
      </c>
      <c r="R743" s="42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  <c r="S743" s="60"/>
    </row>
    <row r="744" spans="3:19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9"/>
        <v>0</v>
      </c>
      <c r="M744" s="14">
        <f ca="1">SUMIFS(거래명세서품목조회!BK:BK, 거래명세서품목조회!BX:BX, B744, 거래명세서품목조회!G:G, "&lt;="&amp;(INT($B$4)-30))</f>
        <v>0</v>
      </c>
      <c r="N744" s="40">
        <f t="shared" ca="1" si="50"/>
        <v>0</v>
      </c>
      <c r="O744" s="40">
        <f t="shared" ca="1" si="51"/>
        <v>0</v>
      </c>
      <c r="P744" s="40">
        <f ca="1">MIN(MAX(0, L744-N744-O744), IFERROR(VLOOKUP(B744,'관리항목계정별잔액조회(전전월)'!$C:$E, 3, FALSE), 0))</f>
        <v>0</v>
      </c>
      <c r="Q744" s="46">
        <f t="shared" ca="1" si="52"/>
        <v>0</v>
      </c>
      <c r="R744" s="42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  <c r="S744" s="60"/>
    </row>
    <row r="745" spans="3:19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9"/>
        <v>0</v>
      </c>
      <c r="M745" s="14">
        <f ca="1">SUMIFS(거래명세서품목조회!BK:BK, 거래명세서품목조회!BX:BX, B745, 거래명세서품목조회!G:G, "&lt;="&amp;(INT($B$4)-30))</f>
        <v>0</v>
      </c>
      <c r="N745" s="40">
        <f t="shared" ca="1" si="50"/>
        <v>0</v>
      </c>
      <c r="O745" s="40">
        <f t="shared" ca="1" si="51"/>
        <v>0</v>
      </c>
      <c r="P745" s="40">
        <f ca="1">MIN(MAX(0, L745-N745-O745), IFERROR(VLOOKUP(B745,'관리항목계정별잔액조회(전전월)'!$C:$E, 3, FALSE), 0))</f>
        <v>0</v>
      </c>
      <c r="Q745" s="46">
        <f t="shared" ca="1" si="52"/>
        <v>0</v>
      </c>
      <c r="R745" s="42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  <c r="S745" s="60"/>
    </row>
    <row r="746" spans="3:19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9"/>
        <v>0</v>
      </c>
      <c r="M746" s="14">
        <f ca="1">SUMIFS(거래명세서품목조회!BK:BK, 거래명세서품목조회!BX:BX, B746, 거래명세서품목조회!G:G, "&lt;="&amp;(INT($B$4)-30))</f>
        <v>0</v>
      </c>
      <c r="N746" s="40">
        <f t="shared" ca="1" si="50"/>
        <v>0</v>
      </c>
      <c r="O746" s="40">
        <f t="shared" ca="1" si="51"/>
        <v>0</v>
      </c>
      <c r="P746" s="40">
        <f ca="1">MIN(MAX(0, L746-N746-O746), IFERROR(VLOOKUP(B746,'관리항목계정별잔액조회(전전월)'!$C:$E, 3, FALSE), 0))</f>
        <v>0</v>
      </c>
      <c r="Q746" s="46">
        <f t="shared" ca="1" si="52"/>
        <v>0</v>
      </c>
      <c r="R746" s="42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  <c r="S746" s="60"/>
    </row>
    <row r="747" spans="3:19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9"/>
        <v>0</v>
      </c>
      <c r="M747" s="14">
        <f ca="1">SUMIFS(거래명세서품목조회!BK:BK, 거래명세서품목조회!BX:BX, B747, 거래명세서품목조회!G:G, "&lt;="&amp;(INT($B$4)-30))</f>
        <v>0</v>
      </c>
      <c r="N747" s="40">
        <f t="shared" ca="1" si="50"/>
        <v>0</v>
      </c>
      <c r="O747" s="40">
        <f t="shared" ca="1" si="51"/>
        <v>0</v>
      </c>
      <c r="P747" s="40">
        <f ca="1">MIN(MAX(0, L747-N747-O747), IFERROR(VLOOKUP(B747,'관리항목계정별잔액조회(전전월)'!$C:$E, 3, FALSE), 0))</f>
        <v>0</v>
      </c>
      <c r="Q747" s="46">
        <f t="shared" ca="1" si="52"/>
        <v>0</v>
      </c>
      <c r="R747" s="42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  <c r="S747" s="60"/>
    </row>
    <row r="748" spans="3:19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9"/>
        <v>0</v>
      </c>
      <c r="M748" s="14">
        <f ca="1">SUMIFS(거래명세서품목조회!BK:BK, 거래명세서품목조회!BX:BX, B748, 거래명세서품목조회!G:G, "&lt;="&amp;(INT($B$4)-30))</f>
        <v>0</v>
      </c>
      <c r="N748" s="40">
        <f t="shared" ca="1" si="50"/>
        <v>0</v>
      </c>
      <c r="O748" s="40">
        <f t="shared" ca="1" si="51"/>
        <v>0</v>
      </c>
      <c r="P748" s="40">
        <f ca="1">MIN(MAX(0, L748-N748-O748), IFERROR(VLOOKUP(B748,'관리항목계정별잔액조회(전전월)'!$C:$E, 3, FALSE), 0))</f>
        <v>0</v>
      </c>
      <c r="Q748" s="46">
        <f t="shared" ca="1" si="52"/>
        <v>0</v>
      </c>
      <c r="R748" s="42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  <c r="S748" s="60"/>
    </row>
    <row r="749" spans="3:19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9"/>
        <v>0</v>
      </c>
      <c r="M749" s="14">
        <f ca="1">SUMIFS(거래명세서품목조회!BK:BK, 거래명세서품목조회!BX:BX, B749, 거래명세서품목조회!G:G, "&lt;="&amp;(INT($B$4)-30))</f>
        <v>0</v>
      </c>
      <c r="N749" s="40">
        <f t="shared" ca="1" si="50"/>
        <v>0</v>
      </c>
      <c r="O749" s="40">
        <f t="shared" ca="1" si="51"/>
        <v>0</v>
      </c>
      <c r="P749" s="40">
        <f ca="1">MIN(MAX(0, L749-N749-O749), IFERROR(VLOOKUP(B749,'관리항목계정별잔액조회(전전월)'!$C:$E, 3, FALSE), 0))</f>
        <v>0</v>
      </c>
      <c r="Q749" s="46">
        <f t="shared" ca="1" si="52"/>
        <v>0</v>
      </c>
      <c r="R749" s="42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  <c r="S749" s="60"/>
    </row>
    <row r="750" spans="3:19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9"/>
        <v>0</v>
      </c>
      <c r="M750" s="14">
        <f ca="1">SUMIFS(거래명세서품목조회!BK:BK, 거래명세서품목조회!BX:BX, B750, 거래명세서품목조회!G:G, "&lt;="&amp;(INT($B$4)-30))</f>
        <v>0</v>
      </c>
      <c r="N750" s="40">
        <f t="shared" ca="1" si="50"/>
        <v>0</v>
      </c>
      <c r="O750" s="40">
        <f t="shared" ca="1" si="51"/>
        <v>0</v>
      </c>
      <c r="P750" s="40">
        <f ca="1">MIN(MAX(0, L750-N750-O750), IFERROR(VLOOKUP(B750,'관리항목계정별잔액조회(전전월)'!$C:$E, 3, FALSE), 0))</f>
        <v>0</v>
      </c>
      <c r="Q750" s="46">
        <f t="shared" ca="1" si="52"/>
        <v>0</v>
      </c>
      <c r="R750" s="42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  <c r="S750" s="60"/>
    </row>
    <row r="751" spans="3:19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9"/>
        <v>0</v>
      </c>
      <c r="M751" s="14">
        <f ca="1">SUMIFS(거래명세서품목조회!BK:BK, 거래명세서품목조회!BX:BX, B751, 거래명세서품목조회!G:G, "&lt;="&amp;(INT($B$4)-30))</f>
        <v>0</v>
      </c>
      <c r="N751" s="40">
        <f t="shared" ca="1" si="50"/>
        <v>0</v>
      </c>
      <c r="O751" s="40">
        <f t="shared" ca="1" si="51"/>
        <v>0</v>
      </c>
      <c r="P751" s="40">
        <f ca="1">MIN(MAX(0, L751-N751-O751), IFERROR(VLOOKUP(B751,'관리항목계정별잔액조회(전전월)'!$C:$E, 3, FALSE), 0))</f>
        <v>0</v>
      </c>
      <c r="Q751" s="46">
        <f t="shared" ca="1" si="52"/>
        <v>0</v>
      </c>
      <c r="R751" s="42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  <c r="S751" s="60"/>
    </row>
    <row r="752" spans="3:19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9"/>
        <v>0</v>
      </c>
      <c r="M752" s="14">
        <f ca="1">SUMIFS(거래명세서품목조회!BK:BK, 거래명세서품목조회!BX:BX, B752, 거래명세서품목조회!G:G, "&lt;="&amp;(INT($B$4)-30))</f>
        <v>0</v>
      </c>
      <c r="N752" s="40">
        <f t="shared" ca="1" si="50"/>
        <v>0</v>
      </c>
      <c r="O752" s="40">
        <f t="shared" ca="1" si="51"/>
        <v>0</v>
      </c>
      <c r="P752" s="40">
        <f ca="1">MIN(MAX(0, L752-N752-O752), IFERROR(VLOOKUP(B752,'관리항목계정별잔액조회(전전월)'!$C:$E, 3, FALSE), 0))</f>
        <v>0</v>
      </c>
      <c r="Q752" s="46">
        <f t="shared" ca="1" si="52"/>
        <v>0</v>
      </c>
      <c r="R752" s="42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  <c r="S752" s="60"/>
    </row>
    <row r="753" spans="3:19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9"/>
        <v>0</v>
      </c>
      <c r="M753" s="14">
        <f ca="1">SUMIFS(거래명세서품목조회!BK:BK, 거래명세서품목조회!BX:BX, B753, 거래명세서품목조회!G:G, "&lt;="&amp;(INT($B$4)-30))</f>
        <v>0</v>
      </c>
      <c r="N753" s="40">
        <f t="shared" ca="1" si="50"/>
        <v>0</v>
      </c>
      <c r="O753" s="40">
        <f t="shared" ca="1" si="51"/>
        <v>0</v>
      </c>
      <c r="P753" s="40">
        <f ca="1">MIN(MAX(0, L753-N753-O753), IFERROR(VLOOKUP(B753,'관리항목계정별잔액조회(전전월)'!$C:$E, 3, FALSE), 0))</f>
        <v>0</v>
      </c>
      <c r="Q753" s="46">
        <f t="shared" ca="1" si="52"/>
        <v>0</v>
      </c>
      <c r="R753" s="42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  <c r="S753" s="60"/>
    </row>
    <row r="754" spans="3:19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9"/>
        <v>0</v>
      </c>
      <c r="M754" s="14">
        <f ca="1">SUMIFS(거래명세서품목조회!BK:BK, 거래명세서품목조회!BX:BX, B754, 거래명세서품목조회!G:G, "&lt;="&amp;(INT($B$4)-30))</f>
        <v>0</v>
      </c>
      <c r="N754" s="40">
        <f t="shared" ca="1" si="50"/>
        <v>0</v>
      </c>
      <c r="O754" s="40">
        <f t="shared" ca="1" si="51"/>
        <v>0</v>
      </c>
      <c r="P754" s="40">
        <f ca="1">MIN(MAX(0, L754-N754-O754), IFERROR(VLOOKUP(B754,'관리항목계정별잔액조회(전전월)'!$C:$E, 3, FALSE), 0))</f>
        <v>0</v>
      </c>
      <c r="Q754" s="46">
        <f t="shared" ca="1" si="52"/>
        <v>0</v>
      </c>
      <c r="R754" s="42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  <c r="S754" s="60"/>
    </row>
    <row r="755" spans="3:19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9"/>
        <v>0</v>
      </c>
      <c r="M755" s="14">
        <f ca="1">SUMIFS(거래명세서품목조회!BK:BK, 거래명세서품목조회!BX:BX, B755, 거래명세서품목조회!G:G, "&lt;="&amp;(INT($B$4)-30))</f>
        <v>0</v>
      </c>
      <c r="N755" s="40">
        <f t="shared" ca="1" si="50"/>
        <v>0</v>
      </c>
      <c r="O755" s="40">
        <f t="shared" ca="1" si="51"/>
        <v>0</v>
      </c>
      <c r="P755" s="40">
        <f ca="1">MIN(MAX(0, L755-N755-O755), IFERROR(VLOOKUP(B755,'관리항목계정별잔액조회(전전월)'!$C:$E, 3, FALSE), 0))</f>
        <v>0</v>
      </c>
      <c r="Q755" s="46">
        <f t="shared" ca="1" si="52"/>
        <v>0</v>
      </c>
      <c r="R755" s="42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  <c r="S755" s="60"/>
    </row>
    <row r="756" spans="3:19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9"/>
        <v>0</v>
      </c>
      <c r="M756" s="14">
        <f ca="1">SUMIFS(거래명세서품목조회!BK:BK, 거래명세서품목조회!BX:BX, B756, 거래명세서품목조회!G:G, "&lt;="&amp;(INT($B$4)-30))</f>
        <v>0</v>
      </c>
      <c r="N756" s="40">
        <f t="shared" ca="1" si="50"/>
        <v>0</v>
      </c>
      <c r="O756" s="40">
        <f t="shared" ca="1" si="51"/>
        <v>0</v>
      </c>
      <c r="P756" s="40">
        <f ca="1">MIN(MAX(0, L756-N756-O756), IFERROR(VLOOKUP(B756,'관리항목계정별잔액조회(전전월)'!$C:$E, 3, FALSE), 0))</f>
        <v>0</v>
      </c>
      <c r="Q756" s="46">
        <f t="shared" ca="1" si="52"/>
        <v>0</v>
      </c>
      <c r="R756" s="42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  <c r="S756" s="60"/>
    </row>
    <row r="757" spans="3:19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9"/>
        <v>0</v>
      </c>
      <c r="M757" s="14">
        <f ca="1">SUMIFS(거래명세서품목조회!BK:BK, 거래명세서품목조회!BX:BX, B757, 거래명세서품목조회!G:G, "&lt;="&amp;(INT($B$4)-30))</f>
        <v>0</v>
      </c>
      <c r="N757" s="40">
        <f t="shared" ca="1" si="50"/>
        <v>0</v>
      </c>
      <c r="O757" s="40">
        <f t="shared" ca="1" si="51"/>
        <v>0</v>
      </c>
      <c r="P757" s="40">
        <f ca="1">MIN(MAX(0, L757-N757-O757), IFERROR(VLOOKUP(B757,'관리항목계정별잔액조회(전전월)'!$C:$E, 3, FALSE), 0))</f>
        <v>0</v>
      </c>
      <c r="Q757" s="46">
        <f t="shared" ca="1" si="52"/>
        <v>0</v>
      </c>
      <c r="R757" s="42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  <c r="S757" s="60"/>
    </row>
    <row r="758" spans="3:19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9"/>
        <v>0</v>
      </c>
      <c r="M758" s="14">
        <f ca="1">SUMIFS(거래명세서품목조회!BK:BK, 거래명세서품목조회!BX:BX, B758, 거래명세서품목조회!G:G, "&lt;="&amp;(INT($B$4)-30))</f>
        <v>0</v>
      </c>
      <c r="N758" s="40">
        <f t="shared" ca="1" si="50"/>
        <v>0</v>
      </c>
      <c r="O758" s="40">
        <f t="shared" ca="1" si="51"/>
        <v>0</v>
      </c>
      <c r="P758" s="40">
        <f ca="1">MIN(MAX(0, L758-N758-O758), IFERROR(VLOOKUP(B758,'관리항목계정별잔액조회(전전월)'!$C:$E, 3, FALSE), 0))</f>
        <v>0</v>
      </c>
      <c r="Q758" s="46">
        <f t="shared" ca="1" si="52"/>
        <v>0</v>
      </c>
      <c r="R758" s="42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  <c r="S758" s="60"/>
    </row>
    <row r="759" spans="3:19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9"/>
        <v>0</v>
      </c>
      <c r="M759" s="14">
        <f ca="1">SUMIFS(거래명세서품목조회!BK:BK, 거래명세서품목조회!BX:BX, B759, 거래명세서품목조회!G:G, "&lt;="&amp;(INT($B$4)-30))</f>
        <v>0</v>
      </c>
      <c r="N759" s="40">
        <f t="shared" ca="1" si="50"/>
        <v>0</v>
      </c>
      <c r="O759" s="40">
        <f t="shared" ca="1" si="51"/>
        <v>0</v>
      </c>
      <c r="P759" s="40">
        <f ca="1">MIN(MAX(0, L759-N759-O759), IFERROR(VLOOKUP(B759,'관리항목계정별잔액조회(전전월)'!$C:$E, 3, FALSE), 0))</f>
        <v>0</v>
      </c>
      <c r="Q759" s="46">
        <f t="shared" ca="1" si="52"/>
        <v>0</v>
      </c>
      <c r="R759" s="42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  <c r="S759" s="60"/>
    </row>
    <row r="760" spans="3:19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9"/>
        <v>0</v>
      </c>
      <c r="M760" s="14">
        <f ca="1">SUMIFS(거래명세서품목조회!BK:BK, 거래명세서품목조회!BX:BX, B760, 거래명세서품목조회!G:G, "&lt;="&amp;(INT($B$4)-30))</f>
        <v>0</v>
      </c>
      <c r="N760" s="40">
        <f t="shared" ca="1" si="50"/>
        <v>0</v>
      </c>
      <c r="O760" s="40">
        <f t="shared" ca="1" si="51"/>
        <v>0</v>
      </c>
      <c r="P760" s="40">
        <f ca="1">MIN(MAX(0, L760-N760-O760), IFERROR(VLOOKUP(B760,'관리항목계정별잔액조회(전전월)'!$C:$E, 3, FALSE), 0))</f>
        <v>0</v>
      </c>
      <c r="Q760" s="46">
        <f t="shared" ca="1" si="52"/>
        <v>0</v>
      </c>
      <c r="R760" s="42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  <c r="S760" s="60"/>
    </row>
    <row r="761" spans="3:19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9"/>
        <v>0</v>
      </c>
      <c r="M761" s="14">
        <f ca="1">SUMIFS(거래명세서품목조회!BK:BK, 거래명세서품목조회!BX:BX, B761, 거래명세서품목조회!G:G, "&lt;="&amp;(INT($B$4)-30))</f>
        <v>0</v>
      </c>
      <c r="N761" s="40">
        <f t="shared" ca="1" si="50"/>
        <v>0</v>
      </c>
      <c r="O761" s="40">
        <f t="shared" ca="1" si="51"/>
        <v>0</v>
      </c>
      <c r="P761" s="40">
        <f ca="1">MIN(MAX(0, L761-N761-O761), IFERROR(VLOOKUP(B761,'관리항목계정별잔액조회(전전월)'!$C:$E, 3, FALSE), 0))</f>
        <v>0</v>
      </c>
      <c r="Q761" s="46">
        <f t="shared" ca="1" si="52"/>
        <v>0</v>
      </c>
      <c r="R761" s="42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  <c r="S761" s="60"/>
    </row>
    <row r="762" spans="3:19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9"/>
        <v>0</v>
      </c>
      <c r="M762" s="14">
        <f ca="1">SUMIFS(거래명세서품목조회!BK:BK, 거래명세서품목조회!BX:BX, B762, 거래명세서품목조회!G:G, "&lt;="&amp;(INT($B$4)-30))</f>
        <v>0</v>
      </c>
      <c r="N762" s="40">
        <f t="shared" ca="1" si="50"/>
        <v>0</v>
      </c>
      <c r="O762" s="40">
        <f t="shared" ca="1" si="51"/>
        <v>0</v>
      </c>
      <c r="P762" s="40">
        <f ca="1">MIN(MAX(0, L762-N762-O762), IFERROR(VLOOKUP(B762,'관리항목계정별잔액조회(전전월)'!$C:$E, 3, FALSE), 0))</f>
        <v>0</v>
      </c>
      <c r="Q762" s="46">
        <f t="shared" ca="1" si="52"/>
        <v>0</v>
      </c>
      <c r="R762" s="42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  <c r="S762" s="60"/>
    </row>
    <row r="763" spans="3:19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9"/>
        <v>0</v>
      </c>
      <c r="M763" s="14">
        <f ca="1">SUMIFS(거래명세서품목조회!BK:BK, 거래명세서품목조회!BX:BX, B763, 거래명세서품목조회!G:G, "&lt;="&amp;(INT($B$4)-30))</f>
        <v>0</v>
      </c>
      <c r="N763" s="40">
        <f t="shared" ca="1" si="50"/>
        <v>0</v>
      </c>
      <c r="O763" s="40">
        <f t="shared" ca="1" si="51"/>
        <v>0</v>
      </c>
      <c r="P763" s="40">
        <f ca="1">MIN(MAX(0, L763-N763-O763), IFERROR(VLOOKUP(B763,'관리항목계정별잔액조회(전전월)'!$C:$E, 3, FALSE), 0))</f>
        <v>0</v>
      </c>
      <c r="Q763" s="46">
        <f t="shared" ca="1" si="52"/>
        <v>0</v>
      </c>
      <c r="R763" s="42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  <c r="S763" s="60"/>
    </row>
    <row r="764" spans="3:19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9"/>
        <v>0</v>
      </c>
      <c r="M764" s="14">
        <f ca="1">SUMIFS(거래명세서품목조회!BK:BK, 거래명세서품목조회!BX:BX, B764, 거래명세서품목조회!G:G, "&lt;="&amp;(INT($B$4)-30))</f>
        <v>0</v>
      </c>
      <c r="N764" s="40">
        <f t="shared" ca="1" si="50"/>
        <v>0</v>
      </c>
      <c r="O764" s="40">
        <f t="shared" ca="1" si="51"/>
        <v>0</v>
      </c>
      <c r="P764" s="40">
        <f ca="1">MIN(MAX(0, L764-N764-O764), IFERROR(VLOOKUP(B764,'관리항목계정별잔액조회(전전월)'!$C:$E, 3, FALSE), 0))</f>
        <v>0</v>
      </c>
      <c r="Q764" s="46">
        <f t="shared" ca="1" si="52"/>
        <v>0</v>
      </c>
      <c r="R764" s="42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  <c r="S764" s="60"/>
    </row>
    <row r="765" spans="3:19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9"/>
        <v>0</v>
      </c>
      <c r="M765" s="14">
        <f ca="1">SUMIFS(거래명세서품목조회!BK:BK, 거래명세서품목조회!BX:BX, B765, 거래명세서품목조회!G:G, "&lt;="&amp;(INT($B$4)-30))</f>
        <v>0</v>
      </c>
      <c r="N765" s="40">
        <f t="shared" ca="1" si="50"/>
        <v>0</v>
      </c>
      <c r="O765" s="40">
        <f t="shared" ca="1" si="51"/>
        <v>0</v>
      </c>
      <c r="P765" s="40">
        <f ca="1">MIN(MAX(0, L765-N765-O765), IFERROR(VLOOKUP(B765,'관리항목계정별잔액조회(전전월)'!$C:$E, 3, FALSE), 0))</f>
        <v>0</v>
      </c>
      <c r="Q765" s="46">
        <f t="shared" ca="1" si="52"/>
        <v>0</v>
      </c>
      <c r="R765" s="42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  <c r="S765" s="60"/>
    </row>
    <row r="766" spans="3:19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9"/>
        <v>0</v>
      </c>
      <c r="M766" s="14">
        <f ca="1">SUMIFS(거래명세서품목조회!BK:BK, 거래명세서품목조회!BX:BX, B766, 거래명세서품목조회!G:G, "&lt;="&amp;(INT($B$4)-30))</f>
        <v>0</v>
      </c>
      <c r="N766" s="40">
        <f t="shared" ca="1" si="50"/>
        <v>0</v>
      </c>
      <c r="O766" s="40">
        <f t="shared" ca="1" si="51"/>
        <v>0</v>
      </c>
      <c r="P766" s="40">
        <f ca="1">MIN(MAX(0, L766-N766-O766), IFERROR(VLOOKUP(B766,'관리항목계정별잔액조회(전전월)'!$C:$E, 3, FALSE), 0))</f>
        <v>0</v>
      </c>
      <c r="Q766" s="46">
        <f t="shared" ca="1" si="52"/>
        <v>0</v>
      </c>
      <c r="R766" s="42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  <c r="S766" s="60"/>
    </row>
    <row r="767" spans="3:19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9"/>
        <v>0</v>
      </c>
      <c r="M767" s="14">
        <f ca="1">SUMIFS(거래명세서품목조회!BK:BK, 거래명세서품목조회!BX:BX, B767, 거래명세서품목조회!G:G, "&lt;="&amp;(INT($B$4)-30))</f>
        <v>0</v>
      </c>
      <c r="N767" s="40">
        <f t="shared" ca="1" si="50"/>
        <v>0</v>
      </c>
      <c r="O767" s="40">
        <f t="shared" ca="1" si="51"/>
        <v>0</v>
      </c>
      <c r="P767" s="40">
        <f ca="1">MIN(MAX(0, L767-N767-O767), IFERROR(VLOOKUP(B767,'관리항목계정별잔액조회(전전월)'!$C:$E, 3, FALSE), 0))</f>
        <v>0</v>
      </c>
      <c r="Q767" s="46">
        <f t="shared" ca="1" si="52"/>
        <v>0</v>
      </c>
      <c r="R767" s="42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  <c r="S767" s="60"/>
    </row>
    <row r="768" spans="3:19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9"/>
        <v>0</v>
      </c>
      <c r="M768" s="14">
        <f ca="1">SUMIFS(거래명세서품목조회!BK:BK, 거래명세서품목조회!BX:BX, B768, 거래명세서품목조회!G:G, "&lt;="&amp;(INT($B$4)-30))</f>
        <v>0</v>
      </c>
      <c r="N768" s="40">
        <f t="shared" ca="1" si="50"/>
        <v>0</v>
      </c>
      <c r="O768" s="40">
        <f t="shared" ca="1" si="51"/>
        <v>0</v>
      </c>
      <c r="P768" s="40">
        <f ca="1">MIN(MAX(0, L768-N768-O768), IFERROR(VLOOKUP(B768,'관리항목계정별잔액조회(전전월)'!$C:$E, 3, FALSE), 0))</f>
        <v>0</v>
      </c>
      <c r="Q768" s="46">
        <f t="shared" ca="1" si="52"/>
        <v>0</v>
      </c>
      <c r="R768" s="42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  <c r="S768" s="60"/>
    </row>
    <row r="769" spans="3:19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9"/>
        <v>0</v>
      </c>
      <c r="M769" s="14">
        <f ca="1">SUMIFS(거래명세서품목조회!BK:BK, 거래명세서품목조회!BX:BX, B769, 거래명세서품목조회!G:G, "&lt;="&amp;(INT($B$4)-30))</f>
        <v>0</v>
      </c>
      <c r="N769" s="40">
        <f t="shared" ca="1" si="50"/>
        <v>0</v>
      </c>
      <c r="O769" s="40">
        <f t="shared" ca="1" si="51"/>
        <v>0</v>
      </c>
      <c r="P769" s="40">
        <f ca="1">MIN(MAX(0, L769-N769-O769), IFERROR(VLOOKUP(B769,'관리항목계정별잔액조회(전전월)'!$C:$E, 3, FALSE), 0))</f>
        <v>0</v>
      </c>
      <c r="Q769" s="46">
        <f t="shared" ca="1" si="52"/>
        <v>0</v>
      </c>
      <c r="R769" s="42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  <c r="S769" s="60"/>
    </row>
    <row r="770" spans="3:19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9"/>
        <v>0</v>
      </c>
      <c r="M770" s="14">
        <f ca="1">SUMIFS(거래명세서품목조회!BK:BK, 거래명세서품목조회!BX:BX, B770, 거래명세서품목조회!G:G, "&lt;="&amp;(INT($B$4)-30))</f>
        <v>0</v>
      </c>
      <c r="N770" s="40">
        <f t="shared" ca="1" si="50"/>
        <v>0</v>
      </c>
      <c r="O770" s="40">
        <f t="shared" ca="1" si="51"/>
        <v>0</v>
      </c>
      <c r="P770" s="40">
        <f ca="1">MIN(MAX(0, L770-N770-O770), IFERROR(VLOOKUP(B770,'관리항목계정별잔액조회(전전월)'!$C:$E, 3, FALSE), 0))</f>
        <v>0</v>
      </c>
      <c r="Q770" s="46">
        <f t="shared" ca="1" si="52"/>
        <v>0</v>
      </c>
      <c r="R770" s="42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  <c r="S770" s="60"/>
    </row>
    <row r="771" spans="3:19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9"/>
        <v>0</v>
      </c>
      <c r="M771" s="14">
        <f ca="1">SUMIFS(거래명세서품목조회!BK:BK, 거래명세서품목조회!BX:BX, B771, 거래명세서품목조회!G:G, "&lt;="&amp;(INT($B$4)-30))</f>
        <v>0</v>
      </c>
      <c r="N771" s="40">
        <f t="shared" ca="1" si="50"/>
        <v>0</v>
      </c>
      <c r="O771" s="40">
        <f t="shared" ca="1" si="51"/>
        <v>0</v>
      </c>
      <c r="P771" s="40">
        <f ca="1">MIN(MAX(0, L771-N771-O771), IFERROR(VLOOKUP(B771,'관리항목계정별잔액조회(전전월)'!$C:$E, 3, FALSE), 0))</f>
        <v>0</v>
      </c>
      <c r="Q771" s="46">
        <f t="shared" ca="1" si="52"/>
        <v>0</v>
      </c>
      <c r="R771" s="42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  <c r="S771" s="60"/>
    </row>
    <row r="772" spans="3:19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9"/>
        <v>0</v>
      </c>
      <c r="M772" s="14">
        <f ca="1">SUMIFS(거래명세서품목조회!BK:BK, 거래명세서품목조회!BX:BX, B772, 거래명세서품목조회!G:G, "&lt;="&amp;(INT($B$4)-30))</f>
        <v>0</v>
      </c>
      <c r="N772" s="40">
        <f t="shared" ca="1" si="50"/>
        <v>0</v>
      </c>
      <c r="O772" s="40">
        <f t="shared" ca="1" si="51"/>
        <v>0</v>
      </c>
      <c r="P772" s="40">
        <f ca="1">MIN(MAX(0, L772-N772-O772), IFERROR(VLOOKUP(B772,'관리항목계정별잔액조회(전전월)'!$C:$E, 3, FALSE), 0))</f>
        <v>0</v>
      </c>
      <c r="Q772" s="46">
        <f t="shared" ca="1" si="52"/>
        <v>0</v>
      </c>
      <c r="R772" s="42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  <c r="S772" s="60"/>
    </row>
    <row r="773" spans="3:19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9"/>
        <v>0</v>
      </c>
      <c r="M773" s="14">
        <f ca="1">SUMIFS(거래명세서품목조회!BK:BK, 거래명세서품목조회!BX:BX, B773, 거래명세서품목조회!G:G, "&lt;="&amp;(INT($B$4)-30))</f>
        <v>0</v>
      </c>
      <c r="N773" s="40">
        <f t="shared" ca="1" si="50"/>
        <v>0</v>
      </c>
      <c r="O773" s="40">
        <f t="shared" ca="1" si="51"/>
        <v>0</v>
      </c>
      <c r="P773" s="40">
        <f ca="1">MIN(MAX(0, L773-N773-O773), IFERROR(VLOOKUP(B773,'관리항목계정별잔액조회(전전월)'!$C:$E, 3, FALSE), 0))</f>
        <v>0</v>
      </c>
      <c r="Q773" s="46">
        <f t="shared" ca="1" si="52"/>
        <v>0</v>
      </c>
      <c r="R773" s="42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  <c r="S773" s="60"/>
    </row>
    <row r="774" spans="3:19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9"/>
        <v>0</v>
      </c>
      <c r="M774" s="14">
        <f ca="1">SUMIFS(거래명세서품목조회!BK:BK, 거래명세서품목조회!BX:BX, B774, 거래명세서품목조회!G:G, "&lt;="&amp;(INT($B$4)-30))</f>
        <v>0</v>
      </c>
      <c r="N774" s="40">
        <f t="shared" ca="1" si="50"/>
        <v>0</v>
      </c>
      <c r="O774" s="40">
        <f t="shared" ca="1" si="51"/>
        <v>0</v>
      </c>
      <c r="P774" s="40">
        <f ca="1">MIN(MAX(0, L774-N774-O774), IFERROR(VLOOKUP(B774,'관리항목계정별잔액조회(전전월)'!$C:$E, 3, FALSE), 0))</f>
        <v>0</v>
      </c>
      <c r="Q774" s="46">
        <f t="shared" ca="1" si="52"/>
        <v>0</v>
      </c>
      <c r="R774" s="42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  <c r="S774" s="60"/>
    </row>
    <row r="775" spans="3:19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53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0">
        <f t="shared" ref="N775:N838" ca="1" si="54">MIN(L775, I775+J775)</f>
        <v>0</v>
      </c>
      <c r="O775" s="40">
        <f t="shared" ref="O775:O838" ca="1" si="55">MIN(MAX(0, L775-N775), F775)</f>
        <v>0</v>
      </c>
      <c r="P775" s="40">
        <f ca="1">MIN(MAX(0, L775-N775-O775), IFERROR(VLOOKUP(B775,'관리항목계정별잔액조회(전전월)'!$C:$E, 3, FALSE), 0))</f>
        <v>0</v>
      </c>
      <c r="Q775" s="46">
        <f t="shared" ref="Q775:Q838" ca="1" si="56">MAX(0,L775-N775-O775-P775)</f>
        <v>0</v>
      </c>
      <c r="R775" s="42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  <c r="S775" s="60"/>
    </row>
    <row r="776" spans="3:19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3"/>
        <v>0</v>
      </c>
      <c r="M776" s="14">
        <f ca="1">SUMIFS(거래명세서품목조회!BK:BK, 거래명세서품목조회!BX:BX, B776, 거래명세서품목조회!G:G, "&lt;="&amp;(INT($B$4)-30))</f>
        <v>0</v>
      </c>
      <c r="N776" s="40">
        <f t="shared" ca="1" si="54"/>
        <v>0</v>
      </c>
      <c r="O776" s="40">
        <f t="shared" ca="1" si="55"/>
        <v>0</v>
      </c>
      <c r="P776" s="40">
        <f ca="1">MIN(MAX(0, L776-N776-O776), IFERROR(VLOOKUP(B776,'관리항목계정별잔액조회(전전월)'!$C:$E, 3, FALSE), 0))</f>
        <v>0</v>
      </c>
      <c r="Q776" s="46">
        <f t="shared" ca="1" si="56"/>
        <v>0</v>
      </c>
      <c r="R776" s="42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  <c r="S776" s="60"/>
    </row>
    <row r="777" spans="3:19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3"/>
        <v>0</v>
      </c>
      <c r="M777" s="14">
        <f ca="1">SUMIFS(거래명세서품목조회!BK:BK, 거래명세서품목조회!BX:BX, B777, 거래명세서품목조회!G:G, "&lt;="&amp;(INT($B$4)-30))</f>
        <v>0</v>
      </c>
      <c r="N777" s="40">
        <f t="shared" ca="1" si="54"/>
        <v>0</v>
      </c>
      <c r="O777" s="40">
        <f t="shared" ca="1" si="55"/>
        <v>0</v>
      </c>
      <c r="P777" s="40">
        <f ca="1">MIN(MAX(0, L777-N777-O777), IFERROR(VLOOKUP(B777,'관리항목계정별잔액조회(전전월)'!$C:$E, 3, FALSE), 0))</f>
        <v>0</v>
      </c>
      <c r="Q777" s="46">
        <f t="shared" ca="1" si="56"/>
        <v>0</v>
      </c>
      <c r="R777" s="42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  <c r="S777" s="60"/>
    </row>
    <row r="778" spans="3:19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3"/>
        <v>0</v>
      </c>
      <c r="M778" s="14">
        <f ca="1">SUMIFS(거래명세서품목조회!BK:BK, 거래명세서품목조회!BX:BX, B778, 거래명세서품목조회!G:G, "&lt;="&amp;(INT($B$4)-30))</f>
        <v>0</v>
      </c>
      <c r="N778" s="40">
        <f t="shared" ca="1" si="54"/>
        <v>0</v>
      </c>
      <c r="O778" s="40">
        <f t="shared" ca="1" si="55"/>
        <v>0</v>
      </c>
      <c r="P778" s="40">
        <f ca="1">MIN(MAX(0, L778-N778-O778), IFERROR(VLOOKUP(B778,'관리항목계정별잔액조회(전전월)'!$C:$E, 3, FALSE), 0))</f>
        <v>0</v>
      </c>
      <c r="Q778" s="46">
        <f t="shared" ca="1" si="56"/>
        <v>0</v>
      </c>
      <c r="R778" s="42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  <c r="S778" s="60"/>
    </row>
    <row r="779" spans="3:19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3"/>
        <v>0</v>
      </c>
      <c r="M779" s="14">
        <f ca="1">SUMIFS(거래명세서품목조회!BK:BK, 거래명세서품목조회!BX:BX, B779, 거래명세서품목조회!G:G, "&lt;="&amp;(INT($B$4)-30))</f>
        <v>0</v>
      </c>
      <c r="N779" s="40">
        <f t="shared" ca="1" si="54"/>
        <v>0</v>
      </c>
      <c r="O779" s="40">
        <f t="shared" ca="1" si="55"/>
        <v>0</v>
      </c>
      <c r="P779" s="40">
        <f ca="1">MIN(MAX(0, L779-N779-O779), IFERROR(VLOOKUP(B779,'관리항목계정별잔액조회(전전월)'!$C:$E, 3, FALSE), 0))</f>
        <v>0</v>
      </c>
      <c r="Q779" s="46">
        <f t="shared" ca="1" si="56"/>
        <v>0</v>
      </c>
      <c r="R779" s="42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  <c r="S779" s="60"/>
    </row>
    <row r="780" spans="3:19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3"/>
        <v>0</v>
      </c>
      <c r="M780" s="14">
        <f ca="1">SUMIFS(거래명세서품목조회!BK:BK, 거래명세서품목조회!BX:BX, B780, 거래명세서품목조회!G:G, "&lt;="&amp;(INT($B$4)-30))</f>
        <v>0</v>
      </c>
      <c r="N780" s="40">
        <f t="shared" ca="1" si="54"/>
        <v>0</v>
      </c>
      <c r="O780" s="40">
        <f t="shared" ca="1" si="55"/>
        <v>0</v>
      </c>
      <c r="P780" s="40">
        <f ca="1">MIN(MAX(0, L780-N780-O780), IFERROR(VLOOKUP(B780,'관리항목계정별잔액조회(전전월)'!$C:$E, 3, FALSE), 0))</f>
        <v>0</v>
      </c>
      <c r="Q780" s="46">
        <f t="shared" ca="1" si="56"/>
        <v>0</v>
      </c>
      <c r="R780" s="42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  <c r="S780" s="60"/>
    </row>
    <row r="781" spans="3:19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3"/>
        <v>0</v>
      </c>
      <c r="M781" s="14">
        <f ca="1">SUMIFS(거래명세서품목조회!BK:BK, 거래명세서품목조회!BX:BX, B781, 거래명세서품목조회!G:G, "&lt;="&amp;(INT($B$4)-30))</f>
        <v>0</v>
      </c>
      <c r="N781" s="40">
        <f t="shared" ca="1" si="54"/>
        <v>0</v>
      </c>
      <c r="O781" s="40">
        <f t="shared" ca="1" si="55"/>
        <v>0</v>
      </c>
      <c r="P781" s="40">
        <f ca="1">MIN(MAX(0, L781-N781-O781), IFERROR(VLOOKUP(B781,'관리항목계정별잔액조회(전전월)'!$C:$E, 3, FALSE), 0))</f>
        <v>0</v>
      </c>
      <c r="Q781" s="46">
        <f t="shared" ca="1" si="56"/>
        <v>0</v>
      </c>
      <c r="R781" s="42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  <c r="S781" s="60"/>
    </row>
    <row r="782" spans="3:19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3"/>
        <v>0</v>
      </c>
      <c r="M782" s="14">
        <f ca="1">SUMIFS(거래명세서품목조회!BK:BK, 거래명세서품목조회!BX:BX, B782, 거래명세서품목조회!G:G, "&lt;="&amp;(INT($B$4)-30))</f>
        <v>0</v>
      </c>
      <c r="N782" s="40">
        <f t="shared" ca="1" si="54"/>
        <v>0</v>
      </c>
      <c r="O782" s="40">
        <f t="shared" ca="1" si="55"/>
        <v>0</v>
      </c>
      <c r="P782" s="40">
        <f ca="1">MIN(MAX(0, L782-N782-O782), IFERROR(VLOOKUP(B782,'관리항목계정별잔액조회(전전월)'!$C:$E, 3, FALSE), 0))</f>
        <v>0</v>
      </c>
      <c r="Q782" s="46">
        <f t="shared" ca="1" si="56"/>
        <v>0</v>
      </c>
      <c r="R782" s="42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  <c r="S782" s="60"/>
    </row>
    <row r="783" spans="3:19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3"/>
        <v>0</v>
      </c>
      <c r="M783" s="14">
        <f ca="1">SUMIFS(거래명세서품목조회!BK:BK, 거래명세서품목조회!BX:BX, B783, 거래명세서품목조회!G:G, "&lt;="&amp;(INT($B$4)-30))</f>
        <v>0</v>
      </c>
      <c r="N783" s="40">
        <f t="shared" ca="1" si="54"/>
        <v>0</v>
      </c>
      <c r="O783" s="40">
        <f t="shared" ca="1" si="55"/>
        <v>0</v>
      </c>
      <c r="P783" s="40">
        <f ca="1">MIN(MAX(0, L783-N783-O783), IFERROR(VLOOKUP(B783,'관리항목계정별잔액조회(전전월)'!$C:$E, 3, FALSE), 0))</f>
        <v>0</v>
      </c>
      <c r="Q783" s="46">
        <f t="shared" ca="1" si="56"/>
        <v>0</v>
      </c>
      <c r="R783" s="42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  <c r="S783" s="60"/>
    </row>
    <row r="784" spans="3:19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3"/>
        <v>0</v>
      </c>
      <c r="M784" s="14">
        <f ca="1">SUMIFS(거래명세서품목조회!BK:BK, 거래명세서품목조회!BX:BX, B784, 거래명세서품목조회!G:G, "&lt;="&amp;(INT($B$4)-30))</f>
        <v>0</v>
      </c>
      <c r="N784" s="40">
        <f t="shared" ca="1" si="54"/>
        <v>0</v>
      </c>
      <c r="O784" s="40">
        <f t="shared" ca="1" si="55"/>
        <v>0</v>
      </c>
      <c r="P784" s="40">
        <f ca="1">MIN(MAX(0, L784-N784-O784), IFERROR(VLOOKUP(B784,'관리항목계정별잔액조회(전전월)'!$C:$E, 3, FALSE), 0))</f>
        <v>0</v>
      </c>
      <c r="Q784" s="46">
        <f t="shared" ca="1" si="56"/>
        <v>0</v>
      </c>
      <c r="R784" s="42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  <c r="S784" s="60"/>
    </row>
    <row r="785" spans="3:19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3"/>
        <v>0</v>
      </c>
      <c r="M785" s="14">
        <f ca="1">SUMIFS(거래명세서품목조회!BK:BK, 거래명세서품목조회!BX:BX, B785, 거래명세서품목조회!G:G, "&lt;="&amp;(INT($B$4)-30))</f>
        <v>0</v>
      </c>
      <c r="N785" s="40">
        <f t="shared" ca="1" si="54"/>
        <v>0</v>
      </c>
      <c r="O785" s="40">
        <f t="shared" ca="1" si="55"/>
        <v>0</v>
      </c>
      <c r="P785" s="40">
        <f ca="1">MIN(MAX(0, L785-N785-O785), IFERROR(VLOOKUP(B785,'관리항목계정별잔액조회(전전월)'!$C:$E, 3, FALSE), 0))</f>
        <v>0</v>
      </c>
      <c r="Q785" s="46">
        <f t="shared" ca="1" si="56"/>
        <v>0</v>
      </c>
      <c r="R785" s="42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  <c r="S785" s="60"/>
    </row>
    <row r="786" spans="3:19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3"/>
        <v>0</v>
      </c>
      <c r="M786" s="14">
        <f ca="1">SUMIFS(거래명세서품목조회!BK:BK, 거래명세서품목조회!BX:BX, B786, 거래명세서품목조회!G:G, "&lt;="&amp;(INT($B$4)-30))</f>
        <v>0</v>
      </c>
      <c r="N786" s="40">
        <f t="shared" ca="1" si="54"/>
        <v>0</v>
      </c>
      <c r="O786" s="40">
        <f t="shared" ca="1" si="55"/>
        <v>0</v>
      </c>
      <c r="P786" s="40">
        <f ca="1">MIN(MAX(0, L786-N786-O786), IFERROR(VLOOKUP(B786,'관리항목계정별잔액조회(전전월)'!$C:$E, 3, FALSE), 0))</f>
        <v>0</v>
      </c>
      <c r="Q786" s="46">
        <f t="shared" ca="1" si="56"/>
        <v>0</v>
      </c>
      <c r="R786" s="42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  <c r="S786" s="60"/>
    </row>
    <row r="787" spans="3:19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3"/>
        <v>0</v>
      </c>
      <c r="M787" s="14">
        <f ca="1">SUMIFS(거래명세서품목조회!BK:BK, 거래명세서품목조회!BX:BX, B787, 거래명세서품목조회!G:G, "&lt;="&amp;(INT($B$4)-30))</f>
        <v>0</v>
      </c>
      <c r="N787" s="40">
        <f t="shared" ca="1" si="54"/>
        <v>0</v>
      </c>
      <c r="O787" s="40">
        <f t="shared" ca="1" si="55"/>
        <v>0</v>
      </c>
      <c r="P787" s="40">
        <f ca="1">MIN(MAX(0, L787-N787-O787), IFERROR(VLOOKUP(B787,'관리항목계정별잔액조회(전전월)'!$C:$E, 3, FALSE), 0))</f>
        <v>0</v>
      </c>
      <c r="Q787" s="46">
        <f t="shared" ca="1" si="56"/>
        <v>0</v>
      </c>
      <c r="R787" s="42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  <c r="S787" s="60"/>
    </row>
    <row r="788" spans="3:19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3"/>
        <v>0</v>
      </c>
      <c r="M788" s="14">
        <f ca="1">SUMIFS(거래명세서품목조회!BK:BK, 거래명세서품목조회!BX:BX, B788, 거래명세서품목조회!G:G, "&lt;="&amp;(INT($B$4)-30))</f>
        <v>0</v>
      </c>
      <c r="N788" s="40">
        <f t="shared" ca="1" si="54"/>
        <v>0</v>
      </c>
      <c r="O788" s="40">
        <f t="shared" ca="1" si="55"/>
        <v>0</v>
      </c>
      <c r="P788" s="40">
        <f ca="1">MIN(MAX(0, L788-N788-O788), IFERROR(VLOOKUP(B788,'관리항목계정별잔액조회(전전월)'!$C:$E, 3, FALSE), 0))</f>
        <v>0</v>
      </c>
      <c r="Q788" s="46">
        <f t="shared" ca="1" si="56"/>
        <v>0</v>
      </c>
      <c r="R788" s="42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  <c r="S788" s="60"/>
    </row>
    <row r="789" spans="3:19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3"/>
        <v>0</v>
      </c>
      <c r="M789" s="14">
        <f ca="1">SUMIFS(거래명세서품목조회!BK:BK, 거래명세서품목조회!BX:BX, B789, 거래명세서품목조회!G:G, "&lt;="&amp;(INT($B$4)-30))</f>
        <v>0</v>
      </c>
      <c r="N789" s="40">
        <f t="shared" ca="1" si="54"/>
        <v>0</v>
      </c>
      <c r="O789" s="40">
        <f t="shared" ca="1" si="55"/>
        <v>0</v>
      </c>
      <c r="P789" s="40">
        <f ca="1">MIN(MAX(0, L789-N789-O789), IFERROR(VLOOKUP(B789,'관리항목계정별잔액조회(전전월)'!$C:$E, 3, FALSE), 0))</f>
        <v>0</v>
      </c>
      <c r="Q789" s="46">
        <f t="shared" ca="1" si="56"/>
        <v>0</v>
      </c>
      <c r="R789" s="42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  <c r="S789" s="60"/>
    </row>
    <row r="790" spans="3:19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3"/>
        <v>0</v>
      </c>
      <c r="M790" s="14">
        <f ca="1">SUMIFS(거래명세서품목조회!BK:BK, 거래명세서품목조회!BX:BX, B790, 거래명세서품목조회!G:G, "&lt;="&amp;(INT($B$4)-30))</f>
        <v>0</v>
      </c>
      <c r="N790" s="40">
        <f t="shared" ca="1" si="54"/>
        <v>0</v>
      </c>
      <c r="O790" s="40">
        <f t="shared" ca="1" si="55"/>
        <v>0</v>
      </c>
      <c r="P790" s="40">
        <f ca="1">MIN(MAX(0, L790-N790-O790), IFERROR(VLOOKUP(B790,'관리항목계정별잔액조회(전전월)'!$C:$E, 3, FALSE), 0))</f>
        <v>0</v>
      </c>
      <c r="Q790" s="46">
        <f t="shared" ca="1" si="56"/>
        <v>0</v>
      </c>
      <c r="R790" s="42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  <c r="S790" s="60"/>
    </row>
    <row r="791" spans="3:19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3"/>
        <v>0</v>
      </c>
      <c r="M791" s="14">
        <f ca="1">SUMIFS(거래명세서품목조회!BK:BK, 거래명세서품목조회!BX:BX, B791, 거래명세서품목조회!G:G, "&lt;="&amp;(INT($B$4)-30))</f>
        <v>0</v>
      </c>
      <c r="N791" s="40">
        <f t="shared" ca="1" si="54"/>
        <v>0</v>
      </c>
      <c r="O791" s="40">
        <f t="shared" ca="1" si="55"/>
        <v>0</v>
      </c>
      <c r="P791" s="40">
        <f ca="1">MIN(MAX(0, L791-N791-O791), IFERROR(VLOOKUP(B791,'관리항목계정별잔액조회(전전월)'!$C:$E, 3, FALSE), 0))</f>
        <v>0</v>
      </c>
      <c r="Q791" s="46">
        <f t="shared" ca="1" si="56"/>
        <v>0</v>
      </c>
      <c r="R791" s="42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  <c r="S791" s="60"/>
    </row>
    <row r="792" spans="3:19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3"/>
        <v>0</v>
      </c>
      <c r="M792" s="14">
        <f ca="1">SUMIFS(거래명세서품목조회!BK:BK, 거래명세서품목조회!BX:BX, B792, 거래명세서품목조회!G:G, "&lt;="&amp;(INT($B$4)-30))</f>
        <v>0</v>
      </c>
      <c r="N792" s="40">
        <f t="shared" ca="1" si="54"/>
        <v>0</v>
      </c>
      <c r="O792" s="40">
        <f t="shared" ca="1" si="55"/>
        <v>0</v>
      </c>
      <c r="P792" s="40">
        <f ca="1">MIN(MAX(0, L792-N792-O792), IFERROR(VLOOKUP(B792,'관리항목계정별잔액조회(전전월)'!$C:$E, 3, FALSE), 0))</f>
        <v>0</v>
      </c>
      <c r="Q792" s="46">
        <f t="shared" ca="1" si="56"/>
        <v>0</v>
      </c>
      <c r="R792" s="42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  <c r="S792" s="60"/>
    </row>
    <row r="793" spans="3:19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3"/>
        <v>0</v>
      </c>
      <c r="M793" s="14">
        <f ca="1">SUMIFS(거래명세서품목조회!BK:BK, 거래명세서품목조회!BX:BX, B793, 거래명세서품목조회!G:G, "&lt;="&amp;(INT($B$4)-30))</f>
        <v>0</v>
      </c>
      <c r="N793" s="40">
        <f t="shared" ca="1" si="54"/>
        <v>0</v>
      </c>
      <c r="O793" s="40">
        <f t="shared" ca="1" si="55"/>
        <v>0</v>
      </c>
      <c r="P793" s="40">
        <f ca="1">MIN(MAX(0, L793-N793-O793), IFERROR(VLOOKUP(B793,'관리항목계정별잔액조회(전전월)'!$C:$E, 3, FALSE), 0))</f>
        <v>0</v>
      </c>
      <c r="Q793" s="46">
        <f t="shared" ca="1" si="56"/>
        <v>0</v>
      </c>
      <c r="R793" s="42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  <c r="S793" s="60"/>
    </row>
    <row r="794" spans="3:19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3"/>
        <v>0</v>
      </c>
      <c r="M794" s="14">
        <f ca="1">SUMIFS(거래명세서품목조회!BK:BK, 거래명세서품목조회!BX:BX, B794, 거래명세서품목조회!G:G, "&lt;="&amp;(INT($B$4)-30))</f>
        <v>0</v>
      </c>
      <c r="N794" s="40">
        <f t="shared" ca="1" si="54"/>
        <v>0</v>
      </c>
      <c r="O794" s="40">
        <f t="shared" ca="1" si="55"/>
        <v>0</v>
      </c>
      <c r="P794" s="40">
        <f ca="1">MIN(MAX(0, L794-N794-O794), IFERROR(VLOOKUP(B794,'관리항목계정별잔액조회(전전월)'!$C:$E, 3, FALSE), 0))</f>
        <v>0</v>
      </c>
      <c r="Q794" s="46">
        <f t="shared" ca="1" si="56"/>
        <v>0</v>
      </c>
      <c r="R794" s="42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  <c r="S794" s="60"/>
    </row>
    <row r="795" spans="3:19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3"/>
        <v>0</v>
      </c>
      <c r="M795" s="14">
        <f ca="1">SUMIFS(거래명세서품목조회!BK:BK, 거래명세서품목조회!BX:BX, B795, 거래명세서품목조회!G:G, "&lt;="&amp;(INT($B$4)-30))</f>
        <v>0</v>
      </c>
      <c r="N795" s="40">
        <f t="shared" ca="1" si="54"/>
        <v>0</v>
      </c>
      <c r="O795" s="40">
        <f t="shared" ca="1" si="55"/>
        <v>0</v>
      </c>
      <c r="P795" s="40">
        <f ca="1">MIN(MAX(0, L795-N795-O795), IFERROR(VLOOKUP(B795,'관리항목계정별잔액조회(전전월)'!$C:$E, 3, FALSE), 0))</f>
        <v>0</v>
      </c>
      <c r="Q795" s="46">
        <f t="shared" ca="1" si="56"/>
        <v>0</v>
      </c>
      <c r="R795" s="42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  <c r="S795" s="60"/>
    </row>
    <row r="796" spans="3:19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3"/>
        <v>0</v>
      </c>
      <c r="M796" s="14">
        <f ca="1">SUMIFS(거래명세서품목조회!BK:BK, 거래명세서품목조회!BX:BX, B796, 거래명세서품목조회!G:G, "&lt;="&amp;(INT($B$4)-30))</f>
        <v>0</v>
      </c>
      <c r="N796" s="40">
        <f t="shared" ca="1" si="54"/>
        <v>0</v>
      </c>
      <c r="O796" s="40">
        <f t="shared" ca="1" si="55"/>
        <v>0</v>
      </c>
      <c r="P796" s="40">
        <f ca="1">MIN(MAX(0, L796-N796-O796), IFERROR(VLOOKUP(B796,'관리항목계정별잔액조회(전전월)'!$C:$E, 3, FALSE), 0))</f>
        <v>0</v>
      </c>
      <c r="Q796" s="46">
        <f t="shared" ca="1" si="56"/>
        <v>0</v>
      </c>
      <c r="R796" s="42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  <c r="S796" s="60"/>
    </row>
    <row r="797" spans="3:19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3"/>
        <v>0</v>
      </c>
      <c r="M797" s="14">
        <f ca="1">SUMIFS(거래명세서품목조회!BK:BK, 거래명세서품목조회!BX:BX, B797, 거래명세서품목조회!G:G, "&lt;="&amp;(INT($B$4)-30))</f>
        <v>0</v>
      </c>
      <c r="N797" s="40">
        <f t="shared" ca="1" si="54"/>
        <v>0</v>
      </c>
      <c r="O797" s="40">
        <f t="shared" ca="1" si="55"/>
        <v>0</v>
      </c>
      <c r="P797" s="40">
        <f ca="1">MIN(MAX(0, L797-N797-O797), IFERROR(VLOOKUP(B797,'관리항목계정별잔액조회(전전월)'!$C:$E, 3, FALSE), 0))</f>
        <v>0</v>
      </c>
      <c r="Q797" s="46">
        <f t="shared" ca="1" si="56"/>
        <v>0</v>
      </c>
      <c r="R797" s="42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  <c r="S797" s="60"/>
    </row>
    <row r="798" spans="3:19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3"/>
        <v>0</v>
      </c>
      <c r="M798" s="14">
        <f ca="1">SUMIFS(거래명세서품목조회!BK:BK, 거래명세서품목조회!BX:BX, B798, 거래명세서품목조회!G:G, "&lt;="&amp;(INT($B$4)-30))</f>
        <v>0</v>
      </c>
      <c r="N798" s="40">
        <f t="shared" ca="1" si="54"/>
        <v>0</v>
      </c>
      <c r="O798" s="40">
        <f t="shared" ca="1" si="55"/>
        <v>0</v>
      </c>
      <c r="P798" s="40">
        <f ca="1">MIN(MAX(0, L798-N798-O798), IFERROR(VLOOKUP(B798,'관리항목계정별잔액조회(전전월)'!$C:$E, 3, FALSE), 0))</f>
        <v>0</v>
      </c>
      <c r="Q798" s="46">
        <f t="shared" ca="1" si="56"/>
        <v>0</v>
      </c>
      <c r="R798" s="42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  <c r="S798" s="60"/>
    </row>
    <row r="799" spans="3:19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3"/>
        <v>0</v>
      </c>
      <c r="M799" s="14">
        <f ca="1">SUMIFS(거래명세서품목조회!BK:BK, 거래명세서품목조회!BX:BX, B799, 거래명세서품목조회!G:G, "&lt;="&amp;(INT($B$4)-30))</f>
        <v>0</v>
      </c>
      <c r="N799" s="40">
        <f t="shared" ca="1" si="54"/>
        <v>0</v>
      </c>
      <c r="O799" s="40">
        <f t="shared" ca="1" si="55"/>
        <v>0</v>
      </c>
      <c r="P799" s="40">
        <f ca="1">MIN(MAX(0, L799-N799-O799), IFERROR(VLOOKUP(B799,'관리항목계정별잔액조회(전전월)'!$C:$E, 3, FALSE), 0))</f>
        <v>0</v>
      </c>
      <c r="Q799" s="46">
        <f t="shared" ca="1" si="56"/>
        <v>0</v>
      </c>
      <c r="R799" s="42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  <c r="S799" s="60"/>
    </row>
    <row r="800" spans="3:19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3"/>
        <v>0</v>
      </c>
      <c r="M800" s="14">
        <f ca="1">SUMIFS(거래명세서품목조회!BK:BK, 거래명세서품목조회!BX:BX, B800, 거래명세서품목조회!G:G, "&lt;="&amp;(INT($B$4)-30))</f>
        <v>0</v>
      </c>
      <c r="N800" s="40">
        <f t="shared" ca="1" si="54"/>
        <v>0</v>
      </c>
      <c r="O800" s="40">
        <f t="shared" ca="1" si="55"/>
        <v>0</v>
      </c>
      <c r="P800" s="40">
        <f ca="1">MIN(MAX(0, L800-N800-O800), IFERROR(VLOOKUP(B800,'관리항목계정별잔액조회(전전월)'!$C:$E, 3, FALSE), 0))</f>
        <v>0</v>
      </c>
      <c r="Q800" s="46">
        <f t="shared" ca="1" si="56"/>
        <v>0</v>
      </c>
      <c r="R800" s="42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  <c r="S800" s="60"/>
    </row>
    <row r="801" spans="3:19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3"/>
        <v>0</v>
      </c>
      <c r="M801" s="14">
        <f ca="1">SUMIFS(거래명세서품목조회!BK:BK, 거래명세서품목조회!BX:BX, B801, 거래명세서품목조회!G:G, "&lt;="&amp;(INT($B$4)-30))</f>
        <v>0</v>
      </c>
      <c r="N801" s="40">
        <f t="shared" ca="1" si="54"/>
        <v>0</v>
      </c>
      <c r="O801" s="40">
        <f t="shared" ca="1" si="55"/>
        <v>0</v>
      </c>
      <c r="P801" s="40">
        <f ca="1">MIN(MAX(0, L801-N801-O801), IFERROR(VLOOKUP(B801,'관리항목계정별잔액조회(전전월)'!$C:$E, 3, FALSE), 0))</f>
        <v>0</v>
      </c>
      <c r="Q801" s="46">
        <f t="shared" ca="1" si="56"/>
        <v>0</v>
      </c>
      <c r="R801" s="42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  <c r="S801" s="60"/>
    </row>
    <row r="802" spans="3:19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3"/>
        <v>0</v>
      </c>
      <c r="M802" s="14">
        <f ca="1">SUMIFS(거래명세서품목조회!BK:BK, 거래명세서품목조회!BX:BX, B802, 거래명세서품목조회!G:G, "&lt;="&amp;(INT($B$4)-30))</f>
        <v>0</v>
      </c>
      <c r="N802" s="40">
        <f t="shared" ca="1" si="54"/>
        <v>0</v>
      </c>
      <c r="O802" s="40">
        <f t="shared" ca="1" si="55"/>
        <v>0</v>
      </c>
      <c r="P802" s="40">
        <f ca="1">MIN(MAX(0, L802-N802-O802), IFERROR(VLOOKUP(B802,'관리항목계정별잔액조회(전전월)'!$C:$E, 3, FALSE), 0))</f>
        <v>0</v>
      </c>
      <c r="Q802" s="46">
        <f t="shared" ca="1" si="56"/>
        <v>0</v>
      </c>
      <c r="R802" s="42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  <c r="S802" s="60"/>
    </row>
    <row r="803" spans="3:19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3"/>
        <v>0</v>
      </c>
      <c r="M803" s="14">
        <f ca="1">SUMIFS(거래명세서품목조회!BK:BK, 거래명세서품목조회!BX:BX, B803, 거래명세서품목조회!G:G, "&lt;="&amp;(INT($B$4)-30))</f>
        <v>0</v>
      </c>
      <c r="N803" s="40">
        <f t="shared" ca="1" si="54"/>
        <v>0</v>
      </c>
      <c r="O803" s="40">
        <f t="shared" ca="1" si="55"/>
        <v>0</v>
      </c>
      <c r="P803" s="40">
        <f ca="1">MIN(MAX(0, L803-N803-O803), IFERROR(VLOOKUP(B803,'관리항목계정별잔액조회(전전월)'!$C:$E, 3, FALSE), 0))</f>
        <v>0</v>
      </c>
      <c r="Q803" s="46">
        <f t="shared" ca="1" si="56"/>
        <v>0</v>
      </c>
      <c r="R803" s="42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  <c r="S803" s="60"/>
    </row>
    <row r="804" spans="3:19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3"/>
        <v>0</v>
      </c>
      <c r="M804" s="14">
        <f ca="1">SUMIFS(거래명세서품목조회!BK:BK, 거래명세서품목조회!BX:BX, B804, 거래명세서품목조회!G:G, "&lt;="&amp;(INT($B$4)-30))</f>
        <v>0</v>
      </c>
      <c r="N804" s="40">
        <f t="shared" ca="1" si="54"/>
        <v>0</v>
      </c>
      <c r="O804" s="40">
        <f t="shared" ca="1" si="55"/>
        <v>0</v>
      </c>
      <c r="P804" s="40">
        <f ca="1">MIN(MAX(0, L804-N804-O804), IFERROR(VLOOKUP(B804,'관리항목계정별잔액조회(전전월)'!$C:$E, 3, FALSE), 0))</f>
        <v>0</v>
      </c>
      <c r="Q804" s="46">
        <f t="shared" ca="1" si="56"/>
        <v>0</v>
      </c>
      <c r="R804" s="42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  <c r="S804" s="60"/>
    </row>
    <row r="805" spans="3:19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3"/>
        <v>0</v>
      </c>
      <c r="M805" s="14">
        <f ca="1">SUMIFS(거래명세서품목조회!BK:BK, 거래명세서품목조회!BX:BX, B805, 거래명세서품목조회!G:G, "&lt;="&amp;(INT($B$4)-30))</f>
        <v>0</v>
      </c>
      <c r="N805" s="40">
        <f t="shared" ca="1" si="54"/>
        <v>0</v>
      </c>
      <c r="O805" s="40">
        <f t="shared" ca="1" si="55"/>
        <v>0</v>
      </c>
      <c r="P805" s="40">
        <f ca="1">MIN(MAX(0, L805-N805-O805), IFERROR(VLOOKUP(B805,'관리항목계정별잔액조회(전전월)'!$C:$E, 3, FALSE), 0))</f>
        <v>0</v>
      </c>
      <c r="Q805" s="46">
        <f t="shared" ca="1" si="56"/>
        <v>0</v>
      </c>
      <c r="R805" s="42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  <c r="S805" s="60"/>
    </row>
    <row r="806" spans="3:19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3"/>
        <v>0</v>
      </c>
      <c r="M806" s="14">
        <f ca="1">SUMIFS(거래명세서품목조회!BK:BK, 거래명세서품목조회!BX:BX, B806, 거래명세서품목조회!G:G, "&lt;="&amp;(INT($B$4)-30))</f>
        <v>0</v>
      </c>
      <c r="N806" s="40">
        <f t="shared" ca="1" si="54"/>
        <v>0</v>
      </c>
      <c r="O806" s="40">
        <f t="shared" ca="1" si="55"/>
        <v>0</v>
      </c>
      <c r="P806" s="40">
        <f ca="1">MIN(MAX(0, L806-N806-O806), IFERROR(VLOOKUP(B806,'관리항목계정별잔액조회(전전월)'!$C:$E, 3, FALSE), 0))</f>
        <v>0</v>
      </c>
      <c r="Q806" s="46">
        <f t="shared" ca="1" si="56"/>
        <v>0</v>
      </c>
      <c r="R806" s="42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  <c r="S806" s="60"/>
    </row>
    <row r="807" spans="3:19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3"/>
        <v>0</v>
      </c>
      <c r="M807" s="14">
        <f ca="1">SUMIFS(거래명세서품목조회!BK:BK, 거래명세서품목조회!BX:BX, B807, 거래명세서품목조회!G:G, "&lt;="&amp;(INT($B$4)-30))</f>
        <v>0</v>
      </c>
      <c r="N807" s="40">
        <f t="shared" ca="1" si="54"/>
        <v>0</v>
      </c>
      <c r="O807" s="40">
        <f t="shared" ca="1" si="55"/>
        <v>0</v>
      </c>
      <c r="P807" s="40">
        <f ca="1">MIN(MAX(0, L807-N807-O807), IFERROR(VLOOKUP(B807,'관리항목계정별잔액조회(전전월)'!$C:$E, 3, FALSE), 0))</f>
        <v>0</v>
      </c>
      <c r="Q807" s="46">
        <f t="shared" ca="1" si="56"/>
        <v>0</v>
      </c>
      <c r="R807" s="42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  <c r="S807" s="60"/>
    </row>
    <row r="808" spans="3:19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3"/>
        <v>0</v>
      </c>
      <c r="M808" s="14">
        <f ca="1">SUMIFS(거래명세서품목조회!BK:BK, 거래명세서품목조회!BX:BX, B808, 거래명세서품목조회!G:G, "&lt;="&amp;(INT($B$4)-30))</f>
        <v>0</v>
      </c>
      <c r="N808" s="40">
        <f t="shared" ca="1" si="54"/>
        <v>0</v>
      </c>
      <c r="O808" s="40">
        <f t="shared" ca="1" si="55"/>
        <v>0</v>
      </c>
      <c r="P808" s="40">
        <f ca="1">MIN(MAX(0, L808-N808-O808), IFERROR(VLOOKUP(B808,'관리항목계정별잔액조회(전전월)'!$C:$E, 3, FALSE), 0))</f>
        <v>0</v>
      </c>
      <c r="Q808" s="46">
        <f t="shared" ca="1" si="56"/>
        <v>0</v>
      </c>
      <c r="R808" s="42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  <c r="S808" s="60"/>
    </row>
    <row r="809" spans="3:19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3"/>
        <v>0</v>
      </c>
      <c r="M809" s="14">
        <f ca="1">SUMIFS(거래명세서품목조회!BK:BK, 거래명세서품목조회!BX:BX, B809, 거래명세서품목조회!G:G, "&lt;="&amp;(INT($B$4)-30))</f>
        <v>0</v>
      </c>
      <c r="N809" s="40">
        <f t="shared" ca="1" si="54"/>
        <v>0</v>
      </c>
      <c r="O809" s="40">
        <f t="shared" ca="1" si="55"/>
        <v>0</v>
      </c>
      <c r="P809" s="40">
        <f ca="1">MIN(MAX(0, L809-N809-O809), IFERROR(VLOOKUP(B809,'관리항목계정별잔액조회(전전월)'!$C:$E, 3, FALSE), 0))</f>
        <v>0</v>
      </c>
      <c r="Q809" s="46">
        <f t="shared" ca="1" si="56"/>
        <v>0</v>
      </c>
      <c r="R809" s="42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  <c r="S809" s="60"/>
    </row>
    <row r="810" spans="3:19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3"/>
        <v>0</v>
      </c>
      <c r="M810" s="14">
        <f ca="1">SUMIFS(거래명세서품목조회!BK:BK, 거래명세서품목조회!BX:BX, B810, 거래명세서품목조회!G:G, "&lt;="&amp;(INT($B$4)-30))</f>
        <v>0</v>
      </c>
      <c r="N810" s="40">
        <f t="shared" ca="1" si="54"/>
        <v>0</v>
      </c>
      <c r="O810" s="40">
        <f t="shared" ca="1" si="55"/>
        <v>0</v>
      </c>
      <c r="P810" s="40">
        <f ca="1">MIN(MAX(0, L810-N810-O810), IFERROR(VLOOKUP(B810,'관리항목계정별잔액조회(전전월)'!$C:$E, 3, FALSE), 0))</f>
        <v>0</v>
      </c>
      <c r="Q810" s="46">
        <f t="shared" ca="1" si="56"/>
        <v>0</v>
      </c>
      <c r="R810" s="42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  <c r="S810" s="60"/>
    </row>
    <row r="811" spans="3:19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3"/>
        <v>0</v>
      </c>
      <c r="M811" s="14">
        <f ca="1">SUMIFS(거래명세서품목조회!BK:BK, 거래명세서품목조회!BX:BX, B811, 거래명세서품목조회!G:G, "&lt;="&amp;(INT($B$4)-30))</f>
        <v>0</v>
      </c>
      <c r="N811" s="40">
        <f t="shared" ca="1" si="54"/>
        <v>0</v>
      </c>
      <c r="O811" s="40">
        <f t="shared" ca="1" si="55"/>
        <v>0</v>
      </c>
      <c r="P811" s="40">
        <f ca="1">MIN(MAX(0, L811-N811-O811), IFERROR(VLOOKUP(B811,'관리항목계정별잔액조회(전전월)'!$C:$E, 3, FALSE), 0))</f>
        <v>0</v>
      </c>
      <c r="Q811" s="46">
        <f t="shared" ca="1" si="56"/>
        <v>0</v>
      </c>
      <c r="R811" s="42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  <c r="S811" s="60"/>
    </row>
    <row r="812" spans="3:19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3"/>
        <v>0</v>
      </c>
      <c r="M812" s="14">
        <f ca="1">SUMIFS(거래명세서품목조회!BK:BK, 거래명세서품목조회!BX:BX, B812, 거래명세서품목조회!G:G, "&lt;="&amp;(INT($B$4)-30))</f>
        <v>0</v>
      </c>
      <c r="N812" s="40">
        <f t="shared" ca="1" si="54"/>
        <v>0</v>
      </c>
      <c r="O812" s="40">
        <f t="shared" ca="1" si="55"/>
        <v>0</v>
      </c>
      <c r="P812" s="40">
        <f ca="1">MIN(MAX(0, L812-N812-O812), IFERROR(VLOOKUP(B812,'관리항목계정별잔액조회(전전월)'!$C:$E, 3, FALSE), 0))</f>
        <v>0</v>
      </c>
      <c r="Q812" s="46">
        <f t="shared" ca="1" si="56"/>
        <v>0</v>
      </c>
      <c r="R812" s="42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  <c r="S812" s="60"/>
    </row>
    <row r="813" spans="3:19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3"/>
        <v>0</v>
      </c>
      <c r="M813" s="14">
        <f ca="1">SUMIFS(거래명세서품목조회!BK:BK, 거래명세서품목조회!BX:BX, B813, 거래명세서품목조회!G:G, "&lt;="&amp;(INT($B$4)-30))</f>
        <v>0</v>
      </c>
      <c r="N813" s="40">
        <f t="shared" ca="1" si="54"/>
        <v>0</v>
      </c>
      <c r="O813" s="40">
        <f t="shared" ca="1" si="55"/>
        <v>0</v>
      </c>
      <c r="P813" s="40">
        <f ca="1">MIN(MAX(0, L813-N813-O813), IFERROR(VLOOKUP(B813,'관리항목계정별잔액조회(전전월)'!$C:$E, 3, FALSE), 0))</f>
        <v>0</v>
      </c>
      <c r="Q813" s="46">
        <f t="shared" ca="1" si="56"/>
        <v>0</v>
      </c>
      <c r="R813" s="42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  <c r="S813" s="60"/>
    </row>
    <row r="814" spans="3:19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3"/>
        <v>0</v>
      </c>
      <c r="M814" s="14">
        <f ca="1">SUMIFS(거래명세서품목조회!BK:BK, 거래명세서품목조회!BX:BX, B814, 거래명세서품목조회!G:G, "&lt;="&amp;(INT($B$4)-30))</f>
        <v>0</v>
      </c>
      <c r="N814" s="40">
        <f t="shared" ca="1" si="54"/>
        <v>0</v>
      </c>
      <c r="O814" s="40">
        <f t="shared" ca="1" si="55"/>
        <v>0</v>
      </c>
      <c r="P814" s="40">
        <f ca="1">MIN(MAX(0, L814-N814-O814), IFERROR(VLOOKUP(B814,'관리항목계정별잔액조회(전전월)'!$C:$E, 3, FALSE), 0))</f>
        <v>0</v>
      </c>
      <c r="Q814" s="46">
        <f t="shared" ca="1" si="56"/>
        <v>0</v>
      </c>
      <c r="R814" s="42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  <c r="S814" s="60"/>
    </row>
    <row r="815" spans="3:19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3"/>
        <v>0</v>
      </c>
      <c r="M815" s="14">
        <f ca="1">SUMIFS(거래명세서품목조회!BK:BK, 거래명세서품목조회!BX:BX, B815, 거래명세서품목조회!G:G, "&lt;="&amp;(INT($B$4)-30))</f>
        <v>0</v>
      </c>
      <c r="N815" s="40">
        <f t="shared" ca="1" si="54"/>
        <v>0</v>
      </c>
      <c r="O815" s="40">
        <f t="shared" ca="1" si="55"/>
        <v>0</v>
      </c>
      <c r="P815" s="40">
        <f ca="1">MIN(MAX(0, L815-N815-O815), IFERROR(VLOOKUP(B815,'관리항목계정별잔액조회(전전월)'!$C:$E, 3, FALSE), 0))</f>
        <v>0</v>
      </c>
      <c r="Q815" s="46">
        <f t="shared" ca="1" si="56"/>
        <v>0</v>
      </c>
      <c r="R815" s="42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  <c r="S815" s="60"/>
    </row>
    <row r="816" spans="3:19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3"/>
        <v>0</v>
      </c>
      <c r="M816" s="14">
        <f ca="1">SUMIFS(거래명세서품목조회!BK:BK, 거래명세서품목조회!BX:BX, B816, 거래명세서품목조회!G:G, "&lt;="&amp;(INT($B$4)-30))</f>
        <v>0</v>
      </c>
      <c r="N816" s="40">
        <f t="shared" ca="1" si="54"/>
        <v>0</v>
      </c>
      <c r="O816" s="40">
        <f t="shared" ca="1" si="55"/>
        <v>0</v>
      </c>
      <c r="P816" s="40">
        <f ca="1">MIN(MAX(0, L816-N816-O816), IFERROR(VLOOKUP(B816,'관리항목계정별잔액조회(전전월)'!$C:$E, 3, FALSE), 0))</f>
        <v>0</v>
      </c>
      <c r="Q816" s="46">
        <f t="shared" ca="1" si="56"/>
        <v>0</v>
      </c>
      <c r="R816" s="42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  <c r="S816" s="60"/>
    </row>
    <row r="817" spans="3:19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3"/>
        <v>0</v>
      </c>
      <c r="M817" s="14">
        <f ca="1">SUMIFS(거래명세서품목조회!BK:BK, 거래명세서품목조회!BX:BX, B817, 거래명세서품목조회!G:G, "&lt;="&amp;(INT($B$4)-30))</f>
        <v>0</v>
      </c>
      <c r="N817" s="40">
        <f t="shared" ca="1" si="54"/>
        <v>0</v>
      </c>
      <c r="O817" s="40">
        <f t="shared" ca="1" si="55"/>
        <v>0</v>
      </c>
      <c r="P817" s="40">
        <f ca="1">MIN(MAX(0, L817-N817-O817), IFERROR(VLOOKUP(B817,'관리항목계정별잔액조회(전전월)'!$C:$E, 3, FALSE), 0))</f>
        <v>0</v>
      </c>
      <c r="Q817" s="46">
        <f t="shared" ca="1" si="56"/>
        <v>0</v>
      </c>
      <c r="R817" s="42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  <c r="S817" s="60"/>
    </row>
    <row r="818" spans="3:19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3"/>
        <v>0</v>
      </c>
      <c r="M818" s="14">
        <f ca="1">SUMIFS(거래명세서품목조회!BK:BK, 거래명세서품목조회!BX:BX, B818, 거래명세서품목조회!G:G, "&lt;="&amp;(INT($B$4)-30))</f>
        <v>0</v>
      </c>
      <c r="N818" s="40">
        <f t="shared" ca="1" si="54"/>
        <v>0</v>
      </c>
      <c r="O818" s="40">
        <f t="shared" ca="1" si="55"/>
        <v>0</v>
      </c>
      <c r="P818" s="40">
        <f ca="1">MIN(MAX(0, L818-N818-O818), IFERROR(VLOOKUP(B818,'관리항목계정별잔액조회(전전월)'!$C:$E, 3, FALSE), 0))</f>
        <v>0</v>
      </c>
      <c r="Q818" s="46">
        <f t="shared" ca="1" si="56"/>
        <v>0</v>
      </c>
      <c r="R818" s="42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  <c r="S818" s="60"/>
    </row>
    <row r="819" spans="3:19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3"/>
        <v>0</v>
      </c>
      <c r="M819" s="14">
        <f ca="1">SUMIFS(거래명세서품목조회!BK:BK, 거래명세서품목조회!BX:BX, B819, 거래명세서품목조회!G:G, "&lt;="&amp;(INT($B$4)-30))</f>
        <v>0</v>
      </c>
      <c r="N819" s="40">
        <f t="shared" ca="1" si="54"/>
        <v>0</v>
      </c>
      <c r="O819" s="40">
        <f t="shared" ca="1" si="55"/>
        <v>0</v>
      </c>
      <c r="P819" s="40">
        <f ca="1">MIN(MAX(0, L819-N819-O819), IFERROR(VLOOKUP(B819,'관리항목계정별잔액조회(전전월)'!$C:$E, 3, FALSE), 0))</f>
        <v>0</v>
      </c>
      <c r="Q819" s="46">
        <f t="shared" ca="1" si="56"/>
        <v>0</v>
      </c>
      <c r="R819" s="42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  <c r="S819" s="60"/>
    </row>
    <row r="820" spans="3:19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3"/>
        <v>0</v>
      </c>
      <c r="M820" s="14">
        <f ca="1">SUMIFS(거래명세서품목조회!BK:BK, 거래명세서품목조회!BX:BX, B820, 거래명세서품목조회!G:G, "&lt;="&amp;(INT($B$4)-30))</f>
        <v>0</v>
      </c>
      <c r="N820" s="40">
        <f t="shared" ca="1" si="54"/>
        <v>0</v>
      </c>
      <c r="O820" s="40">
        <f t="shared" ca="1" si="55"/>
        <v>0</v>
      </c>
      <c r="P820" s="40">
        <f ca="1">MIN(MAX(0, L820-N820-O820), IFERROR(VLOOKUP(B820,'관리항목계정별잔액조회(전전월)'!$C:$E, 3, FALSE), 0))</f>
        <v>0</v>
      </c>
      <c r="Q820" s="46">
        <f t="shared" ca="1" si="56"/>
        <v>0</v>
      </c>
      <c r="R820" s="42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  <c r="S820" s="60"/>
    </row>
    <row r="821" spans="3:19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3"/>
        <v>0</v>
      </c>
      <c r="M821" s="14">
        <f ca="1">SUMIFS(거래명세서품목조회!BK:BK, 거래명세서품목조회!BX:BX, B821, 거래명세서품목조회!G:G, "&lt;="&amp;(INT($B$4)-30))</f>
        <v>0</v>
      </c>
      <c r="N821" s="40">
        <f t="shared" ca="1" si="54"/>
        <v>0</v>
      </c>
      <c r="O821" s="40">
        <f t="shared" ca="1" si="55"/>
        <v>0</v>
      </c>
      <c r="P821" s="40">
        <f ca="1">MIN(MAX(0, L821-N821-O821), IFERROR(VLOOKUP(B821,'관리항목계정별잔액조회(전전월)'!$C:$E, 3, FALSE), 0))</f>
        <v>0</v>
      </c>
      <c r="Q821" s="46">
        <f t="shared" ca="1" si="56"/>
        <v>0</v>
      </c>
      <c r="R821" s="42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  <c r="S821" s="60"/>
    </row>
    <row r="822" spans="3:19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3"/>
        <v>0</v>
      </c>
      <c r="M822" s="14">
        <f ca="1">SUMIFS(거래명세서품목조회!BK:BK, 거래명세서품목조회!BX:BX, B822, 거래명세서품목조회!G:G, "&lt;="&amp;(INT($B$4)-30))</f>
        <v>0</v>
      </c>
      <c r="N822" s="40">
        <f t="shared" ca="1" si="54"/>
        <v>0</v>
      </c>
      <c r="O822" s="40">
        <f t="shared" ca="1" si="55"/>
        <v>0</v>
      </c>
      <c r="P822" s="40">
        <f ca="1">MIN(MAX(0, L822-N822-O822), IFERROR(VLOOKUP(B822,'관리항목계정별잔액조회(전전월)'!$C:$E, 3, FALSE), 0))</f>
        <v>0</v>
      </c>
      <c r="Q822" s="46">
        <f t="shared" ca="1" si="56"/>
        <v>0</v>
      </c>
      <c r="R822" s="42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  <c r="S822" s="60"/>
    </row>
    <row r="823" spans="3:19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3"/>
        <v>0</v>
      </c>
      <c r="M823" s="14">
        <f ca="1">SUMIFS(거래명세서품목조회!BK:BK, 거래명세서품목조회!BX:BX, B823, 거래명세서품목조회!G:G, "&lt;="&amp;(INT($B$4)-30))</f>
        <v>0</v>
      </c>
      <c r="N823" s="40">
        <f t="shared" ca="1" si="54"/>
        <v>0</v>
      </c>
      <c r="O823" s="40">
        <f t="shared" ca="1" si="55"/>
        <v>0</v>
      </c>
      <c r="P823" s="40">
        <f ca="1">MIN(MAX(0, L823-N823-O823), IFERROR(VLOOKUP(B823,'관리항목계정별잔액조회(전전월)'!$C:$E, 3, FALSE), 0))</f>
        <v>0</v>
      </c>
      <c r="Q823" s="46">
        <f t="shared" ca="1" si="56"/>
        <v>0</v>
      </c>
      <c r="R823" s="42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  <c r="S823" s="60"/>
    </row>
    <row r="824" spans="3:19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3"/>
        <v>0</v>
      </c>
      <c r="M824" s="14">
        <f ca="1">SUMIFS(거래명세서품목조회!BK:BK, 거래명세서품목조회!BX:BX, B824, 거래명세서품목조회!G:G, "&lt;="&amp;(INT($B$4)-30))</f>
        <v>0</v>
      </c>
      <c r="N824" s="40">
        <f t="shared" ca="1" si="54"/>
        <v>0</v>
      </c>
      <c r="O824" s="40">
        <f t="shared" ca="1" si="55"/>
        <v>0</v>
      </c>
      <c r="P824" s="40">
        <f ca="1">MIN(MAX(0, L824-N824-O824), IFERROR(VLOOKUP(B824,'관리항목계정별잔액조회(전전월)'!$C:$E, 3, FALSE), 0))</f>
        <v>0</v>
      </c>
      <c r="Q824" s="46">
        <f t="shared" ca="1" si="56"/>
        <v>0</v>
      </c>
      <c r="R824" s="42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  <c r="S824" s="60"/>
    </row>
    <row r="825" spans="3:19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3"/>
        <v>0</v>
      </c>
      <c r="M825" s="14">
        <f ca="1">SUMIFS(거래명세서품목조회!BK:BK, 거래명세서품목조회!BX:BX, B825, 거래명세서품목조회!G:G, "&lt;="&amp;(INT($B$4)-30))</f>
        <v>0</v>
      </c>
      <c r="N825" s="40">
        <f t="shared" ca="1" si="54"/>
        <v>0</v>
      </c>
      <c r="O825" s="40">
        <f t="shared" ca="1" si="55"/>
        <v>0</v>
      </c>
      <c r="P825" s="40">
        <f ca="1">MIN(MAX(0, L825-N825-O825), IFERROR(VLOOKUP(B825,'관리항목계정별잔액조회(전전월)'!$C:$E, 3, FALSE), 0))</f>
        <v>0</v>
      </c>
      <c r="Q825" s="46">
        <f t="shared" ca="1" si="56"/>
        <v>0</v>
      </c>
      <c r="R825" s="42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  <c r="S825" s="60"/>
    </row>
    <row r="826" spans="3:19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3"/>
        <v>0</v>
      </c>
      <c r="M826" s="14">
        <f ca="1">SUMIFS(거래명세서품목조회!BK:BK, 거래명세서품목조회!BX:BX, B826, 거래명세서품목조회!G:G, "&lt;="&amp;(INT($B$4)-30))</f>
        <v>0</v>
      </c>
      <c r="N826" s="40">
        <f t="shared" ca="1" si="54"/>
        <v>0</v>
      </c>
      <c r="O826" s="40">
        <f t="shared" ca="1" si="55"/>
        <v>0</v>
      </c>
      <c r="P826" s="40">
        <f ca="1">MIN(MAX(0, L826-N826-O826), IFERROR(VLOOKUP(B826,'관리항목계정별잔액조회(전전월)'!$C:$E, 3, FALSE), 0))</f>
        <v>0</v>
      </c>
      <c r="Q826" s="46">
        <f t="shared" ca="1" si="56"/>
        <v>0</v>
      </c>
      <c r="R826" s="42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  <c r="S826" s="60"/>
    </row>
    <row r="827" spans="3:19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53"/>
        <v>0</v>
      </c>
      <c r="M827" s="14">
        <f ca="1">SUMIFS(거래명세서품목조회!BK:BK, 거래명세서품목조회!BX:BX, B827, 거래명세서품목조회!G:G, "&lt;="&amp;(INT($B$4)-30))</f>
        <v>0</v>
      </c>
      <c r="N827" s="40">
        <f t="shared" ca="1" si="54"/>
        <v>0</v>
      </c>
      <c r="O827" s="40">
        <f t="shared" ca="1" si="55"/>
        <v>0</v>
      </c>
      <c r="P827" s="40">
        <f ca="1">MIN(MAX(0, L827-N827-O827), IFERROR(VLOOKUP(B827,'관리항목계정별잔액조회(전전월)'!$C:$E, 3, FALSE), 0))</f>
        <v>0</v>
      </c>
      <c r="Q827" s="46">
        <f t="shared" ca="1" si="56"/>
        <v>0</v>
      </c>
      <c r="R827" s="42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  <c r="S827" s="60"/>
    </row>
    <row r="828" spans="3:19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3"/>
        <v>0</v>
      </c>
      <c r="M828" s="14">
        <f ca="1">SUMIFS(거래명세서품목조회!BK:BK, 거래명세서품목조회!BX:BX, B828, 거래명세서품목조회!G:G, "&lt;="&amp;(INT($B$4)-30))</f>
        <v>0</v>
      </c>
      <c r="N828" s="40">
        <f t="shared" ca="1" si="54"/>
        <v>0</v>
      </c>
      <c r="O828" s="40">
        <f t="shared" ca="1" si="55"/>
        <v>0</v>
      </c>
      <c r="P828" s="40">
        <f ca="1">MIN(MAX(0, L828-N828-O828), IFERROR(VLOOKUP(B828,'관리항목계정별잔액조회(전전월)'!$C:$E, 3, FALSE), 0))</f>
        <v>0</v>
      </c>
      <c r="Q828" s="46">
        <f t="shared" ca="1" si="56"/>
        <v>0</v>
      </c>
      <c r="R828" s="42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  <c r="S828" s="60"/>
    </row>
    <row r="829" spans="3:19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3"/>
        <v>0</v>
      </c>
      <c r="M829" s="14">
        <f ca="1">SUMIFS(거래명세서품목조회!BK:BK, 거래명세서품목조회!BX:BX, B829, 거래명세서품목조회!G:G, "&lt;="&amp;(INT($B$4)-30))</f>
        <v>0</v>
      </c>
      <c r="N829" s="40">
        <f t="shared" ca="1" si="54"/>
        <v>0</v>
      </c>
      <c r="O829" s="40">
        <f t="shared" ca="1" si="55"/>
        <v>0</v>
      </c>
      <c r="P829" s="40">
        <f ca="1">MIN(MAX(0, L829-N829-O829), IFERROR(VLOOKUP(B829,'관리항목계정별잔액조회(전전월)'!$C:$E, 3, FALSE), 0))</f>
        <v>0</v>
      </c>
      <c r="Q829" s="46">
        <f t="shared" ca="1" si="56"/>
        <v>0</v>
      </c>
      <c r="R829" s="42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  <c r="S829" s="60"/>
    </row>
    <row r="830" spans="3:19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3"/>
        <v>0</v>
      </c>
      <c r="M830" s="14">
        <f ca="1">SUMIFS(거래명세서품목조회!BK:BK, 거래명세서품목조회!BX:BX, B830, 거래명세서품목조회!G:G, "&lt;="&amp;(INT($B$4)-30))</f>
        <v>0</v>
      </c>
      <c r="N830" s="40">
        <f t="shared" ca="1" si="54"/>
        <v>0</v>
      </c>
      <c r="O830" s="40">
        <f t="shared" ca="1" si="55"/>
        <v>0</v>
      </c>
      <c r="P830" s="40">
        <f ca="1">MIN(MAX(0, L830-N830-O830), IFERROR(VLOOKUP(B830,'관리항목계정별잔액조회(전전월)'!$C:$E, 3, FALSE), 0))</f>
        <v>0</v>
      </c>
      <c r="Q830" s="46">
        <f t="shared" ca="1" si="56"/>
        <v>0</v>
      </c>
      <c r="R830" s="42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  <c r="S830" s="60"/>
    </row>
    <row r="831" spans="3:19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3"/>
        <v>0</v>
      </c>
      <c r="M831" s="14">
        <f ca="1">SUMIFS(거래명세서품목조회!BK:BK, 거래명세서품목조회!BX:BX, B831, 거래명세서품목조회!G:G, "&lt;="&amp;(INT($B$4)-30))</f>
        <v>0</v>
      </c>
      <c r="N831" s="40">
        <f t="shared" ca="1" si="54"/>
        <v>0</v>
      </c>
      <c r="O831" s="40">
        <f t="shared" ca="1" si="55"/>
        <v>0</v>
      </c>
      <c r="P831" s="40">
        <f ca="1">MIN(MAX(0, L831-N831-O831), IFERROR(VLOOKUP(B831,'관리항목계정별잔액조회(전전월)'!$C:$E, 3, FALSE), 0))</f>
        <v>0</v>
      </c>
      <c r="Q831" s="46">
        <f t="shared" ca="1" si="56"/>
        <v>0</v>
      </c>
      <c r="R831" s="42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  <c r="S831" s="60"/>
    </row>
    <row r="832" spans="3:19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3"/>
        <v>0</v>
      </c>
      <c r="M832" s="14">
        <f ca="1">SUMIFS(거래명세서품목조회!BK:BK, 거래명세서품목조회!BX:BX, B832, 거래명세서품목조회!G:G, "&lt;="&amp;(INT($B$4)-30))</f>
        <v>0</v>
      </c>
      <c r="N832" s="40">
        <f t="shared" ca="1" si="54"/>
        <v>0</v>
      </c>
      <c r="O832" s="40">
        <f t="shared" ca="1" si="55"/>
        <v>0</v>
      </c>
      <c r="P832" s="40">
        <f ca="1">MIN(MAX(0, L832-N832-O832), IFERROR(VLOOKUP(B832,'관리항목계정별잔액조회(전전월)'!$C:$E, 3, FALSE), 0))</f>
        <v>0</v>
      </c>
      <c r="Q832" s="46">
        <f t="shared" ca="1" si="56"/>
        <v>0</v>
      </c>
      <c r="R832" s="42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  <c r="S832" s="60"/>
    </row>
    <row r="833" spans="3:19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3"/>
        <v>0</v>
      </c>
      <c r="M833" s="14">
        <f ca="1">SUMIFS(거래명세서품목조회!BK:BK, 거래명세서품목조회!BX:BX, B833, 거래명세서품목조회!G:G, "&lt;="&amp;(INT($B$4)-30))</f>
        <v>0</v>
      </c>
      <c r="N833" s="40">
        <f t="shared" ca="1" si="54"/>
        <v>0</v>
      </c>
      <c r="O833" s="40">
        <f t="shared" ca="1" si="55"/>
        <v>0</v>
      </c>
      <c r="P833" s="40">
        <f ca="1">MIN(MAX(0, L833-N833-O833), IFERROR(VLOOKUP(B833,'관리항목계정별잔액조회(전전월)'!$C:$E, 3, FALSE), 0))</f>
        <v>0</v>
      </c>
      <c r="Q833" s="46">
        <f t="shared" ca="1" si="56"/>
        <v>0</v>
      </c>
      <c r="R833" s="42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  <c r="S833" s="60"/>
    </row>
    <row r="834" spans="3:19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3"/>
        <v>0</v>
      </c>
      <c r="M834" s="14">
        <f ca="1">SUMIFS(거래명세서품목조회!BK:BK, 거래명세서품목조회!BX:BX, B834, 거래명세서품목조회!G:G, "&lt;="&amp;(INT($B$4)-30))</f>
        <v>0</v>
      </c>
      <c r="N834" s="40">
        <f t="shared" ca="1" si="54"/>
        <v>0</v>
      </c>
      <c r="O834" s="40">
        <f t="shared" ca="1" si="55"/>
        <v>0</v>
      </c>
      <c r="P834" s="40">
        <f ca="1">MIN(MAX(0, L834-N834-O834), IFERROR(VLOOKUP(B834,'관리항목계정별잔액조회(전전월)'!$C:$E, 3, FALSE), 0))</f>
        <v>0</v>
      </c>
      <c r="Q834" s="46">
        <f t="shared" ca="1" si="56"/>
        <v>0</v>
      </c>
      <c r="R834" s="42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  <c r="S834" s="60"/>
    </row>
    <row r="835" spans="3:19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3"/>
        <v>0</v>
      </c>
      <c r="M835" s="14">
        <f ca="1">SUMIFS(거래명세서품목조회!BK:BK, 거래명세서품목조회!BX:BX, B835, 거래명세서품목조회!G:G, "&lt;="&amp;(INT($B$4)-30))</f>
        <v>0</v>
      </c>
      <c r="N835" s="40">
        <f t="shared" ca="1" si="54"/>
        <v>0</v>
      </c>
      <c r="O835" s="40">
        <f t="shared" ca="1" si="55"/>
        <v>0</v>
      </c>
      <c r="P835" s="40">
        <f ca="1">MIN(MAX(0, L835-N835-O835), IFERROR(VLOOKUP(B835,'관리항목계정별잔액조회(전전월)'!$C:$E, 3, FALSE), 0))</f>
        <v>0</v>
      </c>
      <c r="Q835" s="46">
        <f t="shared" ca="1" si="56"/>
        <v>0</v>
      </c>
      <c r="R835" s="42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  <c r="S835" s="60"/>
    </row>
    <row r="836" spans="3:19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3"/>
        <v>0</v>
      </c>
      <c r="M836" s="14">
        <f ca="1">SUMIFS(거래명세서품목조회!BK:BK, 거래명세서품목조회!BX:BX, B836, 거래명세서품목조회!G:G, "&lt;="&amp;(INT($B$4)-30))</f>
        <v>0</v>
      </c>
      <c r="N836" s="40">
        <f t="shared" ca="1" si="54"/>
        <v>0</v>
      </c>
      <c r="O836" s="40">
        <f t="shared" ca="1" si="55"/>
        <v>0</v>
      </c>
      <c r="P836" s="40">
        <f ca="1">MIN(MAX(0, L836-N836-O836), IFERROR(VLOOKUP(B836,'관리항목계정별잔액조회(전전월)'!$C:$E, 3, FALSE), 0))</f>
        <v>0</v>
      </c>
      <c r="Q836" s="46">
        <f t="shared" ca="1" si="56"/>
        <v>0</v>
      </c>
      <c r="R836" s="42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  <c r="S836" s="60"/>
    </row>
    <row r="837" spans="3:19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3"/>
        <v>0</v>
      </c>
      <c r="M837" s="14">
        <f ca="1">SUMIFS(거래명세서품목조회!BK:BK, 거래명세서품목조회!BX:BX, B837, 거래명세서품목조회!G:G, "&lt;="&amp;(INT($B$4)-30))</f>
        <v>0</v>
      </c>
      <c r="N837" s="40">
        <f t="shared" ca="1" si="54"/>
        <v>0</v>
      </c>
      <c r="O837" s="40">
        <f t="shared" ca="1" si="55"/>
        <v>0</v>
      </c>
      <c r="P837" s="40">
        <f ca="1">MIN(MAX(0, L837-N837-O837), IFERROR(VLOOKUP(B837,'관리항목계정별잔액조회(전전월)'!$C:$E, 3, FALSE), 0))</f>
        <v>0</v>
      </c>
      <c r="Q837" s="46">
        <f t="shared" ca="1" si="56"/>
        <v>0</v>
      </c>
      <c r="R837" s="42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  <c r="S837" s="60"/>
    </row>
    <row r="838" spans="3:19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3"/>
        <v>0</v>
      </c>
      <c r="M838" s="14">
        <f ca="1">SUMIFS(거래명세서품목조회!BK:BK, 거래명세서품목조회!BX:BX, B838, 거래명세서품목조회!G:G, "&lt;="&amp;(INT($B$4)-30))</f>
        <v>0</v>
      </c>
      <c r="N838" s="40">
        <f t="shared" ca="1" si="54"/>
        <v>0</v>
      </c>
      <c r="O838" s="40">
        <f t="shared" ca="1" si="55"/>
        <v>0</v>
      </c>
      <c r="P838" s="40">
        <f ca="1">MIN(MAX(0, L838-N838-O838), IFERROR(VLOOKUP(B838,'관리항목계정별잔액조회(전전월)'!$C:$E, 3, FALSE), 0))</f>
        <v>0</v>
      </c>
      <c r="Q838" s="46">
        <f t="shared" ca="1" si="56"/>
        <v>0</v>
      </c>
      <c r="R838" s="42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  <c r="S838" s="60"/>
    </row>
    <row r="839" spans="3:19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7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0">
        <f t="shared" ref="N839:N902" ca="1" si="58">MIN(L839, I839+J839)</f>
        <v>0</v>
      </c>
      <c r="O839" s="40">
        <f t="shared" ref="O839:O902" ca="1" si="59">MIN(MAX(0, L839-N839), F839)</f>
        <v>0</v>
      </c>
      <c r="P839" s="40">
        <f ca="1">MIN(MAX(0, L839-N839-O839), IFERROR(VLOOKUP(B839,'관리항목계정별잔액조회(전전월)'!$C:$E, 3, FALSE), 0))</f>
        <v>0</v>
      </c>
      <c r="Q839" s="46">
        <f t="shared" ref="Q839:Q902" ca="1" si="60">MAX(0,L839-N839-O839-P839)</f>
        <v>0</v>
      </c>
      <c r="R839" s="42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  <c r="S839" s="60"/>
    </row>
    <row r="840" spans="3:19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7"/>
        <v>0</v>
      </c>
      <c r="M840" s="14">
        <f ca="1">SUMIFS(거래명세서품목조회!BK:BK, 거래명세서품목조회!BX:BX, B840, 거래명세서품목조회!G:G, "&lt;="&amp;(INT($B$4)-30))</f>
        <v>0</v>
      </c>
      <c r="N840" s="40">
        <f t="shared" ca="1" si="58"/>
        <v>0</v>
      </c>
      <c r="O840" s="40">
        <f t="shared" ca="1" si="59"/>
        <v>0</v>
      </c>
      <c r="P840" s="40">
        <f ca="1">MIN(MAX(0, L840-N840-O840), IFERROR(VLOOKUP(B840,'관리항목계정별잔액조회(전전월)'!$C:$E, 3, FALSE), 0))</f>
        <v>0</v>
      </c>
      <c r="Q840" s="46">
        <f t="shared" ca="1" si="60"/>
        <v>0</v>
      </c>
      <c r="R840" s="42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  <c r="S840" s="60"/>
    </row>
    <row r="841" spans="3:19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7"/>
        <v>0</v>
      </c>
      <c r="M841" s="14">
        <f ca="1">SUMIFS(거래명세서품목조회!BK:BK, 거래명세서품목조회!BX:BX, B841, 거래명세서품목조회!G:G, "&lt;="&amp;(INT($B$4)-30))</f>
        <v>0</v>
      </c>
      <c r="N841" s="40">
        <f t="shared" ca="1" si="58"/>
        <v>0</v>
      </c>
      <c r="O841" s="40">
        <f t="shared" ca="1" si="59"/>
        <v>0</v>
      </c>
      <c r="P841" s="40">
        <f ca="1">MIN(MAX(0, L841-N841-O841), IFERROR(VLOOKUP(B841,'관리항목계정별잔액조회(전전월)'!$C:$E, 3, FALSE), 0))</f>
        <v>0</v>
      </c>
      <c r="Q841" s="46">
        <f t="shared" ca="1" si="60"/>
        <v>0</v>
      </c>
      <c r="R841" s="42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  <c r="S841" s="60"/>
    </row>
    <row r="842" spans="3:19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7"/>
        <v>0</v>
      </c>
      <c r="M842" s="14">
        <f ca="1">SUMIFS(거래명세서품목조회!BK:BK, 거래명세서품목조회!BX:BX, B842, 거래명세서품목조회!G:G, "&lt;="&amp;(INT($B$4)-30))</f>
        <v>0</v>
      </c>
      <c r="N842" s="40">
        <f t="shared" ca="1" si="58"/>
        <v>0</v>
      </c>
      <c r="O842" s="40">
        <f t="shared" ca="1" si="59"/>
        <v>0</v>
      </c>
      <c r="P842" s="40">
        <f ca="1">MIN(MAX(0, L842-N842-O842), IFERROR(VLOOKUP(B842,'관리항목계정별잔액조회(전전월)'!$C:$E, 3, FALSE), 0))</f>
        <v>0</v>
      </c>
      <c r="Q842" s="46">
        <f t="shared" ca="1" si="60"/>
        <v>0</v>
      </c>
      <c r="R842" s="42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  <c r="S842" s="60"/>
    </row>
    <row r="843" spans="3:19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7"/>
        <v>0</v>
      </c>
      <c r="M843" s="14">
        <f ca="1">SUMIFS(거래명세서품목조회!BK:BK, 거래명세서품목조회!BX:BX, B843, 거래명세서품목조회!G:G, "&lt;="&amp;(INT($B$4)-30))</f>
        <v>0</v>
      </c>
      <c r="N843" s="40">
        <f t="shared" ca="1" si="58"/>
        <v>0</v>
      </c>
      <c r="O843" s="40">
        <f t="shared" ca="1" si="59"/>
        <v>0</v>
      </c>
      <c r="P843" s="40">
        <f ca="1">MIN(MAX(0, L843-N843-O843), IFERROR(VLOOKUP(B843,'관리항목계정별잔액조회(전전월)'!$C:$E, 3, FALSE), 0))</f>
        <v>0</v>
      </c>
      <c r="Q843" s="46">
        <f t="shared" ca="1" si="60"/>
        <v>0</v>
      </c>
      <c r="R843" s="42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  <c r="S843" s="60"/>
    </row>
    <row r="844" spans="3:19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7"/>
        <v>0</v>
      </c>
      <c r="M844" s="14">
        <f ca="1">SUMIFS(거래명세서품목조회!BK:BK, 거래명세서품목조회!BX:BX, B844, 거래명세서품목조회!G:G, "&lt;="&amp;(INT($B$4)-30))</f>
        <v>0</v>
      </c>
      <c r="N844" s="40">
        <f t="shared" ca="1" si="58"/>
        <v>0</v>
      </c>
      <c r="O844" s="40">
        <f t="shared" ca="1" si="59"/>
        <v>0</v>
      </c>
      <c r="P844" s="40">
        <f ca="1">MIN(MAX(0, L844-N844-O844), IFERROR(VLOOKUP(B844,'관리항목계정별잔액조회(전전월)'!$C:$E, 3, FALSE), 0))</f>
        <v>0</v>
      </c>
      <c r="Q844" s="46">
        <f t="shared" ca="1" si="60"/>
        <v>0</v>
      </c>
      <c r="R844" s="42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  <c r="S844" s="60"/>
    </row>
    <row r="845" spans="3:19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7"/>
        <v>0</v>
      </c>
      <c r="M845" s="14">
        <f ca="1">SUMIFS(거래명세서품목조회!BK:BK, 거래명세서품목조회!BX:BX, B845, 거래명세서품목조회!G:G, "&lt;="&amp;(INT($B$4)-30))</f>
        <v>0</v>
      </c>
      <c r="N845" s="40">
        <f t="shared" ca="1" si="58"/>
        <v>0</v>
      </c>
      <c r="O845" s="40">
        <f t="shared" ca="1" si="59"/>
        <v>0</v>
      </c>
      <c r="P845" s="40">
        <f ca="1">MIN(MAX(0, L845-N845-O845), IFERROR(VLOOKUP(B845,'관리항목계정별잔액조회(전전월)'!$C:$E, 3, FALSE), 0))</f>
        <v>0</v>
      </c>
      <c r="Q845" s="46">
        <f t="shared" ca="1" si="60"/>
        <v>0</v>
      </c>
      <c r="R845" s="42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  <c r="S845" s="60"/>
    </row>
    <row r="846" spans="3:19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7"/>
        <v>0</v>
      </c>
      <c r="M846" s="14">
        <f ca="1">SUMIFS(거래명세서품목조회!BK:BK, 거래명세서품목조회!BX:BX, B846, 거래명세서품목조회!G:G, "&lt;="&amp;(INT($B$4)-30))</f>
        <v>0</v>
      </c>
      <c r="N846" s="40">
        <f t="shared" ca="1" si="58"/>
        <v>0</v>
      </c>
      <c r="O846" s="40">
        <f t="shared" ca="1" si="59"/>
        <v>0</v>
      </c>
      <c r="P846" s="40">
        <f ca="1">MIN(MAX(0, L846-N846-O846), IFERROR(VLOOKUP(B846,'관리항목계정별잔액조회(전전월)'!$C:$E, 3, FALSE), 0))</f>
        <v>0</v>
      </c>
      <c r="Q846" s="46">
        <f t="shared" ca="1" si="60"/>
        <v>0</v>
      </c>
      <c r="R846" s="42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  <c r="S846" s="60"/>
    </row>
    <row r="847" spans="3:19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7"/>
        <v>0</v>
      </c>
      <c r="M847" s="14">
        <f ca="1">SUMIFS(거래명세서품목조회!BK:BK, 거래명세서품목조회!BX:BX, B847, 거래명세서품목조회!G:G, "&lt;="&amp;(INT($B$4)-30))</f>
        <v>0</v>
      </c>
      <c r="N847" s="40">
        <f t="shared" ca="1" si="58"/>
        <v>0</v>
      </c>
      <c r="O847" s="40">
        <f t="shared" ca="1" si="59"/>
        <v>0</v>
      </c>
      <c r="P847" s="40">
        <f ca="1">MIN(MAX(0, L847-N847-O847), IFERROR(VLOOKUP(B847,'관리항목계정별잔액조회(전전월)'!$C:$E, 3, FALSE), 0))</f>
        <v>0</v>
      </c>
      <c r="Q847" s="46">
        <f t="shared" ca="1" si="60"/>
        <v>0</v>
      </c>
      <c r="R847" s="42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  <c r="S847" s="60"/>
    </row>
    <row r="848" spans="3:19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7"/>
        <v>0</v>
      </c>
      <c r="M848" s="14">
        <f ca="1">SUMIFS(거래명세서품목조회!BK:BK, 거래명세서품목조회!BX:BX, B848, 거래명세서품목조회!G:G, "&lt;="&amp;(INT($B$4)-30))</f>
        <v>0</v>
      </c>
      <c r="N848" s="40">
        <f t="shared" ca="1" si="58"/>
        <v>0</v>
      </c>
      <c r="O848" s="40">
        <f t="shared" ca="1" si="59"/>
        <v>0</v>
      </c>
      <c r="P848" s="40">
        <f ca="1">MIN(MAX(0, L848-N848-O848), IFERROR(VLOOKUP(B848,'관리항목계정별잔액조회(전전월)'!$C:$E, 3, FALSE), 0))</f>
        <v>0</v>
      </c>
      <c r="Q848" s="46">
        <f t="shared" ca="1" si="60"/>
        <v>0</v>
      </c>
      <c r="R848" s="42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  <c r="S848" s="60"/>
    </row>
    <row r="849" spans="3:19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7"/>
        <v>0</v>
      </c>
      <c r="M849" s="14">
        <f ca="1">SUMIFS(거래명세서품목조회!BK:BK, 거래명세서품목조회!BX:BX, B849, 거래명세서품목조회!G:G, "&lt;="&amp;(INT($B$4)-30))</f>
        <v>0</v>
      </c>
      <c r="N849" s="40">
        <f t="shared" ca="1" si="58"/>
        <v>0</v>
      </c>
      <c r="O849" s="40">
        <f t="shared" ca="1" si="59"/>
        <v>0</v>
      </c>
      <c r="P849" s="40">
        <f ca="1">MIN(MAX(0, L849-N849-O849), IFERROR(VLOOKUP(B849,'관리항목계정별잔액조회(전전월)'!$C:$E, 3, FALSE), 0))</f>
        <v>0</v>
      </c>
      <c r="Q849" s="46">
        <f t="shared" ca="1" si="60"/>
        <v>0</v>
      </c>
      <c r="R849" s="42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  <c r="S849" s="60"/>
    </row>
    <row r="850" spans="3:19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7"/>
        <v>0</v>
      </c>
      <c r="M850" s="14">
        <f ca="1">SUMIFS(거래명세서품목조회!BK:BK, 거래명세서품목조회!BX:BX, B850, 거래명세서품목조회!G:G, "&lt;="&amp;(INT($B$4)-30))</f>
        <v>0</v>
      </c>
      <c r="N850" s="40">
        <f t="shared" ca="1" si="58"/>
        <v>0</v>
      </c>
      <c r="O850" s="40">
        <f t="shared" ca="1" si="59"/>
        <v>0</v>
      </c>
      <c r="P850" s="40">
        <f ca="1">MIN(MAX(0, L850-N850-O850), IFERROR(VLOOKUP(B850,'관리항목계정별잔액조회(전전월)'!$C:$E, 3, FALSE), 0))</f>
        <v>0</v>
      </c>
      <c r="Q850" s="46">
        <f t="shared" ca="1" si="60"/>
        <v>0</v>
      </c>
      <c r="R850" s="42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  <c r="S850" s="60"/>
    </row>
    <row r="851" spans="3:19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7"/>
        <v>0</v>
      </c>
      <c r="M851" s="14">
        <f ca="1">SUMIFS(거래명세서품목조회!BK:BK, 거래명세서품목조회!BX:BX, B851, 거래명세서품목조회!G:G, "&lt;="&amp;(INT($B$4)-30))</f>
        <v>0</v>
      </c>
      <c r="N851" s="40">
        <f t="shared" ca="1" si="58"/>
        <v>0</v>
      </c>
      <c r="O851" s="40">
        <f t="shared" ca="1" si="59"/>
        <v>0</v>
      </c>
      <c r="P851" s="40">
        <f ca="1">MIN(MAX(0, L851-N851-O851), IFERROR(VLOOKUP(B851,'관리항목계정별잔액조회(전전월)'!$C:$E, 3, FALSE), 0))</f>
        <v>0</v>
      </c>
      <c r="Q851" s="46">
        <f t="shared" ca="1" si="60"/>
        <v>0</v>
      </c>
      <c r="R851" s="42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  <c r="S851" s="60"/>
    </row>
    <row r="852" spans="3:19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7"/>
        <v>0</v>
      </c>
      <c r="M852" s="14">
        <f ca="1">SUMIFS(거래명세서품목조회!BK:BK, 거래명세서품목조회!BX:BX, B852, 거래명세서품목조회!G:G, "&lt;="&amp;(INT($B$4)-30))</f>
        <v>0</v>
      </c>
      <c r="N852" s="40">
        <f t="shared" ca="1" si="58"/>
        <v>0</v>
      </c>
      <c r="O852" s="40">
        <f t="shared" ca="1" si="59"/>
        <v>0</v>
      </c>
      <c r="P852" s="40">
        <f ca="1">MIN(MAX(0, L852-N852-O852), IFERROR(VLOOKUP(B852,'관리항목계정별잔액조회(전전월)'!$C:$E, 3, FALSE), 0))</f>
        <v>0</v>
      </c>
      <c r="Q852" s="46">
        <f t="shared" ca="1" si="60"/>
        <v>0</v>
      </c>
      <c r="R852" s="42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  <c r="S852" s="60"/>
    </row>
    <row r="853" spans="3:19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7"/>
        <v>0</v>
      </c>
      <c r="M853" s="14">
        <f ca="1">SUMIFS(거래명세서품목조회!BK:BK, 거래명세서품목조회!BX:BX, B853, 거래명세서품목조회!G:G, "&lt;="&amp;(INT($B$4)-30))</f>
        <v>0</v>
      </c>
      <c r="N853" s="40">
        <f t="shared" ca="1" si="58"/>
        <v>0</v>
      </c>
      <c r="O853" s="40">
        <f t="shared" ca="1" si="59"/>
        <v>0</v>
      </c>
      <c r="P853" s="40">
        <f ca="1">MIN(MAX(0, L853-N853-O853), IFERROR(VLOOKUP(B853,'관리항목계정별잔액조회(전전월)'!$C:$E, 3, FALSE), 0))</f>
        <v>0</v>
      </c>
      <c r="Q853" s="46">
        <f t="shared" ca="1" si="60"/>
        <v>0</v>
      </c>
      <c r="R853" s="42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  <c r="S853" s="60"/>
    </row>
    <row r="854" spans="3:19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7"/>
        <v>0</v>
      </c>
      <c r="M854" s="14">
        <f ca="1">SUMIFS(거래명세서품목조회!BK:BK, 거래명세서품목조회!BX:BX, B854, 거래명세서품목조회!G:G, "&lt;="&amp;(INT($B$4)-30))</f>
        <v>0</v>
      </c>
      <c r="N854" s="40">
        <f t="shared" ca="1" si="58"/>
        <v>0</v>
      </c>
      <c r="O854" s="40">
        <f t="shared" ca="1" si="59"/>
        <v>0</v>
      </c>
      <c r="P854" s="40">
        <f ca="1">MIN(MAX(0, L854-N854-O854), IFERROR(VLOOKUP(B854,'관리항목계정별잔액조회(전전월)'!$C:$E, 3, FALSE), 0))</f>
        <v>0</v>
      </c>
      <c r="Q854" s="46">
        <f t="shared" ca="1" si="60"/>
        <v>0</v>
      </c>
      <c r="R854" s="42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  <c r="S854" s="60"/>
    </row>
    <row r="855" spans="3:19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7"/>
        <v>0</v>
      </c>
      <c r="M855" s="14">
        <f ca="1">SUMIFS(거래명세서품목조회!BK:BK, 거래명세서품목조회!BX:BX, B855, 거래명세서품목조회!G:G, "&lt;="&amp;(INT($B$4)-30))</f>
        <v>0</v>
      </c>
      <c r="N855" s="40">
        <f t="shared" ca="1" si="58"/>
        <v>0</v>
      </c>
      <c r="O855" s="40">
        <f t="shared" ca="1" si="59"/>
        <v>0</v>
      </c>
      <c r="P855" s="40">
        <f ca="1">MIN(MAX(0, L855-N855-O855), IFERROR(VLOOKUP(B855,'관리항목계정별잔액조회(전전월)'!$C:$E, 3, FALSE), 0))</f>
        <v>0</v>
      </c>
      <c r="Q855" s="46">
        <f t="shared" ca="1" si="60"/>
        <v>0</v>
      </c>
      <c r="R855" s="42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  <c r="S855" s="60"/>
    </row>
    <row r="856" spans="3:19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7"/>
        <v>0</v>
      </c>
      <c r="M856" s="14">
        <f ca="1">SUMIFS(거래명세서품목조회!BK:BK, 거래명세서품목조회!BX:BX, B856, 거래명세서품목조회!G:G, "&lt;="&amp;(INT($B$4)-30))</f>
        <v>0</v>
      </c>
      <c r="N856" s="40">
        <f t="shared" ca="1" si="58"/>
        <v>0</v>
      </c>
      <c r="O856" s="40">
        <f t="shared" ca="1" si="59"/>
        <v>0</v>
      </c>
      <c r="P856" s="40">
        <f ca="1">MIN(MAX(0, L856-N856-O856), IFERROR(VLOOKUP(B856,'관리항목계정별잔액조회(전전월)'!$C:$E, 3, FALSE), 0))</f>
        <v>0</v>
      </c>
      <c r="Q856" s="46">
        <f t="shared" ca="1" si="60"/>
        <v>0</v>
      </c>
      <c r="R856" s="42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  <c r="S856" s="60"/>
    </row>
    <row r="857" spans="3:19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7"/>
        <v>0</v>
      </c>
      <c r="M857" s="14">
        <f ca="1">SUMIFS(거래명세서품목조회!BK:BK, 거래명세서품목조회!BX:BX, B857, 거래명세서품목조회!G:G, "&lt;="&amp;(INT($B$4)-30))</f>
        <v>0</v>
      </c>
      <c r="N857" s="40">
        <f t="shared" ca="1" si="58"/>
        <v>0</v>
      </c>
      <c r="O857" s="40">
        <f t="shared" ca="1" si="59"/>
        <v>0</v>
      </c>
      <c r="P857" s="40">
        <f ca="1">MIN(MAX(0, L857-N857-O857), IFERROR(VLOOKUP(B857,'관리항목계정별잔액조회(전전월)'!$C:$E, 3, FALSE), 0))</f>
        <v>0</v>
      </c>
      <c r="Q857" s="46">
        <f t="shared" ca="1" si="60"/>
        <v>0</v>
      </c>
      <c r="R857" s="42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  <c r="S857" s="60"/>
    </row>
    <row r="858" spans="3:19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7"/>
        <v>0</v>
      </c>
      <c r="M858" s="14">
        <f ca="1">SUMIFS(거래명세서품목조회!BK:BK, 거래명세서품목조회!BX:BX, B858, 거래명세서품목조회!G:G, "&lt;="&amp;(INT($B$4)-30))</f>
        <v>0</v>
      </c>
      <c r="N858" s="40">
        <f t="shared" ca="1" si="58"/>
        <v>0</v>
      </c>
      <c r="O858" s="40">
        <f t="shared" ca="1" si="59"/>
        <v>0</v>
      </c>
      <c r="P858" s="40">
        <f ca="1">MIN(MAX(0, L858-N858-O858), IFERROR(VLOOKUP(B858,'관리항목계정별잔액조회(전전월)'!$C:$E, 3, FALSE), 0))</f>
        <v>0</v>
      </c>
      <c r="Q858" s="46">
        <f t="shared" ca="1" si="60"/>
        <v>0</v>
      </c>
      <c r="R858" s="42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  <c r="S858" s="60"/>
    </row>
    <row r="859" spans="3:19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7"/>
        <v>0</v>
      </c>
      <c r="M859" s="14">
        <f ca="1">SUMIFS(거래명세서품목조회!BK:BK, 거래명세서품목조회!BX:BX, B859, 거래명세서품목조회!G:G, "&lt;="&amp;(INT($B$4)-30))</f>
        <v>0</v>
      </c>
      <c r="N859" s="40">
        <f t="shared" ca="1" si="58"/>
        <v>0</v>
      </c>
      <c r="O859" s="40">
        <f t="shared" ca="1" si="59"/>
        <v>0</v>
      </c>
      <c r="P859" s="40">
        <f ca="1">MIN(MAX(0, L859-N859-O859), IFERROR(VLOOKUP(B859,'관리항목계정별잔액조회(전전월)'!$C:$E, 3, FALSE), 0))</f>
        <v>0</v>
      </c>
      <c r="Q859" s="46">
        <f t="shared" ca="1" si="60"/>
        <v>0</v>
      </c>
      <c r="R859" s="42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  <c r="S859" s="60"/>
    </row>
    <row r="860" spans="3:19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7"/>
        <v>0</v>
      </c>
      <c r="M860" s="14">
        <f ca="1">SUMIFS(거래명세서품목조회!BK:BK, 거래명세서품목조회!BX:BX, B860, 거래명세서품목조회!G:G, "&lt;="&amp;(INT($B$4)-30))</f>
        <v>0</v>
      </c>
      <c r="N860" s="40">
        <f t="shared" ca="1" si="58"/>
        <v>0</v>
      </c>
      <c r="O860" s="40">
        <f t="shared" ca="1" si="59"/>
        <v>0</v>
      </c>
      <c r="P860" s="40">
        <f ca="1">MIN(MAX(0, L860-N860-O860), IFERROR(VLOOKUP(B860,'관리항목계정별잔액조회(전전월)'!$C:$E, 3, FALSE), 0))</f>
        <v>0</v>
      </c>
      <c r="Q860" s="46">
        <f t="shared" ca="1" si="60"/>
        <v>0</v>
      </c>
      <c r="R860" s="42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  <c r="S860" s="60"/>
    </row>
    <row r="861" spans="3:19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7"/>
        <v>0</v>
      </c>
      <c r="M861" s="14">
        <f ca="1">SUMIFS(거래명세서품목조회!BK:BK, 거래명세서품목조회!BX:BX, B861, 거래명세서품목조회!G:G, "&lt;="&amp;(INT($B$4)-30))</f>
        <v>0</v>
      </c>
      <c r="N861" s="40">
        <f t="shared" ca="1" si="58"/>
        <v>0</v>
      </c>
      <c r="O861" s="40">
        <f t="shared" ca="1" si="59"/>
        <v>0</v>
      </c>
      <c r="P861" s="40">
        <f ca="1">MIN(MAX(0, L861-N861-O861), IFERROR(VLOOKUP(B861,'관리항목계정별잔액조회(전전월)'!$C:$E, 3, FALSE), 0))</f>
        <v>0</v>
      </c>
      <c r="Q861" s="46">
        <f t="shared" ca="1" si="60"/>
        <v>0</v>
      </c>
      <c r="R861" s="42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  <c r="S861" s="60"/>
    </row>
    <row r="862" spans="3:19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7"/>
        <v>0</v>
      </c>
      <c r="M862" s="14">
        <f ca="1">SUMIFS(거래명세서품목조회!BK:BK, 거래명세서품목조회!BX:BX, B862, 거래명세서품목조회!G:G, "&lt;="&amp;(INT($B$4)-30))</f>
        <v>0</v>
      </c>
      <c r="N862" s="40">
        <f t="shared" ca="1" si="58"/>
        <v>0</v>
      </c>
      <c r="O862" s="40">
        <f t="shared" ca="1" si="59"/>
        <v>0</v>
      </c>
      <c r="P862" s="40">
        <f ca="1">MIN(MAX(0, L862-N862-O862), IFERROR(VLOOKUP(B862,'관리항목계정별잔액조회(전전월)'!$C:$E, 3, FALSE), 0))</f>
        <v>0</v>
      </c>
      <c r="Q862" s="46">
        <f t="shared" ca="1" si="60"/>
        <v>0</v>
      </c>
      <c r="R862" s="42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  <c r="S862" s="60"/>
    </row>
    <row r="863" spans="3:19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7"/>
        <v>0</v>
      </c>
      <c r="M863" s="14">
        <f ca="1">SUMIFS(거래명세서품목조회!BK:BK, 거래명세서품목조회!BX:BX, B863, 거래명세서품목조회!G:G, "&lt;="&amp;(INT($B$4)-30))</f>
        <v>0</v>
      </c>
      <c r="N863" s="40">
        <f t="shared" ca="1" si="58"/>
        <v>0</v>
      </c>
      <c r="O863" s="40">
        <f t="shared" ca="1" si="59"/>
        <v>0</v>
      </c>
      <c r="P863" s="40">
        <f ca="1">MIN(MAX(0, L863-N863-O863), IFERROR(VLOOKUP(B863,'관리항목계정별잔액조회(전전월)'!$C:$E, 3, FALSE), 0))</f>
        <v>0</v>
      </c>
      <c r="Q863" s="46">
        <f t="shared" ca="1" si="60"/>
        <v>0</v>
      </c>
      <c r="R863" s="42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  <c r="S863" s="60"/>
    </row>
    <row r="864" spans="3:19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7"/>
        <v>0</v>
      </c>
      <c r="M864" s="14">
        <f ca="1">SUMIFS(거래명세서품목조회!BK:BK, 거래명세서품목조회!BX:BX, B864, 거래명세서품목조회!G:G, "&lt;="&amp;(INT($B$4)-30))</f>
        <v>0</v>
      </c>
      <c r="N864" s="40">
        <f t="shared" ca="1" si="58"/>
        <v>0</v>
      </c>
      <c r="O864" s="40">
        <f t="shared" ca="1" si="59"/>
        <v>0</v>
      </c>
      <c r="P864" s="40">
        <f ca="1">MIN(MAX(0, L864-N864-O864), IFERROR(VLOOKUP(B864,'관리항목계정별잔액조회(전전월)'!$C:$E, 3, FALSE), 0))</f>
        <v>0</v>
      </c>
      <c r="Q864" s="46">
        <f t="shared" ca="1" si="60"/>
        <v>0</v>
      </c>
      <c r="R864" s="42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  <c r="S864" s="60"/>
    </row>
    <row r="865" spans="3:19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7"/>
        <v>0</v>
      </c>
      <c r="M865" s="14">
        <f ca="1">SUMIFS(거래명세서품목조회!BK:BK, 거래명세서품목조회!BX:BX, B865, 거래명세서품목조회!G:G, "&lt;="&amp;(INT($B$4)-30))</f>
        <v>0</v>
      </c>
      <c r="N865" s="40">
        <f t="shared" ca="1" si="58"/>
        <v>0</v>
      </c>
      <c r="O865" s="40">
        <f t="shared" ca="1" si="59"/>
        <v>0</v>
      </c>
      <c r="P865" s="40">
        <f ca="1">MIN(MAX(0, L865-N865-O865), IFERROR(VLOOKUP(B865,'관리항목계정별잔액조회(전전월)'!$C:$E, 3, FALSE), 0))</f>
        <v>0</v>
      </c>
      <c r="Q865" s="46">
        <f t="shared" ca="1" si="60"/>
        <v>0</v>
      </c>
      <c r="R865" s="42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  <c r="S865" s="60"/>
    </row>
    <row r="866" spans="3:19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7"/>
        <v>0</v>
      </c>
      <c r="M866" s="14">
        <f ca="1">SUMIFS(거래명세서품목조회!BK:BK, 거래명세서품목조회!BX:BX, B866, 거래명세서품목조회!G:G, "&lt;="&amp;(INT($B$4)-30))</f>
        <v>0</v>
      </c>
      <c r="N866" s="40">
        <f t="shared" ca="1" si="58"/>
        <v>0</v>
      </c>
      <c r="O866" s="40">
        <f t="shared" ca="1" si="59"/>
        <v>0</v>
      </c>
      <c r="P866" s="40">
        <f ca="1">MIN(MAX(0, L866-N866-O866), IFERROR(VLOOKUP(B866,'관리항목계정별잔액조회(전전월)'!$C:$E, 3, FALSE), 0))</f>
        <v>0</v>
      </c>
      <c r="Q866" s="46">
        <f t="shared" ca="1" si="60"/>
        <v>0</v>
      </c>
      <c r="R866" s="42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  <c r="S866" s="60"/>
    </row>
    <row r="867" spans="3:19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7"/>
        <v>0</v>
      </c>
      <c r="M867" s="14">
        <f ca="1">SUMIFS(거래명세서품목조회!BK:BK, 거래명세서품목조회!BX:BX, B867, 거래명세서품목조회!G:G, "&lt;="&amp;(INT($B$4)-30))</f>
        <v>0</v>
      </c>
      <c r="N867" s="40">
        <f t="shared" ca="1" si="58"/>
        <v>0</v>
      </c>
      <c r="O867" s="40">
        <f t="shared" ca="1" si="59"/>
        <v>0</v>
      </c>
      <c r="P867" s="40">
        <f ca="1">MIN(MAX(0, L867-N867-O867), IFERROR(VLOOKUP(B867,'관리항목계정별잔액조회(전전월)'!$C:$E, 3, FALSE), 0))</f>
        <v>0</v>
      </c>
      <c r="Q867" s="46">
        <f t="shared" ca="1" si="60"/>
        <v>0</v>
      </c>
      <c r="R867" s="42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  <c r="S867" s="60"/>
    </row>
    <row r="868" spans="3:19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7"/>
        <v>0</v>
      </c>
      <c r="M868" s="14">
        <f ca="1">SUMIFS(거래명세서품목조회!BK:BK, 거래명세서품목조회!BX:BX, B868, 거래명세서품목조회!G:G, "&lt;="&amp;(INT($B$4)-30))</f>
        <v>0</v>
      </c>
      <c r="N868" s="40">
        <f t="shared" ca="1" si="58"/>
        <v>0</v>
      </c>
      <c r="O868" s="40">
        <f t="shared" ca="1" si="59"/>
        <v>0</v>
      </c>
      <c r="P868" s="40">
        <f ca="1">MIN(MAX(0, L868-N868-O868), IFERROR(VLOOKUP(B868,'관리항목계정별잔액조회(전전월)'!$C:$E, 3, FALSE), 0))</f>
        <v>0</v>
      </c>
      <c r="Q868" s="46">
        <f t="shared" ca="1" si="60"/>
        <v>0</v>
      </c>
      <c r="R868" s="42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  <c r="S868" s="60"/>
    </row>
    <row r="869" spans="3:19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7"/>
        <v>0</v>
      </c>
      <c r="M869" s="14">
        <f ca="1">SUMIFS(거래명세서품목조회!BK:BK, 거래명세서품목조회!BX:BX, B869, 거래명세서품목조회!G:G, "&lt;="&amp;(INT($B$4)-30))</f>
        <v>0</v>
      </c>
      <c r="N869" s="40">
        <f t="shared" ca="1" si="58"/>
        <v>0</v>
      </c>
      <c r="O869" s="40">
        <f t="shared" ca="1" si="59"/>
        <v>0</v>
      </c>
      <c r="P869" s="40">
        <f ca="1">MIN(MAX(0, L869-N869-O869), IFERROR(VLOOKUP(B869,'관리항목계정별잔액조회(전전월)'!$C:$E, 3, FALSE), 0))</f>
        <v>0</v>
      </c>
      <c r="Q869" s="46">
        <f t="shared" ca="1" si="60"/>
        <v>0</v>
      </c>
      <c r="R869" s="42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  <c r="S869" s="60"/>
    </row>
    <row r="870" spans="3:19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7"/>
        <v>0</v>
      </c>
      <c r="M870" s="14">
        <f ca="1">SUMIFS(거래명세서품목조회!BK:BK, 거래명세서품목조회!BX:BX, B870, 거래명세서품목조회!G:G, "&lt;="&amp;(INT($B$4)-30))</f>
        <v>0</v>
      </c>
      <c r="N870" s="40">
        <f t="shared" ca="1" si="58"/>
        <v>0</v>
      </c>
      <c r="O870" s="40">
        <f t="shared" ca="1" si="59"/>
        <v>0</v>
      </c>
      <c r="P870" s="40">
        <f ca="1">MIN(MAX(0, L870-N870-O870), IFERROR(VLOOKUP(B870,'관리항목계정별잔액조회(전전월)'!$C:$E, 3, FALSE), 0))</f>
        <v>0</v>
      </c>
      <c r="Q870" s="46">
        <f t="shared" ca="1" si="60"/>
        <v>0</v>
      </c>
      <c r="R870" s="42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  <c r="S870" s="60"/>
    </row>
    <row r="871" spans="3:19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7"/>
        <v>0</v>
      </c>
      <c r="M871" s="14">
        <f ca="1">SUMIFS(거래명세서품목조회!BK:BK, 거래명세서품목조회!BX:BX, B871, 거래명세서품목조회!G:G, "&lt;="&amp;(INT($B$4)-30))</f>
        <v>0</v>
      </c>
      <c r="N871" s="40">
        <f t="shared" ca="1" si="58"/>
        <v>0</v>
      </c>
      <c r="O871" s="40">
        <f t="shared" ca="1" si="59"/>
        <v>0</v>
      </c>
      <c r="P871" s="40">
        <f ca="1">MIN(MAX(0, L871-N871-O871), IFERROR(VLOOKUP(B871,'관리항목계정별잔액조회(전전월)'!$C:$E, 3, FALSE), 0))</f>
        <v>0</v>
      </c>
      <c r="Q871" s="46">
        <f t="shared" ca="1" si="60"/>
        <v>0</v>
      </c>
      <c r="R871" s="42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  <c r="S871" s="60"/>
    </row>
    <row r="872" spans="3:19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7"/>
        <v>0</v>
      </c>
      <c r="M872" s="14">
        <f ca="1">SUMIFS(거래명세서품목조회!BK:BK, 거래명세서품목조회!BX:BX, B872, 거래명세서품목조회!G:G, "&lt;="&amp;(INT($B$4)-30))</f>
        <v>0</v>
      </c>
      <c r="N872" s="40">
        <f t="shared" ca="1" si="58"/>
        <v>0</v>
      </c>
      <c r="O872" s="40">
        <f t="shared" ca="1" si="59"/>
        <v>0</v>
      </c>
      <c r="P872" s="40">
        <f ca="1">MIN(MAX(0, L872-N872-O872), IFERROR(VLOOKUP(B872,'관리항목계정별잔액조회(전전월)'!$C:$E, 3, FALSE), 0))</f>
        <v>0</v>
      </c>
      <c r="Q872" s="46">
        <f t="shared" ca="1" si="60"/>
        <v>0</v>
      </c>
      <c r="R872" s="42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  <c r="S872" s="60"/>
    </row>
    <row r="873" spans="3:19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7"/>
        <v>0</v>
      </c>
      <c r="M873" s="14">
        <f ca="1">SUMIFS(거래명세서품목조회!BK:BK, 거래명세서품목조회!BX:BX, B873, 거래명세서품목조회!G:G, "&lt;="&amp;(INT($B$4)-30))</f>
        <v>0</v>
      </c>
      <c r="N873" s="40">
        <f t="shared" ca="1" si="58"/>
        <v>0</v>
      </c>
      <c r="O873" s="40">
        <f t="shared" ca="1" si="59"/>
        <v>0</v>
      </c>
      <c r="P873" s="40">
        <f ca="1">MIN(MAX(0, L873-N873-O873), IFERROR(VLOOKUP(B873,'관리항목계정별잔액조회(전전월)'!$C:$E, 3, FALSE), 0))</f>
        <v>0</v>
      </c>
      <c r="Q873" s="46">
        <f t="shared" ca="1" si="60"/>
        <v>0</v>
      </c>
      <c r="R873" s="42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  <c r="S873" s="60"/>
    </row>
    <row r="874" spans="3:19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7"/>
        <v>0</v>
      </c>
      <c r="M874" s="14">
        <f ca="1">SUMIFS(거래명세서품목조회!BK:BK, 거래명세서품목조회!BX:BX, B874, 거래명세서품목조회!G:G, "&lt;="&amp;(INT($B$4)-30))</f>
        <v>0</v>
      </c>
      <c r="N874" s="40">
        <f t="shared" ca="1" si="58"/>
        <v>0</v>
      </c>
      <c r="O874" s="40">
        <f t="shared" ca="1" si="59"/>
        <v>0</v>
      </c>
      <c r="P874" s="40">
        <f ca="1">MIN(MAX(0, L874-N874-O874), IFERROR(VLOOKUP(B874,'관리항목계정별잔액조회(전전월)'!$C:$E, 3, FALSE), 0))</f>
        <v>0</v>
      </c>
      <c r="Q874" s="46">
        <f t="shared" ca="1" si="60"/>
        <v>0</v>
      </c>
      <c r="R874" s="42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  <c r="S874" s="60"/>
    </row>
    <row r="875" spans="3:19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7"/>
        <v>0</v>
      </c>
      <c r="M875" s="14">
        <f ca="1">SUMIFS(거래명세서품목조회!BK:BK, 거래명세서품목조회!BX:BX, B875, 거래명세서품목조회!G:G, "&lt;="&amp;(INT($B$4)-30))</f>
        <v>0</v>
      </c>
      <c r="N875" s="40">
        <f t="shared" ca="1" si="58"/>
        <v>0</v>
      </c>
      <c r="O875" s="40">
        <f t="shared" ca="1" si="59"/>
        <v>0</v>
      </c>
      <c r="P875" s="40">
        <f ca="1">MIN(MAX(0, L875-N875-O875), IFERROR(VLOOKUP(B875,'관리항목계정별잔액조회(전전월)'!$C:$E, 3, FALSE), 0))</f>
        <v>0</v>
      </c>
      <c r="Q875" s="46">
        <f t="shared" ca="1" si="60"/>
        <v>0</v>
      </c>
      <c r="R875" s="42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  <c r="S875" s="60"/>
    </row>
    <row r="876" spans="3:19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7"/>
        <v>0</v>
      </c>
      <c r="M876" s="14">
        <f ca="1">SUMIFS(거래명세서품목조회!BK:BK, 거래명세서품목조회!BX:BX, B876, 거래명세서품목조회!G:G, "&lt;="&amp;(INT($B$4)-30))</f>
        <v>0</v>
      </c>
      <c r="N876" s="40">
        <f t="shared" ca="1" si="58"/>
        <v>0</v>
      </c>
      <c r="O876" s="40">
        <f t="shared" ca="1" si="59"/>
        <v>0</v>
      </c>
      <c r="P876" s="40">
        <f ca="1">MIN(MAX(0, L876-N876-O876), IFERROR(VLOOKUP(B876,'관리항목계정별잔액조회(전전월)'!$C:$E, 3, FALSE), 0))</f>
        <v>0</v>
      </c>
      <c r="Q876" s="46">
        <f t="shared" ca="1" si="60"/>
        <v>0</v>
      </c>
      <c r="R876" s="42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  <c r="S876" s="60"/>
    </row>
    <row r="877" spans="3:19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7"/>
        <v>0</v>
      </c>
      <c r="M877" s="14">
        <f ca="1">SUMIFS(거래명세서품목조회!BK:BK, 거래명세서품목조회!BX:BX, B877, 거래명세서품목조회!G:G, "&lt;="&amp;(INT($B$4)-30))</f>
        <v>0</v>
      </c>
      <c r="N877" s="40">
        <f t="shared" ca="1" si="58"/>
        <v>0</v>
      </c>
      <c r="O877" s="40">
        <f t="shared" ca="1" si="59"/>
        <v>0</v>
      </c>
      <c r="P877" s="40">
        <f ca="1">MIN(MAX(0, L877-N877-O877), IFERROR(VLOOKUP(B877,'관리항목계정별잔액조회(전전월)'!$C:$E, 3, FALSE), 0))</f>
        <v>0</v>
      </c>
      <c r="Q877" s="46">
        <f t="shared" ca="1" si="60"/>
        <v>0</v>
      </c>
      <c r="R877" s="42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  <c r="S877" s="60"/>
    </row>
    <row r="878" spans="3:19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7"/>
        <v>0</v>
      </c>
      <c r="M878" s="14">
        <f ca="1">SUMIFS(거래명세서품목조회!BK:BK, 거래명세서품목조회!BX:BX, B878, 거래명세서품목조회!G:G, "&lt;="&amp;(INT($B$4)-30))</f>
        <v>0</v>
      </c>
      <c r="N878" s="40">
        <f t="shared" ca="1" si="58"/>
        <v>0</v>
      </c>
      <c r="O878" s="40">
        <f t="shared" ca="1" si="59"/>
        <v>0</v>
      </c>
      <c r="P878" s="40">
        <f ca="1">MIN(MAX(0, L878-N878-O878), IFERROR(VLOOKUP(B878,'관리항목계정별잔액조회(전전월)'!$C:$E, 3, FALSE), 0))</f>
        <v>0</v>
      </c>
      <c r="Q878" s="46">
        <f t="shared" ca="1" si="60"/>
        <v>0</v>
      </c>
      <c r="R878" s="42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  <c r="S878" s="60"/>
    </row>
    <row r="879" spans="3:19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7"/>
        <v>0</v>
      </c>
      <c r="M879" s="14">
        <f ca="1">SUMIFS(거래명세서품목조회!BK:BK, 거래명세서품목조회!BX:BX, B879, 거래명세서품목조회!G:G, "&lt;="&amp;(INT($B$4)-30))</f>
        <v>0</v>
      </c>
      <c r="N879" s="40">
        <f t="shared" ca="1" si="58"/>
        <v>0</v>
      </c>
      <c r="O879" s="40">
        <f t="shared" ca="1" si="59"/>
        <v>0</v>
      </c>
      <c r="P879" s="40">
        <f ca="1">MIN(MAX(0, L879-N879-O879), IFERROR(VLOOKUP(B879,'관리항목계정별잔액조회(전전월)'!$C:$E, 3, FALSE), 0))</f>
        <v>0</v>
      </c>
      <c r="Q879" s="46">
        <f t="shared" ca="1" si="60"/>
        <v>0</v>
      </c>
      <c r="R879" s="42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  <c r="S879" s="60"/>
    </row>
    <row r="880" spans="3:19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7"/>
        <v>0</v>
      </c>
      <c r="M880" s="14">
        <f ca="1">SUMIFS(거래명세서품목조회!BK:BK, 거래명세서품목조회!BX:BX, B880, 거래명세서품목조회!G:G, "&lt;="&amp;(INT($B$4)-30))</f>
        <v>0</v>
      </c>
      <c r="N880" s="40">
        <f t="shared" ca="1" si="58"/>
        <v>0</v>
      </c>
      <c r="O880" s="40">
        <f t="shared" ca="1" si="59"/>
        <v>0</v>
      </c>
      <c r="P880" s="40">
        <f ca="1">MIN(MAX(0, L880-N880-O880), IFERROR(VLOOKUP(B880,'관리항목계정별잔액조회(전전월)'!$C:$E, 3, FALSE), 0))</f>
        <v>0</v>
      </c>
      <c r="Q880" s="46">
        <f t="shared" ca="1" si="60"/>
        <v>0</v>
      </c>
      <c r="R880" s="42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  <c r="S880" s="60"/>
    </row>
    <row r="881" spans="3:19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7"/>
        <v>0</v>
      </c>
      <c r="M881" s="14">
        <f ca="1">SUMIFS(거래명세서품목조회!BK:BK, 거래명세서품목조회!BX:BX, B881, 거래명세서품목조회!G:G, "&lt;="&amp;(INT($B$4)-30))</f>
        <v>0</v>
      </c>
      <c r="N881" s="40">
        <f t="shared" ca="1" si="58"/>
        <v>0</v>
      </c>
      <c r="O881" s="40">
        <f t="shared" ca="1" si="59"/>
        <v>0</v>
      </c>
      <c r="P881" s="40">
        <f ca="1">MIN(MAX(0, L881-N881-O881), IFERROR(VLOOKUP(B881,'관리항목계정별잔액조회(전전월)'!$C:$E, 3, FALSE), 0))</f>
        <v>0</v>
      </c>
      <c r="Q881" s="46">
        <f t="shared" ca="1" si="60"/>
        <v>0</v>
      </c>
      <c r="R881" s="42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  <c r="S881" s="60"/>
    </row>
    <row r="882" spans="3:19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7"/>
        <v>0</v>
      </c>
      <c r="M882" s="14">
        <f ca="1">SUMIFS(거래명세서품목조회!BK:BK, 거래명세서품목조회!BX:BX, B882, 거래명세서품목조회!G:G, "&lt;="&amp;(INT($B$4)-30))</f>
        <v>0</v>
      </c>
      <c r="N882" s="40">
        <f t="shared" ca="1" si="58"/>
        <v>0</v>
      </c>
      <c r="O882" s="40">
        <f t="shared" ca="1" si="59"/>
        <v>0</v>
      </c>
      <c r="P882" s="40">
        <f ca="1">MIN(MAX(0, L882-N882-O882), IFERROR(VLOOKUP(B882,'관리항목계정별잔액조회(전전월)'!$C:$E, 3, FALSE), 0))</f>
        <v>0</v>
      </c>
      <c r="Q882" s="46">
        <f t="shared" ca="1" si="60"/>
        <v>0</v>
      </c>
      <c r="R882" s="42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  <c r="S882" s="60"/>
    </row>
    <row r="883" spans="3:19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7"/>
        <v>0</v>
      </c>
      <c r="M883" s="14">
        <f ca="1">SUMIFS(거래명세서품목조회!BK:BK, 거래명세서품목조회!BX:BX, B883, 거래명세서품목조회!G:G, "&lt;="&amp;(INT($B$4)-30))</f>
        <v>0</v>
      </c>
      <c r="N883" s="40">
        <f t="shared" ca="1" si="58"/>
        <v>0</v>
      </c>
      <c r="O883" s="40">
        <f t="shared" ca="1" si="59"/>
        <v>0</v>
      </c>
      <c r="P883" s="40">
        <f ca="1">MIN(MAX(0, L883-N883-O883), IFERROR(VLOOKUP(B883,'관리항목계정별잔액조회(전전월)'!$C:$E, 3, FALSE), 0))</f>
        <v>0</v>
      </c>
      <c r="Q883" s="46">
        <f t="shared" ca="1" si="60"/>
        <v>0</v>
      </c>
      <c r="R883" s="42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  <c r="S883" s="60"/>
    </row>
    <row r="884" spans="3:19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7"/>
        <v>0</v>
      </c>
      <c r="M884" s="14">
        <f ca="1">SUMIFS(거래명세서품목조회!BK:BK, 거래명세서품목조회!BX:BX, B884, 거래명세서품목조회!G:G, "&lt;="&amp;(INT($B$4)-30))</f>
        <v>0</v>
      </c>
      <c r="N884" s="40">
        <f t="shared" ca="1" si="58"/>
        <v>0</v>
      </c>
      <c r="O884" s="40">
        <f t="shared" ca="1" si="59"/>
        <v>0</v>
      </c>
      <c r="P884" s="40">
        <f ca="1">MIN(MAX(0, L884-N884-O884), IFERROR(VLOOKUP(B884,'관리항목계정별잔액조회(전전월)'!$C:$E, 3, FALSE), 0))</f>
        <v>0</v>
      </c>
      <c r="Q884" s="46">
        <f t="shared" ca="1" si="60"/>
        <v>0</v>
      </c>
      <c r="R884" s="42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  <c r="S884" s="60"/>
    </row>
    <row r="885" spans="3:19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7"/>
        <v>0</v>
      </c>
      <c r="M885" s="14">
        <f ca="1">SUMIFS(거래명세서품목조회!BK:BK, 거래명세서품목조회!BX:BX, B885, 거래명세서품목조회!G:G, "&lt;="&amp;(INT($B$4)-30))</f>
        <v>0</v>
      </c>
      <c r="N885" s="40">
        <f t="shared" ca="1" si="58"/>
        <v>0</v>
      </c>
      <c r="O885" s="40">
        <f t="shared" ca="1" si="59"/>
        <v>0</v>
      </c>
      <c r="P885" s="40">
        <f ca="1">MIN(MAX(0, L885-N885-O885), IFERROR(VLOOKUP(B885,'관리항목계정별잔액조회(전전월)'!$C:$E, 3, FALSE), 0))</f>
        <v>0</v>
      </c>
      <c r="Q885" s="46">
        <f t="shared" ca="1" si="60"/>
        <v>0</v>
      </c>
      <c r="R885" s="42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  <c r="S885" s="60"/>
    </row>
    <row r="886" spans="3:19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7"/>
        <v>0</v>
      </c>
      <c r="M886" s="14">
        <f ca="1">SUMIFS(거래명세서품목조회!BK:BK, 거래명세서품목조회!BX:BX, B886, 거래명세서품목조회!G:G, "&lt;="&amp;(INT($B$4)-30))</f>
        <v>0</v>
      </c>
      <c r="N886" s="40">
        <f t="shared" ca="1" si="58"/>
        <v>0</v>
      </c>
      <c r="O886" s="40">
        <f t="shared" ca="1" si="59"/>
        <v>0</v>
      </c>
      <c r="P886" s="40">
        <f ca="1">MIN(MAX(0, L886-N886-O886), IFERROR(VLOOKUP(B886,'관리항목계정별잔액조회(전전월)'!$C:$E, 3, FALSE), 0))</f>
        <v>0</v>
      </c>
      <c r="Q886" s="46">
        <f t="shared" ca="1" si="60"/>
        <v>0</v>
      </c>
      <c r="R886" s="42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  <c r="S886" s="60"/>
    </row>
    <row r="887" spans="3:19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7"/>
        <v>0</v>
      </c>
      <c r="M887" s="14">
        <f ca="1">SUMIFS(거래명세서품목조회!BK:BK, 거래명세서품목조회!BX:BX, B887, 거래명세서품목조회!G:G, "&lt;="&amp;(INT($B$4)-30))</f>
        <v>0</v>
      </c>
      <c r="N887" s="40">
        <f t="shared" ca="1" si="58"/>
        <v>0</v>
      </c>
      <c r="O887" s="40">
        <f t="shared" ca="1" si="59"/>
        <v>0</v>
      </c>
      <c r="P887" s="40">
        <f ca="1">MIN(MAX(0, L887-N887-O887), IFERROR(VLOOKUP(B887,'관리항목계정별잔액조회(전전월)'!$C:$E, 3, FALSE), 0))</f>
        <v>0</v>
      </c>
      <c r="Q887" s="46">
        <f t="shared" ca="1" si="60"/>
        <v>0</v>
      </c>
      <c r="R887" s="42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  <c r="S887" s="60"/>
    </row>
    <row r="888" spans="3:19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7"/>
        <v>0</v>
      </c>
      <c r="M888" s="14">
        <f ca="1">SUMIFS(거래명세서품목조회!BK:BK, 거래명세서품목조회!BX:BX, B888, 거래명세서품목조회!G:G, "&lt;="&amp;(INT($B$4)-30))</f>
        <v>0</v>
      </c>
      <c r="N888" s="40">
        <f t="shared" ca="1" si="58"/>
        <v>0</v>
      </c>
      <c r="O888" s="40">
        <f t="shared" ca="1" si="59"/>
        <v>0</v>
      </c>
      <c r="P888" s="40">
        <f ca="1">MIN(MAX(0, L888-N888-O888), IFERROR(VLOOKUP(B888,'관리항목계정별잔액조회(전전월)'!$C:$E, 3, FALSE), 0))</f>
        <v>0</v>
      </c>
      <c r="Q888" s="46">
        <f t="shared" ca="1" si="60"/>
        <v>0</v>
      </c>
      <c r="R888" s="42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  <c r="S888" s="60"/>
    </row>
    <row r="889" spans="3:19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7"/>
        <v>0</v>
      </c>
      <c r="M889" s="14">
        <f ca="1">SUMIFS(거래명세서품목조회!BK:BK, 거래명세서품목조회!BX:BX, B889, 거래명세서품목조회!G:G, "&lt;="&amp;(INT($B$4)-30))</f>
        <v>0</v>
      </c>
      <c r="N889" s="40">
        <f t="shared" ca="1" si="58"/>
        <v>0</v>
      </c>
      <c r="O889" s="40">
        <f t="shared" ca="1" si="59"/>
        <v>0</v>
      </c>
      <c r="P889" s="40">
        <f ca="1">MIN(MAX(0, L889-N889-O889), IFERROR(VLOOKUP(B889,'관리항목계정별잔액조회(전전월)'!$C:$E, 3, FALSE), 0))</f>
        <v>0</v>
      </c>
      <c r="Q889" s="46">
        <f t="shared" ca="1" si="60"/>
        <v>0</v>
      </c>
      <c r="R889" s="42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  <c r="S889" s="60"/>
    </row>
    <row r="890" spans="3:19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7"/>
        <v>0</v>
      </c>
      <c r="M890" s="14">
        <f ca="1">SUMIFS(거래명세서품목조회!BK:BK, 거래명세서품목조회!BX:BX, B890, 거래명세서품목조회!G:G, "&lt;="&amp;(INT($B$4)-30))</f>
        <v>0</v>
      </c>
      <c r="N890" s="40">
        <f t="shared" ca="1" si="58"/>
        <v>0</v>
      </c>
      <c r="O890" s="40">
        <f t="shared" ca="1" si="59"/>
        <v>0</v>
      </c>
      <c r="P890" s="40">
        <f ca="1">MIN(MAX(0, L890-N890-O890), IFERROR(VLOOKUP(B890,'관리항목계정별잔액조회(전전월)'!$C:$E, 3, FALSE), 0))</f>
        <v>0</v>
      </c>
      <c r="Q890" s="46">
        <f t="shared" ca="1" si="60"/>
        <v>0</v>
      </c>
      <c r="R890" s="42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  <c r="S890" s="60"/>
    </row>
    <row r="891" spans="3:19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7"/>
        <v>0</v>
      </c>
      <c r="M891" s="14">
        <f ca="1">SUMIFS(거래명세서품목조회!BK:BK, 거래명세서품목조회!BX:BX, B891, 거래명세서품목조회!G:G, "&lt;="&amp;(INT($B$4)-30))</f>
        <v>0</v>
      </c>
      <c r="N891" s="40">
        <f t="shared" ca="1" si="58"/>
        <v>0</v>
      </c>
      <c r="O891" s="40">
        <f t="shared" ca="1" si="59"/>
        <v>0</v>
      </c>
      <c r="P891" s="40">
        <f ca="1">MIN(MAX(0, L891-N891-O891), IFERROR(VLOOKUP(B891,'관리항목계정별잔액조회(전전월)'!$C:$E, 3, FALSE), 0))</f>
        <v>0</v>
      </c>
      <c r="Q891" s="46">
        <f t="shared" ca="1" si="60"/>
        <v>0</v>
      </c>
      <c r="R891" s="42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  <c r="S891" s="60"/>
    </row>
    <row r="892" spans="3:19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7"/>
        <v>0</v>
      </c>
      <c r="M892" s="14">
        <f ca="1">SUMIFS(거래명세서품목조회!BK:BK, 거래명세서품목조회!BX:BX, B892, 거래명세서품목조회!G:G, "&lt;="&amp;(INT($B$4)-30))</f>
        <v>0</v>
      </c>
      <c r="N892" s="40">
        <f t="shared" ca="1" si="58"/>
        <v>0</v>
      </c>
      <c r="O892" s="40">
        <f t="shared" ca="1" si="59"/>
        <v>0</v>
      </c>
      <c r="P892" s="40">
        <f ca="1">MIN(MAX(0, L892-N892-O892), IFERROR(VLOOKUP(B892,'관리항목계정별잔액조회(전전월)'!$C:$E, 3, FALSE), 0))</f>
        <v>0</v>
      </c>
      <c r="Q892" s="46">
        <f t="shared" ca="1" si="60"/>
        <v>0</v>
      </c>
      <c r="R892" s="42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  <c r="S892" s="60"/>
    </row>
    <row r="893" spans="3:19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7"/>
        <v>0</v>
      </c>
      <c r="M893" s="14">
        <f ca="1">SUMIFS(거래명세서품목조회!BK:BK, 거래명세서품목조회!BX:BX, B893, 거래명세서품목조회!G:G, "&lt;="&amp;(INT($B$4)-30))</f>
        <v>0</v>
      </c>
      <c r="N893" s="40">
        <f t="shared" ca="1" si="58"/>
        <v>0</v>
      </c>
      <c r="O893" s="40">
        <f t="shared" ca="1" si="59"/>
        <v>0</v>
      </c>
      <c r="P893" s="40">
        <f ca="1">MIN(MAX(0, L893-N893-O893), IFERROR(VLOOKUP(B893,'관리항목계정별잔액조회(전전월)'!$C:$E, 3, FALSE), 0))</f>
        <v>0</v>
      </c>
      <c r="Q893" s="46">
        <f t="shared" ca="1" si="60"/>
        <v>0</v>
      </c>
      <c r="R893" s="42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  <c r="S893" s="60"/>
    </row>
    <row r="894" spans="3:19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7"/>
        <v>0</v>
      </c>
      <c r="M894" s="14">
        <f ca="1">SUMIFS(거래명세서품목조회!BK:BK, 거래명세서품목조회!BX:BX, B894, 거래명세서품목조회!G:G, "&lt;="&amp;(INT($B$4)-30))</f>
        <v>0</v>
      </c>
      <c r="N894" s="40">
        <f t="shared" ca="1" si="58"/>
        <v>0</v>
      </c>
      <c r="O894" s="40">
        <f t="shared" ca="1" si="59"/>
        <v>0</v>
      </c>
      <c r="P894" s="40">
        <f ca="1">MIN(MAX(0, L894-N894-O894), IFERROR(VLOOKUP(B894,'관리항목계정별잔액조회(전전월)'!$C:$E, 3, FALSE), 0))</f>
        <v>0</v>
      </c>
      <c r="Q894" s="46">
        <f t="shared" ca="1" si="60"/>
        <v>0</v>
      </c>
      <c r="R894" s="42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  <c r="S894" s="60"/>
    </row>
    <row r="895" spans="3:19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7"/>
        <v>0</v>
      </c>
      <c r="M895" s="14">
        <f ca="1">SUMIFS(거래명세서품목조회!BK:BK, 거래명세서품목조회!BX:BX, B895, 거래명세서품목조회!G:G, "&lt;="&amp;(INT($B$4)-30))</f>
        <v>0</v>
      </c>
      <c r="N895" s="40">
        <f t="shared" ca="1" si="58"/>
        <v>0</v>
      </c>
      <c r="O895" s="40">
        <f t="shared" ca="1" si="59"/>
        <v>0</v>
      </c>
      <c r="P895" s="40">
        <f ca="1">MIN(MAX(0, L895-N895-O895), IFERROR(VLOOKUP(B895,'관리항목계정별잔액조회(전전월)'!$C:$E, 3, FALSE), 0))</f>
        <v>0</v>
      </c>
      <c r="Q895" s="46">
        <f t="shared" ca="1" si="60"/>
        <v>0</v>
      </c>
      <c r="R895" s="42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  <c r="S895" s="60"/>
    </row>
    <row r="896" spans="3:19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7"/>
        <v>0</v>
      </c>
      <c r="M896" s="14">
        <f ca="1">SUMIFS(거래명세서품목조회!BK:BK, 거래명세서품목조회!BX:BX, B896, 거래명세서품목조회!G:G, "&lt;="&amp;(INT($B$4)-30))</f>
        <v>0</v>
      </c>
      <c r="N896" s="40">
        <f t="shared" ca="1" si="58"/>
        <v>0</v>
      </c>
      <c r="O896" s="40">
        <f t="shared" ca="1" si="59"/>
        <v>0</v>
      </c>
      <c r="P896" s="40">
        <f ca="1">MIN(MAX(0, L896-N896-O896), IFERROR(VLOOKUP(B896,'관리항목계정별잔액조회(전전월)'!$C:$E, 3, FALSE), 0))</f>
        <v>0</v>
      </c>
      <c r="Q896" s="46">
        <f t="shared" ca="1" si="60"/>
        <v>0</v>
      </c>
      <c r="R896" s="42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  <c r="S896" s="60"/>
    </row>
    <row r="897" spans="3:19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7"/>
        <v>0</v>
      </c>
      <c r="M897" s="14">
        <f ca="1">SUMIFS(거래명세서품목조회!BK:BK, 거래명세서품목조회!BX:BX, B897, 거래명세서품목조회!G:G, "&lt;="&amp;(INT($B$4)-30))</f>
        <v>0</v>
      </c>
      <c r="N897" s="40">
        <f t="shared" ca="1" si="58"/>
        <v>0</v>
      </c>
      <c r="O897" s="40">
        <f t="shared" ca="1" si="59"/>
        <v>0</v>
      </c>
      <c r="P897" s="40">
        <f ca="1">MIN(MAX(0, L897-N897-O897), IFERROR(VLOOKUP(B897,'관리항목계정별잔액조회(전전월)'!$C:$E, 3, FALSE), 0))</f>
        <v>0</v>
      </c>
      <c r="Q897" s="46">
        <f t="shared" ca="1" si="60"/>
        <v>0</v>
      </c>
      <c r="R897" s="42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  <c r="S897" s="60"/>
    </row>
    <row r="898" spans="3:19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7"/>
        <v>0</v>
      </c>
      <c r="M898" s="14">
        <f ca="1">SUMIFS(거래명세서품목조회!BK:BK, 거래명세서품목조회!BX:BX, B898, 거래명세서품목조회!G:G, "&lt;="&amp;(INT($B$4)-30))</f>
        <v>0</v>
      </c>
      <c r="N898" s="40">
        <f t="shared" ca="1" si="58"/>
        <v>0</v>
      </c>
      <c r="O898" s="40">
        <f t="shared" ca="1" si="59"/>
        <v>0</v>
      </c>
      <c r="P898" s="40">
        <f ca="1">MIN(MAX(0, L898-N898-O898), IFERROR(VLOOKUP(B898,'관리항목계정별잔액조회(전전월)'!$C:$E, 3, FALSE), 0))</f>
        <v>0</v>
      </c>
      <c r="Q898" s="46">
        <f t="shared" ca="1" si="60"/>
        <v>0</v>
      </c>
      <c r="R898" s="42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  <c r="S898" s="60"/>
    </row>
    <row r="899" spans="3:19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7"/>
        <v>0</v>
      </c>
      <c r="M899" s="14">
        <f ca="1">SUMIFS(거래명세서품목조회!BK:BK, 거래명세서품목조회!BX:BX, B899, 거래명세서품목조회!G:G, "&lt;="&amp;(INT($B$4)-30))</f>
        <v>0</v>
      </c>
      <c r="N899" s="40">
        <f t="shared" ca="1" si="58"/>
        <v>0</v>
      </c>
      <c r="O899" s="40">
        <f t="shared" ca="1" si="59"/>
        <v>0</v>
      </c>
      <c r="P899" s="40">
        <f ca="1">MIN(MAX(0, L899-N899-O899), IFERROR(VLOOKUP(B899,'관리항목계정별잔액조회(전전월)'!$C:$E, 3, FALSE), 0))</f>
        <v>0</v>
      </c>
      <c r="Q899" s="46">
        <f t="shared" ca="1" si="60"/>
        <v>0</v>
      </c>
      <c r="R899" s="42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  <c r="S899" s="60"/>
    </row>
    <row r="900" spans="3:19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7"/>
        <v>0</v>
      </c>
      <c r="M900" s="14">
        <f ca="1">SUMIFS(거래명세서품목조회!BK:BK, 거래명세서품목조회!BX:BX, B900, 거래명세서품목조회!G:G, "&lt;="&amp;(INT($B$4)-30))</f>
        <v>0</v>
      </c>
      <c r="N900" s="40">
        <f t="shared" ca="1" si="58"/>
        <v>0</v>
      </c>
      <c r="O900" s="40">
        <f t="shared" ca="1" si="59"/>
        <v>0</v>
      </c>
      <c r="P900" s="40">
        <f ca="1">MIN(MAX(0, L900-N900-O900), IFERROR(VLOOKUP(B900,'관리항목계정별잔액조회(전전월)'!$C:$E, 3, FALSE), 0))</f>
        <v>0</v>
      </c>
      <c r="Q900" s="46">
        <f t="shared" ca="1" si="60"/>
        <v>0</v>
      </c>
      <c r="R900" s="42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  <c r="S900" s="60"/>
    </row>
    <row r="901" spans="3:19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7"/>
        <v>0</v>
      </c>
      <c r="M901" s="14">
        <f ca="1">SUMIFS(거래명세서품목조회!BK:BK, 거래명세서품목조회!BX:BX, B901, 거래명세서품목조회!G:G, "&lt;="&amp;(INT($B$4)-30))</f>
        <v>0</v>
      </c>
      <c r="N901" s="40">
        <f t="shared" ca="1" si="58"/>
        <v>0</v>
      </c>
      <c r="O901" s="40">
        <f t="shared" ca="1" si="59"/>
        <v>0</v>
      </c>
      <c r="P901" s="40">
        <f ca="1">MIN(MAX(0, L901-N901-O901), IFERROR(VLOOKUP(B901,'관리항목계정별잔액조회(전전월)'!$C:$E, 3, FALSE), 0))</f>
        <v>0</v>
      </c>
      <c r="Q901" s="46">
        <f t="shared" ca="1" si="60"/>
        <v>0</v>
      </c>
      <c r="R901" s="42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  <c r="S901" s="60"/>
    </row>
    <row r="902" spans="3:19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7"/>
        <v>0</v>
      </c>
      <c r="M902" s="14">
        <f ca="1">SUMIFS(거래명세서품목조회!BK:BK, 거래명세서품목조회!BX:BX, B902, 거래명세서품목조회!G:G, "&lt;="&amp;(INT($B$4)-30))</f>
        <v>0</v>
      </c>
      <c r="N902" s="40">
        <f t="shared" ca="1" si="58"/>
        <v>0</v>
      </c>
      <c r="O902" s="40">
        <f t="shared" ca="1" si="59"/>
        <v>0</v>
      </c>
      <c r="P902" s="40">
        <f ca="1">MIN(MAX(0, L902-N902-O902), IFERROR(VLOOKUP(B902,'관리항목계정별잔액조회(전전월)'!$C:$E, 3, FALSE), 0))</f>
        <v>0</v>
      </c>
      <c r="Q902" s="46">
        <f t="shared" ca="1" si="60"/>
        <v>0</v>
      </c>
      <c r="R902" s="42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  <c r="S902" s="60"/>
    </row>
    <row r="903" spans="3:19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61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0">
        <f t="shared" ref="N903:N966" ca="1" si="62">MIN(L903, I903+J903)</f>
        <v>0</v>
      </c>
      <c r="O903" s="40">
        <f t="shared" ref="O903:O966" ca="1" si="63">MIN(MAX(0, L903-N903), F903)</f>
        <v>0</v>
      </c>
      <c r="P903" s="40">
        <f ca="1">MIN(MAX(0, L903-N903-O903), IFERROR(VLOOKUP(B903,'관리항목계정별잔액조회(전전월)'!$C:$E, 3, FALSE), 0))</f>
        <v>0</v>
      </c>
      <c r="Q903" s="46">
        <f t="shared" ref="Q903:Q966" ca="1" si="64">MAX(0,L903-N903-O903-P903)</f>
        <v>0</v>
      </c>
      <c r="R903" s="42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  <c r="S903" s="60"/>
    </row>
    <row r="904" spans="3:19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61"/>
        <v>0</v>
      </c>
      <c r="M904" s="14">
        <f ca="1">SUMIFS(거래명세서품목조회!BK:BK, 거래명세서품목조회!BX:BX, B904, 거래명세서품목조회!G:G, "&lt;="&amp;(INT($B$4)-30))</f>
        <v>0</v>
      </c>
      <c r="N904" s="40">
        <f t="shared" ca="1" si="62"/>
        <v>0</v>
      </c>
      <c r="O904" s="40">
        <f t="shared" ca="1" si="63"/>
        <v>0</v>
      </c>
      <c r="P904" s="40">
        <f ca="1">MIN(MAX(0, L904-N904-O904), IFERROR(VLOOKUP(B904,'관리항목계정별잔액조회(전전월)'!$C:$E, 3, FALSE), 0))</f>
        <v>0</v>
      </c>
      <c r="Q904" s="46">
        <f t="shared" ca="1" si="64"/>
        <v>0</v>
      </c>
      <c r="R904" s="42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  <c r="S904" s="60"/>
    </row>
    <row r="905" spans="3:19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61"/>
        <v>0</v>
      </c>
      <c r="M905" s="14">
        <f ca="1">SUMIFS(거래명세서품목조회!BK:BK, 거래명세서품목조회!BX:BX, B905, 거래명세서품목조회!G:G, "&lt;="&amp;(INT($B$4)-30))</f>
        <v>0</v>
      </c>
      <c r="N905" s="40">
        <f t="shared" ca="1" si="62"/>
        <v>0</v>
      </c>
      <c r="O905" s="40">
        <f t="shared" ca="1" si="63"/>
        <v>0</v>
      </c>
      <c r="P905" s="40">
        <f ca="1">MIN(MAX(0, L905-N905-O905), IFERROR(VLOOKUP(B905,'관리항목계정별잔액조회(전전월)'!$C:$E, 3, FALSE), 0))</f>
        <v>0</v>
      </c>
      <c r="Q905" s="46">
        <f t="shared" ca="1" si="64"/>
        <v>0</v>
      </c>
      <c r="R905" s="42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  <c r="S905" s="60"/>
    </row>
    <row r="906" spans="3:19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61"/>
        <v>0</v>
      </c>
      <c r="M906" s="14">
        <f ca="1">SUMIFS(거래명세서품목조회!BK:BK, 거래명세서품목조회!BX:BX, B906, 거래명세서품목조회!G:G, "&lt;="&amp;(INT($B$4)-30))</f>
        <v>0</v>
      </c>
      <c r="N906" s="40">
        <f t="shared" ca="1" si="62"/>
        <v>0</v>
      </c>
      <c r="O906" s="40">
        <f t="shared" ca="1" si="63"/>
        <v>0</v>
      </c>
      <c r="P906" s="40">
        <f ca="1">MIN(MAX(0, L906-N906-O906), IFERROR(VLOOKUP(B906,'관리항목계정별잔액조회(전전월)'!$C:$E, 3, FALSE), 0))</f>
        <v>0</v>
      </c>
      <c r="Q906" s="46">
        <f t="shared" ca="1" si="64"/>
        <v>0</v>
      </c>
      <c r="R906" s="42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  <c r="S906" s="60"/>
    </row>
    <row r="907" spans="3:19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61"/>
        <v>0</v>
      </c>
      <c r="M907" s="14">
        <f ca="1">SUMIFS(거래명세서품목조회!BK:BK, 거래명세서품목조회!BX:BX, B907, 거래명세서품목조회!G:G, "&lt;="&amp;(INT($B$4)-30))</f>
        <v>0</v>
      </c>
      <c r="N907" s="40">
        <f t="shared" ca="1" si="62"/>
        <v>0</v>
      </c>
      <c r="O907" s="40">
        <f t="shared" ca="1" si="63"/>
        <v>0</v>
      </c>
      <c r="P907" s="40">
        <f ca="1">MIN(MAX(0, L907-N907-O907), IFERROR(VLOOKUP(B907,'관리항목계정별잔액조회(전전월)'!$C:$E, 3, FALSE), 0))</f>
        <v>0</v>
      </c>
      <c r="Q907" s="46">
        <f t="shared" ca="1" si="64"/>
        <v>0</v>
      </c>
      <c r="R907" s="42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  <c r="S907" s="60"/>
    </row>
    <row r="908" spans="3:19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61"/>
        <v>0</v>
      </c>
      <c r="M908" s="14">
        <f ca="1">SUMIFS(거래명세서품목조회!BK:BK, 거래명세서품목조회!BX:BX, B908, 거래명세서품목조회!G:G, "&lt;="&amp;(INT($B$4)-30))</f>
        <v>0</v>
      </c>
      <c r="N908" s="40">
        <f t="shared" ca="1" si="62"/>
        <v>0</v>
      </c>
      <c r="O908" s="40">
        <f t="shared" ca="1" si="63"/>
        <v>0</v>
      </c>
      <c r="P908" s="40">
        <f ca="1">MIN(MAX(0, L908-N908-O908), IFERROR(VLOOKUP(B908,'관리항목계정별잔액조회(전전월)'!$C:$E, 3, FALSE), 0))</f>
        <v>0</v>
      </c>
      <c r="Q908" s="46">
        <f t="shared" ca="1" si="64"/>
        <v>0</v>
      </c>
      <c r="R908" s="42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  <c r="S908" s="60"/>
    </row>
    <row r="909" spans="3:19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61"/>
        <v>0</v>
      </c>
      <c r="M909" s="14">
        <f ca="1">SUMIFS(거래명세서품목조회!BK:BK, 거래명세서품목조회!BX:BX, B909, 거래명세서품목조회!G:G, "&lt;="&amp;(INT($B$4)-30))</f>
        <v>0</v>
      </c>
      <c r="N909" s="40">
        <f t="shared" ca="1" si="62"/>
        <v>0</v>
      </c>
      <c r="O909" s="40">
        <f t="shared" ca="1" si="63"/>
        <v>0</v>
      </c>
      <c r="P909" s="40">
        <f ca="1">MIN(MAX(0, L909-N909-O909), IFERROR(VLOOKUP(B909,'관리항목계정별잔액조회(전전월)'!$C:$E, 3, FALSE), 0))</f>
        <v>0</v>
      </c>
      <c r="Q909" s="46">
        <f t="shared" ca="1" si="64"/>
        <v>0</v>
      </c>
      <c r="R909" s="42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  <c r="S909" s="60"/>
    </row>
    <row r="910" spans="3:19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61"/>
        <v>0</v>
      </c>
      <c r="M910" s="14">
        <f ca="1">SUMIFS(거래명세서품목조회!BK:BK, 거래명세서품목조회!BX:BX, B910, 거래명세서품목조회!G:G, "&lt;="&amp;(INT($B$4)-30))</f>
        <v>0</v>
      </c>
      <c r="N910" s="40">
        <f t="shared" ca="1" si="62"/>
        <v>0</v>
      </c>
      <c r="O910" s="40">
        <f t="shared" ca="1" si="63"/>
        <v>0</v>
      </c>
      <c r="P910" s="40">
        <f ca="1">MIN(MAX(0, L910-N910-O910), IFERROR(VLOOKUP(B910,'관리항목계정별잔액조회(전전월)'!$C:$E, 3, FALSE), 0))</f>
        <v>0</v>
      </c>
      <c r="Q910" s="46">
        <f t="shared" ca="1" si="64"/>
        <v>0</v>
      </c>
      <c r="R910" s="42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  <c r="S910" s="60"/>
    </row>
    <row r="911" spans="3:19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61"/>
        <v>0</v>
      </c>
      <c r="M911" s="14">
        <f ca="1">SUMIFS(거래명세서품목조회!BK:BK, 거래명세서품목조회!BX:BX, B911, 거래명세서품목조회!G:G, "&lt;="&amp;(INT($B$4)-30))</f>
        <v>0</v>
      </c>
      <c r="N911" s="40">
        <f t="shared" ca="1" si="62"/>
        <v>0</v>
      </c>
      <c r="O911" s="40">
        <f t="shared" ca="1" si="63"/>
        <v>0</v>
      </c>
      <c r="P911" s="40">
        <f ca="1">MIN(MAX(0, L911-N911-O911), IFERROR(VLOOKUP(B911,'관리항목계정별잔액조회(전전월)'!$C:$E, 3, FALSE), 0))</f>
        <v>0</v>
      </c>
      <c r="Q911" s="46">
        <f t="shared" ca="1" si="64"/>
        <v>0</v>
      </c>
      <c r="R911" s="42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  <c r="S911" s="60"/>
    </row>
    <row r="912" spans="3:19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61"/>
        <v>0</v>
      </c>
      <c r="M912" s="14">
        <f ca="1">SUMIFS(거래명세서품목조회!BK:BK, 거래명세서품목조회!BX:BX, B912, 거래명세서품목조회!G:G, "&lt;="&amp;(INT($B$4)-30))</f>
        <v>0</v>
      </c>
      <c r="N912" s="40">
        <f t="shared" ca="1" si="62"/>
        <v>0</v>
      </c>
      <c r="O912" s="40">
        <f t="shared" ca="1" si="63"/>
        <v>0</v>
      </c>
      <c r="P912" s="40">
        <f ca="1">MIN(MAX(0, L912-N912-O912), IFERROR(VLOOKUP(B912,'관리항목계정별잔액조회(전전월)'!$C:$E, 3, FALSE), 0))</f>
        <v>0</v>
      </c>
      <c r="Q912" s="46">
        <f t="shared" ca="1" si="64"/>
        <v>0</v>
      </c>
      <c r="R912" s="42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  <c r="S912" s="60"/>
    </row>
    <row r="913" spans="3:19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61"/>
        <v>0</v>
      </c>
      <c r="M913" s="14">
        <f ca="1">SUMIFS(거래명세서품목조회!BK:BK, 거래명세서품목조회!BX:BX, B913, 거래명세서품목조회!G:G, "&lt;="&amp;(INT($B$4)-30))</f>
        <v>0</v>
      </c>
      <c r="N913" s="40">
        <f t="shared" ca="1" si="62"/>
        <v>0</v>
      </c>
      <c r="O913" s="40">
        <f t="shared" ca="1" si="63"/>
        <v>0</v>
      </c>
      <c r="P913" s="40">
        <f ca="1">MIN(MAX(0, L913-N913-O913), IFERROR(VLOOKUP(B913,'관리항목계정별잔액조회(전전월)'!$C:$E, 3, FALSE), 0))</f>
        <v>0</v>
      </c>
      <c r="Q913" s="46">
        <f t="shared" ca="1" si="64"/>
        <v>0</v>
      </c>
      <c r="R913" s="42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  <c r="S913" s="60"/>
    </row>
    <row r="914" spans="3:19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61"/>
        <v>0</v>
      </c>
      <c r="M914" s="14">
        <f ca="1">SUMIFS(거래명세서품목조회!BK:BK, 거래명세서품목조회!BX:BX, B914, 거래명세서품목조회!G:G, "&lt;="&amp;(INT($B$4)-30))</f>
        <v>0</v>
      </c>
      <c r="N914" s="40">
        <f t="shared" ca="1" si="62"/>
        <v>0</v>
      </c>
      <c r="O914" s="40">
        <f t="shared" ca="1" si="63"/>
        <v>0</v>
      </c>
      <c r="P914" s="40">
        <f ca="1">MIN(MAX(0, L914-N914-O914), IFERROR(VLOOKUP(B914,'관리항목계정별잔액조회(전전월)'!$C:$E, 3, FALSE), 0))</f>
        <v>0</v>
      </c>
      <c r="Q914" s="46">
        <f t="shared" ca="1" si="64"/>
        <v>0</v>
      </c>
      <c r="R914" s="42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  <c r="S914" s="60"/>
    </row>
    <row r="915" spans="3:19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61"/>
        <v>0</v>
      </c>
      <c r="M915" s="14">
        <f ca="1">SUMIFS(거래명세서품목조회!BK:BK, 거래명세서품목조회!BX:BX, B915, 거래명세서품목조회!G:G, "&lt;="&amp;(INT($B$4)-30))</f>
        <v>0</v>
      </c>
      <c r="N915" s="40">
        <f t="shared" ca="1" si="62"/>
        <v>0</v>
      </c>
      <c r="O915" s="40">
        <f t="shared" ca="1" si="63"/>
        <v>0</v>
      </c>
      <c r="P915" s="40">
        <f ca="1">MIN(MAX(0, L915-N915-O915), IFERROR(VLOOKUP(B915,'관리항목계정별잔액조회(전전월)'!$C:$E, 3, FALSE), 0))</f>
        <v>0</v>
      </c>
      <c r="Q915" s="46">
        <f t="shared" ca="1" si="64"/>
        <v>0</v>
      </c>
      <c r="R915" s="42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  <c r="S915" s="60"/>
    </row>
    <row r="916" spans="3:19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61"/>
        <v>0</v>
      </c>
      <c r="M916" s="14">
        <f ca="1">SUMIFS(거래명세서품목조회!BK:BK, 거래명세서품목조회!BX:BX, B916, 거래명세서품목조회!G:G, "&lt;="&amp;(INT($B$4)-30))</f>
        <v>0</v>
      </c>
      <c r="N916" s="40">
        <f t="shared" ca="1" si="62"/>
        <v>0</v>
      </c>
      <c r="O916" s="40">
        <f t="shared" ca="1" si="63"/>
        <v>0</v>
      </c>
      <c r="P916" s="40">
        <f ca="1">MIN(MAX(0, L916-N916-O916), IFERROR(VLOOKUP(B916,'관리항목계정별잔액조회(전전월)'!$C:$E, 3, FALSE), 0))</f>
        <v>0</v>
      </c>
      <c r="Q916" s="46">
        <f t="shared" ca="1" si="64"/>
        <v>0</v>
      </c>
      <c r="R916" s="42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  <c r="S916" s="60"/>
    </row>
    <row r="917" spans="3:19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61"/>
        <v>0</v>
      </c>
      <c r="M917" s="14">
        <f ca="1">SUMIFS(거래명세서품목조회!BK:BK, 거래명세서품목조회!BX:BX, B917, 거래명세서품목조회!G:G, "&lt;="&amp;(INT($B$4)-30))</f>
        <v>0</v>
      </c>
      <c r="N917" s="40">
        <f t="shared" ca="1" si="62"/>
        <v>0</v>
      </c>
      <c r="O917" s="40">
        <f t="shared" ca="1" si="63"/>
        <v>0</v>
      </c>
      <c r="P917" s="40">
        <f ca="1">MIN(MAX(0, L917-N917-O917), IFERROR(VLOOKUP(B917,'관리항목계정별잔액조회(전전월)'!$C:$E, 3, FALSE), 0))</f>
        <v>0</v>
      </c>
      <c r="Q917" s="46">
        <f t="shared" ca="1" si="64"/>
        <v>0</v>
      </c>
      <c r="R917" s="42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  <c r="S917" s="60"/>
    </row>
    <row r="918" spans="3:19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61"/>
        <v>0</v>
      </c>
      <c r="M918" s="14">
        <f ca="1">SUMIFS(거래명세서품목조회!BK:BK, 거래명세서품목조회!BX:BX, B918, 거래명세서품목조회!G:G, "&lt;="&amp;(INT($B$4)-30))</f>
        <v>0</v>
      </c>
      <c r="N918" s="40">
        <f t="shared" ca="1" si="62"/>
        <v>0</v>
      </c>
      <c r="O918" s="40">
        <f t="shared" ca="1" si="63"/>
        <v>0</v>
      </c>
      <c r="P918" s="40">
        <f ca="1">MIN(MAX(0, L918-N918-O918), IFERROR(VLOOKUP(B918,'관리항목계정별잔액조회(전전월)'!$C:$E, 3, FALSE), 0))</f>
        <v>0</v>
      </c>
      <c r="Q918" s="46">
        <f t="shared" ca="1" si="64"/>
        <v>0</v>
      </c>
      <c r="R918" s="42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  <c r="S918" s="60"/>
    </row>
    <row r="919" spans="3:19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61"/>
        <v>0</v>
      </c>
      <c r="M919" s="14">
        <f ca="1">SUMIFS(거래명세서품목조회!BK:BK, 거래명세서품목조회!BX:BX, B919, 거래명세서품목조회!G:G, "&lt;="&amp;(INT($B$4)-30))</f>
        <v>0</v>
      </c>
      <c r="N919" s="40">
        <f t="shared" ca="1" si="62"/>
        <v>0</v>
      </c>
      <c r="O919" s="40">
        <f t="shared" ca="1" si="63"/>
        <v>0</v>
      </c>
      <c r="P919" s="40">
        <f ca="1">MIN(MAX(0, L919-N919-O919), IFERROR(VLOOKUP(B919,'관리항목계정별잔액조회(전전월)'!$C:$E, 3, FALSE), 0))</f>
        <v>0</v>
      </c>
      <c r="Q919" s="46">
        <f t="shared" ca="1" si="64"/>
        <v>0</v>
      </c>
      <c r="R919" s="42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  <c r="S919" s="60"/>
    </row>
    <row r="920" spans="3:19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61"/>
        <v>0</v>
      </c>
      <c r="M920" s="14">
        <f ca="1">SUMIFS(거래명세서품목조회!BK:BK, 거래명세서품목조회!BX:BX, B920, 거래명세서품목조회!G:G, "&lt;="&amp;(INT($B$4)-30))</f>
        <v>0</v>
      </c>
      <c r="N920" s="40">
        <f t="shared" ca="1" si="62"/>
        <v>0</v>
      </c>
      <c r="O920" s="40">
        <f t="shared" ca="1" si="63"/>
        <v>0</v>
      </c>
      <c r="P920" s="40">
        <f ca="1">MIN(MAX(0, L920-N920-O920), IFERROR(VLOOKUP(B920,'관리항목계정별잔액조회(전전월)'!$C:$E, 3, FALSE), 0))</f>
        <v>0</v>
      </c>
      <c r="Q920" s="46">
        <f t="shared" ca="1" si="64"/>
        <v>0</v>
      </c>
      <c r="R920" s="42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  <c r="S920" s="60"/>
    </row>
    <row r="921" spans="3:19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61"/>
        <v>0</v>
      </c>
      <c r="M921" s="14">
        <f ca="1">SUMIFS(거래명세서품목조회!BK:BK, 거래명세서품목조회!BX:BX, B921, 거래명세서품목조회!G:G, "&lt;="&amp;(INT($B$4)-30))</f>
        <v>0</v>
      </c>
      <c r="N921" s="40">
        <f t="shared" ca="1" si="62"/>
        <v>0</v>
      </c>
      <c r="O921" s="40">
        <f t="shared" ca="1" si="63"/>
        <v>0</v>
      </c>
      <c r="P921" s="40">
        <f ca="1">MIN(MAX(0, L921-N921-O921), IFERROR(VLOOKUP(B921,'관리항목계정별잔액조회(전전월)'!$C:$E, 3, FALSE), 0))</f>
        <v>0</v>
      </c>
      <c r="Q921" s="46">
        <f t="shared" ca="1" si="64"/>
        <v>0</v>
      </c>
      <c r="R921" s="42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  <c r="S921" s="60"/>
    </row>
    <row r="922" spans="3:19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61"/>
        <v>0</v>
      </c>
      <c r="M922" s="14">
        <f ca="1">SUMIFS(거래명세서품목조회!BK:BK, 거래명세서품목조회!BX:BX, B922, 거래명세서품목조회!G:G, "&lt;="&amp;(INT($B$4)-30))</f>
        <v>0</v>
      </c>
      <c r="N922" s="40">
        <f t="shared" ca="1" si="62"/>
        <v>0</v>
      </c>
      <c r="O922" s="40">
        <f t="shared" ca="1" si="63"/>
        <v>0</v>
      </c>
      <c r="P922" s="40">
        <f ca="1">MIN(MAX(0, L922-N922-O922), IFERROR(VLOOKUP(B922,'관리항목계정별잔액조회(전전월)'!$C:$E, 3, FALSE), 0))</f>
        <v>0</v>
      </c>
      <c r="Q922" s="46">
        <f t="shared" ca="1" si="64"/>
        <v>0</v>
      </c>
      <c r="R922" s="42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  <c r="S922" s="60"/>
    </row>
    <row r="923" spans="3:19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61"/>
        <v>0</v>
      </c>
      <c r="M923" s="14">
        <f ca="1">SUMIFS(거래명세서품목조회!BK:BK, 거래명세서품목조회!BX:BX, B923, 거래명세서품목조회!G:G, "&lt;="&amp;(INT($B$4)-30))</f>
        <v>0</v>
      </c>
      <c r="N923" s="40">
        <f t="shared" ca="1" si="62"/>
        <v>0</v>
      </c>
      <c r="O923" s="40">
        <f t="shared" ca="1" si="63"/>
        <v>0</v>
      </c>
      <c r="P923" s="40">
        <f ca="1">MIN(MAX(0, L923-N923-O923), IFERROR(VLOOKUP(B923,'관리항목계정별잔액조회(전전월)'!$C:$E, 3, FALSE), 0))</f>
        <v>0</v>
      </c>
      <c r="Q923" s="46">
        <f t="shared" ca="1" si="64"/>
        <v>0</v>
      </c>
      <c r="R923" s="42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  <c r="S923" s="60"/>
    </row>
    <row r="924" spans="3:19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61"/>
        <v>0</v>
      </c>
      <c r="M924" s="14">
        <f ca="1">SUMIFS(거래명세서품목조회!BK:BK, 거래명세서품목조회!BX:BX, B924, 거래명세서품목조회!G:G, "&lt;="&amp;(INT($B$4)-30))</f>
        <v>0</v>
      </c>
      <c r="N924" s="40">
        <f t="shared" ca="1" si="62"/>
        <v>0</v>
      </c>
      <c r="O924" s="40">
        <f t="shared" ca="1" si="63"/>
        <v>0</v>
      </c>
      <c r="P924" s="40">
        <f ca="1">MIN(MAX(0, L924-N924-O924), IFERROR(VLOOKUP(B924,'관리항목계정별잔액조회(전전월)'!$C:$E, 3, FALSE), 0))</f>
        <v>0</v>
      </c>
      <c r="Q924" s="46">
        <f t="shared" ca="1" si="64"/>
        <v>0</v>
      </c>
      <c r="R924" s="42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  <c r="S924" s="60"/>
    </row>
    <row r="925" spans="3:19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61"/>
        <v>0</v>
      </c>
      <c r="M925" s="14">
        <f ca="1">SUMIFS(거래명세서품목조회!BK:BK, 거래명세서품목조회!BX:BX, B925, 거래명세서품목조회!G:G, "&lt;="&amp;(INT($B$4)-30))</f>
        <v>0</v>
      </c>
      <c r="N925" s="40">
        <f t="shared" ca="1" si="62"/>
        <v>0</v>
      </c>
      <c r="O925" s="40">
        <f t="shared" ca="1" si="63"/>
        <v>0</v>
      </c>
      <c r="P925" s="40">
        <f ca="1">MIN(MAX(0, L925-N925-O925), IFERROR(VLOOKUP(B925,'관리항목계정별잔액조회(전전월)'!$C:$E, 3, FALSE), 0))</f>
        <v>0</v>
      </c>
      <c r="Q925" s="46">
        <f t="shared" ca="1" si="64"/>
        <v>0</v>
      </c>
      <c r="R925" s="42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  <c r="S925" s="60"/>
    </row>
    <row r="926" spans="3:19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61"/>
        <v>0</v>
      </c>
      <c r="M926" s="14">
        <f ca="1">SUMIFS(거래명세서품목조회!BK:BK, 거래명세서품목조회!BX:BX, B926, 거래명세서품목조회!G:G, "&lt;="&amp;(INT($B$4)-30))</f>
        <v>0</v>
      </c>
      <c r="N926" s="40">
        <f t="shared" ca="1" si="62"/>
        <v>0</v>
      </c>
      <c r="O926" s="40">
        <f t="shared" ca="1" si="63"/>
        <v>0</v>
      </c>
      <c r="P926" s="40">
        <f ca="1">MIN(MAX(0, L926-N926-O926), IFERROR(VLOOKUP(B926,'관리항목계정별잔액조회(전전월)'!$C:$E, 3, FALSE), 0))</f>
        <v>0</v>
      </c>
      <c r="Q926" s="46">
        <f t="shared" ca="1" si="64"/>
        <v>0</v>
      </c>
      <c r="R926" s="42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  <c r="S926" s="60"/>
    </row>
    <row r="927" spans="3:19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61"/>
        <v>0</v>
      </c>
      <c r="M927" s="14">
        <f ca="1">SUMIFS(거래명세서품목조회!BK:BK, 거래명세서품목조회!BX:BX, B927, 거래명세서품목조회!G:G, "&lt;="&amp;(INT($B$4)-30))</f>
        <v>0</v>
      </c>
      <c r="N927" s="40">
        <f t="shared" ca="1" si="62"/>
        <v>0</v>
      </c>
      <c r="O927" s="40">
        <f t="shared" ca="1" si="63"/>
        <v>0</v>
      </c>
      <c r="P927" s="40">
        <f ca="1">MIN(MAX(0, L927-N927-O927), IFERROR(VLOOKUP(B927,'관리항목계정별잔액조회(전전월)'!$C:$E, 3, FALSE), 0))</f>
        <v>0</v>
      </c>
      <c r="Q927" s="46">
        <f t="shared" ca="1" si="64"/>
        <v>0</v>
      </c>
      <c r="R927" s="42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  <c r="S927" s="60"/>
    </row>
    <row r="928" spans="3:19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61"/>
        <v>0</v>
      </c>
      <c r="M928" s="14">
        <f ca="1">SUMIFS(거래명세서품목조회!BK:BK, 거래명세서품목조회!BX:BX, B928, 거래명세서품목조회!G:G, "&lt;="&amp;(INT($B$4)-30))</f>
        <v>0</v>
      </c>
      <c r="N928" s="40">
        <f t="shared" ca="1" si="62"/>
        <v>0</v>
      </c>
      <c r="O928" s="40">
        <f t="shared" ca="1" si="63"/>
        <v>0</v>
      </c>
      <c r="P928" s="40">
        <f ca="1">MIN(MAX(0, L928-N928-O928), IFERROR(VLOOKUP(B928,'관리항목계정별잔액조회(전전월)'!$C:$E, 3, FALSE), 0))</f>
        <v>0</v>
      </c>
      <c r="Q928" s="46">
        <f t="shared" ca="1" si="64"/>
        <v>0</v>
      </c>
      <c r="R928" s="42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  <c r="S928" s="60"/>
    </row>
    <row r="929" spans="3:19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61"/>
        <v>0</v>
      </c>
      <c r="M929" s="14">
        <f ca="1">SUMIFS(거래명세서품목조회!BK:BK, 거래명세서품목조회!BX:BX, B929, 거래명세서품목조회!G:G, "&lt;="&amp;(INT($B$4)-30))</f>
        <v>0</v>
      </c>
      <c r="N929" s="40">
        <f t="shared" ca="1" si="62"/>
        <v>0</v>
      </c>
      <c r="O929" s="40">
        <f t="shared" ca="1" si="63"/>
        <v>0</v>
      </c>
      <c r="P929" s="40">
        <f ca="1">MIN(MAX(0, L929-N929-O929), IFERROR(VLOOKUP(B929,'관리항목계정별잔액조회(전전월)'!$C:$E, 3, FALSE), 0))</f>
        <v>0</v>
      </c>
      <c r="Q929" s="46">
        <f t="shared" ca="1" si="64"/>
        <v>0</v>
      </c>
      <c r="R929" s="42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  <c r="S929" s="60"/>
    </row>
    <row r="930" spans="3:19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61"/>
        <v>0</v>
      </c>
      <c r="M930" s="14">
        <f ca="1">SUMIFS(거래명세서품목조회!BK:BK, 거래명세서품목조회!BX:BX, B930, 거래명세서품목조회!G:G, "&lt;="&amp;(INT($B$4)-30))</f>
        <v>0</v>
      </c>
      <c r="N930" s="40">
        <f t="shared" ca="1" si="62"/>
        <v>0</v>
      </c>
      <c r="O930" s="40">
        <f t="shared" ca="1" si="63"/>
        <v>0</v>
      </c>
      <c r="P930" s="40">
        <f ca="1">MIN(MAX(0, L930-N930-O930), IFERROR(VLOOKUP(B930,'관리항목계정별잔액조회(전전월)'!$C:$E, 3, FALSE), 0))</f>
        <v>0</v>
      </c>
      <c r="Q930" s="46">
        <f t="shared" ca="1" si="64"/>
        <v>0</v>
      </c>
      <c r="R930" s="42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  <c r="S930" s="60"/>
    </row>
    <row r="931" spans="3:19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61"/>
        <v>0</v>
      </c>
      <c r="M931" s="14">
        <f ca="1">SUMIFS(거래명세서품목조회!BK:BK, 거래명세서품목조회!BX:BX, B931, 거래명세서품목조회!G:G, "&lt;="&amp;(INT($B$4)-30))</f>
        <v>0</v>
      </c>
      <c r="N931" s="40">
        <f t="shared" ca="1" si="62"/>
        <v>0</v>
      </c>
      <c r="O931" s="40">
        <f t="shared" ca="1" si="63"/>
        <v>0</v>
      </c>
      <c r="P931" s="40">
        <f ca="1">MIN(MAX(0, L931-N931-O931), IFERROR(VLOOKUP(B931,'관리항목계정별잔액조회(전전월)'!$C:$E, 3, FALSE), 0))</f>
        <v>0</v>
      </c>
      <c r="Q931" s="46">
        <f t="shared" ca="1" si="64"/>
        <v>0</v>
      </c>
      <c r="R931" s="42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  <c r="S931" s="60"/>
    </row>
    <row r="932" spans="3:19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61"/>
        <v>0</v>
      </c>
      <c r="M932" s="14">
        <f ca="1">SUMIFS(거래명세서품목조회!BK:BK, 거래명세서품목조회!BX:BX, B932, 거래명세서품목조회!G:G, "&lt;="&amp;(INT($B$4)-30))</f>
        <v>0</v>
      </c>
      <c r="N932" s="40">
        <f t="shared" ca="1" si="62"/>
        <v>0</v>
      </c>
      <c r="O932" s="40">
        <f t="shared" ca="1" si="63"/>
        <v>0</v>
      </c>
      <c r="P932" s="40">
        <f ca="1">MIN(MAX(0, L932-N932-O932), IFERROR(VLOOKUP(B932,'관리항목계정별잔액조회(전전월)'!$C:$E, 3, FALSE), 0))</f>
        <v>0</v>
      </c>
      <c r="Q932" s="46">
        <f t="shared" ca="1" si="64"/>
        <v>0</v>
      </c>
      <c r="R932" s="42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  <c r="S932" s="60"/>
    </row>
    <row r="933" spans="3:19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61"/>
        <v>0</v>
      </c>
      <c r="M933" s="14">
        <f ca="1">SUMIFS(거래명세서품목조회!BK:BK, 거래명세서품목조회!BX:BX, B933, 거래명세서품목조회!G:G, "&lt;="&amp;(INT($B$4)-30))</f>
        <v>0</v>
      </c>
      <c r="N933" s="40">
        <f t="shared" ca="1" si="62"/>
        <v>0</v>
      </c>
      <c r="O933" s="40">
        <f t="shared" ca="1" si="63"/>
        <v>0</v>
      </c>
      <c r="P933" s="40">
        <f ca="1">MIN(MAX(0, L933-N933-O933), IFERROR(VLOOKUP(B933,'관리항목계정별잔액조회(전전월)'!$C:$E, 3, FALSE), 0))</f>
        <v>0</v>
      </c>
      <c r="Q933" s="46">
        <f t="shared" ca="1" si="64"/>
        <v>0</v>
      </c>
      <c r="R933" s="42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  <c r="S933" s="60"/>
    </row>
    <row r="934" spans="3:19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61"/>
        <v>0</v>
      </c>
      <c r="M934" s="14">
        <f ca="1">SUMIFS(거래명세서품목조회!BK:BK, 거래명세서품목조회!BX:BX, B934, 거래명세서품목조회!G:G, "&lt;="&amp;(INT($B$4)-30))</f>
        <v>0</v>
      </c>
      <c r="N934" s="40">
        <f t="shared" ca="1" si="62"/>
        <v>0</v>
      </c>
      <c r="O934" s="40">
        <f t="shared" ca="1" si="63"/>
        <v>0</v>
      </c>
      <c r="P934" s="40">
        <f ca="1">MIN(MAX(0, L934-N934-O934), IFERROR(VLOOKUP(B934,'관리항목계정별잔액조회(전전월)'!$C:$E, 3, FALSE), 0))</f>
        <v>0</v>
      </c>
      <c r="Q934" s="46">
        <f t="shared" ca="1" si="64"/>
        <v>0</v>
      </c>
      <c r="R934" s="42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  <c r="S934" s="60"/>
    </row>
    <row r="935" spans="3:19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61"/>
        <v>0</v>
      </c>
      <c r="M935" s="14">
        <f ca="1">SUMIFS(거래명세서품목조회!BK:BK, 거래명세서품목조회!BX:BX, B935, 거래명세서품목조회!G:G, "&lt;="&amp;(INT($B$4)-30))</f>
        <v>0</v>
      </c>
      <c r="N935" s="40">
        <f t="shared" ca="1" si="62"/>
        <v>0</v>
      </c>
      <c r="O935" s="40">
        <f t="shared" ca="1" si="63"/>
        <v>0</v>
      </c>
      <c r="P935" s="40">
        <f ca="1">MIN(MAX(0, L935-N935-O935), IFERROR(VLOOKUP(B935,'관리항목계정별잔액조회(전전월)'!$C:$E, 3, FALSE), 0))</f>
        <v>0</v>
      </c>
      <c r="Q935" s="46">
        <f t="shared" ca="1" si="64"/>
        <v>0</v>
      </c>
      <c r="R935" s="42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  <c r="S935" s="60"/>
    </row>
    <row r="936" spans="3:19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61"/>
        <v>0</v>
      </c>
      <c r="M936" s="14">
        <f ca="1">SUMIFS(거래명세서품목조회!BK:BK, 거래명세서품목조회!BX:BX, B936, 거래명세서품목조회!G:G, "&lt;="&amp;(INT($B$4)-30))</f>
        <v>0</v>
      </c>
      <c r="N936" s="40">
        <f t="shared" ca="1" si="62"/>
        <v>0</v>
      </c>
      <c r="O936" s="40">
        <f t="shared" ca="1" si="63"/>
        <v>0</v>
      </c>
      <c r="P936" s="40">
        <f ca="1">MIN(MAX(0, L936-N936-O936), IFERROR(VLOOKUP(B936,'관리항목계정별잔액조회(전전월)'!$C:$E, 3, FALSE), 0))</f>
        <v>0</v>
      </c>
      <c r="Q936" s="46">
        <f t="shared" ca="1" si="64"/>
        <v>0</v>
      </c>
      <c r="R936" s="42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  <c r="S936" s="60"/>
    </row>
    <row r="937" spans="3:19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61"/>
        <v>0</v>
      </c>
      <c r="M937" s="14">
        <f ca="1">SUMIFS(거래명세서품목조회!BK:BK, 거래명세서품목조회!BX:BX, B937, 거래명세서품목조회!G:G, "&lt;="&amp;(INT($B$4)-30))</f>
        <v>0</v>
      </c>
      <c r="N937" s="40">
        <f t="shared" ca="1" si="62"/>
        <v>0</v>
      </c>
      <c r="O937" s="40">
        <f t="shared" ca="1" si="63"/>
        <v>0</v>
      </c>
      <c r="P937" s="40">
        <f ca="1">MIN(MAX(0, L937-N937-O937), IFERROR(VLOOKUP(B937,'관리항목계정별잔액조회(전전월)'!$C:$E, 3, FALSE), 0))</f>
        <v>0</v>
      </c>
      <c r="Q937" s="46">
        <f t="shared" ca="1" si="64"/>
        <v>0</v>
      </c>
      <c r="R937" s="42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  <c r="S937" s="60"/>
    </row>
    <row r="938" spans="3:19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61"/>
        <v>0</v>
      </c>
      <c r="M938" s="14">
        <f ca="1">SUMIFS(거래명세서품목조회!BK:BK, 거래명세서품목조회!BX:BX, B938, 거래명세서품목조회!G:G, "&lt;="&amp;(INT($B$4)-30))</f>
        <v>0</v>
      </c>
      <c r="N938" s="40">
        <f t="shared" ca="1" si="62"/>
        <v>0</v>
      </c>
      <c r="O938" s="40">
        <f t="shared" ca="1" si="63"/>
        <v>0</v>
      </c>
      <c r="P938" s="40">
        <f ca="1">MIN(MAX(0, L938-N938-O938), IFERROR(VLOOKUP(B938,'관리항목계정별잔액조회(전전월)'!$C:$E, 3, FALSE), 0))</f>
        <v>0</v>
      </c>
      <c r="Q938" s="46">
        <f t="shared" ca="1" si="64"/>
        <v>0</v>
      </c>
      <c r="R938" s="42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  <c r="S938" s="60"/>
    </row>
    <row r="939" spans="3:19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61"/>
        <v>0</v>
      </c>
      <c r="M939" s="14">
        <f ca="1">SUMIFS(거래명세서품목조회!BK:BK, 거래명세서품목조회!BX:BX, B939, 거래명세서품목조회!G:G, "&lt;="&amp;(INT($B$4)-30))</f>
        <v>0</v>
      </c>
      <c r="N939" s="40">
        <f t="shared" ca="1" si="62"/>
        <v>0</v>
      </c>
      <c r="O939" s="40">
        <f t="shared" ca="1" si="63"/>
        <v>0</v>
      </c>
      <c r="P939" s="40">
        <f ca="1">MIN(MAX(0, L939-N939-O939), IFERROR(VLOOKUP(B939,'관리항목계정별잔액조회(전전월)'!$C:$E, 3, FALSE), 0))</f>
        <v>0</v>
      </c>
      <c r="Q939" s="46">
        <f t="shared" ca="1" si="64"/>
        <v>0</v>
      </c>
      <c r="R939" s="42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  <c r="S939" s="60"/>
    </row>
    <row r="940" spans="3:19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61"/>
        <v>0</v>
      </c>
      <c r="M940" s="14">
        <f ca="1">SUMIFS(거래명세서품목조회!BK:BK, 거래명세서품목조회!BX:BX, B940, 거래명세서품목조회!G:G, "&lt;="&amp;(INT($B$4)-30))</f>
        <v>0</v>
      </c>
      <c r="N940" s="40">
        <f t="shared" ca="1" si="62"/>
        <v>0</v>
      </c>
      <c r="O940" s="40">
        <f t="shared" ca="1" si="63"/>
        <v>0</v>
      </c>
      <c r="P940" s="40">
        <f ca="1">MIN(MAX(0, L940-N940-O940), IFERROR(VLOOKUP(B940,'관리항목계정별잔액조회(전전월)'!$C:$E, 3, FALSE), 0))</f>
        <v>0</v>
      </c>
      <c r="Q940" s="46">
        <f t="shared" ca="1" si="64"/>
        <v>0</v>
      </c>
      <c r="R940" s="42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  <c r="S940" s="60"/>
    </row>
    <row r="941" spans="3:19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61"/>
        <v>0</v>
      </c>
      <c r="M941" s="14">
        <f ca="1">SUMIFS(거래명세서품목조회!BK:BK, 거래명세서품목조회!BX:BX, B941, 거래명세서품목조회!G:G, "&lt;="&amp;(INT($B$4)-30))</f>
        <v>0</v>
      </c>
      <c r="N941" s="40">
        <f t="shared" ca="1" si="62"/>
        <v>0</v>
      </c>
      <c r="O941" s="40">
        <f t="shared" ca="1" si="63"/>
        <v>0</v>
      </c>
      <c r="P941" s="40">
        <f ca="1">MIN(MAX(0, L941-N941-O941), IFERROR(VLOOKUP(B941,'관리항목계정별잔액조회(전전월)'!$C:$E, 3, FALSE), 0))</f>
        <v>0</v>
      </c>
      <c r="Q941" s="46">
        <f t="shared" ca="1" si="64"/>
        <v>0</v>
      </c>
      <c r="R941" s="42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  <c r="S941" s="60"/>
    </row>
    <row r="942" spans="3:19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61"/>
        <v>0</v>
      </c>
      <c r="M942" s="14">
        <f ca="1">SUMIFS(거래명세서품목조회!BK:BK, 거래명세서품목조회!BX:BX, B942, 거래명세서품목조회!G:G, "&lt;="&amp;(INT($B$4)-30))</f>
        <v>0</v>
      </c>
      <c r="N942" s="40">
        <f t="shared" ca="1" si="62"/>
        <v>0</v>
      </c>
      <c r="O942" s="40">
        <f t="shared" ca="1" si="63"/>
        <v>0</v>
      </c>
      <c r="P942" s="40">
        <f ca="1">MIN(MAX(0, L942-N942-O942), IFERROR(VLOOKUP(B942,'관리항목계정별잔액조회(전전월)'!$C:$E, 3, FALSE), 0))</f>
        <v>0</v>
      </c>
      <c r="Q942" s="46">
        <f t="shared" ca="1" si="64"/>
        <v>0</v>
      </c>
      <c r="R942" s="42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  <c r="S942" s="60"/>
    </row>
    <row r="943" spans="3:19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61"/>
        <v>0</v>
      </c>
      <c r="M943" s="14">
        <f ca="1">SUMIFS(거래명세서품목조회!BK:BK, 거래명세서품목조회!BX:BX, B943, 거래명세서품목조회!G:G, "&lt;="&amp;(INT($B$4)-30))</f>
        <v>0</v>
      </c>
      <c r="N943" s="40">
        <f t="shared" ca="1" si="62"/>
        <v>0</v>
      </c>
      <c r="O943" s="40">
        <f t="shared" ca="1" si="63"/>
        <v>0</v>
      </c>
      <c r="P943" s="40">
        <f ca="1">MIN(MAX(0, L943-N943-O943), IFERROR(VLOOKUP(B943,'관리항목계정별잔액조회(전전월)'!$C:$E, 3, FALSE), 0))</f>
        <v>0</v>
      </c>
      <c r="Q943" s="46">
        <f t="shared" ca="1" si="64"/>
        <v>0</v>
      </c>
      <c r="R943" s="42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  <c r="S943" s="60"/>
    </row>
    <row r="944" spans="3:19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61"/>
        <v>0</v>
      </c>
      <c r="M944" s="14">
        <f ca="1">SUMIFS(거래명세서품목조회!BK:BK, 거래명세서품목조회!BX:BX, B944, 거래명세서품목조회!G:G, "&lt;="&amp;(INT($B$4)-30))</f>
        <v>0</v>
      </c>
      <c r="N944" s="40">
        <f t="shared" ca="1" si="62"/>
        <v>0</v>
      </c>
      <c r="O944" s="40">
        <f t="shared" ca="1" si="63"/>
        <v>0</v>
      </c>
      <c r="P944" s="40">
        <f ca="1">MIN(MAX(0, L944-N944-O944), IFERROR(VLOOKUP(B944,'관리항목계정별잔액조회(전전월)'!$C:$E, 3, FALSE), 0))</f>
        <v>0</v>
      </c>
      <c r="Q944" s="46">
        <f t="shared" ca="1" si="64"/>
        <v>0</v>
      </c>
      <c r="R944" s="42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  <c r="S944" s="60"/>
    </row>
    <row r="945" spans="3:19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61"/>
        <v>0</v>
      </c>
      <c r="M945" s="14">
        <f ca="1">SUMIFS(거래명세서품목조회!BK:BK, 거래명세서품목조회!BX:BX, B945, 거래명세서품목조회!G:G, "&lt;="&amp;(INT($B$4)-30))</f>
        <v>0</v>
      </c>
      <c r="N945" s="40">
        <f t="shared" ca="1" si="62"/>
        <v>0</v>
      </c>
      <c r="O945" s="40">
        <f t="shared" ca="1" si="63"/>
        <v>0</v>
      </c>
      <c r="P945" s="40">
        <f ca="1">MIN(MAX(0, L945-N945-O945), IFERROR(VLOOKUP(B945,'관리항목계정별잔액조회(전전월)'!$C:$E, 3, FALSE), 0))</f>
        <v>0</v>
      </c>
      <c r="Q945" s="46">
        <f t="shared" ca="1" si="64"/>
        <v>0</v>
      </c>
      <c r="R945" s="42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  <c r="S945" s="60"/>
    </row>
    <row r="946" spans="3:19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61"/>
        <v>0</v>
      </c>
      <c r="M946" s="14">
        <f ca="1">SUMIFS(거래명세서품목조회!BK:BK, 거래명세서품목조회!BX:BX, B946, 거래명세서품목조회!G:G, "&lt;="&amp;(INT($B$4)-30))</f>
        <v>0</v>
      </c>
      <c r="N946" s="40">
        <f t="shared" ca="1" si="62"/>
        <v>0</v>
      </c>
      <c r="O946" s="40">
        <f t="shared" ca="1" si="63"/>
        <v>0</v>
      </c>
      <c r="P946" s="40">
        <f ca="1">MIN(MAX(0, L946-N946-O946), IFERROR(VLOOKUP(B946,'관리항목계정별잔액조회(전전월)'!$C:$E, 3, FALSE), 0))</f>
        <v>0</v>
      </c>
      <c r="Q946" s="46">
        <f t="shared" ca="1" si="64"/>
        <v>0</v>
      </c>
      <c r="R946" s="42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  <c r="S946" s="60"/>
    </row>
    <row r="947" spans="3:19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61"/>
        <v>0</v>
      </c>
      <c r="M947" s="14">
        <f ca="1">SUMIFS(거래명세서품목조회!BK:BK, 거래명세서품목조회!BX:BX, B947, 거래명세서품목조회!G:G, "&lt;="&amp;(INT($B$4)-30))</f>
        <v>0</v>
      </c>
      <c r="N947" s="40">
        <f t="shared" ca="1" si="62"/>
        <v>0</v>
      </c>
      <c r="O947" s="40">
        <f t="shared" ca="1" si="63"/>
        <v>0</v>
      </c>
      <c r="P947" s="40">
        <f ca="1">MIN(MAX(0, L947-N947-O947), IFERROR(VLOOKUP(B947,'관리항목계정별잔액조회(전전월)'!$C:$E, 3, FALSE), 0))</f>
        <v>0</v>
      </c>
      <c r="Q947" s="46">
        <f t="shared" ca="1" si="64"/>
        <v>0</v>
      </c>
      <c r="R947" s="42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  <c r="S947" s="60"/>
    </row>
    <row r="948" spans="3:19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61"/>
        <v>0</v>
      </c>
      <c r="M948" s="14">
        <f ca="1">SUMIFS(거래명세서품목조회!BK:BK, 거래명세서품목조회!BX:BX, B948, 거래명세서품목조회!G:G, "&lt;="&amp;(INT($B$4)-30))</f>
        <v>0</v>
      </c>
      <c r="N948" s="40">
        <f t="shared" ca="1" si="62"/>
        <v>0</v>
      </c>
      <c r="O948" s="40">
        <f t="shared" ca="1" si="63"/>
        <v>0</v>
      </c>
      <c r="P948" s="40">
        <f ca="1">MIN(MAX(0, L948-N948-O948), IFERROR(VLOOKUP(B948,'관리항목계정별잔액조회(전전월)'!$C:$E, 3, FALSE), 0))</f>
        <v>0</v>
      </c>
      <c r="Q948" s="46">
        <f t="shared" ca="1" si="64"/>
        <v>0</v>
      </c>
      <c r="R948" s="42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  <c r="S948" s="60"/>
    </row>
    <row r="949" spans="3:19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61"/>
        <v>0</v>
      </c>
      <c r="M949" s="14">
        <f ca="1">SUMIFS(거래명세서품목조회!BK:BK, 거래명세서품목조회!BX:BX, B949, 거래명세서품목조회!G:G, "&lt;="&amp;(INT($B$4)-30))</f>
        <v>0</v>
      </c>
      <c r="N949" s="40">
        <f t="shared" ca="1" si="62"/>
        <v>0</v>
      </c>
      <c r="O949" s="40">
        <f t="shared" ca="1" si="63"/>
        <v>0</v>
      </c>
      <c r="P949" s="40">
        <f ca="1">MIN(MAX(0, L949-N949-O949), IFERROR(VLOOKUP(B949,'관리항목계정별잔액조회(전전월)'!$C:$E, 3, FALSE), 0))</f>
        <v>0</v>
      </c>
      <c r="Q949" s="46">
        <f t="shared" ca="1" si="64"/>
        <v>0</v>
      </c>
      <c r="R949" s="42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  <c r="S949" s="60"/>
    </row>
    <row r="950" spans="3:19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61"/>
        <v>0</v>
      </c>
      <c r="M950" s="14">
        <f ca="1">SUMIFS(거래명세서품목조회!BK:BK, 거래명세서품목조회!BX:BX, B950, 거래명세서품목조회!G:G, "&lt;="&amp;(INT($B$4)-30))</f>
        <v>0</v>
      </c>
      <c r="N950" s="40">
        <f t="shared" ca="1" si="62"/>
        <v>0</v>
      </c>
      <c r="O950" s="40">
        <f t="shared" ca="1" si="63"/>
        <v>0</v>
      </c>
      <c r="P950" s="40">
        <f ca="1">MIN(MAX(0, L950-N950-O950), IFERROR(VLOOKUP(B950,'관리항목계정별잔액조회(전전월)'!$C:$E, 3, FALSE), 0))</f>
        <v>0</v>
      </c>
      <c r="Q950" s="46">
        <f t="shared" ca="1" si="64"/>
        <v>0</v>
      </c>
      <c r="R950" s="42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  <c r="S950" s="60"/>
    </row>
    <row r="951" spans="3:19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61"/>
        <v>0</v>
      </c>
      <c r="M951" s="14">
        <f ca="1">SUMIFS(거래명세서품목조회!BK:BK, 거래명세서품목조회!BX:BX, B951, 거래명세서품목조회!G:G, "&lt;="&amp;(INT($B$4)-30))</f>
        <v>0</v>
      </c>
      <c r="N951" s="40">
        <f t="shared" ca="1" si="62"/>
        <v>0</v>
      </c>
      <c r="O951" s="40">
        <f t="shared" ca="1" si="63"/>
        <v>0</v>
      </c>
      <c r="P951" s="40">
        <f ca="1">MIN(MAX(0, L951-N951-O951), IFERROR(VLOOKUP(B951,'관리항목계정별잔액조회(전전월)'!$C:$E, 3, FALSE), 0))</f>
        <v>0</v>
      </c>
      <c r="Q951" s="46">
        <f t="shared" ca="1" si="64"/>
        <v>0</v>
      </c>
      <c r="R951" s="42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  <c r="S951" s="60"/>
    </row>
    <row r="952" spans="3:19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61"/>
        <v>0</v>
      </c>
      <c r="M952" s="14">
        <f ca="1">SUMIFS(거래명세서품목조회!BK:BK, 거래명세서품목조회!BX:BX, B952, 거래명세서품목조회!G:G, "&lt;="&amp;(INT($B$4)-30))</f>
        <v>0</v>
      </c>
      <c r="N952" s="40">
        <f t="shared" ca="1" si="62"/>
        <v>0</v>
      </c>
      <c r="O952" s="40">
        <f t="shared" ca="1" si="63"/>
        <v>0</v>
      </c>
      <c r="P952" s="40">
        <f ca="1">MIN(MAX(0, L952-N952-O952), IFERROR(VLOOKUP(B952,'관리항목계정별잔액조회(전전월)'!$C:$E, 3, FALSE), 0))</f>
        <v>0</v>
      </c>
      <c r="Q952" s="46">
        <f t="shared" ca="1" si="64"/>
        <v>0</v>
      </c>
      <c r="R952" s="42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  <c r="S952" s="60"/>
    </row>
    <row r="953" spans="3:19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61"/>
        <v>0</v>
      </c>
      <c r="M953" s="14">
        <f ca="1">SUMIFS(거래명세서품목조회!BK:BK, 거래명세서품목조회!BX:BX, B953, 거래명세서품목조회!G:G, "&lt;="&amp;(INT($B$4)-30))</f>
        <v>0</v>
      </c>
      <c r="N953" s="40">
        <f t="shared" ca="1" si="62"/>
        <v>0</v>
      </c>
      <c r="O953" s="40">
        <f t="shared" ca="1" si="63"/>
        <v>0</v>
      </c>
      <c r="P953" s="40">
        <f ca="1">MIN(MAX(0, L953-N953-O953), IFERROR(VLOOKUP(B953,'관리항목계정별잔액조회(전전월)'!$C:$E, 3, FALSE), 0))</f>
        <v>0</v>
      </c>
      <c r="Q953" s="46">
        <f t="shared" ca="1" si="64"/>
        <v>0</v>
      </c>
      <c r="R953" s="42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  <c r="S953" s="60"/>
    </row>
    <row r="954" spans="3:19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61"/>
        <v>0</v>
      </c>
      <c r="M954" s="14">
        <f ca="1">SUMIFS(거래명세서품목조회!BK:BK, 거래명세서품목조회!BX:BX, B954, 거래명세서품목조회!G:G, "&lt;="&amp;(INT($B$4)-30))</f>
        <v>0</v>
      </c>
      <c r="N954" s="40">
        <f t="shared" ca="1" si="62"/>
        <v>0</v>
      </c>
      <c r="O954" s="40">
        <f t="shared" ca="1" si="63"/>
        <v>0</v>
      </c>
      <c r="P954" s="40">
        <f ca="1">MIN(MAX(0, L954-N954-O954), IFERROR(VLOOKUP(B954,'관리항목계정별잔액조회(전전월)'!$C:$E, 3, FALSE), 0))</f>
        <v>0</v>
      </c>
      <c r="Q954" s="46">
        <f t="shared" ca="1" si="64"/>
        <v>0</v>
      </c>
      <c r="R954" s="42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  <c r="S954" s="60"/>
    </row>
    <row r="955" spans="3:19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61"/>
        <v>0</v>
      </c>
      <c r="M955" s="14">
        <f ca="1">SUMIFS(거래명세서품목조회!BK:BK, 거래명세서품목조회!BX:BX, B955, 거래명세서품목조회!G:G, "&lt;="&amp;(INT($B$4)-30))</f>
        <v>0</v>
      </c>
      <c r="N955" s="40">
        <f t="shared" ca="1" si="62"/>
        <v>0</v>
      </c>
      <c r="O955" s="40">
        <f t="shared" ca="1" si="63"/>
        <v>0</v>
      </c>
      <c r="P955" s="40">
        <f ca="1">MIN(MAX(0, L955-N955-O955), IFERROR(VLOOKUP(B955,'관리항목계정별잔액조회(전전월)'!$C:$E, 3, FALSE), 0))</f>
        <v>0</v>
      </c>
      <c r="Q955" s="46">
        <f t="shared" ca="1" si="64"/>
        <v>0</v>
      </c>
      <c r="R955" s="42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  <c r="S955" s="60"/>
    </row>
    <row r="956" spans="3:19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61"/>
        <v>0</v>
      </c>
      <c r="M956" s="14">
        <f ca="1">SUMIFS(거래명세서품목조회!BK:BK, 거래명세서품목조회!BX:BX, B956, 거래명세서품목조회!G:G, "&lt;="&amp;(INT($B$4)-30))</f>
        <v>0</v>
      </c>
      <c r="N956" s="40">
        <f t="shared" ca="1" si="62"/>
        <v>0</v>
      </c>
      <c r="O956" s="40">
        <f t="shared" ca="1" si="63"/>
        <v>0</v>
      </c>
      <c r="P956" s="40">
        <f ca="1">MIN(MAX(0, L956-N956-O956), IFERROR(VLOOKUP(B956,'관리항목계정별잔액조회(전전월)'!$C:$E, 3, FALSE), 0))</f>
        <v>0</v>
      </c>
      <c r="Q956" s="46">
        <f t="shared" ca="1" si="64"/>
        <v>0</v>
      </c>
      <c r="R956" s="42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  <c r="S956" s="60"/>
    </row>
    <row r="957" spans="3:19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61"/>
        <v>0</v>
      </c>
      <c r="M957" s="14">
        <f ca="1">SUMIFS(거래명세서품목조회!BK:BK, 거래명세서품목조회!BX:BX, B957, 거래명세서품목조회!G:G, "&lt;="&amp;(INT($B$4)-30))</f>
        <v>0</v>
      </c>
      <c r="N957" s="40">
        <f t="shared" ca="1" si="62"/>
        <v>0</v>
      </c>
      <c r="O957" s="40">
        <f t="shared" ca="1" si="63"/>
        <v>0</v>
      </c>
      <c r="P957" s="40">
        <f ca="1">MIN(MAX(0, L957-N957-O957), IFERROR(VLOOKUP(B957,'관리항목계정별잔액조회(전전월)'!$C:$E, 3, FALSE), 0))</f>
        <v>0</v>
      </c>
      <c r="Q957" s="46">
        <f t="shared" ca="1" si="64"/>
        <v>0</v>
      </c>
      <c r="R957" s="42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  <c r="S957" s="60"/>
    </row>
    <row r="958" spans="3:19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61"/>
        <v>0</v>
      </c>
      <c r="M958" s="14">
        <f ca="1">SUMIFS(거래명세서품목조회!BK:BK, 거래명세서품목조회!BX:BX, B958, 거래명세서품목조회!G:G, "&lt;="&amp;(INT($B$4)-30))</f>
        <v>0</v>
      </c>
      <c r="N958" s="40">
        <f t="shared" ca="1" si="62"/>
        <v>0</v>
      </c>
      <c r="O958" s="40">
        <f t="shared" ca="1" si="63"/>
        <v>0</v>
      </c>
      <c r="P958" s="40">
        <f ca="1">MIN(MAX(0, L958-N958-O958), IFERROR(VLOOKUP(B958,'관리항목계정별잔액조회(전전월)'!$C:$E, 3, FALSE), 0))</f>
        <v>0</v>
      </c>
      <c r="Q958" s="46">
        <f t="shared" ca="1" si="64"/>
        <v>0</v>
      </c>
      <c r="R958" s="42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  <c r="S958" s="60"/>
    </row>
    <row r="959" spans="3:19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61"/>
        <v>0</v>
      </c>
      <c r="M959" s="14">
        <f ca="1">SUMIFS(거래명세서품목조회!BK:BK, 거래명세서품목조회!BX:BX, B959, 거래명세서품목조회!G:G, "&lt;="&amp;(INT($B$4)-30))</f>
        <v>0</v>
      </c>
      <c r="N959" s="40">
        <f t="shared" ca="1" si="62"/>
        <v>0</v>
      </c>
      <c r="O959" s="40">
        <f t="shared" ca="1" si="63"/>
        <v>0</v>
      </c>
      <c r="P959" s="40">
        <f ca="1">MIN(MAX(0, L959-N959-O959), IFERROR(VLOOKUP(B959,'관리항목계정별잔액조회(전전월)'!$C:$E, 3, FALSE), 0))</f>
        <v>0</v>
      </c>
      <c r="Q959" s="46">
        <f t="shared" ca="1" si="64"/>
        <v>0</v>
      </c>
      <c r="R959" s="42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  <c r="S959" s="60"/>
    </row>
    <row r="960" spans="3:19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61"/>
        <v>0</v>
      </c>
      <c r="M960" s="14">
        <f ca="1">SUMIFS(거래명세서품목조회!BK:BK, 거래명세서품목조회!BX:BX, B960, 거래명세서품목조회!G:G, "&lt;="&amp;(INT($B$4)-30))</f>
        <v>0</v>
      </c>
      <c r="N960" s="40">
        <f t="shared" ca="1" si="62"/>
        <v>0</v>
      </c>
      <c r="O960" s="40">
        <f t="shared" ca="1" si="63"/>
        <v>0</v>
      </c>
      <c r="P960" s="40">
        <f ca="1">MIN(MAX(0, L960-N960-O960), IFERROR(VLOOKUP(B960,'관리항목계정별잔액조회(전전월)'!$C:$E, 3, FALSE), 0))</f>
        <v>0</v>
      </c>
      <c r="Q960" s="46">
        <f t="shared" ca="1" si="64"/>
        <v>0</v>
      </c>
      <c r="R960" s="42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  <c r="S960" s="60"/>
    </row>
    <row r="961" spans="3:19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61"/>
        <v>0</v>
      </c>
      <c r="M961" s="14">
        <f ca="1">SUMIFS(거래명세서품목조회!BK:BK, 거래명세서품목조회!BX:BX, B961, 거래명세서품목조회!G:G, "&lt;="&amp;(INT($B$4)-30))</f>
        <v>0</v>
      </c>
      <c r="N961" s="40">
        <f t="shared" ca="1" si="62"/>
        <v>0</v>
      </c>
      <c r="O961" s="40">
        <f t="shared" ca="1" si="63"/>
        <v>0</v>
      </c>
      <c r="P961" s="40">
        <f ca="1">MIN(MAX(0, L961-N961-O961), IFERROR(VLOOKUP(B961,'관리항목계정별잔액조회(전전월)'!$C:$E, 3, FALSE), 0))</f>
        <v>0</v>
      </c>
      <c r="Q961" s="46">
        <f t="shared" ca="1" si="64"/>
        <v>0</v>
      </c>
      <c r="R961" s="42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  <c r="S961" s="60"/>
    </row>
    <row r="962" spans="3:19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61"/>
        <v>0</v>
      </c>
      <c r="M962" s="14">
        <f ca="1">SUMIFS(거래명세서품목조회!BK:BK, 거래명세서품목조회!BX:BX, B962, 거래명세서품목조회!G:G, "&lt;="&amp;(INT($B$4)-30))</f>
        <v>0</v>
      </c>
      <c r="N962" s="40">
        <f t="shared" ca="1" si="62"/>
        <v>0</v>
      </c>
      <c r="O962" s="40">
        <f t="shared" ca="1" si="63"/>
        <v>0</v>
      </c>
      <c r="P962" s="40">
        <f ca="1">MIN(MAX(0, L962-N962-O962), IFERROR(VLOOKUP(B962,'관리항목계정별잔액조회(전전월)'!$C:$E, 3, FALSE), 0))</f>
        <v>0</v>
      </c>
      <c r="Q962" s="46">
        <f t="shared" ca="1" si="64"/>
        <v>0</v>
      </c>
      <c r="R962" s="42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  <c r="S962" s="60"/>
    </row>
    <row r="963" spans="3:19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61"/>
        <v>0</v>
      </c>
      <c r="M963" s="14">
        <f ca="1">SUMIFS(거래명세서품목조회!BK:BK, 거래명세서품목조회!BX:BX, B963, 거래명세서품목조회!G:G, "&lt;="&amp;(INT($B$4)-30))</f>
        <v>0</v>
      </c>
      <c r="N963" s="40">
        <f t="shared" ca="1" si="62"/>
        <v>0</v>
      </c>
      <c r="O963" s="40">
        <f t="shared" ca="1" si="63"/>
        <v>0</v>
      </c>
      <c r="P963" s="40">
        <f ca="1">MIN(MAX(0, L963-N963-O963), IFERROR(VLOOKUP(B963,'관리항목계정별잔액조회(전전월)'!$C:$E, 3, FALSE), 0))</f>
        <v>0</v>
      </c>
      <c r="Q963" s="46">
        <f t="shared" ca="1" si="64"/>
        <v>0</v>
      </c>
      <c r="R963" s="42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  <c r="S963" s="60"/>
    </row>
    <row r="964" spans="3:19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61"/>
        <v>0</v>
      </c>
      <c r="M964" s="14">
        <f ca="1">SUMIFS(거래명세서품목조회!BK:BK, 거래명세서품목조회!BX:BX, B964, 거래명세서품목조회!G:G, "&lt;="&amp;(INT($B$4)-30))</f>
        <v>0</v>
      </c>
      <c r="N964" s="40">
        <f t="shared" ca="1" si="62"/>
        <v>0</v>
      </c>
      <c r="O964" s="40">
        <f t="shared" ca="1" si="63"/>
        <v>0</v>
      </c>
      <c r="P964" s="40">
        <f ca="1">MIN(MAX(0, L964-N964-O964), IFERROR(VLOOKUP(B964,'관리항목계정별잔액조회(전전월)'!$C:$E, 3, FALSE), 0))</f>
        <v>0</v>
      </c>
      <c r="Q964" s="46">
        <f t="shared" ca="1" si="64"/>
        <v>0</v>
      </c>
      <c r="R964" s="42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  <c r="S964" s="60"/>
    </row>
    <row r="965" spans="3:19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61"/>
        <v>0</v>
      </c>
      <c r="M965" s="14">
        <f ca="1">SUMIFS(거래명세서품목조회!BK:BK, 거래명세서품목조회!BX:BX, B965, 거래명세서품목조회!G:G, "&lt;="&amp;(INT($B$4)-30))</f>
        <v>0</v>
      </c>
      <c r="N965" s="40">
        <f t="shared" ca="1" si="62"/>
        <v>0</v>
      </c>
      <c r="O965" s="40">
        <f t="shared" ca="1" si="63"/>
        <v>0</v>
      </c>
      <c r="P965" s="40">
        <f ca="1">MIN(MAX(0, L965-N965-O965), IFERROR(VLOOKUP(B965,'관리항목계정별잔액조회(전전월)'!$C:$E, 3, FALSE), 0))</f>
        <v>0</v>
      </c>
      <c r="Q965" s="46">
        <f t="shared" ca="1" si="64"/>
        <v>0</v>
      </c>
      <c r="R965" s="42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  <c r="S965" s="60"/>
    </row>
    <row r="966" spans="3:19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61"/>
        <v>0</v>
      </c>
      <c r="M966" s="14">
        <f ca="1">SUMIFS(거래명세서품목조회!BK:BK, 거래명세서품목조회!BX:BX, B966, 거래명세서품목조회!G:G, "&lt;="&amp;(INT($B$4)-30))</f>
        <v>0</v>
      </c>
      <c r="N966" s="40">
        <f t="shared" ca="1" si="62"/>
        <v>0</v>
      </c>
      <c r="O966" s="40">
        <f t="shared" ca="1" si="63"/>
        <v>0</v>
      </c>
      <c r="P966" s="40">
        <f ca="1">MIN(MAX(0, L966-N966-O966), IFERROR(VLOOKUP(B966,'관리항목계정별잔액조회(전전월)'!$C:$E, 3, FALSE), 0))</f>
        <v>0</v>
      </c>
      <c r="Q966" s="46">
        <f t="shared" ca="1" si="64"/>
        <v>0</v>
      </c>
      <c r="R966" s="42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  <c r="S966" s="60"/>
    </row>
    <row r="967" spans="3:19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5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0">
        <f t="shared" ref="N967:N1030" ca="1" si="66">MIN(L967, I967+J967)</f>
        <v>0</v>
      </c>
      <c r="O967" s="40">
        <f t="shared" ref="O967:O1030" ca="1" si="67">MIN(MAX(0, L967-N967), F967)</f>
        <v>0</v>
      </c>
      <c r="P967" s="40">
        <f ca="1">MIN(MAX(0, L967-N967-O967), IFERROR(VLOOKUP(B967,'관리항목계정별잔액조회(전전월)'!$C:$E, 3, FALSE), 0))</f>
        <v>0</v>
      </c>
      <c r="Q967" s="46">
        <f t="shared" ref="Q967:Q1030" ca="1" si="68">MAX(0,L967-N967-O967-P967)</f>
        <v>0</v>
      </c>
      <c r="R967" s="42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  <c r="S967" s="60"/>
    </row>
    <row r="968" spans="3:19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5"/>
        <v>0</v>
      </c>
      <c r="M968" s="14">
        <f ca="1">SUMIFS(거래명세서품목조회!BK:BK, 거래명세서품목조회!BX:BX, B968, 거래명세서품목조회!G:G, "&lt;="&amp;(INT($B$4)-30))</f>
        <v>0</v>
      </c>
      <c r="N968" s="40">
        <f t="shared" ca="1" si="66"/>
        <v>0</v>
      </c>
      <c r="O968" s="40">
        <f t="shared" ca="1" si="67"/>
        <v>0</v>
      </c>
      <c r="P968" s="40">
        <f ca="1">MIN(MAX(0, L968-N968-O968), IFERROR(VLOOKUP(B968,'관리항목계정별잔액조회(전전월)'!$C:$E, 3, FALSE), 0))</f>
        <v>0</v>
      </c>
      <c r="Q968" s="46">
        <f t="shared" ca="1" si="68"/>
        <v>0</v>
      </c>
      <c r="R968" s="42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  <c r="S968" s="60"/>
    </row>
    <row r="969" spans="3:19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5"/>
        <v>0</v>
      </c>
      <c r="M969" s="14">
        <f ca="1">SUMIFS(거래명세서품목조회!BK:BK, 거래명세서품목조회!BX:BX, B969, 거래명세서품목조회!G:G, "&lt;="&amp;(INT($B$4)-30))</f>
        <v>0</v>
      </c>
      <c r="N969" s="40">
        <f t="shared" ca="1" si="66"/>
        <v>0</v>
      </c>
      <c r="O969" s="40">
        <f t="shared" ca="1" si="67"/>
        <v>0</v>
      </c>
      <c r="P969" s="40">
        <f ca="1">MIN(MAX(0, L969-N969-O969), IFERROR(VLOOKUP(B969,'관리항목계정별잔액조회(전전월)'!$C:$E, 3, FALSE), 0))</f>
        <v>0</v>
      </c>
      <c r="Q969" s="46">
        <f t="shared" ca="1" si="68"/>
        <v>0</v>
      </c>
      <c r="R969" s="42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  <c r="S969" s="60"/>
    </row>
    <row r="970" spans="3:19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5"/>
        <v>0</v>
      </c>
      <c r="M970" s="14">
        <f ca="1">SUMIFS(거래명세서품목조회!BK:BK, 거래명세서품목조회!BX:BX, B970, 거래명세서품목조회!G:G, "&lt;="&amp;(INT($B$4)-30))</f>
        <v>0</v>
      </c>
      <c r="N970" s="40">
        <f t="shared" ca="1" si="66"/>
        <v>0</v>
      </c>
      <c r="O970" s="40">
        <f t="shared" ca="1" si="67"/>
        <v>0</v>
      </c>
      <c r="P970" s="40">
        <f ca="1">MIN(MAX(0, L970-N970-O970), IFERROR(VLOOKUP(B970,'관리항목계정별잔액조회(전전월)'!$C:$E, 3, FALSE), 0))</f>
        <v>0</v>
      </c>
      <c r="Q970" s="46">
        <f t="shared" ca="1" si="68"/>
        <v>0</v>
      </c>
      <c r="R970" s="42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  <c r="S970" s="60"/>
    </row>
    <row r="971" spans="3:19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5"/>
        <v>0</v>
      </c>
      <c r="M971" s="14">
        <f ca="1">SUMIFS(거래명세서품목조회!BK:BK, 거래명세서품목조회!BX:BX, B971, 거래명세서품목조회!G:G, "&lt;="&amp;(INT($B$4)-30))</f>
        <v>0</v>
      </c>
      <c r="N971" s="40">
        <f t="shared" ca="1" si="66"/>
        <v>0</v>
      </c>
      <c r="O971" s="40">
        <f t="shared" ca="1" si="67"/>
        <v>0</v>
      </c>
      <c r="P971" s="40">
        <f ca="1">MIN(MAX(0, L971-N971-O971), IFERROR(VLOOKUP(B971,'관리항목계정별잔액조회(전전월)'!$C:$E, 3, FALSE), 0))</f>
        <v>0</v>
      </c>
      <c r="Q971" s="46">
        <f t="shared" ca="1" si="68"/>
        <v>0</v>
      </c>
      <c r="R971" s="42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  <c r="S971" s="60"/>
    </row>
    <row r="972" spans="3:19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5"/>
        <v>0</v>
      </c>
      <c r="M972" s="14">
        <f ca="1">SUMIFS(거래명세서품목조회!BK:BK, 거래명세서품목조회!BX:BX, B972, 거래명세서품목조회!G:G, "&lt;="&amp;(INT($B$4)-30))</f>
        <v>0</v>
      </c>
      <c r="N972" s="40">
        <f t="shared" ca="1" si="66"/>
        <v>0</v>
      </c>
      <c r="O972" s="40">
        <f t="shared" ca="1" si="67"/>
        <v>0</v>
      </c>
      <c r="P972" s="40">
        <f ca="1">MIN(MAX(0, L972-N972-O972), IFERROR(VLOOKUP(B972,'관리항목계정별잔액조회(전전월)'!$C:$E, 3, FALSE), 0))</f>
        <v>0</v>
      </c>
      <c r="Q972" s="46">
        <f t="shared" ca="1" si="68"/>
        <v>0</v>
      </c>
      <c r="R972" s="42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  <c r="S972" s="60"/>
    </row>
    <row r="973" spans="3:19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5"/>
        <v>0</v>
      </c>
      <c r="M973" s="14">
        <f ca="1">SUMIFS(거래명세서품목조회!BK:BK, 거래명세서품목조회!BX:BX, B973, 거래명세서품목조회!G:G, "&lt;="&amp;(INT($B$4)-30))</f>
        <v>0</v>
      </c>
      <c r="N973" s="40">
        <f t="shared" ca="1" si="66"/>
        <v>0</v>
      </c>
      <c r="O973" s="40">
        <f t="shared" ca="1" si="67"/>
        <v>0</v>
      </c>
      <c r="P973" s="40">
        <f ca="1">MIN(MAX(0, L973-N973-O973), IFERROR(VLOOKUP(B973,'관리항목계정별잔액조회(전전월)'!$C:$E, 3, FALSE), 0))</f>
        <v>0</v>
      </c>
      <c r="Q973" s="46">
        <f t="shared" ca="1" si="68"/>
        <v>0</v>
      </c>
      <c r="R973" s="42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  <c r="S973" s="60"/>
    </row>
    <row r="974" spans="3:19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5"/>
        <v>0</v>
      </c>
      <c r="M974" s="14">
        <f ca="1">SUMIFS(거래명세서품목조회!BK:BK, 거래명세서품목조회!BX:BX, B974, 거래명세서품목조회!G:G, "&lt;="&amp;(INT($B$4)-30))</f>
        <v>0</v>
      </c>
      <c r="N974" s="40">
        <f t="shared" ca="1" si="66"/>
        <v>0</v>
      </c>
      <c r="O974" s="40">
        <f t="shared" ca="1" si="67"/>
        <v>0</v>
      </c>
      <c r="P974" s="40">
        <f ca="1">MIN(MAX(0, L974-N974-O974), IFERROR(VLOOKUP(B974,'관리항목계정별잔액조회(전전월)'!$C:$E, 3, FALSE), 0))</f>
        <v>0</v>
      </c>
      <c r="Q974" s="46">
        <f t="shared" ca="1" si="68"/>
        <v>0</v>
      </c>
      <c r="R974" s="42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  <c r="S974" s="60"/>
    </row>
    <row r="975" spans="3:19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5"/>
        <v>0</v>
      </c>
      <c r="M975" s="14">
        <f ca="1">SUMIFS(거래명세서품목조회!BK:BK, 거래명세서품목조회!BX:BX, B975, 거래명세서품목조회!G:G, "&lt;="&amp;(INT($B$4)-30))</f>
        <v>0</v>
      </c>
      <c r="N975" s="40">
        <f t="shared" ca="1" si="66"/>
        <v>0</v>
      </c>
      <c r="O975" s="40">
        <f t="shared" ca="1" si="67"/>
        <v>0</v>
      </c>
      <c r="P975" s="40">
        <f ca="1">MIN(MAX(0, L975-N975-O975), IFERROR(VLOOKUP(B975,'관리항목계정별잔액조회(전전월)'!$C:$E, 3, FALSE), 0))</f>
        <v>0</v>
      </c>
      <c r="Q975" s="46">
        <f t="shared" ca="1" si="68"/>
        <v>0</v>
      </c>
      <c r="R975" s="42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  <c r="S975" s="60"/>
    </row>
    <row r="976" spans="3:19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5"/>
        <v>0</v>
      </c>
      <c r="M976" s="14">
        <f ca="1">SUMIFS(거래명세서품목조회!BK:BK, 거래명세서품목조회!BX:BX, B976, 거래명세서품목조회!G:G, "&lt;="&amp;(INT($B$4)-30))</f>
        <v>0</v>
      </c>
      <c r="N976" s="40">
        <f t="shared" ca="1" si="66"/>
        <v>0</v>
      </c>
      <c r="O976" s="40">
        <f t="shared" ca="1" si="67"/>
        <v>0</v>
      </c>
      <c r="P976" s="40">
        <f ca="1">MIN(MAX(0, L976-N976-O976), IFERROR(VLOOKUP(B976,'관리항목계정별잔액조회(전전월)'!$C:$E, 3, FALSE), 0))</f>
        <v>0</v>
      </c>
      <c r="Q976" s="46">
        <f t="shared" ca="1" si="68"/>
        <v>0</v>
      </c>
      <c r="R976" s="42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  <c r="S976" s="60"/>
    </row>
    <row r="977" spans="3:19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5"/>
        <v>0</v>
      </c>
      <c r="M977" s="14">
        <f ca="1">SUMIFS(거래명세서품목조회!BK:BK, 거래명세서품목조회!BX:BX, B977, 거래명세서품목조회!G:G, "&lt;="&amp;(INT($B$4)-30))</f>
        <v>0</v>
      </c>
      <c r="N977" s="40">
        <f t="shared" ca="1" si="66"/>
        <v>0</v>
      </c>
      <c r="O977" s="40">
        <f t="shared" ca="1" si="67"/>
        <v>0</v>
      </c>
      <c r="P977" s="40">
        <f ca="1">MIN(MAX(0, L977-N977-O977), IFERROR(VLOOKUP(B977,'관리항목계정별잔액조회(전전월)'!$C:$E, 3, FALSE), 0))</f>
        <v>0</v>
      </c>
      <c r="Q977" s="46">
        <f t="shared" ca="1" si="68"/>
        <v>0</v>
      </c>
      <c r="R977" s="42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  <c r="S977" s="60"/>
    </row>
    <row r="978" spans="3:19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5"/>
        <v>0</v>
      </c>
      <c r="M978" s="14">
        <f ca="1">SUMIFS(거래명세서품목조회!BK:BK, 거래명세서품목조회!BX:BX, B978, 거래명세서품목조회!G:G, "&lt;="&amp;(INT($B$4)-30))</f>
        <v>0</v>
      </c>
      <c r="N978" s="40">
        <f t="shared" ca="1" si="66"/>
        <v>0</v>
      </c>
      <c r="O978" s="40">
        <f t="shared" ca="1" si="67"/>
        <v>0</v>
      </c>
      <c r="P978" s="40">
        <f ca="1">MIN(MAX(0, L978-N978-O978), IFERROR(VLOOKUP(B978,'관리항목계정별잔액조회(전전월)'!$C:$E, 3, FALSE), 0))</f>
        <v>0</v>
      </c>
      <c r="Q978" s="46">
        <f t="shared" ca="1" si="68"/>
        <v>0</v>
      </c>
      <c r="R978" s="42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  <c r="S978" s="60"/>
    </row>
    <row r="979" spans="3:19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5"/>
        <v>0</v>
      </c>
      <c r="M979" s="14">
        <f ca="1">SUMIFS(거래명세서품목조회!BK:BK, 거래명세서품목조회!BX:BX, B979, 거래명세서품목조회!G:G, "&lt;="&amp;(INT($B$4)-30))</f>
        <v>0</v>
      </c>
      <c r="N979" s="40">
        <f t="shared" ca="1" si="66"/>
        <v>0</v>
      </c>
      <c r="O979" s="40">
        <f t="shared" ca="1" si="67"/>
        <v>0</v>
      </c>
      <c r="P979" s="40">
        <f ca="1">MIN(MAX(0, L979-N979-O979), IFERROR(VLOOKUP(B979,'관리항목계정별잔액조회(전전월)'!$C:$E, 3, FALSE), 0))</f>
        <v>0</v>
      </c>
      <c r="Q979" s="46">
        <f t="shared" ca="1" si="68"/>
        <v>0</v>
      </c>
      <c r="R979" s="42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  <c r="S979" s="60"/>
    </row>
    <row r="980" spans="3:19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5"/>
        <v>0</v>
      </c>
      <c r="M980" s="14">
        <f ca="1">SUMIFS(거래명세서품목조회!BK:BK, 거래명세서품목조회!BX:BX, B980, 거래명세서품목조회!G:G, "&lt;="&amp;(INT($B$4)-30))</f>
        <v>0</v>
      </c>
      <c r="N980" s="40">
        <f t="shared" ca="1" si="66"/>
        <v>0</v>
      </c>
      <c r="O980" s="40">
        <f t="shared" ca="1" si="67"/>
        <v>0</v>
      </c>
      <c r="P980" s="40">
        <f ca="1">MIN(MAX(0, L980-N980-O980), IFERROR(VLOOKUP(B980,'관리항목계정별잔액조회(전전월)'!$C:$E, 3, FALSE), 0))</f>
        <v>0</v>
      </c>
      <c r="Q980" s="46">
        <f t="shared" ca="1" si="68"/>
        <v>0</v>
      </c>
      <c r="R980" s="42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  <c r="S980" s="60"/>
    </row>
    <row r="981" spans="3:19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5"/>
        <v>0</v>
      </c>
      <c r="M981" s="14">
        <f ca="1">SUMIFS(거래명세서품목조회!BK:BK, 거래명세서품목조회!BX:BX, B981, 거래명세서품목조회!G:G, "&lt;="&amp;(INT($B$4)-30))</f>
        <v>0</v>
      </c>
      <c r="N981" s="40">
        <f t="shared" ca="1" si="66"/>
        <v>0</v>
      </c>
      <c r="O981" s="40">
        <f t="shared" ca="1" si="67"/>
        <v>0</v>
      </c>
      <c r="P981" s="40">
        <f ca="1">MIN(MAX(0, L981-N981-O981), IFERROR(VLOOKUP(B981,'관리항목계정별잔액조회(전전월)'!$C:$E, 3, FALSE), 0))</f>
        <v>0</v>
      </c>
      <c r="Q981" s="46">
        <f t="shared" ca="1" si="68"/>
        <v>0</v>
      </c>
      <c r="R981" s="42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  <c r="S981" s="60"/>
    </row>
    <row r="982" spans="3:19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5"/>
        <v>0</v>
      </c>
      <c r="M982" s="14">
        <f ca="1">SUMIFS(거래명세서품목조회!BK:BK, 거래명세서품목조회!BX:BX, B982, 거래명세서품목조회!G:G, "&lt;="&amp;(INT($B$4)-30))</f>
        <v>0</v>
      </c>
      <c r="N982" s="40">
        <f t="shared" ca="1" si="66"/>
        <v>0</v>
      </c>
      <c r="O982" s="40">
        <f t="shared" ca="1" si="67"/>
        <v>0</v>
      </c>
      <c r="P982" s="40">
        <f ca="1">MIN(MAX(0, L982-N982-O982), IFERROR(VLOOKUP(B982,'관리항목계정별잔액조회(전전월)'!$C:$E, 3, FALSE), 0))</f>
        <v>0</v>
      </c>
      <c r="Q982" s="46">
        <f t="shared" ca="1" si="68"/>
        <v>0</v>
      </c>
      <c r="R982" s="42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  <c r="S982" s="60"/>
    </row>
    <row r="983" spans="3:19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5"/>
        <v>0</v>
      </c>
      <c r="M983" s="14">
        <f ca="1">SUMIFS(거래명세서품목조회!BK:BK, 거래명세서품목조회!BX:BX, B983, 거래명세서품목조회!G:G, "&lt;="&amp;(INT($B$4)-30))</f>
        <v>0</v>
      </c>
      <c r="N983" s="40">
        <f t="shared" ca="1" si="66"/>
        <v>0</v>
      </c>
      <c r="O983" s="40">
        <f t="shared" ca="1" si="67"/>
        <v>0</v>
      </c>
      <c r="P983" s="40">
        <f ca="1">MIN(MAX(0, L983-N983-O983), IFERROR(VLOOKUP(B983,'관리항목계정별잔액조회(전전월)'!$C:$E, 3, FALSE), 0))</f>
        <v>0</v>
      </c>
      <c r="Q983" s="46">
        <f t="shared" ca="1" si="68"/>
        <v>0</v>
      </c>
      <c r="R983" s="42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  <c r="S983" s="60"/>
    </row>
    <row r="984" spans="3:19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5"/>
        <v>0</v>
      </c>
      <c r="M984" s="14">
        <f ca="1">SUMIFS(거래명세서품목조회!BK:BK, 거래명세서품목조회!BX:BX, B984, 거래명세서품목조회!G:G, "&lt;="&amp;(INT($B$4)-30))</f>
        <v>0</v>
      </c>
      <c r="N984" s="40">
        <f t="shared" ca="1" si="66"/>
        <v>0</v>
      </c>
      <c r="O984" s="40">
        <f t="shared" ca="1" si="67"/>
        <v>0</v>
      </c>
      <c r="P984" s="40">
        <f ca="1">MIN(MAX(0, L984-N984-O984), IFERROR(VLOOKUP(B984,'관리항목계정별잔액조회(전전월)'!$C:$E, 3, FALSE), 0))</f>
        <v>0</v>
      </c>
      <c r="Q984" s="46">
        <f t="shared" ca="1" si="68"/>
        <v>0</v>
      </c>
      <c r="R984" s="42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  <c r="S984" s="60"/>
    </row>
    <row r="985" spans="3:19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5"/>
        <v>0</v>
      </c>
      <c r="M985" s="14">
        <f ca="1">SUMIFS(거래명세서품목조회!BK:BK, 거래명세서품목조회!BX:BX, B985, 거래명세서품목조회!G:G, "&lt;="&amp;(INT($B$4)-30))</f>
        <v>0</v>
      </c>
      <c r="N985" s="40">
        <f t="shared" ca="1" si="66"/>
        <v>0</v>
      </c>
      <c r="O985" s="40">
        <f t="shared" ca="1" si="67"/>
        <v>0</v>
      </c>
      <c r="P985" s="40">
        <f ca="1">MIN(MAX(0, L985-N985-O985), IFERROR(VLOOKUP(B985,'관리항목계정별잔액조회(전전월)'!$C:$E, 3, FALSE), 0))</f>
        <v>0</v>
      </c>
      <c r="Q985" s="46">
        <f t="shared" ca="1" si="68"/>
        <v>0</v>
      </c>
      <c r="R985" s="42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  <c r="S985" s="60"/>
    </row>
    <row r="986" spans="3:19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5"/>
        <v>0</v>
      </c>
      <c r="M986" s="14">
        <f ca="1">SUMIFS(거래명세서품목조회!BK:BK, 거래명세서품목조회!BX:BX, B986, 거래명세서품목조회!G:G, "&lt;="&amp;(INT($B$4)-30))</f>
        <v>0</v>
      </c>
      <c r="N986" s="40">
        <f t="shared" ca="1" si="66"/>
        <v>0</v>
      </c>
      <c r="O986" s="40">
        <f t="shared" ca="1" si="67"/>
        <v>0</v>
      </c>
      <c r="P986" s="40">
        <f ca="1">MIN(MAX(0, L986-N986-O986), IFERROR(VLOOKUP(B986,'관리항목계정별잔액조회(전전월)'!$C:$E, 3, FALSE), 0))</f>
        <v>0</v>
      </c>
      <c r="Q986" s="46">
        <f t="shared" ca="1" si="68"/>
        <v>0</v>
      </c>
      <c r="R986" s="42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  <c r="S986" s="60"/>
    </row>
    <row r="987" spans="3:19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5"/>
        <v>0</v>
      </c>
      <c r="M987" s="14">
        <f ca="1">SUMIFS(거래명세서품목조회!BK:BK, 거래명세서품목조회!BX:BX, B987, 거래명세서품목조회!G:G, "&lt;="&amp;(INT($B$4)-30))</f>
        <v>0</v>
      </c>
      <c r="N987" s="40">
        <f t="shared" ca="1" si="66"/>
        <v>0</v>
      </c>
      <c r="O987" s="40">
        <f t="shared" ca="1" si="67"/>
        <v>0</v>
      </c>
      <c r="P987" s="40">
        <f ca="1">MIN(MAX(0, L987-N987-O987), IFERROR(VLOOKUP(B987,'관리항목계정별잔액조회(전전월)'!$C:$E, 3, FALSE), 0))</f>
        <v>0</v>
      </c>
      <c r="Q987" s="46">
        <f t="shared" ca="1" si="68"/>
        <v>0</v>
      </c>
      <c r="R987" s="42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  <c r="S987" s="60"/>
    </row>
    <row r="988" spans="3:19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5"/>
        <v>0</v>
      </c>
      <c r="M988" s="14">
        <f ca="1">SUMIFS(거래명세서품목조회!BK:BK, 거래명세서품목조회!BX:BX, B988, 거래명세서품목조회!G:G, "&lt;="&amp;(INT($B$4)-30))</f>
        <v>0</v>
      </c>
      <c r="N988" s="40">
        <f t="shared" ca="1" si="66"/>
        <v>0</v>
      </c>
      <c r="O988" s="40">
        <f t="shared" ca="1" si="67"/>
        <v>0</v>
      </c>
      <c r="P988" s="40">
        <f ca="1">MIN(MAX(0, L988-N988-O988), IFERROR(VLOOKUP(B988,'관리항목계정별잔액조회(전전월)'!$C:$E, 3, FALSE), 0))</f>
        <v>0</v>
      </c>
      <c r="Q988" s="46">
        <f t="shared" ca="1" si="68"/>
        <v>0</v>
      </c>
      <c r="R988" s="42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  <c r="S988" s="60"/>
    </row>
    <row r="989" spans="3:19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5"/>
        <v>0</v>
      </c>
      <c r="M989" s="14">
        <f ca="1">SUMIFS(거래명세서품목조회!BK:BK, 거래명세서품목조회!BX:BX, B989, 거래명세서품목조회!G:G, "&lt;="&amp;(INT($B$4)-30))</f>
        <v>0</v>
      </c>
      <c r="N989" s="40">
        <f t="shared" ca="1" si="66"/>
        <v>0</v>
      </c>
      <c r="O989" s="40">
        <f t="shared" ca="1" si="67"/>
        <v>0</v>
      </c>
      <c r="P989" s="40">
        <f ca="1">MIN(MAX(0, L989-N989-O989), IFERROR(VLOOKUP(B989,'관리항목계정별잔액조회(전전월)'!$C:$E, 3, FALSE), 0))</f>
        <v>0</v>
      </c>
      <c r="Q989" s="46">
        <f t="shared" ca="1" si="68"/>
        <v>0</v>
      </c>
      <c r="R989" s="42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  <c r="S989" s="60"/>
    </row>
    <row r="990" spans="3:19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5"/>
        <v>0</v>
      </c>
      <c r="M990" s="14">
        <f ca="1">SUMIFS(거래명세서품목조회!BK:BK, 거래명세서품목조회!BX:BX, B990, 거래명세서품목조회!G:G, "&lt;="&amp;(INT($B$4)-30))</f>
        <v>0</v>
      </c>
      <c r="N990" s="40">
        <f t="shared" ca="1" si="66"/>
        <v>0</v>
      </c>
      <c r="O990" s="40">
        <f t="shared" ca="1" si="67"/>
        <v>0</v>
      </c>
      <c r="P990" s="40">
        <f ca="1">MIN(MAX(0, L990-N990-O990), IFERROR(VLOOKUP(B990,'관리항목계정별잔액조회(전전월)'!$C:$E, 3, FALSE), 0))</f>
        <v>0</v>
      </c>
      <c r="Q990" s="46">
        <f t="shared" ca="1" si="68"/>
        <v>0</v>
      </c>
      <c r="R990" s="42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  <c r="S990" s="60"/>
    </row>
    <row r="991" spans="3:19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5"/>
        <v>0</v>
      </c>
      <c r="M991" s="14">
        <f ca="1">SUMIFS(거래명세서품목조회!BK:BK, 거래명세서품목조회!BX:BX, B991, 거래명세서품목조회!G:G, "&lt;="&amp;(INT($B$4)-30))</f>
        <v>0</v>
      </c>
      <c r="N991" s="40">
        <f t="shared" ca="1" si="66"/>
        <v>0</v>
      </c>
      <c r="O991" s="40">
        <f t="shared" ca="1" si="67"/>
        <v>0</v>
      </c>
      <c r="P991" s="40">
        <f ca="1">MIN(MAX(0, L991-N991-O991), IFERROR(VLOOKUP(B991,'관리항목계정별잔액조회(전전월)'!$C:$E, 3, FALSE), 0))</f>
        <v>0</v>
      </c>
      <c r="Q991" s="46">
        <f t="shared" ca="1" si="68"/>
        <v>0</v>
      </c>
      <c r="R991" s="42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  <c r="S991" s="60"/>
    </row>
    <row r="992" spans="3:19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5"/>
        <v>0</v>
      </c>
      <c r="M992" s="14">
        <f ca="1">SUMIFS(거래명세서품목조회!BK:BK, 거래명세서품목조회!BX:BX, B992, 거래명세서품목조회!G:G, "&lt;="&amp;(INT($B$4)-30))</f>
        <v>0</v>
      </c>
      <c r="N992" s="40">
        <f t="shared" ca="1" si="66"/>
        <v>0</v>
      </c>
      <c r="O992" s="40">
        <f t="shared" ca="1" si="67"/>
        <v>0</v>
      </c>
      <c r="P992" s="40">
        <f ca="1">MIN(MAX(0, L992-N992-O992), IFERROR(VLOOKUP(B992,'관리항목계정별잔액조회(전전월)'!$C:$E, 3, FALSE), 0))</f>
        <v>0</v>
      </c>
      <c r="Q992" s="46">
        <f t="shared" ca="1" si="68"/>
        <v>0</v>
      </c>
      <c r="R992" s="42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  <c r="S992" s="60"/>
    </row>
    <row r="993" spans="3:19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5"/>
        <v>0</v>
      </c>
      <c r="M993" s="14">
        <f ca="1">SUMIFS(거래명세서품목조회!BK:BK, 거래명세서품목조회!BX:BX, B993, 거래명세서품목조회!G:G, "&lt;="&amp;(INT($B$4)-30))</f>
        <v>0</v>
      </c>
      <c r="N993" s="40">
        <f t="shared" ca="1" si="66"/>
        <v>0</v>
      </c>
      <c r="O993" s="40">
        <f t="shared" ca="1" si="67"/>
        <v>0</v>
      </c>
      <c r="P993" s="40">
        <f ca="1">MIN(MAX(0, L993-N993-O993), IFERROR(VLOOKUP(B993,'관리항목계정별잔액조회(전전월)'!$C:$E, 3, FALSE), 0))</f>
        <v>0</v>
      </c>
      <c r="Q993" s="46">
        <f t="shared" ca="1" si="68"/>
        <v>0</v>
      </c>
      <c r="R993" s="42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  <c r="S993" s="60"/>
    </row>
    <row r="994" spans="3:19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5"/>
        <v>0</v>
      </c>
      <c r="M994" s="14">
        <f ca="1">SUMIFS(거래명세서품목조회!BK:BK, 거래명세서품목조회!BX:BX, B994, 거래명세서품목조회!G:G, "&lt;="&amp;(INT($B$4)-30))</f>
        <v>0</v>
      </c>
      <c r="N994" s="40">
        <f t="shared" ca="1" si="66"/>
        <v>0</v>
      </c>
      <c r="O994" s="40">
        <f t="shared" ca="1" si="67"/>
        <v>0</v>
      </c>
      <c r="P994" s="40">
        <f ca="1">MIN(MAX(0, L994-N994-O994), IFERROR(VLOOKUP(B994,'관리항목계정별잔액조회(전전월)'!$C:$E, 3, FALSE), 0))</f>
        <v>0</v>
      </c>
      <c r="Q994" s="46">
        <f t="shared" ca="1" si="68"/>
        <v>0</v>
      </c>
      <c r="R994" s="42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  <c r="S994" s="60"/>
    </row>
    <row r="995" spans="3:19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5"/>
        <v>0</v>
      </c>
      <c r="M995" s="14">
        <f ca="1">SUMIFS(거래명세서품목조회!BK:BK, 거래명세서품목조회!BX:BX, B995, 거래명세서품목조회!G:G, "&lt;="&amp;(INT($B$4)-30))</f>
        <v>0</v>
      </c>
      <c r="N995" s="40">
        <f t="shared" ca="1" si="66"/>
        <v>0</v>
      </c>
      <c r="O995" s="40">
        <f t="shared" ca="1" si="67"/>
        <v>0</v>
      </c>
      <c r="P995" s="40">
        <f ca="1">MIN(MAX(0, L995-N995-O995), IFERROR(VLOOKUP(B995,'관리항목계정별잔액조회(전전월)'!$C:$E, 3, FALSE), 0))</f>
        <v>0</v>
      </c>
      <c r="Q995" s="46">
        <f t="shared" ca="1" si="68"/>
        <v>0</v>
      </c>
      <c r="R995" s="42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  <c r="S995" s="60"/>
    </row>
    <row r="996" spans="3:19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5"/>
        <v>0</v>
      </c>
      <c r="M996" s="14">
        <f ca="1">SUMIFS(거래명세서품목조회!BK:BK, 거래명세서품목조회!BX:BX, B996, 거래명세서품목조회!G:G, "&lt;="&amp;(INT($B$4)-30))</f>
        <v>0</v>
      </c>
      <c r="N996" s="40">
        <f t="shared" ca="1" si="66"/>
        <v>0</v>
      </c>
      <c r="O996" s="40">
        <f t="shared" ca="1" si="67"/>
        <v>0</v>
      </c>
      <c r="P996" s="40">
        <f ca="1">MIN(MAX(0, L996-N996-O996), IFERROR(VLOOKUP(B996,'관리항목계정별잔액조회(전전월)'!$C:$E, 3, FALSE), 0))</f>
        <v>0</v>
      </c>
      <c r="Q996" s="46">
        <f t="shared" ca="1" si="68"/>
        <v>0</v>
      </c>
      <c r="R996" s="42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  <c r="S996" s="60"/>
    </row>
    <row r="997" spans="3:19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5"/>
        <v>0</v>
      </c>
      <c r="M997" s="14">
        <f ca="1">SUMIFS(거래명세서품목조회!BK:BK, 거래명세서품목조회!BX:BX, B997, 거래명세서품목조회!G:G, "&lt;="&amp;(INT($B$4)-30))</f>
        <v>0</v>
      </c>
      <c r="N997" s="40">
        <f t="shared" ca="1" si="66"/>
        <v>0</v>
      </c>
      <c r="O997" s="40">
        <f t="shared" ca="1" si="67"/>
        <v>0</v>
      </c>
      <c r="P997" s="40">
        <f ca="1">MIN(MAX(0, L997-N997-O997), IFERROR(VLOOKUP(B997,'관리항목계정별잔액조회(전전월)'!$C:$E, 3, FALSE), 0))</f>
        <v>0</v>
      </c>
      <c r="Q997" s="46">
        <f t="shared" ca="1" si="68"/>
        <v>0</v>
      </c>
      <c r="R997" s="42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  <c r="S997" s="60"/>
    </row>
    <row r="998" spans="3:19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5"/>
        <v>0</v>
      </c>
      <c r="M998" s="14">
        <f ca="1">SUMIFS(거래명세서품목조회!BK:BK, 거래명세서품목조회!BX:BX, B998, 거래명세서품목조회!G:G, "&lt;="&amp;(INT($B$4)-30))</f>
        <v>0</v>
      </c>
      <c r="N998" s="40">
        <f t="shared" ca="1" si="66"/>
        <v>0</v>
      </c>
      <c r="O998" s="40">
        <f t="shared" ca="1" si="67"/>
        <v>0</v>
      </c>
      <c r="P998" s="40">
        <f ca="1">MIN(MAX(0, L998-N998-O998), IFERROR(VLOOKUP(B998,'관리항목계정별잔액조회(전전월)'!$C:$E, 3, FALSE), 0))</f>
        <v>0</v>
      </c>
      <c r="Q998" s="46">
        <f t="shared" ca="1" si="68"/>
        <v>0</v>
      </c>
      <c r="R998" s="42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  <c r="S998" s="60"/>
    </row>
    <row r="999" spans="3:19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5"/>
        <v>0</v>
      </c>
      <c r="M999" s="14">
        <f ca="1">SUMIFS(거래명세서품목조회!BK:BK, 거래명세서품목조회!BX:BX, B999, 거래명세서품목조회!G:G, "&lt;="&amp;(INT($B$4)-30))</f>
        <v>0</v>
      </c>
      <c r="N999" s="40">
        <f t="shared" ca="1" si="66"/>
        <v>0</v>
      </c>
      <c r="O999" s="40">
        <f t="shared" ca="1" si="67"/>
        <v>0</v>
      </c>
      <c r="P999" s="40">
        <f ca="1">MIN(MAX(0, L999-N999-O999), IFERROR(VLOOKUP(B999,'관리항목계정별잔액조회(전전월)'!$C:$E, 3, FALSE), 0))</f>
        <v>0</v>
      </c>
      <c r="Q999" s="46">
        <f t="shared" ca="1" si="68"/>
        <v>0</v>
      </c>
      <c r="R999" s="42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  <c r="S999" s="60"/>
    </row>
    <row r="1000" spans="3:19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5"/>
        <v>0</v>
      </c>
      <c r="M1000" s="14">
        <f ca="1">SUMIFS(거래명세서품목조회!BK:BK, 거래명세서품목조회!BX:BX, B1000, 거래명세서품목조회!G:G, "&lt;="&amp;(INT($B$4)-30))</f>
        <v>0</v>
      </c>
      <c r="N1000" s="40">
        <f t="shared" ca="1" si="66"/>
        <v>0</v>
      </c>
      <c r="O1000" s="40">
        <f t="shared" ca="1" si="67"/>
        <v>0</v>
      </c>
      <c r="P1000" s="40">
        <f ca="1">MIN(MAX(0, L1000-N1000-O1000), IFERROR(VLOOKUP(B1000,'관리항목계정별잔액조회(전전월)'!$C:$E, 3, FALSE), 0))</f>
        <v>0</v>
      </c>
      <c r="Q1000" s="46">
        <f t="shared" ca="1" si="68"/>
        <v>0</v>
      </c>
      <c r="R1000" s="42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  <c r="S1000" s="60"/>
    </row>
    <row r="1001" spans="3:19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5"/>
        <v>0</v>
      </c>
      <c r="M1001" s="14">
        <f ca="1">SUMIFS(거래명세서품목조회!BK:BK, 거래명세서품목조회!BX:BX, B1001, 거래명세서품목조회!G:G, "&lt;="&amp;(INT($B$4)-30))</f>
        <v>0</v>
      </c>
      <c r="N1001" s="40">
        <f t="shared" ca="1" si="66"/>
        <v>0</v>
      </c>
      <c r="O1001" s="40">
        <f t="shared" ca="1" si="67"/>
        <v>0</v>
      </c>
      <c r="P1001" s="40">
        <f ca="1">MIN(MAX(0, L1001-N1001-O1001), IFERROR(VLOOKUP(B1001,'관리항목계정별잔액조회(전전월)'!$C:$E, 3, FALSE), 0))</f>
        <v>0</v>
      </c>
      <c r="Q1001" s="46">
        <f t="shared" ca="1" si="68"/>
        <v>0</v>
      </c>
      <c r="R1001" s="42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  <c r="S1001" s="60"/>
    </row>
    <row r="1002" spans="3:19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5"/>
        <v>0</v>
      </c>
      <c r="M1002" s="14">
        <f ca="1">SUMIFS(거래명세서품목조회!BK:BK, 거래명세서품목조회!BX:BX, B1002, 거래명세서품목조회!G:G, "&lt;="&amp;(INT($B$4)-30))</f>
        <v>0</v>
      </c>
      <c r="N1002" s="40">
        <f t="shared" ca="1" si="66"/>
        <v>0</v>
      </c>
      <c r="O1002" s="40">
        <f t="shared" ca="1" si="67"/>
        <v>0</v>
      </c>
      <c r="P1002" s="40">
        <f ca="1">MIN(MAX(0, L1002-N1002-O1002), IFERROR(VLOOKUP(B1002,'관리항목계정별잔액조회(전전월)'!$C:$E, 3, FALSE), 0))</f>
        <v>0</v>
      </c>
      <c r="Q1002" s="46">
        <f t="shared" ca="1" si="68"/>
        <v>0</v>
      </c>
      <c r="R1002" s="42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  <c r="S1002" s="60"/>
    </row>
    <row r="1003" spans="3:19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5"/>
        <v>0</v>
      </c>
      <c r="M1003" s="14">
        <f ca="1">SUMIFS(거래명세서품목조회!BK:BK, 거래명세서품목조회!BX:BX, B1003, 거래명세서품목조회!G:G, "&lt;="&amp;(INT($B$4)-30))</f>
        <v>0</v>
      </c>
      <c r="N1003" s="40">
        <f t="shared" ca="1" si="66"/>
        <v>0</v>
      </c>
      <c r="O1003" s="40">
        <f t="shared" ca="1" si="67"/>
        <v>0</v>
      </c>
      <c r="P1003" s="40">
        <f ca="1">MIN(MAX(0, L1003-N1003-O1003), IFERROR(VLOOKUP(B1003,'관리항목계정별잔액조회(전전월)'!$C:$E, 3, FALSE), 0))</f>
        <v>0</v>
      </c>
      <c r="Q1003" s="46">
        <f t="shared" ca="1" si="68"/>
        <v>0</v>
      </c>
      <c r="R1003" s="42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  <c r="S1003" s="60"/>
    </row>
    <row r="1004" spans="3:19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5"/>
        <v>0</v>
      </c>
      <c r="M1004" s="14">
        <f ca="1">SUMIFS(거래명세서품목조회!BK:BK, 거래명세서품목조회!BX:BX, B1004, 거래명세서품목조회!G:G, "&lt;="&amp;(INT($B$4)-30))</f>
        <v>0</v>
      </c>
      <c r="N1004" s="40">
        <f t="shared" ca="1" si="66"/>
        <v>0</v>
      </c>
      <c r="O1004" s="40">
        <f t="shared" ca="1" si="67"/>
        <v>0</v>
      </c>
      <c r="P1004" s="40">
        <f ca="1">MIN(MAX(0, L1004-N1004-O1004), IFERROR(VLOOKUP(B1004,'관리항목계정별잔액조회(전전월)'!$C:$E, 3, FALSE), 0))</f>
        <v>0</v>
      </c>
      <c r="Q1004" s="46">
        <f t="shared" ca="1" si="68"/>
        <v>0</v>
      </c>
      <c r="R1004" s="42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  <c r="S1004" s="60"/>
    </row>
    <row r="1005" spans="3:19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5"/>
        <v>0</v>
      </c>
      <c r="M1005" s="14">
        <f ca="1">SUMIFS(거래명세서품목조회!BK:BK, 거래명세서품목조회!BX:BX, B1005, 거래명세서품목조회!G:G, "&lt;="&amp;(INT($B$4)-30))</f>
        <v>0</v>
      </c>
      <c r="N1005" s="40">
        <f t="shared" ca="1" si="66"/>
        <v>0</v>
      </c>
      <c r="O1005" s="40">
        <f t="shared" ca="1" si="67"/>
        <v>0</v>
      </c>
      <c r="P1005" s="40">
        <f ca="1">MIN(MAX(0, L1005-N1005-O1005), IFERROR(VLOOKUP(B1005,'관리항목계정별잔액조회(전전월)'!$C:$E, 3, FALSE), 0))</f>
        <v>0</v>
      </c>
      <c r="Q1005" s="46">
        <f t="shared" ca="1" si="68"/>
        <v>0</v>
      </c>
      <c r="R1005" s="42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  <c r="S1005" s="60"/>
    </row>
    <row r="1006" spans="3:19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5"/>
        <v>0</v>
      </c>
      <c r="M1006" s="14">
        <f ca="1">SUMIFS(거래명세서품목조회!BK:BK, 거래명세서품목조회!BX:BX, B1006, 거래명세서품목조회!G:G, "&lt;="&amp;(INT($B$4)-30))</f>
        <v>0</v>
      </c>
      <c r="N1006" s="40">
        <f t="shared" ca="1" si="66"/>
        <v>0</v>
      </c>
      <c r="O1006" s="40">
        <f t="shared" ca="1" si="67"/>
        <v>0</v>
      </c>
      <c r="P1006" s="40">
        <f ca="1">MIN(MAX(0, L1006-N1006-O1006), IFERROR(VLOOKUP(B1006,'관리항목계정별잔액조회(전전월)'!$C:$E, 3, FALSE), 0))</f>
        <v>0</v>
      </c>
      <c r="Q1006" s="46">
        <f t="shared" ca="1" si="68"/>
        <v>0</v>
      </c>
      <c r="R1006" s="42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  <c r="S1006" s="60"/>
    </row>
    <row r="1007" spans="3:19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5"/>
        <v>0</v>
      </c>
      <c r="M1007" s="14">
        <f ca="1">SUMIFS(거래명세서품목조회!BK:BK, 거래명세서품목조회!BX:BX, B1007, 거래명세서품목조회!G:G, "&lt;="&amp;(INT($B$4)-30))</f>
        <v>0</v>
      </c>
      <c r="N1007" s="40">
        <f t="shared" ca="1" si="66"/>
        <v>0</v>
      </c>
      <c r="O1007" s="40">
        <f t="shared" ca="1" si="67"/>
        <v>0</v>
      </c>
      <c r="P1007" s="40">
        <f ca="1">MIN(MAX(0, L1007-N1007-O1007), IFERROR(VLOOKUP(B1007,'관리항목계정별잔액조회(전전월)'!$C:$E, 3, FALSE), 0))</f>
        <v>0</v>
      </c>
      <c r="Q1007" s="46">
        <f t="shared" ca="1" si="68"/>
        <v>0</v>
      </c>
      <c r="R1007" s="42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  <c r="S1007" s="60"/>
    </row>
    <row r="1008" spans="3:19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5"/>
        <v>0</v>
      </c>
      <c r="M1008" s="14">
        <f ca="1">SUMIFS(거래명세서품목조회!BK:BK, 거래명세서품목조회!BX:BX, B1008, 거래명세서품목조회!G:G, "&lt;="&amp;(INT($B$4)-30))</f>
        <v>0</v>
      </c>
      <c r="N1008" s="40">
        <f t="shared" ca="1" si="66"/>
        <v>0</v>
      </c>
      <c r="O1008" s="40">
        <f t="shared" ca="1" si="67"/>
        <v>0</v>
      </c>
      <c r="P1008" s="40">
        <f ca="1">MIN(MAX(0, L1008-N1008-O1008), IFERROR(VLOOKUP(B1008,'관리항목계정별잔액조회(전전월)'!$C:$E, 3, FALSE), 0))</f>
        <v>0</v>
      </c>
      <c r="Q1008" s="46">
        <f t="shared" ca="1" si="68"/>
        <v>0</v>
      </c>
      <c r="R1008" s="42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  <c r="S1008" s="60"/>
    </row>
    <row r="1009" spans="3:19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5"/>
        <v>0</v>
      </c>
      <c r="M1009" s="14">
        <f ca="1">SUMIFS(거래명세서품목조회!BK:BK, 거래명세서품목조회!BX:BX, B1009, 거래명세서품목조회!G:G, "&lt;="&amp;(INT($B$4)-30))</f>
        <v>0</v>
      </c>
      <c r="N1009" s="40">
        <f t="shared" ca="1" si="66"/>
        <v>0</v>
      </c>
      <c r="O1009" s="40">
        <f t="shared" ca="1" si="67"/>
        <v>0</v>
      </c>
      <c r="P1009" s="40">
        <f ca="1">MIN(MAX(0, L1009-N1009-O1009), IFERROR(VLOOKUP(B1009,'관리항목계정별잔액조회(전전월)'!$C:$E, 3, FALSE), 0))</f>
        <v>0</v>
      </c>
      <c r="Q1009" s="46">
        <f t="shared" ca="1" si="68"/>
        <v>0</v>
      </c>
      <c r="R1009" s="42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  <c r="S1009" s="60"/>
    </row>
    <row r="1010" spans="3:19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5"/>
        <v>0</v>
      </c>
      <c r="M1010" s="14">
        <f ca="1">SUMIFS(거래명세서품목조회!BK:BK, 거래명세서품목조회!BX:BX, B1010, 거래명세서품목조회!G:G, "&lt;="&amp;(INT($B$4)-30))</f>
        <v>0</v>
      </c>
      <c r="N1010" s="40">
        <f t="shared" ca="1" si="66"/>
        <v>0</v>
      </c>
      <c r="O1010" s="40">
        <f t="shared" ca="1" si="67"/>
        <v>0</v>
      </c>
      <c r="P1010" s="40">
        <f ca="1">MIN(MAX(0, L1010-N1010-O1010), IFERROR(VLOOKUP(B1010,'관리항목계정별잔액조회(전전월)'!$C:$E, 3, FALSE), 0))</f>
        <v>0</v>
      </c>
      <c r="Q1010" s="46">
        <f t="shared" ca="1" si="68"/>
        <v>0</v>
      </c>
      <c r="R1010" s="42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  <c r="S1010" s="60"/>
    </row>
    <row r="1011" spans="3:19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5"/>
        <v>0</v>
      </c>
      <c r="M1011" s="14">
        <f ca="1">SUMIFS(거래명세서품목조회!BK:BK, 거래명세서품목조회!BX:BX, B1011, 거래명세서품목조회!G:G, "&lt;="&amp;(INT($B$4)-30))</f>
        <v>0</v>
      </c>
      <c r="N1011" s="40">
        <f t="shared" ca="1" si="66"/>
        <v>0</v>
      </c>
      <c r="O1011" s="40">
        <f t="shared" ca="1" si="67"/>
        <v>0</v>
      </c>
      <c r="P1011" s="40">
        <f ca="1">MIN(MAX(0, L1011-N1011-O1011), IFERROR(VLOOKUP(B1011,'관리항목계정별잔액조회(전전월)'!$C:$E, 3, FALSE), 0))</f>
        <v>0</v>
      </c>
      <c r="Q1011" s="46">
        <f t="shared" ca="1" si="68"/>
        <v>0</v>
      </c>
      <c r="R1011" s="42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  <c r="S1011" s="60"/>
    </row>
    <row r="1012" spans="3:19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5"/>
        <v>0</v>
      </c>
      <c r="M1012" s="14">
        <f ca="1">SUMIFS(거래명세서품목조회!BK:BK, 거래명세서품목조회!BX:BX, B1012, 거래명세서품목조회!G:G, "&lt;="&amp;(INT($B$4)-30))</f>
        <v>0</v>
      </c>
      <c r="N1012" s="40">
        <f t="shared" ca="1" si="66"/>
        <v>0</v>
      </c>
      <c r="O1012" s="40">
        <f t="shared" ca="1" si="67"/>
        <v>0</v>
      </c>
      <c r="P1012" s="40">
        <f ca="1">MIN(MAX(0, L1012-N1012-O1012), IFERROR(VLOOKUP(B1012,'관리항목계정별잔액조회(전전월)'!$C:$E, 3, FALSE), 0))</f>
        <v>0</v>
      </c>
      <c r="Q1012" s="46">
        <f t="shared" ca="1" si="68"/>
        <v>0</v>
      </c>
      <c r="R1012" s="42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  <c r="S1012" s="60"/>
    </row>
    <row r="1013" spans="3:19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5"/>
        <v>0</v>
      </c>
      <c r="M1013" s="14">
        <f ca="1">SUMIFS(거래명세서품목조회!BK:BK, 거래명세서품목조회!BX:BX, B1013, 거래명세서품목조회!G:G, "&lt;="&amp;(INT($B$4)-30))</f>
        <v>0</v>
      </c>
      <c r="N1013" s="40">
        <f t="shared" ca="1" si="66"/>
        <v>0</v>
      </c>
      <c r="O1013" s="40">
        <f t="shared" ca="1" si="67"/>
        <v>0</v>
      </c>
      <c r="P1013" s="40">
        <f ca="1">MIN(MAX(0, L1013-N1013-O1013), IFERROR(VLOOKUP(B1013,'관리항목계정별잔액조회(전전월)'!$C:$E, 3, FALSE), 0))</f>
        <v>0</v>
      </c>
      <c r="Q1013" s="46">
        <f t="shared" ca="1" si="68"/>
        <v>0</v>
      </c>
      <c r="R1013" s="42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  <c r="S1013" s="60"/>
    </row>
    <row r="1014" spans="3:19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5"/>
        <v>0</v>
      </c>
      <c r="M1014" s="14">
        <f ca="1">SUMIFS(거래명세서품목조회!BK:BK, 거래명세서품목조회!BX:BX, B1014, 거래명세서품목조회!G:G, "&lt;="&amp;(INT($B$4)-30))</f>
        <v>0</v>
      </c>
      <c r="N1014" s="40">
        <f t="shared" ca="1" si="66"/>
        <v>0</v>
      </c>
      <c r="O1014" s="40">
        <f t="shared" ca="1" si="67"/>
        <v>0</v>
      </c>
      <c r="P1014" s="40">
        <f ca="1">MIN(MAX(0, L1014-N1014-O1014), IFERROR(VLOOKUP(B1014,'관리항목계정별잔액조회(전전월)'!$C:$E, 3, FALSE), 0))</f>
        <v>0</v>
      </c>
      <c r="Q1014" s="46">
        <f t="shared" ca="1" si="68"/>
        <v>0</v>
      </c>
      <c r="R1014" s="42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  <c r="S1014" s="60"/>
    </row>
    <row r="1015" spans="3:19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5"/>
        <v>0</v>
      </c>
      <c r="M1015" s="14">
        <f ca="1">SUMIFS(거래명세서품목조회!BK:BK, 거래명세서품목조회!BX:BX, B1015, 거래명세서품목조회!G:G, "&lt;="&amp;(INT($B$4)-30))</f>
        <v>0</v>
      </c>
      <c r="N1015" s="40">
        <f t="shared" ca="1" si="66"/>
        <v>0</v>
      </c>
      <c r="O1015" s="40">
        <f t="shared" ca="1" si="67"/>
        <v>0</v>
      </c>
      <c r="P1015" s="40">
        <f ca="1">MIN(MAX(0, L1015-N1015-O1015), IFERROR(VLOOKUP(B1015,'관리항목계정별잔액조회(전전월)'!$C:$E, 3, FALSE), 0))</f>
        <v>0</v>
      </c>
      <c r="Q1015" s="46">
        <f t="shared" ca="1" si="68"/>
        <v>0</v>
      </c>
      <c r="R1015" s="42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  <c r="S1015" s="60"/>
    </row>
    <row r="1016" spans="3:19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5"/>
        <v>0</v>
      </c>
      <c r="M1016" s="14">
        <f ca="1">SUMIFS(거래명세서품목조회!BK:BK, 거래명세서품목조회!BX:BX, B1016, 거래명세서품목조회!G:G, "&lt;="&amp;(INT($B$4)-30))</f>
        <v>0</v>
      </c>
      <c r="N1016" s="40">
        <f t="shared" ca="1" si="66"/>
        <v>0</v>
      </c>
      <c r="O1016" s="40">
        <f t="shared" ca="1" si="67"/>
        <v>0</v>
      </c>
      <c r="P1016" s="40">
        <f ca="1">MIN(MAX(0, L1016-N1016-O1016), IFERROR(VLOOKUP(B1016,'관리항목계정별잔액조회(전전월)'!$C:$E, 3, FALSE), 0))</f>
        <v>0</v>
      </c>
      <c r="Q1016" s="46">
        <f t="shared" ca="1" si="68"/>
        <v>0</v>
      </c>
      <c r="R1016" s="42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  <c r="S1016" s="60"/>
    </row>
    <row r="1017" spans="3:19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5"/>
        <v>0</v>
      </c>
      <c r="M1017" s="14">
        <f ca="1">SUMIFS(거래명세서품목조회!BK:BK, 거래명세서품목조회!BX:BX, B1017, 거래명세서품목조회!G:G, "&lt;="&amp;(INT($B$4)-30))</f>
        <v>0</v>
      </c>
      <c r="N1017" s="40">
        <f t="shared" ca="1" si="66"/>
        <v>0</v>
      </c>
      <c r="O1017" s="40">
        <f t="shared" ca="1" si="67"/>
        <v>0</v>
      </c>
      <c r="P1017" s="40">
        <f ca="1">MIN(MAX(0, L1017-N1017-O1017), IFERROR(VLOOKUP(B1017,'관리항목계정별잔액조회(전전월)'!$C:$E, 3, FALSE), 0))</f>
        <v>0</v>
      </c>
      <c r="Q1017" s="46">
        <f t="shared" ca="1" si="68"/>
        <v>0</v>
      </c>
      <c r="R1017" s="42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  <c r="S1017" s="60"/>
    </row>
    <row r="1018" spans="3:19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5"/>
        <v>0</v>
      </c>
      <c r="M1018" s="14">
        <f ca="1">SUMIFS(거래명세서품목조회!BK:BK, 거래명세서품목조회!BX:BX, B1018, 거래명세서품목조회!G:G, "&lt;="&amp;(INT($B$4)-30))</f>
        <v>0</v>
      </c>
      <c r="N1018" s="40">
        <f t="shared" ca="1" si="66"/>
        <v>0</v>
      </c>
      <c r="O1018" s="40">
        <f t="shared" ca="1" si="67"/>
        <v>0</v>
      </c>
      <c r="P1018" s="40">
        <f ca="1">MIN(MAX(0, L1018-N1018-O1018), IFERROR(VLOOKUP(B1018,'관리항목계정별잔액조회(전전월)'!$C:$E, 3, FALSE), 0))</f>
        <v>0</v>
      </c>
      <c r="Q1018" s="46">
        <f t="shared" ca="1" si="68"/>
        <v>0</v>
      </c>
      <c r="R1018" s="42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  <c r="S1018" s="60"/>
    </row>
    <row r="1019" spans="3:19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5"/>
        <v>0</v>
      </c>
      <c r="M1019" s="14">
        <f ca="1">SUMIFS(거래명세서품목조회!BK:BK, 거래명세서품목조회!BX:BX, B1019, 거래명세서품목조회!G:G, "&lt;="&amp;(INT($B$4)-30))</f>
        <v>0</v>
      </c>
      <c r="N1019" s="40">
        <f t="shared" ca="1" si="66"/>
        <v>0</v>
      </c>
      <c r="O1019" s="40">
        <f t="shared" ca="1" si="67"/>
        <v>0</v>
      </c>
      <c r="P1019" s="40">
        <f ca="1">MIN(MAX(0, L1019-N1019-O1019), IFERROR(VLOOKUP(B1019,'관리항목계정별잔액조회(전전월)'!$C:$E, 3, FALSE), 0))</f>
        <v>0</v>
      </c>
      <c r="Q1019" s="46">
        <f t="shared" ca="1" si="68"/>
        <v>0</v>
      </c>
      <c r="R1019" s="42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  <c r="S1019" s="60"/>
    </row>
    <row r="1020" spans="3:19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5"/>
        <v>0</v>
      </c>
      <c r="M1020" s="14">
        <f ca="1">SUMIFS(거래명세서품목조회!BK:BK, 거래명세서품목조회!BX:BX, B1020, 거래명세서품목조회!G:G, "&lt;="&amp;(INT($B$4)-30))</f>
        <v>0</v>
      </c>
      <c r="N1020" s="40">
        <f t="shared" ca="1" si="66"/>
        <v>0</v>
      </c>
      <c r="O1020" s="40">
        <f t="shared" ca="1" si="67"/>
        <v>0</v>
      </c>
      <c r="P1020" s="40">
        <f ca="1">MIN(MAX(0, L1020-N1020-O1020), IFERROR(VLOOKUP(B1020,'관리항목계정별잔액조회(전전월)'!$C:$E, 3, FALSE), 0))</f>
        <v>0</v>
      </c>
      <c r="Q1020" s="46">
        <f t="shared" ca="1" si="68"/>
        <v>0</v>
      </c>
      <c r="R1020" s="42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  <c r="S1020" s="60"/>
    </row>
    <row r="1021" spans="3:19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5"/>
        <v>0</v>
      </c>
      <c r="M1021" s="14">
        <f ca="1">SUMIFS(거래명세서품목조회!BK:BK, 거래명세서품목조회!BX:BX, B1021, 거래명세서품목조회!G:G, "&lt;="&amp;(INT($B$4)-30))</f>
        <v>0</v>
      </c>
      <c r="N1021" s="40">
        <f t="shared" ca="1" si="66"/>
        <v>0</v>
      </c>
      <c r="O1021" s="40">
        <f t="shared" ca="1" si="67"/>
        <v>0</v>
      </c>
      <c r="P1021" s="40">
        <f ca="1">MIN(MAX(0, L1021-N1021-O1021), IFERROR(VLOOKUP(B1021,'관리항목계정별잔액조회(전전월)'!$C:$E, 3, FALSE), 0))</f>
        <v>0</v>
      </c>
      <c r="Q1021" s="46">
        <f t="shared" ca="1" si="68"/>
        <v>0</v>
      </c>
      <c r="R1021" s="42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  <c r="S1021" s="60"/>
    </row>
    <row r="1022" spans="3:19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5"/>
        <v>0</v>
      </c>
      <c r="M1022" s="14">
        <f ca="1">SUMIFS(거래명세서품목조회!BK:BK, 거래명세서품목조회!BX:BX, B1022, 거래명세서품목조회!G:G, "&lt;="&amp;(INT($B$4)-30))</f>
        <v>0</v>
      </c>
      <c r="N1022" s="40">
        <f t="shared" ca="1" si="66"/>
        <v>0</v>
      </c>
      <c r="O1022" s="40">
        <f t="shared" ca="1" si="67"/>
        <v>0</v>
      </c>
      <c r="P1022" s="40">
        <f ca="1">MIN(MAX(0, L1022-N1022-O1022), IFERROR(VLOOKUP(B1022,'관리항목계정별잔액조회(전전월)'!$C:$E, 3, FALSE), 0))</f>
        <v>0</v>
      </c>
      <c r="Q1022" s="46">
        <f t="shared" ca="1" si="68"/>
        <v>0</v>
      </c>
      <c r="R1022" s="42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  <c r="S1022" s="60"/>
    </row>
    <row r="1023" spans="3:19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5"/>
        <v>0</v>
      </c>
      <c r="M1023" s="14">
        <f ca="1">SUMIFS(거래명세서품목조회!BK:BK, 거래명세서품목조회!BX:BX, B1023, 거래명세서품목조회!G:G, "&lt;="&amp;(INT($B$4)-30))</f>
        <v>0</v>
      </c>
      <c r="N1023" s="40">
        <f t="shared" ca="1" si="66"/>
        <v>0</v>
      </c>
      <c r="O1023" s="40">
        <f t="shared" ca="1" si="67"/>
        <v>0</v>
      </c>
      <c r="P1023" s="40">
        <f ca="1">MIN(MAX(0, L1023-N1023-O1023), IFERROR(VLOOKUP(B1023,'관리항목계정별잔액조회(전전월)'!$C:$E, 3, FALSE), 0))</f>
        <v>0</v>
      </c>
      <c r="Q1023" s="46">
        <f t="shared" ca="1" si="68"/>
        <v>0</v>
      </c>
      <c r="R1023" s="42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  <c r="S1023" s="60"/>
    </row>
    <row r="1024" spans="3:19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5"/>
        <v>0</v>
      </c>
      <c r="M1024" s="14">
        <f ca="1">SUMIFS(거래명세서품목조회!BK:BK, 거래명세서품목조회!BX:BX, B1024, 거래명세서품목조회!G:G, "&lt;="&amp;(INT($B$4)-30))</f>
        <v>0</v>
      </c>
      <c r="N1024" s="40">
        <f t="shared" ca="1" si="66"/>
        <v>0</v>
      </c>
      <c r="O1024" s="40">
        <f t="shared" ca="1" si="67"/>
        <v>0</v>
      </c>
      <c r="P1024" s="40">
        <f ca="1">MIN(MAX(0, L1024-N1024-O1024), IFERROR(VLOOKUP(B1024,'관리항목계정별잔액조회(전전월)'!$C:$E, 3, FALSE), 0))</f>
        <v>0</v>
      </c>
      <c r="Q1024" s="46">
        <f t="shared" ca="1" si="68"/>
        <v>0</v>
      </c>
      <c r="R1024" s="42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  <c r="S1024" s="60"/>
    </row>
    <row r="1025" spans="3:19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5"/>
        <v>0</v>
      </c>
      <c r="M1025" s="14">
        <f ca="1">SUMIFS(거래명세서품목조회!BK:BK, 거래명세서품목조회!BX:BX, B1025, 거래명세서품목조회!G:G, "&lt;="&amp;(INT($B$4)-30))</f>
        <v>0</v>
      </c>
      <c r="N1025" s="40">
        <f t="shared" ca="1" si="66"/>
        <v>0</v>
      </c>
      <c r="O1025" s="40">
        <f t="shared" ca="1" si="67"/>
        <v>0</v>
      </c>
      <c r="P1025" s="40">
        <f ca="1">MIN(MAX(0, L1025-N1025-O1025), IFERROR(VLOOKUP(B1025,'관리항목계정별잔액조회(전전월)'!$C:$E, 3, FALSE), 0))</f>
        <v>0</v>
      </c>
      <c r="Q1025" s="46">
        <f t="shared" ca="1" si="68"/>
        <v>0</v>
      </c>
      <c r="R1025" s="42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  <c r="S1025" s="60"/>
    </row>
    <row r="1026" spans="3:19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5"/>
        <v>0</v>
      </c>
      <c r="M1026" s="14">
        <f ca="1">SUMIFS(거래명세서품목조회!BK:BK, 거래명세서품목조회!BX:BX, B1026, 거래명세서품목조회!G:G, "&lt;="&amp;(INT($B$4)-30))</f>
        <v>0</v>
      </c>
      <c r="N1026" s="40">
        <f t="shared" ca="1" si="66"/>
        <v>0</v>
      </c>
      <c r="O1026" s="40">
        <f t="shared" ca="1" si="67"/>
        <v>0</v>
      </c>
      <c r="P1026" s="40">
        <f ca="1">MIN(MAX(0, L1026-N1026-O1026), IFERROR(VLOOKUP(B1026,'관리항목계정별잔액조회(전전월)'!$C:$E, 3, FALSE), 0))</f>
        <v>0</v>
      </c>
      <c r="Q1026" s="46">
        <f t="shared" ca="1" si="68"/>
        <v>0</v>
      </c>
      <c r="R1026" s="42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  <c r="S1026" s="60"/>
    </row>
    <row r="1027" spans="3:19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5"/>
        <v>0</v>
      </c>
      <c r="M1027" s="14">
        <f ca="1">SUMIFS(거래명세서품목조회!BK:BK, 거래명세서품목조회!BX:BX, B1027, 거래명세서품목조회!G:G, "&lt;="&amp;(INT($B$4)-30))</f>
        <v>0</v>
      </c>
      <c r="N1027" s="40">
        <f t="shared" ca="1" si="66"/>
        <v>0</v>
      </c>
      <c r="O1027" s="40">
        <f t="shared" ca="1" si="67"/>
        <v>0</v>
      </c>
      <c r="P1027" s="40">
        <f ca="1">MIN(MAX(0, L1027-N1027-O1027), IFERROR(VLOOKUP(B1027,'관리항목계정별잔액조회(전전월)'!$C:$E, 3, FALSE), 0))</f>
        <v>0</v>
      </c>
      <c r="Q1027" s="46">
        <f t="shared" ca="1" si="68"/>
        <v>0</v>
      </c>
      <c r="R1027" s="42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  <c r="S1027" s="60"/>
    </row>
    <row r="1028" spans="3:19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5"/>
        <v>0</v>
      </c>
      <c r="M1028" s="14">
        <f ca="1">SUMIFS(거래명세서품목조회!BK:BK, 거래명세서품목조회!BX:BX, B1028, 거래명세서품목조회!G:G, "&lt;="&amp;(INT($B$4)-30))</f>
        <v>0</v>
      </c>
      <c r="N1028" s="40">
        <f t="shared" ca="1" si="66"/>
        <v>0</v>
      </c>
      <c r="O1028" s="40">
        <f t="shared" ca="1" si="67"/>
        <v>0</v>
      </c>
      <c r="P1028" s="40">
        <f ca="1">MIN(MAX(0, L1028-N1028-O1028), IFERROR(VLOOKUP(B1028,'관리항목계정별잔액조회(전전월)'!$C:$E, 3, FALSE), 0))</f>
        <v>0</v>
      </c>
      <c r="Q1028" s="46">
        <f t="shared" ca="1" si="68"/>
        <v>0</v>
      </c>
      <c r="R1028" s="42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  <c r="S1028" s="60"/>
    </row>
    <row r="1029" spans="3:19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5"/>
        <v>0</v>
      </c>
      <c r="M1029" s="14">
        <f ca="1">SUMIFS(거래명세서품목조회!BK:BK, 거래명세서품목조회!BX:BX, B1029, 거래명세서품목조회!G:G, "&lt;="&amp;(INT($B$4)-30))</f>
        <v>0</v>
      </c>
      <c r="N1029" s="40">
        <f t="shared" ca="1" si="66"/>
        <v>0</v>
      </c>
      <c r="O1029" s="40">
        <f t="shared" ca="1" si="67"/>
        <v>0</v>
      </c>
      <c r="P1029" s="40">
        <f ca="1">MIN(MAX(0, L1029-N1029-O1029), IFERROR(VLOOKUP(B1029,'관리항목계정별잔액조회(전전월)'!$C:$E, 3, FALSE), 0))</f>
        <v>0</v>
      </c>
      <c r="Q1029" s="46">
        <f t="shared" ca="1" si="68"/>
        <v>0</v>
      </c>
      <c r="R1029" s="42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  <c r="S1029" s="60"/>
    </row>
    <row r="1030" spans="3:19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5"/>
        <v>0</v>
      </c>
      <c r="M1030" s="14">
        <f ca="1">SUMIFS(거래명세서품목조회!BK:BK, 거래명세서품목조회!BX:BX, B1030, 거래명세서품목조회!G:G, "&lt;="&amp;(INT($B$4)-30))</f>
        <v>0</v>
      </c>
      <c r="N1030" s="40">
        <f t="shared" ca="1" si="66"/>
        <v>0</v>
      </c>
      <c r="O1030" s="40">
        <f t="shared" ca="1" si="67"/>
        <v>0</v>
      </c>
      <c r="P1030" s="40">
        <f ca="1">MIN(MAX(0, L1030-N1030-O1030), IFERROR(VLOOKUP(B1030,'관리항목계정별잔액조회(전전월)'!$C:$E, 3, FALSE), 0))</f>
        <v>0</v>
      </c>
      <c r="Q1030" s="46">
        <f t="shared" ca="1" si="68"/>
        <v>0</v>
      </c>
      <c r="R1030" s="42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  <c r="S1030" s="60"/>
    </row>
    <row r="1031" spans="3:19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9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0">
        <f t="shared" ref="N1031:N1094" ca="1" si="70">MIN(L1031, I1031+J1031)</f>
        <v>0</v>
      </c>
      <c r="O1031" s="40">
        <f t="shared" ref="O1031:O1094" ca="1" si="71">MIN(MAX(0, L1031-N1031), F1031)</f>
        <v>0</v>
      </c>
      <c r="P1031" s="40">
        <f ca="1">MIN(MAX(0, L1031-N1031-O1031), IFERROR(VLOOKUP(B1031,'관리항목계정별잔액조회(전전월)'!$C:$E, 3, FALSE), 0))</f>
        <v>0</v>
      </c>
      <c r="Q1031" s="46">
        <f t="shared" ref="Q1031:Q1094" ca="1" si="72">MAX(0,L1031-N1031-O1031-P1031)</f>
        <v>0</v>
      </c>
      <c r="R1031" s="42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  <c r="S1031" s="60"/>
    </row>
    <row r="1032" spans="3:19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9"/>
        <v>0</v>
      </c>
      <c r="M1032" s="14">
        <f ca="1">SUMIFS(거래명세서품목조회!BK:BK, 거래명세서품목조회!BX:BX, B1032, 거래명세서품목조회!G:G, "&lt;="&amp;(INT($B$4)-30))</f>
        <v>0</v>
      </c>
      <c r="N1032" s="40">
        <f t="shared" ca="1" si="70"/>
        <v>0</v>
      </c>
      <c r="O1032" s="40">
        <f t="shared" ca="1" si="71"/>
        <v>0</v>
      </c>
      <c r="P1032" s="40">
        <f ca="1">MIN(MAX(0, L1032-N1032-O1032), IFERROR(VLOOKUP(B1032,'관리항목계정별잔액조회(전전월)'!$C:$E, 3, FALSE), 0))</f>
        <v>0</v>
      </c>
      <c r="Q1032" s="46">
        <f t="shared" ca="1" si="72"/>
        <v>0</v>
      </c>
      <c r="R1032" s="42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  <c r="S1032" s="60"/>
    </row>
    <row r="1033" spans="3:19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9"/>
        <v>0</v>
      </c>
      <c r="M1033" s="14">
        <f ca="1">SUMIFS(거래명세서품목조회!BK:BK, 거래명세서품목조회!BX:BX, B1033, 거래명세서품목조회!G:G, "&lt;="&amp;(INT($B$4)-30))</f>
        <v>0</v>
      </c>
      <c r="N1033" s="40">
        <f t="shared" ca="1" si="70"/>
        <v>0</v>
      </c>
      <c r="O1033" s="40">
        <f t="shared" ca="1" si="71"/>
        <v>0</v>
      </c>
      <c r="P1033" s="40">
        <f ca="1">MIN(MAX(0, L1033-N1033-O1033), IFERROR(VLOOKUP(B1033,'관리항목계정별잔액조회(전전월)'!$C:$E, 3, FALSE), 0))</f>
        <v>0</v>
      </c>
      <c r="Q1033" s="46">
        <f t="shared" ca="1" si="72"/>
        <v>0</v>
      </c>
      <c r="R1033" s="42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  <c r="S1033" s="60"/>
    </row>
    <row r="1034" spans="3:19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9"/>
        <v>0</v>
      </c>
      <c r="M1034" s="14">
        <f ca="1">SUMIFS(거래명세서품목조회!BK:BK, 거래명세서품목조회!BX:BX, B1034, 거래명세서품목조회!G:G, "&lt;="&amp;(INT($B$4)-30))</f>
        <v>0</v>
      </c>
      <c r="N1034" s="40">
        <f t="shared" ca="1" si="70"/>
        <v>0</v>
      </c>
      <c r="O1034" s="40">
        <f t="shared" ca="1" si="71"/>
        <v>0</v>
      </c>
      <c r="P1034" s="40">
        <f ca="1">MIN(MAX(0, L1034-N1034-O1034), IFERROR(VLOOKUP(B1034,'관리항목계정별잔액조회(전전월)'!$C:$E, 3, FALSE), 0))</f>
        <v>0</v>
      </c>
      <c r="Q1034" s="46">
        <f t="shared" ca="1" si="72"/>
        <v>0</v>
      </c>
      <c r="R1034" s="42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  <c r="S1034" s="60"/>
    </row>
    <row r="1035" spans="3:19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9"/>
        <v>0</v>
      </c>
      <c r="M1035" s="14">
        <f ca="1">SUMIFS(거래명세서품목조회!BK:BK, 거래명세서품목조회!BX:BX, B1035, 거래명세서품목조회!G:G, "&lt;="&amp;(INT($B$4)-30))</f>
        <v>0</v>
      </c>
      <c r="N1035" s="40">
        <f t="shared" ca="1" si="70"/>
        <v>0</v>
      </c>
      <c r="O1035" s="40">
        <f t="shared" ca="1" si="71"/>
        <v>0</v>
      </c>
      <c r="P1035" s="40">
        <f ca="1">MIN(MAX(0, L1035-N1035-O1035), IFERROR(VLOOKUP(B1035,'관리항목계정별잔액조회(전전월)'!$C:$E, 3, FALSE), 0))</f>
        <v>0</v>
      </c>
      <c r="Q1035" s="46">
        <f t="shared" ca="1" si="72"/>
        <v>0</v>
      </c>
      <c r="R1035" s="42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  <c r="S1035" s="60"/>
    </row>
    <row r="1036" spans="3:19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9"/>
        <v>0</v>
      </c>
      <c r="M1036" s="14">
        <f ca="1">SUMIFS(거래명세서품목조회!BK:BK, 거래명세서품목조회!BX:BX, B1036, 거래명세서품목조회!G:G, "&lt;="&amp;(INT($B$4)-30))</f>
        <v>0</v>
      </c>
      <c r="N1036" s="40">
        <f t="shared" ca="1" si="70"/>
        <v>0</v>
      </c>
      <c r="O1036" s="40">
        <f t="shared" ca="1" si="71"/>
        <v>0</v>
      </c>
      <c r="P1036" s="40">
        <f ca="1">MIN(MAX(0, L1036-N1036-O1036), IFERROR(VLOOKUP(B1036,'관리항목계정별잔액조회(전전월)'!$C:$E, 3, FALSE), 0))</f>
        <v>0</v>
      </c>
      <c r="Q1036" s="46">
        <f t="shared" ca="1" si="72"/>
        <v>0</v>
      </c>
      <c r="R1036" s="42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  <c r="S1036" s="60"/>
    </row>
    <row r="1037" spans="3:19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9"/>
        <v>0</v>
      </c>
      <c r="M1037" s="14">
        <f ca="1">SUMIFS(거래명세서품목조회!BK:BK, 거래명세서품목조회!BX:BX, B1037, 거래명세서품목조회!G:G, "&lt;="&amp;(INT($B$4)-30))</f>
        <v>0</v>
      </c>
      <c r="N1037" s="40">
        <f t="shared" ca="1" si="70"/>
        <v>0</v>
      </c>
      <c r="O1037" s="40">
        <f t="shared" ca="1" si="71"/>
        <v>0</v>
      </c>
      <c r="P1037" s="40">
        <f ca="1">MIN(MAX(0, L1037-N1037-O1037), IFERROR(VLOOKUP(B1037,'관리항목계정별잔액조회(전전월)'!$C:$E, 3, FALSE), 0))</f>
        <v>0</v>
      </c>
      <c r="Q1037" s="46">
        <f t="shared" ca="1" si="72"/>
        <v>0</v>
      </c>
      <c r="R1037" s="42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  <c r="S1037" s="60"/>
    </row>
    <row r="1038" spans="3:19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9"/>
        <v>0</v>
      </c>
      <c r="M1038" s="14">
        <f ca="1">SUMIFS(거래명세서품목조회!BK:BK, 거래명세서품목조회!BX:BX, B1038, 거래명세서품목조회!G:G, "&lt;="&amp;(INT($B$4)-30))</f>
        <v>0</v>
      </c>
      <c r="N1038" s="40">
        <f t="shared" ca="1" si="70"/>
        <v>0</v>
      </c>
      <c r="O1038" s="40">
        <f t="shared" ca="1" si="71"/>
        <v>0</v>
      </c>
      <c r="P1038" s="40">
        <f ca="1">MIN(MAX(0, L1038-N1038-O1038), IFERROR(VLOOKUP(B1038,'관리항목계정별잔액조회(전전월)'!$C:$E, 3, FALSE), 0))</f>
        <v>0</v>
      </c>
      <c r="Q1038" s="46">
        <f t="shared" ca="1" si="72"/>
        <v>0</v>
      </c>
      <c r="R1038" s="42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  <c r="S1038" s="60"/>
    </row>
    <row r="1039" spans="3:19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9"/>
        <v>0</v>
      </c>
      <c r="M1039" s="14">
        <f ca="1">SUMIFS(거래명세서품목조회!BK:BK, 거래명세서품목조회!BX:BX, B1039, 거래명세서품목조회!G:G, "&lt;="&amp;(INT($B$4)-30))</f>
        <v>0</v>
      </c>
      <c r="N1039" s="40">
        <f t="shared" ca="1" si="70"/>
        <v>0</v>
      </c>
      <c r="O1039" s="40">
        <f t="shared" ca="1" si="71"/>
        <v>0</v>
      </c>
      <c r="P1039" s="40">
        <f ca="1">MIN(MAX(0, L1039-N1039-O1039), IFERROR(VLOOKUP(B1039,'관리항목계정별잔액조회(전전월)'!$C:$E, 3, FALSE), 0))</f>
        <v>0</v>
      </c>
      <c r="Q1039" s="46">
        <f t="shared" ca="1" si="72"/>
        <v>0</v>
      </c>
      <c r="R1039" s="42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  <c r="S1039" s="60"/>
    </row>
    <row r="1040" spans="3:19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9"/>
        <v>0</v>
      </c>
      <c r="M1040" s="14">
        <f ca="1">SUMIFS(거래명세서품목조회!BK:BK, 거래명세서품목조회!BX:BX, B1040, 거래명세서품목조회!G:G, "&lt;="&amp;(INT($B$4)-30))</f>
        <v>0</v>
      </c>
      <c r="N1040" s="40">
        <f t="shared" ca="1" si="70"/>
        <v>0</v>
      </c>
      <c r="O1040" s="40">
        <f t="shared" ca="1" si="71"/>
        <v>0</v>
      </c>
      <c r="P1040" s="40">
        <f ca="1">MIN(MAX(0, L1040-N1040-O1040), IFERROR(VLOOKUP(B1040,'관리항목계정별잔액조회(전전월)'!$C:$E, 3, FALSE), 0))</f>
        <v>0</v>
      </c>
      <c r="Q1040" s="46">
        <f t="shared" ca="1" si="72"/>
        <v>0</v>
      </c>
      <c r="R1040" s="42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  <c r="S1040" s="60"/>
    </row>
    <row r="1041" spans="3:19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9"/>
        <v>0</v>
      </c>
      <c r="M1041" s="14">
        <f ca="1">SUMIFS(거래명세서품목조회!BK:BK, 거래명세서품목조회!BX:BX, B1041, 거래명세서품목조회!G:G, "&lt;="&amp;(INT($B$4)-30))</f>
        <v>0</v>
      </c>
      <c r="N1041" s="40">
        <f t="shared" ca="1" si="70"/>
        <v>0</v>
      </c>
      <c r="O1041" s="40">
        <f t="shared" ca="1" si="71"/>
        <v>0</v>
      </c>
      <c r="P1041" s="40">
        <f ca="1">MIN(MAX(0, L1041-N1041-O1041), IFERROR(VLOOKUP(B1041,'관리항목계정별잔액조회(전전월)'!$C:$E, 3, FALSE), 0))</f>
        <v>0</v>
      </c>
      <c r="Q1041" s="46">
        <f t="shared" ca="1" si="72"/>
        <v>0</v>
      </c>
      <c r="R1041" s="42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  <c r="S1041" s="60"/>
    </row>
    <row r="1042" spans="3:19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9"/>
        <v>0</v>
      </c>
      <c r="M1042" s="14">
        <f ca="1">SUMIFS(거래명세서품목조회!BK:BK, 거래명세서품목조회!BX:BX, B1042, 거래명세서품목조회!G:G, "&lt;="&amp;(INT($B$4)-30))</f>
        <v>0</v>
      </c>
      <c r="N1042" s="40">
        <f t="shared" ca="1" si="70"/>
        <v>0</v>
      </c>
      <c r="O1042" s="40">
        <f t="shared" ca="1" si="71"/>
        <v>0</v>
      </c>
      <c r="P1042" s="40">
        <f ca="1">MIN(MAX(0, L1042-N1042-O1042), IFERROR(VLOOKUP(B1042,'관리항목계정별잔액조회(전전월)'!$C:$E, 3, FALSE), 0))</f>
        <v>0</v>
      </c>
      <c r="Q1042" s="46">
        <f t="shared" ca="1" si="72"/>
        <v>0</v>
      </c>
      <c r="R1042" s="42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  <c r="S1042" s="60"/>
    </row>
    <row r="1043" spans="3:19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9"/>
        <v>0</v>
      </c>
      <c r="M1043" s="14">
        <f ca="1">SUMIFS(거래명세서품목조회!BK:BK, 거래명세서품목조회!BX:BX, B1043, 거래명세서품목조회!G:G, "&lt;="&amp;(INT($B$4)-30))</f>
        <v>0</v>
      </c>
      <c r="N1043" s="40">
        <f t="shared" ca="1" si="70"/>
        <v>0</v>
      </c>
      <c r="O1043" s="40">
        <f t="shared" ca="1" si="71"/>
        <v>0</v>
      </c>
      <c r="P1043" s="40">
        <f ca="1">MIN(MAX(0, L1043-N1043-O1043), IFERROR(VLOOKUP(B1043,'관리항목계정별잔액조회(전전월)'!$C:$E, 3, FALSE), 0))</f>
        <v>0</v>
      </c>
      <c r="Q1043" s="46">
        <f t="shared" ca="1" si="72"/>
        <v>0</v>
      </c>
      <c r="R1043" s="42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  <c r="S1043" s="60"/>
    </row>
    <row r="1044" spans="3:19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9"/>
        <v>0</v>
      </c>
      <c r="M1044" s="14">
        <f ca="1">SUMIFS(거래명세서품목조회!BK:BK, 거래명세서품목조회!BX:BX, B1044, 거래명세서품목조회!G:G, "&lt;="&amp;(INT($B$4)-30))</f>
        <v>0</v>
      </c>
      <c r="N1044" s="40">
        <f t="shared" ca="1" si="70"/>
        <v>0</v>
      </c>
      <c r="O1044" s="40">
        <f t="shared" ca="1" si="71"/>
        <v>0</v>
      </c>
      <c r="P1044" s="40">
        <f ca="1">MIN(MAX(0, L1044-N1044-O1044), IFERROR(VLOOKUP(B1044,'관리항목계정별잔액조회(전전월)'!$C:$E, 3, FALSE), 0))</f>
        <v>0</v>
      </c>
      <c r="Q1044" s="46">
        <f t="shared" ca="1" si="72"/>
        <v>0</v>
      </c>
      <c r="R1044" s="42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  <c r="S1044" s="60"/>
    </row>
    <row r="1045" spans="3:19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9"/>
        <v>0</v>
      </c>
      <c r="M1045" s="14">
        <f ca="1">SUMIFS(거래명세서품목조회!BK:BK, 거래명세서품목조회!BX:BX, B1045, 거래명세서품목조회!G:G, "&lt;="&amp;(INT($B$4)-30))</f>
        <v>0</v>
      </c>
      <c r="N1045" s="40">
        <f t="shared" ca="1" si="70"/>
        <v>0</v>
      </c>
      <c r="O1045" s="40">
        <f t="shared" ca="1" si="71"/>
        <v>0</v>
      </c>
      <c r="P1045" s="40">
        <f ca="1">MIN(MAX(0, L1045-N1045-O1045), IFERROR(VLOOKUP(B1045,'관리항목계정별잔액조회(전전월)'!$C:$E, 3, FALSE), 0))</f>
        <v>0</v>
      </c>
      <c r="Q1045" s="46">
        <f t="shared" ca="1" si="72"/>
        <v>0</v>
      </c>
      <c r="R1045" s="42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  <c r="S1045" s="60"/>
    </row>
    <row r="1046" spans="3:19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9"/>
        <v>0</v>
      </c>
      <c r="M1046" s="14">
        <f ca="1">SUMIFS(거래명세서품목조회!BK:BK, 거래명세서품목조회!BX:BX, B1046, 거래명세서품목조회!G:G, "&lt;="&amp;(INT($B$4)-30))</f>
        <v>0</v>
      </c>
      <c r="N1046" s="40">
        <f t="shared" ca="1" si="70"/>
        <v>0</v>
      </c>
      <c r="O1046" s="40">
        <f t="shared" ca="1" si="71"/>
        <v>0</v>
      </c>
      <c r="P1046" s="40">
        <f ca="1">MIN(MAX(0, L1046-N1046-O1046), IFERROR(VLOOKUP(B1046,'관리항목계정별잔액조회(전전월)'!$C:$E, 3, FALSE), 0))</f>
        <v>0</v>
      </c>
      <c r="Q1046" s="46">
        <f t="shared" ca="1" si="72"/>
        <v>0</v>
      </c>
      <c r="R1046" s="42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  <c r="S1046" s="60"/>
    </row>
    <row r="1047" spans="3:19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9"/>
        <v>0</v>
      </c>
      <c r="M1047" s="14">
        <f ca="1">SUMIFS(거래명세서품목조회!BK:BK, 거래명세서품목조회!BX:BX, B1047, 거래명세서품목조회!G:G, "&lt;="&amp;(INT($B$4)-30))</f>
        <v>0</v>
      </c>
      <c r="N1047" s="40">
        <f t="shared" ca="1" si="70"/>
        <v>0</v>
      </c>
      <c r="O1047" s="40">
        <f t="shared" ca="1" si="71"/>
        <v>0</v>
      </c>
      <c r="P1047" s="40">
        <f ca="1">MIN(MAX(0, L1047-N1047-O1047), IFERROR(VLOOKUP(B1047,'관리항목계정별잔액조회(전전월)'!$C:$E, 3, FALSE), 0))</f>
        <v>0</v>
      </c>
      <c r="Q1047" s="46">
        <f t="shared" ca="1" si="72"/>
        <v>0</v>
      </c>
      <c r="R1047" s="42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  <c r="S1047" s="60"/>
    </row>
    <row r="1048" spans="3:19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9"/>
        <v>0</v>
      </c>
      <c r="M1048" s="14">
        <f ca="1">SUMIFS(거래명세서품목조회!BK:BK, 거래명세서품목조회!BX:BX, B1048, 거래명세서품목조회!G:G, "&lt;="&amp;(INT($B$4)-30))</f>
        <v>0</v>
      </c>
      <c r="N1048" s="40">
        <f t="shared" ca="1" si="70"/>
        <v>0</v>
      </c>
      <c r="O1048" s="40">
        <f t="shared" ca="1" si="71"/>
        <v>0</v>
      </c>
      <c r="P1048" s="40">
        <f ca="1">MIN(MAX(0, L1048-N1048-O1048), IFERROR(VLOOKUP(B1048,'관리항목계정별잔액조회(전전월)'!$C:$E, 3, FALSE), 0))</f>
        <v>0</v>
      </c>
      <c r="Q1048" s="46">
        <f t="shared" ca="1" si="72"/>
        <v>0</v>
      </c>
      <c r="R1048" s="42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  <c r="S1048" s="60"/>
    </row>
    <row r="1049" spans="3:19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9"/>
        <v>0</v>
      </c>
      <c r="M1049" s="14">
        <f ca="1">SUMIFS(거래명세서품목조회!BK:BK, 거래명세서품목조회!BX:BX, B1049, 거래명세서품목조회!G:G, "&lt;="&amp;(INT($B$4)-30))</f>
        <v>0</v>
      </c>
      <c r="N1049" s="40">
        <f t="shared" ca="1" si="70"/>
        <v>0</v>
      </c>
      <c r="O1049" s="40">
        <f t="shared" ca="1" si="71"/>
        <v>0</v>
      </c>
      <c r="P1049" s="40">
        <f ca="1">MIN(MAX(0, L1049-N1049-O1049), IFERROR(VLOOKUP(B1049,'관리항목계정별잔액조회(전전월)'!$C:$E, 3, FALSE), 0))</f>
        <v>0</v>
      </c>
      <c r="Q1049" s="46">
        <f t="shared" ca="1" si="72"/>
        <v>0</v>
      </c>
      <c r="R1049" s="42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  <c r="S1049" s="60"/>
    </row>
    <row r="1050" spans="3:19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9"/>
        <v>0</v>
      </c>
      <c r="M1050" s="14">
        <f ca="1">SUMIFS(거래명세서품목조회!BK:BK, 거래명세서품목조회!BX:BX, B1050, 거래명세서품목조회!G:G, "&lt;="&amp;(INT($B$4)-30))</f>
        <v>0</v>
      </c>
      <c r="N1050" s="40">
        <f t="shared" ca="1" si="70"/>
        <v>0</v>
      </c>
      <c r="O1050" s="40">
        <f t="shared" ca="1" si="71"/>
        <v>0</v>
      </c>
      <c r="P1050" s="40">
        <f ca="1">MIN(MAX(0, L1050-N1050-O1050), IFERROR(VLOOKUP(B1050,'관리항목계정별잔액조회(전전월)'!$C:$E, 3, FALSE), 0))</f>
        <v>0</v>
      </c>
      <c r="Q1050" s="46">
        <f t="shared" ca="1" si="72"/>
        <v>0</v>
      </c>
      <c r="R1050" s="42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  <c r="S1050" s="60"/>
    </row>
    <row r="1051" spans="3:19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9"/>
        <v>0</v>
      </c>
      <c r="M1051" s="14">
        <f ca="1">SUMIFS(거래명세서품목조회!BK:BK, 거래명세서품목조회!BX:BX, B1051, 거래명세서품목조회!G:G, "&lt;="&amp;(INT($B$4)-30))</f>
        <v>0</v>
      </c>
      <c r="N1051" s="40">
        <f t="shared" ca="1" si="70"/>
        <v>0</v>
      </c>
      <c r="O1051" s="40">
        <f t="shared" ca="1" si="71"/>
        <v>0</v>
      </c>
      <c r="P1051" s="40">
        <f ca="1">MIN(MAX(0, L1051-N1051-O1051), IFERROR(VLOOKUP(B1051,'관리항목계정별잔액조회(전전월)'!$C:$E, 3, FALSE), 0))</f>
        <v>0</v>
      </c>
      <c r="Q1051" s="46">
        <f t="shared" ca="1" si="72"/>
        <v>0</v>
      </c>
      <c r="R1051" s="42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  <c r="S1051" s="60"/>
    </row>
    <row r="1052" spans="3:19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9"/>
        <v>0</v>
      </c>
      <c r="M1052" s="14">
        <f ca="1">SUMIFS(거래명세서품목조회!BK:BK, 거래명세서품목조회!BX:BX, B1052, 거래명세서품목조회!G:G, "&lt;="&amp;(INT($B$4)-30))</f>
        <v>0</v>
      </c>
      <c r="N1052" s="40">
        <f t="shared" ca="1" si="70"/>
        <v>0</v>
      </c>
      <c r="O1052" s="40">
        <f t="shared" ca="1" si="71"/>
        <v>0</v>
      </c>
      <c r="P1052" s="40">
        <f ca="1">MIN(MAX(0, L1052-N1052-O1052), IFERROR(VLOOKUP(B1052,'관리항목계정별잔액조회(전전월)'!$C:$E, 3, FALSE), 0))</f>
        <v>0</v>
      </c>
      <c r="Q1052" s="46">
        <f t="shared" ca="1" si="72"/>
        <v>0</v>
      </c>
      <c r="R1052" s="42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  <c r="S1052" s="60"/>
    </row>
    <row r="1053" spans="3:19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9"/>
        <v>0</v>
      </c>
      <c r="M1053" s="14">
        <f ca="1">SUMIFS(거래명세서품목조회!BK:BK, 거래명세서품목조회!BX:BX, B1053, 거래명세서품목조회!G:G, "&lt;="&amp;(INT($B$4)-30))</f>
        <v>0</v>
      </c>
      <c r="N1053" s="40">
        <f t="shared" ca="1" si="70"/>
        <v>0</v>
      </c>
      <c r="O1053" s="40">
        <f t="shared" ca="1" si="71"/>
        <v>0</v>
      </c>
      <c r="P1053" s="40">
        <f ca="1">MIN(MAX(0, L1053-N1053-O1053), IFERROR(VLOOKUP(B1053,'관리항목계정별잔액조회(전전월)'!$C:$E, 3, FALSE), 0))</f>
        <v>0</v>
      </c>
      <c r="Q1053" s="46">
        <f t="shared" ca="1" si="72"/>
        <v>0</v>
      </c>
      <c r="R1053" s="42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  <c r="S1053" s="60"/>
    </row>
    <row r="1054" spans="3:19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9"/>
        <v>0</v>
      </c>
      <c r="M1054" s="14">
        <f ca="1">SUMIFS(거래명세서품목조회!BK:BK, 거래명세서품목조회!BX:BX, B1054, 거래명세서품목조회!G:G, "&lt;="&amp;(INT($B$4)-30))</f>
        <v>0</v>
      </c>
      <c r="N1054" s="40">
        <f t="shared" ca="1" si="70"/>
        <v>0</v>
      </c>
      <c r="O1054" s="40">
        <f t="shared" ca="1" si="71"/>
        <v>0</v>
      </c>
      <c r="P1054" s="40">
        <f ca="1">MIN(MAX(0, L1054-N1054-O1054), IFERROR(VLOOKUP(B1054,'관리항목계정별잔액조회(전전월)'!$C:$E, 3, FALSE), 0))</f>
        <v>0</v>
      </c>
      <c r="Q1054" s="46">
        <f t="shared" ca="1" si="72"/>
        <v>0</v>
      </c>
      <c r="R1054" s="42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  <c r="S1054" s="60"/>
    </row>
    <row r="1055" spans="3:19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9"/>
        <v>0</v>
      </c>
      <c r="M1055" s="14">
        <f ca="1">SUMIFS(거래명세서품목조회!BK:BK, 거래명세서품목조회!BX:BX, B1055, 거래명세서품목조회!G:G, "&lt;="&amp;(INT($B$4)-30))</f>
        <v>0</v>
      </c>
      <c r="N1055" s="40">
        <f t="shared" ca="1" si="70"/>
        <v>0</v>
      </c>
      <c r="O1055" s="40">
        <f t="shared" ca="1" si="71"/>
        <v>0</v>
      </c>
      <c r="P1055" s="40">
        <f ca="1">MIN(MAX(0, L1055-N1055-O1055), IFERROR(VLOOKUP(B1055,'관리항목계정별잔액조회(전전월)'!$C:$E, 3, FALSE), 0))</f>
        <v>0</v>
      </c>
      <c r="Q1055" s="46">
        <f t="shared" ca="1" si="72"/>
        <v>0</v>
      </c>
      <c r="R1055" s="42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  <c r="S1055" s="60"/>
    </row>
    <row r="1056" spans="3:19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9"/>
        <v>0</v>
      </c>
      <c r="M1056" s="14">
        <f ca="1">SUMIFS(거래명세서품목조회!BK:BK, 거래명세서품목조회!BX:BX, B1056, 거래명세서품목조회!G:G, "&lt;="&amp;(INT($B$4)-30))</f>
        <v>0</v>
      </c>
      <c r="N1056" s="40">
        <f t="shared" ca="1" si="70"/>
        <v>0</v>
      </c>
      <c r="O1056" s="40">
        <f t="shared" ca="1" si="71"/>
        <v>0</v>
      </c>
      <c r="P1056" s="40">
        <f ca="1">MIN(MAX(0, L1056-N1056-O1056), IFERROR(VLOOKUP(B1056,'관리항목계정별잔액조회(전전월)'!$C:$E, 3, FALSE), 0))</f>
        <v>0</v>
      </c>
      <c r="Q1056" s="46">
        <f t="shared" ca="1" si="72"/>
        <v>0</v>
      </c>
      <c r="R1056" s="42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  <c r="S1056" s="60"/>
    </row>
    <row r="1057" spans="3:19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9"/>
        <v>0</v>
      </c>
      <c r="M1057" s="14">
        <f ca="1">SUMIFS(거래명세서품목조회!BK:BK, 거래명세서품목조회!BX:BX, B1057, 거래명세서품목조회!G:G, "&lt;="&amp;(INT($B$4)-30))</f>
        <v>0</v>
      </c>
      <c r="N1057" s="40">
        <f t="shared" ca="1" si="70"/>
        <v>0</v>
      </c>
      <c r="O1057" s="40">
        <f t="shared" ca="1" si="71"/>
        <v>0</v>
      </c>
      <c r="P1057" s="40">
        <f ca="1">MIN(MAX(0, L1057-N1057-O1057), IFERROR(VLOOKUP(B1057,'관리항목계정별잔액조회(전전월)'!$C:$E, 3, FALSE), 0))</f>
        <v>0</v>
      </c>
      <c r="Q1057" s="46">
        <f t="shared" ca="1" si="72"/>
        <v>0</v>
      </c>
      <c r="R1057" s="42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  <c r="S1057" s="60"/>
    </row>
    <row r="1058" spans="3:19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9"/>
        <v>0</v>
      </c>
      <c r="M1058" s="14">
        <f ca="1">SUMIFS(거래명세서품목조회!BK:BK, 거래명세서품목조회!BX:BX, B1058, 거래명세서품목조회!G:G, "&lt;="&amp;(INT($B$4)-30))</f>
        <v>0</v>
      </c>
      <c r="N1058" s="40">
        <f t="shared" ca="1" si="70"/>
        <v>0</v>
      </c>
      <c r="O1058" s="40">
        <f t="shared" ca="1" si="71"/>
        <v>0</v>
      </c>
      <c r="P1058" s="40">
        <f ca="1">MIN(MAX(0, L1058-N1058-O1058), IFERROR(VLOOKUP(B1058,'관리항목계정별잔액조회(전전월)'!$C:$E, 3, FALSE), 0))</f>
        <v>0</v>
      </c>
      <c r="Q1058" s="46">
        <f t="shared" ca="1" si="72"/>
        <v>0</v>
      </c>
      <c r="R1058" s="42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  <c r="S1058" s="60"/>
    </row>
    <row r="1059" spans="3:19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9"/>
        <v>0</v>
      </c>
      <c r="M1059" s="14">
        <f ca="1">SUMIFS(거래명세서품목조회!BK:BK, 거래명세서품목조회!BX:BX, B1059, 거래명세서품목조회!G:G, "&lt;="&amp;(INT($B$4)-30))</f>
        <v>0</v>
      </c>
      <c r="N1059" s="40">
        <f t="shared" ca="1" si="70"/>
        <v>0</v>
      </c>
      <c r="O1059" s="40">
        <f t="shared" ca="1" si="71"/>
        <v>0</v>
      </c>
      <c r="P1059" s="40">
        <f ca="1">MIN(MAX(0, L1059-N1059-O1059), IFERROR(VLOOKUP(B1059,'관리항목계정별잔액조회(전전월)'!$C:$E, 3, FALSE), 0))</f>
        <v>0</v>
      </c>
      <c r="Q1059" s="46">
        <f t="shared" ca="1" si="72"/>
        <v>0</v>
      </c>
      <c r="R1059" s="42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  <c r="S1059" s="60"/>
    </row>
    <row r="1060" spans="3:19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9"/>
        <v>0</v>
      </c>
      <c r="M1060" s="14">
        <f ca="1">SUMIFS(거래명세서품목조회!BK:BK, 거래명세서품목조회!BX:BX, B1060, 거래명세서품목조회!G:G, "&lt;="&amp;(INT($B$4)-30))</f>
        <v>0</v>
      </c>
      <c r="N1060" s="40">
        <f t="shared" ca="1" si="70"/>
        <v>0</v>
      </c>
      <c r="O1060" s="40">
        <f t="shared" ca="1" si="71"/>
        <v>0</v>
      </c>
      <c r="P1060" s="40">
        <f ca="1">MIN(MAX(0, L1060-N1060-O1060), IFERROR(VLOOKUP(B1060,'관리항목계정별잔액조회(전전월)'!$C:$E, 3, FALSE), 0))</f>
        <v>0</v>
      </c>
      <c r="Q1060" s="46">
        <f t="shared" ca="1" si="72"/>
        <v>0</v>
      </c>
      <c r="R1060" s="42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  <c r="S1060" s="60"/>
    </row>
    <row r="1061" spans="3:19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9"/>
        <v>0</v>
      </c>
      <c r="M1061" s="14">
        <f ca="1">SUMIFS(거래명세서품목조회!BK:BK, 거래명세서품목조회!BX:BX, B1061, 거래명세서품목조회!G:G, "&lt;="&amp;(INT($B$4)-30))</f>
        <v>0</v>
      </c>
      <c r="N1061" s="40">
        <f t="shared" ca="1" si="70"/>
        <v>0</v>
      </c>
      <c r="O1061" s="40">
        <f t="shared" ca="1" si="71"/>
        <v>0</v>
      </c>
      <c r="P1061" s="40">
        <f ca="1">MIN(MAX(0, L1061-N1061-O1061), IFERROR(VLOOKUP(B1061,'관리항목계정별잔액조회(전전월)'!$C:$E, 3, FALSE), 0))</f>
        <v>0</v>
      </c>
      <c r="Q1061" s="46">
        <f t="shared" ca="1" si="72"/>
        <v>0</v>
      </c>
      <c r="R1061" s="42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  <c r="S1061" s="60"/>
    </row>
    <row r="1062" spans="3:19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9"/>
        <v>0</v>
      </c>
      <c r="M1062" s="14">
        <f ca="1">SUMIFS(거래명세서품목조회!BK:BK, 거래명세서품목조회!BX:BX, B1062, 거래명세서품목조회!G:G, "&lt;="&amp;(INT($B$4)-30))</f>
        <v>0</v>
      </c>
      <c r="N1062" s="40">
        <f t="shared" ca="1" si="70"/>
        <v>0</v>
      </c>
      <c r="O1062" s="40">
        <f t="shared" ca="1" si="71"/>
        <v>0</v>
      </c>
      <c r="P1062" s="40">
        <f ca="1">MIN(MAX(0, L1062-N1062-O1062), IFERROR(VLOOKUP(B1062,'관리항목계정별잔액조회(전전월)'!$C:$E, 3, FALSE), 0))</f>
        <v>0</v>
      </c>
      <c r="Q1062" s="46">
        <f t="shared" ca="1" si="72"/>
        <v>0</v>
      </c>
      <c r="R1062" s="42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  <c r="S1062" s="60"/>
    </row>
    <row r="1063" spans="3:19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9"/>
        <v>0</v>
      </c>
      <c r="M1063" s="14">
        <f ca="1">SUMIFS(거래명세서품목조회!BK:BK, 거래명세서품목조회!BX:BX, B1063, 거래명세서품목조회!G:G, "&lt;="&amp;(INT($B$4)-30))</f>
        <v>0</v>
      </c>
      <c r="N1063" s="40">
        <f t="shared" ca="1" si="70"/>
        <v>0</v>
      </c>
      <c r="O1063" s="40">
        <f t="shared" ca="1" si="71"/>
        <v>0</v>
      </c>
      <c r="P1063" s="40">
        <f ca="1">MIN(MAX(0, L1063-N1063-O1063), IFERROR(VLOOKUP(B1063,'관리항목계정별잔액조회(전전월)'!$C:$E, 3, FALSE), 0))</f>
        <v>0</v>
      </c>
      <c r="Q1063" s="46">
        <f t="shared" ca="1" si="72"/>
        <v>0</v>
      </c>
      <c r="R1063" s="42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  <c r="S1063" s="60"/>
    </row>
    <row r="1064" spans="3:19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9"/>
        <v>0</v>
      </c>
      <c r="M1064" s="14">
        <f ca="1">SUMIFS(거래명세서품목조회!BK:BK, 거래명세서품목조회!BX:BX, B1064, 거래명세서품목조회!G:G, "&lt;="&amp;(INT($B$4)-30))</f>
        <v>0</v>
      </c>
      <c r="N1064" s="40">
        <f t="shared" ca="1" si="70"/>
        <v>0</v>
      </c>
      <c r="O1064" s="40">
        <f t="shared" ca="1" si="71"/>
        <v>0</v>
      </c>
      <c r="P1064" s="40">
        <f ca="1">MIN(MAX(0, L1064-N1064-O1064), IFERROR(VLOOKUP(B1064,'관리항목계정별잔액조회(전전월)'!$C:$E, 3, FALSE), 0))</f>
        <v>0</v>
      </c>
      <c r="Q1064" s="46">
        <f t="shared" ca="1" si="72"/>
        <v>0</v>
      </c>
      <c r="R1064" s="42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  <c r="S1064" s="60"/>
    </row>
    <row r="1065" spans="3:19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9"/>
        <v>0</v>
      </c>
      <c r="M1065" s="14">
        <f ca="1">SUMIFS(거래명세서품목조회!BK:BK, 거래명세서품목조회!BX:BX, B1065, 거래명세서품목조회!G:G, "&lt;="&amp;(INT($B$4)-30))</f>
        <v>0</v>
      </c>
      <c r="N1065" s="40">
        <f t="shared" ca="1" si="70"/>
        <v>0</v>
      </c>
      <c r="O1065" s="40">
        <f t="shared" ca="1" si="71"/>
        <v>0</v>
      </c>
      <c r="P1065" s="40">
        <f ca="1">MIN(MAX(0, L1065-N1065-O1065), IFERROR(VLOOKUP(B1065,'관리항목계정별잔액조회(전전월)'!$C:$E, 3, FALSE), 0))</f>
        <v>0</v>
      </c>
      <c r="Q1065" s="46">
        <f t="shared" ca="1" si="72"/>
        <v>0</v>
      </c>
      <c r="R1065" s="42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  <c r="S1065" s="60"/>
    </row>
    <row r="1066" spans="3:19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9"/>
        <v>0</v>
      </c>
      <c r="M1066" s="14">
        <f ca="1">SUMIFS(거래명세서품목조회!BK:BK, 거래명세서품목조회!BX:BX, B1066, 거래명세서품목조회!G:G, "&lt;="&amp;(INT($B$4)-30))</f>
        <v>0</v>
      </c>
      <c r="N1066" s="40">
        <f t="shared" ca="1" si="70"/>
        <v>0</v>
      </c>
      <c r="O1066" s="40">
        <f t="shared" ca="1" si="71"/>
        <v>0</v>
      </c>
      <c r="P1066" s="40">
        <f ca="1">MIN(MAX(0, L1066-N1066-O1066), IFERROR(VLOOKUP(B1066,'관리항목계정별잔액조회(전전월)'!$C:$E, 3, FALSE), 0))</f>
        <v>0</v>
      </c>
      <c r="Q1066" s="46">
        <f t="shared" ca="1" si="72"/>
        <v>0</v>
      </c>
      <c r="R1066" s="42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  <c r="S1066" s="60"/>
    </row>
    <row r="1067" spans="3:19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9"/>
        <v>0</v>
      </c>
      <c r="M1067" s="14">
        <f ca="1">SUMIFS(거래명세서품목조회!BK:BK, 거래명세서품목조회!BX:BX, B1067, 거래명세서품목조회!G:G, "&lt;="&amp;(INT($B$4)-30))</f>
        <v>0</v>
      </c>
      <c r="N1067" s="40">
        <f t="shared" ca="1" si="70"/>
        <v>0</v>
      </c>
      <c r="O1067" s="40">
        <f t="shared" ca="1" si="71"/>
        <v>0</v>
      </c>
      <c r="P1067" s="40">
        <f ca="1">MIN(MAX(0, L1067-N1067-O1067), IFERROR(VLOOKUP(B1067,'관리항목계정별잔액조회(전전월)'!$C:$E, 3, FALSE), 0))</f>
        <v>0</v>
      </c>
      <c r="Q1067" s="46">
        <f t="shared" ca="1" si="72"/>
        <v>0</v>
      </c>
      <c r="R1067" s="42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  <c r="S1067" s="60"/>
    </row>
    <row r="1068" spans="3:19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9"/>
        <v>0</v>
      </c>
      <c r="M1068" s="14">
        <f ca="1">SUMIFS(거래명세서품목조회!BK:BK, 거래명세서품목조회!BX:BX, B1068, 거래명세서품목조회!G:G, "&lt;="&amp;(INT($B$4)-30))</f>
        <v>0</v>
      </c>
      <c r="N1068" s="40">
        <f t="shared" ca="1" si="70"/>
        <v>0</v>
      </c>
      <c r="O1068" s="40">
        <f t="shared" ca="1" si="71"/>
        <v>0</v>
      </c>
      <c r="P1068" s="40">
        <f ca="1">MIN(MAX(0, L1068-N1068-O1068), IFERROR(VLOOKUP(B1068,'관리항목계정별잔액조회(전전월)'!$C:$E, 3, FALSE), 0))</f>
        <v>0</v>
      </c>
      <c r="Q1068" s="46">
        <f t="shared" ca="1" si="72"/>
        <v>0</v>
      </c>
      <c r="R1068" s="42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  <c r="S1068" s="60"/>
    </row>
    <row r="1069" spans="3:19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9"/>
        <v>0</v>
      </c>
      <c r="M1069" s="14">
        <f ca="1">SUMIFS(거래명세서품목조회!BK:BK, 거래명세서품목조회!BX:BX, B1069, 거래명세서품목조회!G:G, "&lt;="&amp;(INT($B$4)-30))</f>
        <v>0</v>
      </c>
      <c r="N1069" s="40">
        <f t="shared" ca="1" si="70"/>
        <v>0</v>
      </c>
      <c r="O1069" s="40">
        <f t="shared" ca="1" si="71"/>
        <v>0</v>
      </c>
      <c r="P1069" s="40">
        <f ca="1">MIN(MAX(0, L1069-N1069-O1069), IFERROR(VLOOKUP(B1069,'관리항목계정별잔액조회(전전월)'!$C:$E, 3, FALSE), 0))</f>
        <v>0</v>
      </c>
      <c r="Q1069" s="46">
        <f t="shared" ca="1" si="72"/>
        <v>0</v>
      </c>
      <c r="R1069" s="42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  <c r="S1069" s="60"/>
    </row>
    <row r="1070" spans="3:19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9"/>
        <v>0</v>
      </c>
      <c r="M1070" s="14">
        <f ca="1">SUMIFS(거래명세서품목조회!BK:BK, 거래명세서품목조회!BX:BX, B1070, 거래명세서품목조회!G:G, "&lt;="&amp;(INT($B$4)-30))</f>
        <v>0</v>
      </c>
      <c r="N1070" s="40">
        <f t="shared" ca="1" si="70"/>
        <v>0</v>
      </c>
      <c r="O1070" s="40">
        <f t="shared" ca="1" si="71"/>
        <v>0</v>
      </c>
      <c r="P1070" s="40">
        <f ca="1">MIN(MAX(0, L1070-N1070-O1070), IFERROR(VLOOKUP(B1070,'관리항목계정별잔액조회(전전월)'!$C:$E, 3, FALSE), 0))</f>
        <v>0</v>
      </c>
      <c r="Q1070" s="46">
        <f t="shared" ca="1" si="72"/>
        <v>0</v>
      </c>
      <c r="R1070" s="42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  <c r="S1070" s="60"/>
    </row>
    <row r="1071" spans="3:19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9"/>
        <v>0</v>
      </c>
      <c r="M1071" s="14">
        <f ca="1">SUMIFS(거래명세서품목조회!BK:BK, 거래명세서품목조회!BX:BX, B1071, 거래명세서품목조회!G:G, "&lt;="&amp;(INT($B$4)-30))</f>
        <v>0</v>
      </c>
      <c r="N1071" s="40">
        <f t="shared" ca="1" si="70"/>
        <v>0</v>
      </c>
      <c r="O1071" s="40">
        <f t="shared" ca="1" si="71"/>
        <v>0</v>
      </c>
      <c r="P1071" s="40">
        <f ca="1">MIN(MAX(0, L1071-N1071-O1071), IFERROR(VLOOKUP(B1071,'관리항목계정별잔액조회(전전월)'!$C:$E, 3, FALSE), 0))</f>
        <v>0</v>
      </c>
      <c r="Q1071" s="46">
        <f t="shared" ca="1" si="72"/>
        <v>0</v>
      </c>
      <c r="R1071" s="42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  <c r="S1071" s="60"/>
    </row>
    <row r="1072" spans="3:19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9"/>
        <v>0</v>
      </c>
      <c r="M1072" s="14">
        <f ca="1">SUMIFS(거래명세서품목조회!BK:BK, 거래명세서품목조회!BX:BX, B1072, 거래명세서품목조회!G:G, "&lt;="&amp;(INT($B$4)-30))</f>
        <v>0</v>
      </c>
      <c r="N1072" s="40">
        <f t="shared" ca="1" si="70"/>
        <v>0</v>
      </c>
      <c r="O1072" s="40">
        <f t="shared" ca="1" si="71"/>
        <v>0</v>
      </c>
      <c r="P1072" s="40">
        <f ca="1">MIN(MAX(0, L1072-N1072-O1072), IFERROR(VLOOKUP(B1072,'관리항목계정별잔액조회(전전월)'!$C:$E, 3, FALSE), 0))</f>
        <v>0</v>
      </c>
      <c r="Q1072" s="46">
        <f t="shared" ca="1" si="72"/>
        <v>0</v>
      </c>
      <c r="R1072" s="42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  <c r="S1072" s="60"/>
    </row>
    <row r="1073" spans="3:19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9"/>
        <v>0</v>
      </c>
      <c r="M1073" s="14">
        <f ca="1">SUMIFS(거래명세서품목조회!BK:BK, 거래명세서품목조회!BX:BX, B1073, 거래명세서품목조회!G:G, "&lt;="&amp;(INT($B$4)-30))</f>
        <v>0</v>
      </c>
      <c r="N1073" s="40">
        <f t="shared" ca="1" si="70"/>
        <v>0</v>
      </c>
      <c r="O1073" s="40">
        <f t="shared" ca="1" si="71"/>
        <v>0</v>
      </c>
      <c r="P1073" s="40">
        <f ca="1">MIN(MAX(0, L1073-N1073-O1073), IFERROR(VLOOKUP(B1073,'관리항목계정별잔액조회(전전월)'!$C:$E, 3, FALSE), 0))</f>
        <v>0</v>
      </c>
      <c r="Q1073" s="46">
        <f t="shared" ca="1" si="72"/>
        <v>0</v>
      </c>
      <c r="R1073" s="42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  <c r="S1073" s="60"/>
    </row>
    <row r="1074" spans="3:19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9"/>
        <v>0</v>
      </c>
      <c r="M1074" s="14">
        <f ca="1">SUMIFS(거래명세서품목조회!BK:BK, 거래명세서품목조회!BX:BX, B1074, 거래명세서품목조회!G:G, "&lt;="&amp;(INT($B$4)-30))</f>
        <v>0</v>
      </c>
      <c r="N1074" s="40">
        <f t="shared" ca="1" si="70"/>
        <v>0</v>
      </c>
      <c r="O1074" s="40">
        <f t="shared" ca="1" si="71"/>
        <v>0</v>
      </c>
      <c r="P1074" s="40">
        <f ca="1">MIN(MAX(0, L1074-N1074-O1074), IFERROR(VLOOKUP(B1074,'관리항목계정별잔액조회(전전월)'!$C:$E, 3, FALSE), 0))</f>
        <v>0</v>
      </c>
      <c r="Q1074" s="46">
        <f t="shared" ca="1" si="72"/>
        <v>0</v>
      </c>
      <c r="R1074" s="42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  <c r="S1074" s="60"/>
    </row>
    <row r="1075" spans="3:19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9"/>
        <v>0</v>
      </c>
      <c r="M1075" s="14">
        <f ca="1">SUMIFS(거래명세서품목조회!BK:BK, 거래명세서품목조회!BX:BX, B1075, 거래명세서품목조회!G:G, "&lt;="&amp;(INT($B$4)-30))</f>
        <v>0</v>
      </c>
      <c r="N1075" s="40">
        <f t="shared" ca="1" si="70"/>
        <v>0</v>
      </c>
      <c r="O1075" s="40">
        <f t="shared" ca="1" si="71"/>
        <v>0</v>
      </c>
      <c r="P1075" s="40">
        <f ca="1">MIN(MAX(0, L1075-N1075-O1075), IFERROR(VLOOKUP(B1075,'관리항목계정별잔액조회(전전월)'!$C:$E, 3, FALSE), 0))</f>
        <v>0</v>
      </c>
      <c r="Q1075" s="46">
        <f t="shared" ca="1" si="72"/>
        <v>0</v>
      </c>
      <c r="R1075" s="42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  <c r="S1075" s="60"/>
    </row>
    <row r="1076" spans="3:19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9"/>
        <v>0</v>
      </c>
      <c r="M1076" s="14">
        <f ca="1">SUMIFS(거래명세서품목조회!BK:BK, 거래명세서품목조회!BX:BX, B1076, 거래명세서품목조회!G:G, "&lt;="&amp;(INT($B$4)-30))</f>
        <v>0</v>
      </c>
      <c r="N1076" s="40">
        <f t="shared" ca="1" si="70"/>
        <v>0</v>
      </c>
      <c r="O1076" s="40">
        <f t="shared" ca="1" si="71"/>
        <v>0</v>
      </c>
      <c r="P1076" s="40">
        <f ca="1">MIN(MAX(0, L1076-N1076-O1076), IFERROR(VLOOKUP(B1076,'관리항목계정별잔액조회(전전월)'!$C:$E, 3, FALSE), 0))</f>
        <v>0</v>
      </c>
      <c r="Q1076" s="46">
        <f t="shared" ca="1" si="72"/>
        <v>0</v>
      </c>
      <c r="R1076" s="42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  <c r="S1076" s="60"/>
    </row>
    <row r="1077" spans="3:19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9"/>
        <v>0</v>
      </c>
      <c r="M1077" s="14">
        <f ca="1">SUMIFS(거래명세서품목조회!BK:BK, 거래명세서품목조회!BX:BX, B1077, 거래명세서품목조회!G:G, "&lt;="&amp;(INT($B$4)-30))</f>
        <v>0</v>
      </c>
      <c r="N1077" s="40">
        <f t="shared" ca="1" si="70"/>
        <v>0</v>
      </c>
      <c r="O1077" s="40">
        <f t="shared" ca="1" si="71"/>
        <v>0</v>
      </c>
      <c r="P1077" s="40">
        <f ca="1">MIN(MAX(0, L1077-N1077-O1077), IFERROR(VLOOKUP(B1077,'관리항목계정별잔액조회(전전월)'!$C:$E, 3, FALSE), 0))</f>
        <v>0</v>
      </c>
      <c r="Q1077" s="46">
        <f t="shared" ca="1" si="72"/>
        <v>0</v>
      </c>
      <c r="R1077" s="42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  <c r="S1077" s="60"/>
    </row>
    <row r="1078" spans="3:19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9"/>
        <v>0</v>
      </c>
      <c r="M1078" s="14">
        <f ca="1">SUMIFS(거래명세서품목조회!BK:BK, 거래명세서품목조회!BX:BX, B1078, 거래명세서품목조회!G:G, "&lt;="&amp;(INT($B$4)-30))</f>
        <v>0</v>
      </c>
      <c r="N1078" s="40">
        <f t="shared" ca="1" si="70"/>
        <v>0</v>
      </c>
      <c r="O1078" s="40">
        <f t="shared" ca="1" si="71"/>
        <v>0</v>
      </c>
      <c r="P1078" s="40">
        <f ca="1">MIN(MAX(0, L1078-N1078-O1078), IFERROR(VLOOKUP(B1078,'관리항목계정별잔액조회(전전월)'!$C:$E, 3, FALSE), 0))</f>
        <v>0</v>
      </c>
      <c r="Q1078" s="46">
        <f t="shared" ca="1" si="72"/>
        <v>0</v>
      </c>
      <c r="R1078" s="42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  <c r="S1078" s="60"/>
    </row>
    <row r="1079" spans="3:19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9"/>
        <v>0</v>
      </c>
      <c r="M1079" s="14">
        <f ca="1">SUMIFS(거래명세서품목조회!BK:BK, 거래명세서품목조회!BX:BX, B1079, 거래명세서품목조회!G:G, "&lt;="&amp;(INT($B$4)-30))</f>
        <v>0</v>
      </c>
      <c r="N1079" s="40">
        <f t="shared" ca="1" si="70"/>
        <v>0</v>
      </c>
      <c r="O1079" s="40">
        <f t="shared" ca="1" si="71"/>
        <v>0</v>
      </c>
      <c r="P1079" s="40">
        <f ca="1">MIN(MAX(0, L1079-N1079-O1079), IFERROR(VLOOKUP(B1079,'관리항목계정별잔액조회(전전월)'!$C:$E, 3, FALSE), 0))</f>
        <v>0</v>
      </c>
      <c r="Q1079" s="46">
        <f t="shared" ca="1" si="72"/>
        <v>0</v>
      </c>
      <c r="R1079" s="42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  <c r="S1079" s="60"/>
    </row>
    <row r="1080" spans="3:19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9"/>
        <v>0</v>
      </c>
      <c r="M1080" s="14">
        <f ca="1">SUMIFS(거래명세서품목조회!BK:BK, 거래명세서품목조회!BX:BX, B1080, 거래명세서품목조회!G:G, "&lt;="&amp;(INT($B$4)-30))</f>
        <v>0</v>
      </c>
      <c r="N1080" s="40">
        <f t="shared" ca="1" si="70"/>
        <v>0</v>
      </c>
      <c r="O1080" s="40">
        <f t="shared" ca="1" si="71"/>
        <v>0</v>
      </c>
      <c r="P1080" s="40">
        <f ca="1">MIN(MAX(0, L1080-N1080-O1080), IFERROR(VLOOKUP(B1080,'관리항목계정별잔액조회(전전월)'!$C:$E, 3, FALSE), 0))</f>
        <v>0</v>
      </c>
      <c r="Q1080" s="46">
        <f t="shared" ca="1" si="72"/>
        <v>0</v>
      </c>
      <c r="R1080" s="42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  <c r="S1080" s="60"/>
    </row>
    <row r="1081" spans="3:19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9"/>
        <v>0</v>
      </c>
      <c r="M1081" s="14">
        <f ca="1">SUMIFS(거래명세서품목조회!BK:BK, 거래명세서품목조회!BX:BX, B1081, 거래명세서품목조회!G:G, "&lt;="&amp;(INT($B$4)-30))</f>
        <v>0</v>
      </c>
      <c r="N1081" s="40">
        <f t="shared" ca="1" si="70"/>
        <v>0</v>
      </c>
      <c r="O1081" s="40">
        <f t="shared" ca="1" si="71"/>
        <v>0</v>
      </c>
      <c r="P1081" s="40">
        <f ca="1">MIN(MAX(0, L1081-N1081-O1081), IFERROR(VLOOKUP(B1081,'관리항목계정별잔액조회(전전월)'!$C:$E, 3, FALSE), 0))</f>
        <v>0</v>
      </c>
      <c r="Q1081" s="46">
        <f t="shared" ca="1" si="72"/>
        <v>0</v>
      </c>
      <c r="R1081" s="42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  <c r="S1081" s="60"/>
    </row>
    <row r="1082" spans="3:19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9"/>
        <v>0</v>
      </c>
      <c r="M1082" s="14">
        <f ca="1">SUMIFS(거래명세서품목조회!BK:BK, 거래명세서품목조회!BX:BX, B1082, 거래명세서품목조회!G:G, "&lt;="&amp;(INT($B$4)-30))</f>
        <v>0</v>
      </c>
      <c r="N1082" s="40">
        <f t="shared" ca="1" si="70"/>
        <v>0</v>
      </c>
      <c r="O1082" s="40">
        <f t="shared" ca="1" si="71"/>
        <v>0</v>
      </c>
      <c r="P1082" s="40">
        <f ca="1">MIN(MAX(0, L1082-N1082-O1082), IFERROR(VLOOKUP(B1082,'관리항목계정별잔액조회(전전월)'!$C:$E, 3, FALSE), 0))</f>
        <v>0</v>
      </c>
      <c r="Q1082" s="46">
        <f t="shared" ca="1" si="72"/>
        <v>0</v>
      </c>
      <c r="R1082" s="42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  <c r="S1082" s="60"/>
    </row>
    <row r="1083" spans="3:19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9"/>
        <v>0</v>
      </c>
      <c r="M1083" s="14">
        <f ca="1">SUMIFS(거래명세서품목조회!BK:BK, 거래명세서품목조회!BX:BX, B1083, 거래명세서품목조회!G:G, "&lt;="&amp;(INT($B$4)-30))</f>
        <v>0</v>
      </c>
      <c r="N1083" s="40">
        <f t="shared" ca="1" si="70"/>
        <v>0</v>
      </c>
      <c r="O1083" s="40">
        <f t="shared" ca="1" si="71"/>
        <v>0</v>
      </c>
      <c r="P1083" s="40">
        <f ca="1">MIN(MAX(0, L1083-N1083-O1083), IFERROR(VLOOKUP(B1083,'관리항목계정별잔액조회(전전월)'!$C:$E, 3, FALSE), 0))</f>
        <v>0</v>
      </c>
      <c r="Q1083" s="46">
        <f t="shared" ca="1" si="72"/>
        <v>0</v>
      </c>
      <c r="R1083" s="42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  <c r="S1083" s="60"/>
    </row>
    <row r="1084" spans="3:19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9"/>
        <v>0</v>
      </c>
      <c r="M1084" s="14">
        <f ca="1">SUMIFS(거래명세서품목조회!BK:BK, 거래명세서품목조회!BX:BX, B1084, 거래명세서품목조회!G:G, "&lt;="&amp;(INT($B$4)-30))</f>
        <v>0</v>
      </c>
      <c r="N1084" s="40">
        <f t="shared" ca="1" si="70"/>
        <v>0</v>
      </c>
      <c r="O1084" s="40">
        <f t="shared" ca="1" si="71"/>
        <v>0</v>
      </c>
      <c r="P1084" s="40">
        <f ca="1">MIN(MAX(0, L1084-N1084-O1084), IFERROR(VLOOKUP(B1084,'관리항목계정별잔액조회(전전월)'!$C:$E, 3, FALSE), 0))</f>
        <v>0</v>
      </c>
      <c r="Q1084" s="46">
        <f t="shared" ca="1" si="72"/>
        <v>0</v>
      </c>
      <c r="R1084" s="42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  <c r="S1084" s="60"/>
    </row>
    <row r="1085" spans="3:19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9"/>
        <v>0</v>
      </c>
      <c r="M1085" s="14">
        <f ca="1">SUMIFS(거래명세서품목조회!BK:BK, 거래명세서품목조회!BX:BX, B1085, 거래명세서품목조회!G:G, "&lt;="&amp;(INT($B$4)-30))</f>
        <v>0</v>
      </c>
      <c r="N1085" s="40">
        <f t="shared" ca="1" si="70"/>
        <v>0</v>
      </c>
      <c r="O1085" s="40">
        <f t="shared" ca="1" si="71"/>
        <v>0</v>
      </c>
      <c r="P1085" s="40">
        <f ca="1">MIN(MAX(0, L1085-N1085-O1085), IFERROR(VLOOKUP(B1085,'관리항목계정별잔액조회(전전월)'!$C:$E, 3, FALSE), 0))</f>
        <v>0</v>
      </c>
      <c r="Q1085" s="46">
        <f t="shared" ca="1" si="72"/>
        <v>0</v>
      </c>
      <c r="R1085" s="42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  <c r="S1085" s="60"/>
    </row>
    <row r="1086" spans="3:19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9"/>
        <v>0</v>
      </c>
      <c r="M1086" s="14">
        <f ca="1">SUMIFS(거래명세서품목조회!BK:BK, 거래명세서품목조회!BX:BX, B1086, 거래명세서품목조회!G:G, "&lt;="&amp;(INT($B$4)-30))</f>
        <v>0</v>
      </c>
      <c r="N1086" s="40">
        <f t="shared" ca="1" si="70"/>
        <v>0</v>
      </c>
      <c r="O1086" s="40">
        <f t="shared" ca="1" si="71"/>
        <v>0</v>
      </c>
      <c r="P1086" s="40">
        <f ca="1">MIN(MAX(0, L1086-N1086-O1086), IFERROR(VLOOKUP(B1086,'관리항목계정별잔액조회(전전월)'!$C:$E, 3, FALSE), 0))</f>
        <v>0</v>
      </c>
      <c r="Q1086" s="46">
        <f t="shared" ca="1" si="72"/>
        <v>0</v>
      </c>
      <c r="R1086" s="42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  <c r="S1086" s="60"/>
    </row>
    <row r="1087" spans="3:19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9"/>
        <v>0</v>
      </c>
      <c r="M1087" s="14">
        <f ca="1">SUMIFS(거래명세서품목조회!BK:BK, 거래명세서품목조회!BX:BX, B1087, 거래명세서품목조회!G:G, "&lt;="&amp;(INT($B$4)-30))</f>
        <v>0</v>
      </c>
      <c r="N1087" s="40">
        <f t="shared" ca="1" si="70"/>
        <v>0</v>
      </c>
      <c r="O1087" s="40">
        <f t="shared" ca="1" si="71"/>
        <v>0</v>
      </c>
      <c r="P1087" s="40">
        <f ca="1">MIN(MAX(0, L1087-N1087-O1087), IFERROR(VLOOKUP(B1087,'관리항목계정별잔액조회(전전월)'!$C:$E, 3, FALSE), 0))</f>
        <v>0</v>
      </c>
      <c r="Q1087" s="46">
        <f t="shared" ca="1" si="72"/>
        <v>0</v>
      </c>
      <c r="R1087" s="42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  <c r="S1087" s="60"/>
    </row>
    <row r="1088" spans="3:19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9"/>
        <v>0</v>
      </c>
      <c r="M1088" s="14">
        <f ca="1">SUMIFS(거래명세서품목조회!BK:BK, 거래명세서품목조회!BX:BX, B1088, 거래명세서품목조회!G:G, "&lt;="&amp;(INT($B$4)-30))</f>
        <v>0</v>
      </c>
      <c r="N1088" s="40">
        <f t="shared" ca="1" si="70"/>
        <v>0</v>
      </c>
      <c r="O1088" s="40">
        <f t="shared" ca="1" si="71"/>
        <v>0</v>
      </c>
      <c r="P1088" s="40">
        <f ca="1">MIN(MAX(0, L1088-N1088-O1088), IFERROR(VLOOKUP(B1088,'관리항목계정별잔액조회(전전월)'!$C:$E, 3, FALSE), 0))</f>
        <v>0</v>
      </c>
      <c r="Q1088" s="46">
        <f t="shared" ca="1" si="72"/>
        <v>0</v>
      </c>
      <c r="R1088" s="42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  <c r="S1088" s="60"/>
    </row>
    <row r="1089" spans="3:19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9"/>
        <v>0</v>
      </c>
      <c r="M1089" s="14">
        <f ca="1">SUMIFS(거래명세서품목조회!BK:BK, 거래명세서품목조회!BX:BX, B1089, 거래명세서품목조회!G:G, "&lt;="&amp;(INT($B$4)-30))</f>
        <v>0</v>
      </c>
      <c r="N1089" s="40">
        <f t="shared" ca="1" si="70"/>
        <v>0</v>
      </c>
      <c r="O1089" s="40">
        <f t="shared" ca="1" si="71"/>
        <v>0</v>
      </c>
      <c r="P1089" s="40">
        <f ca="1">MIN(MAX(0, L1089-N1089-O1089), IFERROR(VLOOKUP(B1089,'관리항목계정별잔액조회(전전월)'!$C:$E, 3, FALSE), 0))</f>
        <v>0</v>
      </c>
      <c r="Q1089" s="46">
        <f t="shared" ca="1" si="72"/>
        <v>0</v>
      </c>
      <c r="R1089" s="42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  <c r="S1089" s="60"/>
    </row>
    <row r="1090" spans="3:19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9"/>
        <v>0</v>
      </c>
      <c r="M1090" s="14">
        <f ca="1">SUMIFS(거래명세서품목조회!BK:BK, 거래명세서품목조회!BX:BX, B1090, 거래명세서품목조회!G:G, "&lt;="&amp;(INT($B$4)-30))</f>
        <v>0</v>
      </c>
      <c r="N1090" s="40">
        <f t="shared" ca="1" si="70"/>
        <v>0</v>
      </c>
      <c r="O1090" s="40">
        <f t="shared" ca="1" si="71"/>
        <v>0</v>
      </c>
      <c r="P1090" s="40">
        <f ca="1">MIN(MAX(0, L1090-N1090-O1090), IFERROR(VLOOKUP(B1090,'관리항목계정별잔액조회(전전월)'!$C:$E, 3, FALSE), 0))</f>
        <v>0</v>
      </c>
      <c r="Q1090" s="46">
        <f t="shared" ca="1" si="72"/>
        <v>0</v>
      </c>
      <c r="R1090" s="42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  <c r="S1090" s="60"/>
    </row>
    <row r="1091" spans="3:19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9"/>
        <v>0</v>
      </c>
      <c r="M1091" s="14">
        <f ca="1">SUMIFS(거래명세서품목조회!BK:BK, 거래명세서품목조회!BX:BX, B1091, 거래명세서품목조회!G:G, "&lt;="&amp;(INT($B$4)-30))</f>
        <v>0</v>
      </c>
      <c r="N1091" s="40">
        <f t="shared" ca="1" si="70"/>
        <v>0</v>
      </c>
      <c r="O1091" s="40">
        <f t="shared" ca="1" si="71"/>
        <v>0</v>
      </c>
      <c r="P1091" s="40">
        <f ca="1">MIN(MAX(0, L1091-N1091-O1091), IFERROR(VLOOKUP(B1091,'관리항목계정별잔액조회(전전월)'!$C:$E, 3, FALSE), 0))</f>
        <v>0</v>
      </c>
      <c r="Q1091" s="46">
        <f t="shared" ca="1" si="72"/>
        <v>0</v>
      </c>
      <c r="R1091" s="42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  <c r="S1091" s="60"/>
    </row>
    <row r="1092" spans="3:19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9"/>
        <v>0</v>
      </c>
      <c r="M1092" s="14">
        <f ca="1">SUMIFS(거래명세서품목조회!BK:BK, 거래명세서품목조회!BX:BX, B1092, 거래명세서품목조회!G:G, "&lt;="&amp;(INT($B$4)-30))</f>
        <v>0</v>
      </c>
      <c r="N1092" s="40">
        <f t="shared" ca="1" si="70"/>
        <v>0</v>
      </c>
      <c r="O1092" s="40">
        <f t="shared" ca="1" si="71"/>
        <v>0</v>
      </c>
      <c r="P1092" s="40">
        <f ca="1">MIN(MAX(0, L1092-N1092-O1092), IFERROR(VLOOKUP(B1092,'관리항목계정별잔액조회(전전월)'!$C:$E, 3, FALSE), 0))</f>
        <v>0</v>
      </c>
      <c r="Q1092" s="46">
        <f t="shared" ca="1" si="72"/>
        <v>0</v>
      </c>
      <c r="R1092" s="42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  <c r="S1092" s="60"/>
    </row>
    <row r="1093" spans="3:19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9"/>
        <v>0</v>
      </c>
      <c r="M1093" s="14">
        <f ca="1">SUMIFS(거래명세서품목조회!BK:BK, 거래명세서품목조회!BX:BX, B1093, 거래명세서품목조회!G:G, "&lt;="&amp;(INT($B$4)-30))</f>
        <v>0</v>
      </c>
      <c r="N1093" s="40">
        <f t="shared" ca="1" si="70"/>
        <v>0</v>
      </c>
      <c r="O1093" s="40">
        <f t="shared" ca="1" si="71"/>
        <v>0</v>
      </c>
      <c r="P1093" s="40">
        <f ca="1">MIN(MAX(0, L1093-N1093-O1093), IFERROR(VLOOKUP(B1093,'관리항목계정별잔액조회(전전월)'!$C:$E, 3, FALSE), 0))</f>
        <v>0</v>
      </c>
      <c r="Q1093" s="46">
        <f t="shared" ca="1" si="72"/>
        <v>0</v>
      </c>
      <c r="R1093" s="42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  <c r="S1093" s="60"/>
    </row>
    <row r="1094" spans="3:19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9"/>
        <v>0</v>
      </c>
      <c r="M1094" s="14">
        <f ca="1">SUMIFS(거래명세서품목조회!BK:BK, 거래명세서품목조회!BX:BX, B1094, 거래명세서품목조회!G:G, "&lt;="&amp;(INT($B$4)-30))</f>
        <v>0</v>
      </c>
      <c r="N1094" s="40">
        <f t="shared" ca="1" si="70"/>
        <v>0</v>
      </c>
      <c r="O1094" s="40">
        <f t="shared" ca="1" si="71"/>
        <v>0</v>
      </c>
      <c r="P1094" s="40">
        <f ca="1">MIN(MAX(0, L1094-N1094-O1094), IFERROR(VLOOKUP(B1094,'관리항목계정별잔액조회(전전월)'!$C:$E, 3, FALSE), 0))</f>
        <v>0</v>
      </c>
      <c r="Q1094" s="46">
        <f t="shared" ca="1" si="72"/>
        <v>0</v>
      </c>
      <c r="R1094" s="42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  <c r="S1094" s="60"/>
    </row>
    <row r="1095" spans="3:19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73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0">
        <f t="shared" ref="N1095:N1127" ca="1" si="74">MIN(L1095, I1095+J1095)</f>
        <v>0</v>
      </c>
      <c r="O1095" s="40">
        <f t="shared" ref="O1095:O1127" ca="1" si="75">MIN(MAX(0, L1095-N1095), F1095)</f>
        <v>0</v>
      </c>
      <c r="P1095" s="40">
        <f ca="1">MIN(MAX(0, L1095-N1095-O1095), IFERROR(VLOOKUP(B1095,'관리항목계정별잔액조회(전전월)'!$C:$E, 3, FALSE), 0))</f>
        <v>0</v>
      </c>
      <c r="Q1095" s="46">
        <f t="shared" ref="Q1095:Q1127" ca="1" si="76">MAX(0,L1095-N1095-O1095-P1095)</f>
        <v>0</v>
      </c>
      <c r="R1095" s="42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  <c r="S1095" s="60"/>
    </row>
    <row r="1096" spans="3:19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3"/>
        <v>0</v>
      </c>
      <c r="M1096" s="14">
        <f ca="1">SUMIFS(거래명세서품목조회!BK:BK, 거래명세서품목조회!BX:BX, B1096, 거래명세서품목조회!G:G, "&lt;="&amp;(INT($B$4)-30))</f>
        <v>0</v>
      </c>
      <c r="N1096" s="40">
        <f t="shared" ca="1" si="74"/>
        <v>0</v>
      </c>
      <c r="O1096" s="40">
        <f t="shared" ca="1" si="75"/>
        <v>0</v>
      </c>
      <c r="P1096" s="40">
        <f ca="1">MIN(MAX(0, L1096-N1096-O1096), IFERROR(VLOOKUP(B1096,'관리항목계정별잔액조회(전전월)'!$C:$E, 3, FALSE), 0))</f>
        <v>0</v>
      </c>
      <c r="Q1096" s="46">
        <f t="shared" ca="1" si="76"/>
        <v>0</v>
      </c>
      <c r="R1096" s="42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  <c r="S1096" s="60"/>
    </row>
    <row r="1097" spans="3:19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3"/>
        <v>0</v>
      </c>
      <c r="M1097" s="14">
        <f ca="1">SUMIFS(거래명세서품목조회!BK:BK, 거래명세서품목조회!BX:BX, B1097, 거래명세서품목조회!G:G, "&lt;="&amp;(INT($B$4)-30))</f>
        <v>0</v>
      </c>
      <c r="N1097" s="40">
        <f t="shared" ca="1" si="74"/>
        <v>0</v>
      </c>
      <c r="O1097" s="40">
        <f t="shared" ca="1" si="75"/>
        <v>0</v>
      </c>
      <c r="P1097" s="40">
        <f ca="1">MIN(MAX(0, L1097-N1097-O1097), IFERROR(VLOOKUP(B1097,'관리항목계정별잔액조회(전전월)'!$C:$E, 3, FALSE), 0))</f>
        <v>0</v>
      </c>
      <c r="Q1097" s="46">
        <f t="shared" ca="1" si="76"/>
        <v>0</v>
      </c>
      <c r="R1097" s="42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  <c r="S1097" s="60"/>
    </row>
    <row r="1098" spans="3:19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3"/>
        <v>0</v>
      </c>
      <c r="M1098" s="14">
        <f ca="1">SUMIFS(거래명세서품목조회!BK:BK, 거래명세서품목조회!BX:BX, B1098, 거래명세서품목조회!G:G, "&lt;="&amp;(INT($B$4)-30))</f>
        <v>0</v>
      </c>
      <c r="N1098" s="40">
        <f t="shared" ca="1" si="74"/>
        <v>0</v>
      </c>
      <c r="O1098" s="40">
        <f t="shared" ca="1" si="75"/>
        <v>0</v>
      </c>
      <c r="P1098" s="40">
        <f ca="1">MIN(MAX(0, L1098-N1098-O1098), IFERROR(VLOOKUP(B1098,'관리항목계정별잔액조회(전전월)'!$C:$E, 3, FALSE), 0))</f>
        <v>0</v>
      </c>
      <c r="Q1098" s="46">
        <f t="shared" ca="1" si="76"/>
        <v>0</v>
      </c>
      <c r="R1098" s="42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  <c r="S1098" s="60"/>
    </row>
    <row r="1099" spans="3:19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3"/>
        <v>0</v>
      </c>
      <c r="M1099" s="14">
        <f ca="1">SUMIFS(거래명세서품목조회!BK:BK, 거래명세서품목조회!BX:BX, B1099, 거래명세서품목조회!G:G, "&lt;="&amp;(INT($B$4)-30))</f>
        <v>0</v>
      </c>
      <c r="N1099" s="40">
        <f t="shared" ca="1" si="74"/>
        <v>0</v>
      </c>
      <c r="O1099" s="40">
        <f t="shared" ca="1" si="75"/>
        <v>0</v>
      </c>
      <c r="P1099" s="40">
        <f ca="1">MIN(MAX(0, L1099-N1099-O1099), IFERROR(VLOOKUP(B1099,'관리항목계정별잔액조회(전전월)'!$C:$E, 3, FALSE), 0))</f>
        <v>0</v>
      </c>
      <c r="Q1099" s="46">
        <f t="shared" ca="1" si="76"/>
        <v>0</v>
      </c>
      <c r="R1099" s="42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  <c r="S1099" s="60"/>
    </row>
    <row r="1100" spans="3:19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3"/>
        <v>0</v>
      </c>
      <c r="M1100" s="14">
        <f ca="1">SUMIFS(거래명세서품목조회!BK:BK, 거래명세서품목조회!BX:BX, B1100, 거래명세서품목조회!G:G, "&lt;="&amp;(INT($B$4)-30))</f>
        <v>0</v>
      </c>
      <c r="N1100" s="40">
        <f t="shared" ca="1" si="74"/>
        <v>0</v>
      </c>
      <c r="O1100" s="40">
        <f t="shared" ca="1" si="75"/>
        <v>0</v>
      </c>
      <c r="P1100" s="40">
        <f ca="1">MIN(MAX(0, L1100-N1100-O1100), IFERROR(VLOOKUP(B1100,'관리항목계정별잔액조회(전전월)'!$C:$E, 3, FALSE), 0))</f>
        <v>0</v>
      </c>
      <c r="Q1100" s="46">
        <f t="shared" ca="1" si="76"/>
        <v>0</v>
      </c>
      <c r="R1100" s="42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  <c r="S1100" s="60"/>
    </row>
    <row r="1101" spans="3:19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3"/>
        <v>0</v>
      </c>
      <c r="M1101" s="14">
        <f ca="1">SUMIFS(거래명세서품목조회!BK:BK, 거래명세서품목조회!BX:BX, B1101, 거래명세서품목조회!G:G, "&lt;="&amp;(INT($B$4)-30))</f>
        <v>0</v>
      </c>
      <c r="N1101" s="40">
        <f t="shared" ca="1" si="74"/>
        <v>0</v>
      </c>
      <c r="O1101" s="40">
        <f t="shared" ca="1" si="75"/>
        <v>0</v>
      </c>
      <c r="P1101" s="40">
        <f ca="1">MIN(MAX(0, L1101-N1101-O1101), IFERROR(VLOOKUP(B1101,'관리항목계정별잔액조회(전전월)'!$C:$E, 3, FALSE), 0))</f>
        <v>0</v>
      </c>
      <c r="Q1101" s="46">
        <f t="shared" ca="1" si="76"/>
        <v>0</v>
      </c>
      <c r="R1101" s="42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  <c r="S1101" s="60"/>
    </row>
    <row r="1102" spans="3:19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3"/>
        <v>0</v>
      </c>
      <c r="M1102" s="14">
        <f ca="1">SUMIFS(거래명세서품목조회!BK:BK, 거래명세서품목조회!BX:BX, B1102, 거래명세서품목조회!G:G, "&lt;="&amp;(INT($B$4)-30))</f>
        <v>0</v>
      </c>
      <c r="N1102" s="40">
        <f t="shared" ca="1" si="74"/>
        <v>0</v>
      </c>
      <c r="O1102" s="40">
        <f t="shared" ca="1" si="75"/>
        <v>0</v>
      </c>
      <c r="P1102" s="40">
        <f ca="1">MIN(MAX(0, L1102-N1102-O1102), IFERROR(VLOOKUP(B1102,'관리항목계정별잔액조회(전전월)'!$C:$E, 3, FALSE), 0))</f>
        <v>0</v>
      </c>
      <c r="Q1102" s="46">
        <f t="shared" ca="1" si="76"/>
        <v>0</v>
      </c>
      <c r="R1102" s="42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  <c r="S1102" s="60"/>
    </row>
    <row r="1103" spans="3:19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3"/>
        <v>0</v>
      </c>
      <c r="M1103" s="14">
        <f ca="1">SUMIFS(거래명세서품목조회!BK:BK, 거래명세서품목조회!BX:BX, B1103, 거래명세서품목조회!G:G, "&lt;="&amp;(INT($B$4)-30))</f>
        <v>0</v>
      </c>
      <c r="N1103" s="40">
        <f t="shared" ca="1" si="74"/>
        <v>0</v>
      </c>
      <c r="O1103" s="40">
        <f t="shared" ca="1" si="75"/>
        <v>0</v>
      </c>
      <c r="P1103" s="40">
        <f ca="1">MIN(MAX(0, L1103-N1103-O1103), IFERROR(VLOOKUP(B1103,'관리항목계정별잔액조회(전전월)'!$C:$E, 3, FALSE), 0))</f>
        <v>0</v>
      </c>
      <c r="Q1103" s="46">
        <f t="shared" ca="1" si="76"/>
        <v>0</v>
      </c>
      <c r="R1103" s="42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  <c r="S1103" s="60"/>
    </row>
    <row r="1104" spans="3:19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73"/>
        <v>0</v>
      </c>
      <c r="M1104" s="14">
        <f ca="1">SUMIFS(거래명세서품목조회!BK:BK, 거래명세서품목조회!BX:BX, B1104, 거래명세서품목조회!G:G, "&lt;="&amp;(INT($B$4)-30))</f>
        <v>0</v>
      </c>
      <c r="N1104" s="40">
        <f t="shared" ca="1" si="74"/>
        <v>0</v>
      </c>
      <c r="O1104" s="40">
        <f t="shared" ca="1" si="75"/>
        <v>0</v>
      </c>
      <c r="P1104" s="40">
        <f ca="1">MIN(MAX(0, L1104-N1104-O1104), IFERROR(VLOOKUP(B1104,'관리항목계정별잔액조회(전전월)'!$C:$E, 3, FALSE), 0))</f>
        <v>0</v>
      </c>
      <c r="Q1104" s="46">
        <f t="shared" ca="1" si="76"/>
        <v>0</v>
      </c>
      <c r="R1104" s="42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  <c r="S1104" s="60"/>
    </row>
    <row r="1105" spans="3:19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3"/>
        <v>0</v>
      </c>
      <c r="M1105" s="14">
        <f ca="1">SUMIFS(거래명세서품목조회!BK:BK, 거래명세서품목조회!BX:BX, B1105, 거래명세서품목조회!G:G, "&lt;="&amp;(INT($B$4)-30))</f>
        <v>0</v>
      </c>
      <c r="N1105" s="40">
        <f t="shared" ca="1" si="74"/>
        <v>0</v>
      </c>
      <c r="O1105" s="40">
        <f t="shared" ca="1" si="75"/>
        <v>0</v>
      </c>
      <c r="P1105" s="40">
        <f ca="1">MIN(MAX(0, L1105-N1105-O1105), IFERROR(VLOOKUP(B1105,'관리항목계정별잔액조회(전전월)'!$C:$E, 3, FALSE), 0))</f>
        <v>0</v>
      </c>
      <c r="Q1105" s="46">
        <f t="shared" ca="1" si="76"/>
        <v>0</v>
      </c>
      <c r="R1105" s="42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  <c r="S1105" s="60"/>
    </row>
    <row r="1106" spans="3:19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3"/>
        <v>0</v>
      </c>
      <c r="M1106" s="14">
        <f ca="1">SUMIFS(거래명세서품목조회!BK:BK, 거래명세서품목조회!BX:BX, B1106, 거래명세서품목조회!G:G, "&lt;="&amp;(INT($B$4)-30))</f>
        <v>0</v>
      </c>
      <c r="N1106" s="40">
        <f t="shared" ca="1" si="74"/>
        <v>0</v>
      </c>
      <c r="O1106" s="40">
        <f t="shared" ca="1" si="75"/>
        <v>0</v>
      </c>
      <c r="P1106" s="40">
        <f ca="1">MIN(MAX(0, L1106-N1106-O1106), IFERROR(VLOOKUP(B1106,'관리항목계정별잔액조회(전전월)'!$C:$E, 3, FALSE), 0))</f>
        <v>0</v>
      </c>
      <c r="Q1106" s="46">
        <f t="shared" ca="1" si="76"/>
        <v>0</v>
      </c>
      <c r="R1106" s="42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  <c r="S1106" s="60"/>
    </row>
    <row r="1107" spans="3:19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3"/>
        <v>0</v>
      </c>
      <c r="M1107" s="14">
        <f ca="1">SUMIFS(거래명세서품목조회!BK:BK, 거래명세서품목조회!BX:BX, B1107, 거래명세서품목조회!G:G, "&lt;="&amp;(INT($B$4)-30))</f>
        <v>0</v>
      </c>
      <c r="N1107" s="40">
        <f t="shared" ca="1" si="74"/>
        <v>0</v>
      </c>
      <c r="O1107" s="40">
        <f t="shared" ca="1" si="75"/>
        <v>0</v>
      </c>
      <c r="P1107" s="40">
        <f ca="1">MIN(MAX(0, L1107-N1107-O1107), IFERROR(VLOOKUP(B1107,'관리항목계정별잔액조회(전전월)'!$C:$E, 3, FALSE), 0))</f>
        <v>0</v>
      </c>
      <c r="Q1107" s="46">
        <f t="shared" ca="1" si="76"/>
        <v>0</v>
      </c>
      <c r="R1107" s="42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  <c r="S1107" s="60"/>
    </row>
    <row r="1108" spans="3:19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3"/>
        <v>0</v>
      </c>
      <c r="M1108" s="14">
        <f ca="1">SUMIFS(거래명세서품목조회!BK:BK, 거래명세서품목조회!BX:BX, B1108, 거래명세서품목조회!G:G, "&lt;="&amp;(INT($B$4)-30))</f>
        <v>0</v>
      </c>
      <c r="N1108" s="40">
        <f t="shared" ca="1" si="74"/>
        <v>0</v>
      </c>
      <c r="O1108" s="40">
        <f t="shared" ca="1" si="75"/>
        <v>0</v>
      </c>
      <c r="P1108" s="40">
        <f ca="1">MIN(MAX(0, L1108-N1108-O1108), IFERROR(VLOOKUP(B1108,'관리항목계정별잔액조회(전전월)'!$C:$E, 3, FALSE), 0))</f>
        <v>0</v>
      </c>
      <c r="Q1108" s="46">
        <f t="shared" ca="1" si="76"/>
        <v>0</v>
      </c>
      <c r="R1108" s="42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  <c r="S1108" s="60"/>
    </row>
    <row r="1109" spans="3:19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3"/>
        <v>0</v>
      </c>
      <c r="M1109" s="14">
        <f ca="1">SUMIFS(거래명세서품목조회!BK:BK, 거래명세서품목조회!BX:BX, B1109, 거래명세서품목조회!G:G, "&lt;="&amp;(INT($B$4)-30))</f>
        <v>0</v>
      </c>
      <c r="N1109" s="40">
        <f t="shared" ca="1" si="74"/>
        <v>0</v>
      </c>
      <c r="O1109" s="40">
        <f t="shared" ca="1" si="75"/>
        <v>0</v>
      </c>
      <c r="P1109" s="40">
        <f ca="1">MIN(MAX(0, L1109-N1109-O1109), IFERROR(VLOOKUP(B1109,'관리항목계정별잔액조회(전전월)'!$C:$E, 3, FALSE), 0))</f>
        <v>0</v>
      </c>
      <c r="Q1109" s="46">
        <f t="shared" ca="1" si="76"/>
        <v>0</v>
      </c>
      <c r="R1109" s="42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  <c r="S1109" s="60"/>
    </row>
    <row r="1110" spans="3:19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3"/>
        <v>0</v>
      </c>
      <c r="M1110" s="14">
        <f ca="1">SUMIFS(거래명세서품목조회!BK:BK, 거래명세서품목조회!BX:BX, B1110, 거래명세서품목조회!G:G, "&lt;="&amp;(INT($B$4)-30))</f>
        <v>0</v>
      </c>
      <c r="N1110" s="40">
        <f t="shared" ca="1" si="74"/>
        <v>0</v>
      </c>
      <c r="O1110" s="40">
        <f t="shared" ca="1" si="75"/>
        <v>0</v>
      </c>
      <c r="P1110" s="40">
        <f ca="1">MIN(MAX(0, L1110-N1110-O1110), IFERROR(VLOOKUP(B1110,'관리항목계정별잔액조회(전전월)'!$C:$E, 3, FALSE), 0))</f>
        <v>0</v>
      </c>
      <c r="Q1110" s="46">
        <f t="shared" ca="1" si="76"/>
        <v>0</v>
      </c>
      <c r="R1110" s="42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  <c r="S1110" s="60"/>
    </row>
    <row r="1111" spans="3:19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3"/>
        <v>0</v>
      </c>
      <c r="M1111" s="14">
        <f ca="1">SUMIFS(거래명세서품목조회!BK:BK, 거래명세서품목조회!BX:BX, B1111, 거래명세서품목조회!G:G, "&lt;="&amp;(INT($B$4)-30))</f>
        <v>0</v>
      </c>
      <c r="N1111" s="40">
        <f t="shared" ca="1" si="74"/>
        <v>0</v>
      </c>
      <c r="O1111" s="40">
        <f t="shared" ca="1" si="75"/>
        <v>0</v>
      </c>
      <c r="P1111" s="40">
        <f ca="1">MIN(MAX(0, L1111-N1111-O1111), IFERROR(VLOOKUP(B1111,'관리항목계정별잔액조회(전전월)'!$C:$E, 3, FALSE), 0))</f>
        <v>0</v>
      </c>
      <c r="Q1111" s="46">
        <f t="shared" ca="1" si="76"/>
        <v>0</v>
      </c>
      <c r="R1111" s="42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  <c r="S1111" s="60"/>
    </row>
    <row r="1112" spans="3:19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73"/>
        <v>0</v>
      </c>
      <c r="M1112" s="14">
        <f ca="1">SUMIFS(거래명세서품목조회!BK:BK, 거래명세서품목조회!BX:BX, B1112, 거래명세서품목조회!G:G, "&lt;="&amp;(INT($B$4)-30))</f>
        <v>0</v>
      </c>
      <c r="N1112" s="40">
        <f t="shared" ca="1" si="74"/>
        <v>0</v>
      </c>
      <c r="O1112" s="40">
        <f t="shared" ca="1" si="75"/>
        <v>0</v>
      </c>
      <c r="P1112" s="40">
        <f ca="1">MIN(MAX(0, L1112-N1112-O1112), IFERROR(VLOOKUP(B1112,'관리항목계정별잔액조회(전전월)'!$C:$E, 3, FALSE), 0))</f>
        <v>0</v>
      </c>
      <c r="Q1112" s="46">
        <f t="shared" ca="1" si="76"/>
        <v>0</v>
      </c>
      <c r="R1112" s="42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  <c r="S1112" s="60"/>
    </row>
    <row r="1113" spans="3:19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3"/>
        <v>0</v>
      </c>
      <c r="M1113" s="14">
        <f ca="1">SUMIFS(거래명세서품목조회!BK:BK, 거래명세서품목조회!BX:BX, B1113, 거래명세서품목조회!G:G, "&lt;="&amp;(INT($B$4)-30))</f>
        <v>0</v>
      </c>
      <c r="N1113" s="40">
        <f t="shared" ca="1" si="74"/>
        <v>0</v>
      </c>
      <c r="O1113" s="40">
        <f t="shared" ca="1" si="75"/>
        <v>0</v>
      </c>
      <c r="P1113" s="40">
        <f ca="1">MIN(MAX(0, L1113-N1113-O1113), IFERROR(VLOOKUP(B1113,'관리항목계정별잔액조회(전전월)'!$C:$E, 3, FALSE), 0))</f>
        <v>0</v>
      </c>
      <c r="Q1113" s="46">
        <f t="shared" ca="1" si="76"/>
        <v>0</v>
      </c>
      <c r="R1113" s="42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  <c r="S1113" s="60"/>
    </row>
    <row r="1114" spans="3:19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3"/>
        <v>0</v>
      </c>
      <c r="M1114" s="14">
        <f ca="1">SUMIFS(거래명세서품목조회!BK:BK, 거래명세서품목조회!BX:BX, B1114, 거래명세서품목조회!G:G, "&lt;="&amp;(INT($B$4)-30))</f>
        <v>0</v>
      </c>
      <c r="N1114" s="40">
        <f t="shared" ca="1" si="74"/>
        <v>0</v>
      </c>
      <c r="O1114" s="40">
        <f t="shared" ca="1" si="75"/>
        <v>0</v>
      </c>
      <c r="P1114" s="40">
        <f ca="1">MIN(MAX(0, L1114-N1114-O1114), IFERROR(VLOOKUP(B1114,'관리항목계정별잔액조회(전전월)'!$C:$E, 3, FALSE), 0))</f>
        <v>0</v>
      </c>
      <c r="Q1114" s="46">
        <f t="shared" ca="1" si="76"/>
        <v>0</v>
      </c>
      <c r="R1114" s="42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  <c r="S1114" s="60"/>
    </row>
    <row r="1115" spans="3:19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3"/>
        <v>0</v>
      </c>
      <c r="M1115" s="14">
        <f ca="1">SUMIFS(거래명세서품목조회!BK:BK, 거래명세서품목조회!BX:BX, B1115, 거래명세서품목조회!G:G, "&lt;="&amp;(INT($B$4)-30))</f>
        <v>0</v>
      </c>
      <c r="N1115" s="40">
        <f t="shared" ca="1" si="74"/>
        <v>0</v>
      </c>
      <c r="O1115" s="40">
        <f t="shared" ca="1" si="75"/>
        <v>0</v>
      </c>
      <c r="P1115" s="40">
        <f ca="1">MIN(MAX(0, L1115-N1115-O1115), IFERROR(VLOOKUP(B1115,'관리항목계정별잔액조회(전전월)'!$C:$E, 3, FALSE), 0))</f>
        <v>0</v>
      </c>
      <c r="Q1115" s="46">
        <f t="shared" ca="1" si="76"/>
        <v>0</v>
      </c>
      <c r="R1115" s="42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  <c r="S1115" s="60"/>
    </row>
    <row r="1116" spans="3:19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3"/>
        <v>0</v>
      </c>
      <c r="M1116" s="14">
        <f ca="1">SUMIFS(거래명세서품목조회!BK:BK, 거래명세서품목조회!BX:BX, B1116, 거래명세서품목조회!G:G, "&lt;="&amp;(INT($B$4)-30))</f>
        <v>0</v>
      </c>
      <c r="N1116" s="40">
        <f t="shared" ca="1" si="74"/>
        <v>0</v>
      </c>
      <c r="O1116" s="40">
        <f t="shared" ca="1" si="75"/>
        <v>0</v>
      </c>
      <c r="P1116" s="40">
        <f ca="1">MIN(MAX(0, L1116-N1116-O1116), IFERROR(VLOOKUP(B1116,'관리항목계정별잔액조회(전전월)'!$C:$E, 3, FALSE), 0))</f>
        <v>0</v>
      </c>
      <c r="Q1116" s="46">
        <f t="shared" ca="1" si="76"/>
        <v>0</v>
      </c>
      <c r="R1116" s="42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  <c r="S1116" s="60"/>
    </row>
    <row r="1117" spans="3:19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3"/>
        <v>0</v>
      </c>
      <c r="M1117" s="14">
        <f ca="1">SUMIFS(거래명세서품목조회!BK:BK, 거래명세서품목조회!BX:BX, B1117, 거래명세서품목조회!G:G, "&lt;="&amp;(INT($B$4)-30))</f>
        <v>0</v>
      </c>
      <c r="N1117" s="40">
        <f t="shared" ca="1" si="74"/>
        <v>0</v>
      </c>
      <c r="O1117" s="40">
        <f t="shared" ca="1" si="75"/>
        <v>0</v>
      </c>
      <c r="P1117" s="40">
        <f ca="1">MIN(MAX(0, L1117-N1117-O1117), IFERROR(VLOOKUP(B1117,'관리항목계정별잔액조회(전전월)'!$C:$E, 3, FALSE), 0))</f>
        <v>0</v>
      </c>
      <c r="Q1117" s="46">
        <f t="shared" ca="1" si="76"/>
        <v>0</v>
      </c>
      <c r="R1117" s="42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  <c r="S1117" s="60"/>
    </row>
    <row r="1118" spans="3:19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3"/>
        <v>0</v>
      </c>
      <c r="M1118" s="14">
        <f ca="1">SUMIFS(거래명세서품목조회!BK:BK, 거래명세서품목조회!BX:BX, B1118, 거래명세서품목조회!G:G, "&lt;="&amp;(INT($B$4)-30))</f>
        <v>0</v>
      </c>
      <c r="N1118" s="40">
        <f t="shared" ca="1" si="74"/>
        <v>0</v>
      </c>
      <c r="O1118" s="40">
        <f t="shared" ca="1" si="75"/>
        <v>0</v>
      </c>
      <c r="P1118" s="40">
        <f ca="1">MIN(MAX(0, L1118-N1118-O1118), IFERROR(VLOOKUP(B1118,'관리항목계정별잔액조회(전전월)'!$C:$E, 3, FALSE), 0))</f>
        <v>0</v>
      </c>
      <c r="Q1118" s="46">
        <f t="shared" ca="1" si="76"/>
        <v>0</v>
      </c>
      <c r="R1118" s="42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  <c r="S1118" s="60"/>
    </row>
    <row r="1119" spans="3:19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3"/>
        <v>0</v>
      </c>
      <c r="M1119" s="14">
        <f ca="1">SUMIFS(거래명세서품목조회!BK:BK, 거래명세서품목조회!BX:BX, B1119, 거래명세서품목조회!G:G, "&lt;="&amp;(INT($B$4)-30))</f>
        <v>0</v>
      </c>
      <c r="N1119" s="40">
        <f t="shared" ca="1" si="74"/>
        <v>0</v>
      </c>
      <c r="O1119" s="40">
        <f t="shared" ca="1" si="75"/>
        <v>0</v>
      </c>
      <c r="P1119" s="40">
        <f ca="1">MIN(MAX(0, L1119-N1119-O1119), IFERROR(VLOOKUP(B1119,'관리항목계정별잔액조회(전전월)'!$C:$E, 3, FALSE), 0))</f>
        <v>0</v>
      </c>
      <c r="Q1119" s="46">
        <f t="shared" ca="1" si="76"/>
        <v>0</v>
      </c>
      <c r="R1119" s="42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  <c r="S1119" s="60"/>
    </row>
    <row r="1120" spans="3:19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3"/>
        <v>0</v>
      </c>
      <c r="M1120" s="14">
        <f ca="1">SUMIFS(거래명세서품목조회!BK:BK, 거래명세서품목조회!BX:BX, B1120, 거래명세서품목조회!G:G, "&lt;="&amp;(INT($B$4)-30))</f>
        <v>0</v>
      </c>
      <c r="N1120" s="40">
        <f t="shared" ca="1" si="74"/>
        <v>0</v>
      </c>
      <c r="O1120" s="40">
        <f t="shared" ca="1" si="75"/>
        <v>0</v>
      </c>
      <c r="P1120" s="40">
        <f ca="1">MIN(MAX(0, L1120-N1120-O1120), IFERROR(VLOOKUP(B1120,'관리항목계정별잔액조회(전전월)'!$C:$E, 3, FALSE), 0))</f>
        <v>0</v>
      </c>
      <c r="Q1120" s="46">
        <f t="shared" ca="1" si="76"/>
        <v>0</v>
      </c>
      <c r="R1120" s="42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  <c r="S1120" s="60"/>
    </row>
    <row r="1121" spans="3:19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3"/>
        <v>0</v>
      </c>
      <c r="M1121" s="14">
        <f ca="1">SUMIFS(거래명세서품목조회!BK:BK, 거래명세서품목조회!BX:BX, B1121, 거래명세서품목조회!G:G, "&lt;="&amp;(INT($B$4)-30))</f>
        <v>0</v>
      </c>
      <c r="N1121" s="40">
        <f t="shared" ca="1" si="74"/>
        <v>0</v>
      </c>
      <c r="O1121" s="40">
        <f t="shared" ca="1" si="75"/>
        <v>0</v>
      </c>
      <c r="P1121" s="40">
        <f ca="1">MIN(MAX(0, L1121-N1121-O1121), IFERROR(VLOOKUP(B1121,'관리항목계정별잔액조회(전전월)'!$C:$E, 3, FALSE), 0))</f>
        <v>0</v>
      </c>
      <c r="Q1121" s="46">
        <f t="shared" ca="1" si="76"/>
        <v>0</v>
      </c>
      <c r="R1121" s="42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  <c r="S1121" s="60"/>
    </row>
    <row r="1122" spans="3:19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3"/>
        <v>0</v>
      </c>
      <c r="M1122" s="14">
        <f ca="1">SUMIFS(거래명세서품목조회!BK:BK, 거래명세서품목조회!BX:BX, B1122, 거래명세서품목조회!G:G, "&lt;="&amp;(INT($B$4)-30))</f>
        <v>0</v>
      </c>
      <c r="N1122" s="40">
        <f t="shared" ca="1" si="74"/>
        <v>0</v>
      </c>
      <c r="O1122" s="40">
        <f t="shared" ca="1" si="75"/>
        <v>0</v>
      </c>
      <c r="P1122" s="40">
        <f ca="1">MIN(MAX(0, L1122-N1122-O1122), IFERROR(VLOOKUP(B1122,'관리항목계정별잔액조회(전전월)'!$C:$E, 3, FALSE), 0))</f>
        <v>0</v>
      </c>
      <c r="Q1122" s="46">
        <f t="shared" ca="1" si="76"/>
        <v>0</v>
      </c>
      <c r="R1122" s="42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  <c r="S1122" s="60"/>
    </row>
    <row r="1123" spans="3:19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3"/>
        <v>0</v>
      </c>
      <c r="M1123" s="14">
        <f ca="1">SUMIFS(거래명세서품목조회!BK:BK, 거래명세서품목조회!BX:BX, B1123, 거래명세서품목조회!G:G, "&lt;="&amp;(INT($B$4)-30))</f>
        <v>0</v>
      </c>
      <c r="N1123" s="40">
        <f t="shared" ca="1" si="74"/>
        <v>0</v>
      </c>
      <c r="O1123" s="40">
        <f t="shared" ca="1" si="75"/>
        <v>0</v>
      </c>
      <c r="P1123" s="40">
        <f ca="1">MIN(MAX(0, L1123-N1123-O1123), IFERROR(VLOOKUP(B1123,'관리항목계정별잔액조회(전전월)'!$C:$E, 3, FALSE), 0))</f>
        <v>0</v>
      </c>
      <c r="Q1123" s="46">
        <f t="shared" ca="1" si="76"/>
        <v>0</v>
      </c>
      <c r="R1123" s="42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  <c r="S1123" s="60"/>
    </row>
    <row r="1124" spans="3:19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3"/>
        <v>0</v>
      </c>
      <c r="M1124" s="14">
        <f ca="1">SUMIFS(거래명세서품목조회!BK:BK, 거래명세서품목조회!BX:BX, B1124, 거래명세서품목조회!G:G, "&lt;="&amp;(INT($B$4)-30))</f>
        <v>0</v>
      </c>
      <c r="N1124" s="40">
        <f t="shared" ca="1" si="74"/>
        <v>0</v>
      </c>
      <c r="O1124" s="40">
        <f t="shared" ca="1" si="75"/>
        <v>0</v>
      </c>
      <c r="P1124" s="40">
        <f ca="1">MIN(MAX(0, L1124-N1124-O1124), IFERROR(VLOOKUP(B1124,'관리항목계정별잔액조회(전전월)'!$C:$E, 3, FALSE), 0))</f>
        <v>0</v>
      </c>
      <c r="Q1124" s="46">
        <f t="shared" ca="1" si="76"/>
        <v>0</v>
      </c>
      <c r="R1124" s="42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  <c r="S1124" s="60"/>
    </row>
    <row r="1125" spans="3:19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3"/>
        <v>0</v>
      </c>
      <c r="M1125" s="14">
        <f ca="1">SUMIFS(거래명세서품목조회!BK:BK, 거래명세서품목조회!BX:BX, B1125, 거래명세서품목조회!G:G, "&lt;="&amp;(INT($B$4)-30))</f>
        <v>0</v>
      </c>
      <c r="N1125" s="40">
        <f t="shared" ca="1" si="74"/>
        <v>0</v>
      </c>
      <c r="O1125" s="40">
        <f t="shared" ca="1" si="75"/>
        <v>0</v>
      </c>
      <c r="P1125" s="40">
        <f ca="1">MIN(MAX(0, L1125-N1125-O1125), IFERROR(VLOOKUP(B1125,'관리항목계정별잔액조회(전전월)'!$C:$E, 3, FALSE), 0))</f>
        <v>0</v>
      </c>
      <c r="Q1125" s="46">
        <f t="shared" ca="1" si="76"/>
        <v>0</v>
      </c>
      <c r="R1125" s="42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  <c r="S1125" s="60"/>
    </row>
    <row r="1126" spans="3:19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3"/>
        <v>0</v>
      </c>
      <c r="M1126" s="14">
        <f ca="1">SUMIFS(거래명세서품목조회!BK:BK, 거래명세서품목조회!BX:BX, B1126, 거래명세서품목조회!G:G, "&lt;="&amp;(INT($B$4)-30))</f>
        <v>0</v>
      </c>
      <c r="N1126" s="40">
        <f t="shared" ca="1" si="74"/>
        <v>0</v>
      </c>
      <c r="O1126" s="40">
        <f t="shared" ca="1" si="75"/>
        <v>0</v>
      </c>
      <c r="P1126" s="40">
        <f ca="1">MIN(MAX(0, L1126-N1126-O1126), IFERROR(VLOOKUP(B1126,'관리항목계정별잔액조회(전전월)'!$C:$E, 3, FALSE), 0))</f>
        <v>0</v>
      </c>
      <c r="Q1126" s="46">
        <f t="shared" ca="1" si="76"/>
        <v>0</v>
      </c>
      <c r="R1126" s="42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  <c r="S1126" s="60"/>
    </row>
    <row r="1127" spans="3:19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3"/>
        <v>0</v>
      </c>
      <c r="M1127" s="14">
        <f ca="1">SUMIFS(거래명세서품목조회!BK:BK, 거래명세서품목조회!BX:BX, B1127, 거래명세서품목조회!G:G, "&lt;="&amp;(INT($B$4)-30))</f>
        <v>0</v>
      </c>
      <c r="N1127" s="40">
        <f t="shared" ca="1" si="74"/>
        <v>0</v>
      </c>
      <c r="O1127" s="40">
        <f t="shared" ca="1" si="75"/>
        <v>0</v>
      </c>
      <c r="P1127" s="40">
        <f ca="1">MIN(MAX(0, L1127-N1127-O1127), IFERROR(VLOOKUP(B1127,'관리항목계정별잔액조회(전전월)'!$C:$E, 3, FALSE), 0))</f>
        <v>0</v>
      </c>
      <c r="Q1127" s="46">
        <f t="shared" ca="1" si="76"/>
        <v>0</v>
      </c>
      <c r="R1127" s="42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  <c r="S1127" s="60"/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2"/>
  <sheetViews>
    <sheetView zoomScale="70" zoomScaleNormal="70" workbookViewId="0">
      <pane ySplit="1" topLeftCell="A2" activePane="bottomLeft" state="frozen"/>
      <selection pane="bottomLeft" activeCell="I9" sqref="I9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50</v>
      </c>
      <c r="C1" t="s">
        <v>53</v>
      </c>
      <c r="D1" t="s">
        <v>89</v>
      </c>
      <c r="E1" t="s">
        <v>0</v>
      </c>
      <c r="F1" t="s">
        <v>55</v>
      </c>
      <c r="G1" s="21" t="s">
        <v>54</v>
      </c>
      <c r="H1" t="s">
        <v>57</v>
      </c>
      <c r="I1" t="s">
        <v>58</v>
      </c>
      <c r="J1" s="20" t="s">
        <v>1</v>
      </c>
      <c r="K1" s="20" t="s">
        <v>3</v>
      </c>
      <c r="L1" t="s">
        <v>59</v>
      </c>
      <c r="M1" s="20" t="s">
        <v>2</v>
      </c>
      <c r="N1" t="s">
        <v>4</v>
      </c>
      <c r="O1" t="s">
        <v>87</v>
      </c>
      <c r="P1" t="s">
        <v>90</v>
      </c>
      <c r="Q1" t="s">
        <v>91</v>
      </c>
      <c r="R1" t="s">
        <v>92</v>
      </c>
      <c r="S1" t="s">
        <v>61</v>
      </c>
      <c r="T1" t="s">
        <v>60</v>
      </c>
      <c r="U1" t="s">
        <v>62</v>
      </c>
      <c r="V1" t="s">
        <v>93</v>
      </c>
      <c r="W1" t="s">
        <v>94</v>
      </c>
      <c r="X1" t="s">
        <v>95</v>
      </c>
      <c r="Y1" t="s">
        <v>96</v>
      </c>
      <c r="Z1" t="s">
        <v>63</v>
      </c>
      <c r="AA1" t="s">
        <v>97</v>
      </c>
      <c r="AB1" t="s">
        <v>98</v>
      </c>
      <c r="AC1" t="s">
        <v>65</v>
      </c>
      <c r="AD1" t="s">
        <v>99</v>
      </c>
      <c r="AE1" t="s">
        <v>100</v>
      </c>
      <c r="AF1" t="s">
        <v>5</v>
      </c>
      <c r="AG1" t="s">
        <v>6</v>
      </c>
      <c r="AH1" t="s">
        <v>67</v>
      </c>
      <c r="AI1" t="s">
        <v>68</v>
      </c>
      <c r="AJ1" t="s">
        <v>69</v>
      </c>
      <c r="AK1" t="s">
        <v>70</v>
      </c>
      <c r="AL1" t="s">
        <v>7</v>
      </c>
      <c r="AM1" t="s">
        <v>71</v>
      </c>
      <c r="AN1" s="20" t="s">
        <v>124</v>
      </c>
      <c r="AO1" t="s">
        <v>101</v>
      </c>
      <c r="AP1" t="s">
        <v>64</v>
      </c>
      <c r="AQ1" t="s">
        <v>66</v>
      </c>
      <c r="AR1" t="s">
        <v>73</v>
      </c>
      <c r="AS1" t="s">
        <v>72</v>
      </c>
      <c r="AT1" t="s">
        <v>102</v>
      </c>
      <c r="AU1" t="s">
        <v>56</v>
      </c>
      <c r="AV1" t="s">
        <v>103</v>
      </c>
      <c r="AW1" t="s">
        <v>78</v>
      </c>
      <c r="AX1" t="s">
        <v>8</v>
      </c>
      <c r="AY1" t="s">
        <v>74</v>
      </c>
      <c r="AZ1" t="s">
        <v>104</v>
      </c>
      <c r="BA1" t="s">
        <v>105</v>
      </c>
      <c r="BB1" t="s">
        <v>106</v>
      </c>
      <c r="BC1" t="s">
        <v>76</v>
      </c>
      <c r="BD1" t="s">
        <v>75</v>
      </c>
      <c r="BE1" t="s">
        <v>107</v>
      </c>
      <c r="BF1" t="s">
        <v>108</v>
      </c>
      <c r="BG1" t="s">
        <v>109</v>
      </c>
      <c r="BH1" t="s">
        <v>110</v>
      </c>
      <c r="BI1" t="s">
        <v>111</v>
      </c>
      <c r="BJ1" s="20" t="s">
        <v>125</v>
      </c>
      <c r="BK1" s="20" t="s">
        <v>88</v>
      </c>
      <c r="BL1" t="s">
        <v>112</v>
      </c>
      <c r="BM1" t="s">
        <v>113</v>
      </c>
      <c r="BN1" t="s">
        <v>114</v>
      </c>
      <c r="BO1" t="s">
        <v>115</v>
      </c>
      <c r="BP1" t="s">
        <v>80</v>
      </c>
      <c r="BQ1" t="s">
        <v>77</v>
      </c>
      <c r="BR1" t="s">
        <v>116</v>
      </c>
      <c r="BS1" t="s">
        <v>79</v>
      </c>
      <c r="BT1" t="s">
        <v>117</v>
      </c>
      <c r="BU1" t="s">
        <v>118</v>
      </c>
      <c r="BV1" t="s">
        <v>118</v>
      </c>
      <c r="BW1" s="24" t="s">
        <v>123</v>
      </c>
      <c r="BX1" s="24" t="s">
        <v>171</v>
      </c>
      <c r="BZ1" t="s">
        <v>208</v>
      </c>
    </row>
    <row r="2" spans="2:78" ht="16.5" customHeight="1" x14ac:dyDescent="0.3">
      <c r="B2" s="47"/>
      <c r="C2" s="47" t="b">
        <v>1</v>
      </c>
      <c r="D2" s="48"/>
      <c r="E2" s="48" t="s">
        <v>211</v>
      </c>
      <c r="F2" s="48">
        <v>202610010001</v>
      </c>
      <c r="G2" s="52">
        <v>46296</v>
      </c>
      <c r="H2" s="48" t="s">
        <v>82</v>
      </c>
      <c r="I2" s="48" t="s">
        <v>83</v>
      </c>
      <c r="J2" s="48" t="s">
        <v>212</v>
      </c>
      <c r="K2" s="48" t="s">
        <v>213</v>
      </c>
      <c r="L2" s="48" t="s">
        <v>612</v>
      </c>
      <c r="M2" s="48" t="s">
        <v>612</v>
      </c>
      <c r="N2" s="48"/>
      <c r="O2" s="47" t="s">
        <v>1008</v>
      </c>
      <c r="P2" s="48" t="s">
        <v>612</v>
      </c>
      <c r="Q2" s="48"/>
      <c r="R2" s="47" t="b">
        <v>0</v>
      </c>
      <c r="S2" s="48" t="s">
        <v>223</v>
      </c>
      <c r="T2" s="48" t="s">
        <v>224</v>
      </c>
      <c r="U2" s="48">
        <v>300</v>
      </c>
      <c r="V2" s="48" t="s">
        <v>218</v>
      </c>
      <c r="W2" s="48" t="s">
        <v>219</v>
      </c>
      <c r="X2" s="48" t="s">
        <v>225</v>
      </c>
      <c r="Y2" s="47"/>
      <c r="Z2" s="48" t="s">
        <v>84</v>
      </c>
      <c r="AA2" s="49">
        <v>44400</v>
      </c>
      <c r="AB2" s="49">
        <v>39960</v>
      </c>
      <c r="AC2" s="49">
        <v>10</v>
      </c>
      <c r="AD2" s="47" t="b">
        <v>1</v>
      </c>
      <c r="AE2" s="50">
        <v>10</v>
      </c>
      <c r="AF2" s="48" t="s">
        <v>9</v>
      </c>
      <c r="AG2" s="49">
        <v>1</v>
      </c>
      <c r="AH2" s="49">
        <v>39960</v>
      </c>
      <c r="AI2" s="49">
        <v>363273</v>
      </c>
      <c r="AJ2" s="49">
        <v>36327</v>
      </c>
      <c r="AK2" s="49">
        <v>399600</v>
      </c>
      <c r="AL2" s="50">
        <v>363273</v>
      </c>
      <c r="AM2" s="50">
        <v>36327</v>
      </c>
      <c r="AN2" s="50">
        <v>399600</v>
      </c>
      <c r="AO2" s="47"/>
      <c r="AP2" s="48" t="s">
        <v>84</v>
      </c>
      <c r="AQ2" s="51">
        <v>10</v>
      </c>
      <c r="AR2" s="48" t="s">
        <v>221</v>
      </c>
      <c r="AS2" s="48">
        <v>26005</v>
      </c>
      <c r="AT2" s="47" t="b">
        <v>0</v>
      </c>
      <c r="AU2" s="48" t="s">
        <v>81</v>
      </c>
      <c r="AV2" s="48"/>
      <c r="AW2" s="48" t="s">
        <v>222</v>
      </c>
      <c r="AX2" s="48"/>
      <c r="AY2" s="48" t="s">
        <v>85</v>
      </c>
      <c r="AZ2" s="47" t="b">
        <v>0</v>
      </c>
      <c r="BA2" s="47"/>
      <c r="BB2" s="47"/>
      <c r="BC2" s="48"/>
      <c r="BD2" s="48"/>
      <c r="BE2" s="47" t="b">
        <v>0</v>
      </c>
      <c r="BF2" s="47" t="b">
        <v>0</v>
      </c>
      <c r="BG2" s="48"/>
      <c r="BH2" s="48"/>
      <c r="BI2" s="49">
        <v>0</v>
      </c>
      <c r="BJ2" s="49">
        <v>0</v>
      </c>
      <c r="BK2" s="49">
        <v>399600</v>
      </c>
      <c r="BL2" s="48"/>
      <c r="BM2" s="48"/>
      <c r="BN2" s="48"/>
      <c r="BO2" s="48"/>
      <c r="BP2" s="48" t="s">
        <v>181</v>
      </c>
      <c r="BQ2" s="48"/>
      <c r="BR2" s="48"/>
      <c r="BS2" s="48">
        <v>0</v>
      </c>
      <c r="BT2" s="48"/>
      <c r="BU2" s="48"/>
      <c r="BV2" t="s">
        <v>191</v>
      </c>
      <c r="BW2" s="24" t="str">
        <f ca="1">VLOOKUP(BX2,Data!B:D,3,0)</f>
        <v>김화니</v>
      </c>
      <c r="BX2" s="24" t="str">
        <f>IFERROR(VLOOKUP(M2, 할인점점포등록!E:I, 5, 0), M2)</f>
        <v>원진약품</v>
      </c>
    </row>
    <row r="3" spans="2:78" ht="16.5" customHeight="1" x14ac:dyDescent="0.3">
      <c r="B3" s="47"/>
      <c r="C3" s="47" t="b">
        <v>1</v>
      </c>
      <c r="D3" s="48"/>
      <c r="E3" s="48" t="s">
        <v>211</v>
      </c>
      <c r="F3" s="48">
        <v>202610010002</v>
      </c>
      <c r="G3" s="52">
        <v>46296</v>
      </c>
      <c r="H3" s="48" t="s">
        <v>82</v>
      </c>
      <c r="I3" s="48" t="s">
        <v>83</v>
      </c>
      <c r="J3" s="48" t="s">
        <v>212</v>
      </c>
      <c r="K3" s="48" t="s">
        <v>213</v>
      </c>
      <c r="L3" s="48" t="s">
        <v>665</v>
      </c>
      <c r="M3" s="48" t="s">
        <v>665</v>
      </c>
      <c r="N3" s="48"/>
      <c r="O3" s="47" t="s">
        <v>955</v>
      </c>
      <c r="P3" s="48" t="s">
        <v>956</v>
      </c>
      <c r="Q3" s="48"/>
      <c r="R3" s="47" t="b">
        <v>0</v>
      </c>
      <c r="S3" s="48" t="s">
        <v>312</v>
      </c>
      <c r="T3" s="48" t="s">
        <v>313</v>
      </c>
      <c r="U3" s="48">
        <v>100</v>
      </c>
      <c r="V3" s="48" t="s">
        <v>234</v>
      </c>
      <c r="W3" s="48" t="s">
        <v>235</v>
      </c>
      <c r="X3" s="48" t="s">
        <v>236</v>
      </c>
      <c r="Y3" s="47"/>
      <c r="Z3" s="48" t="s">
        <v>84</v>
      </c>
      <c r="AA3" s="49">
        <v>37000</v>
      </c>
      <c r="AB3" s="49">
        <v>33300</v>
      </c>
      <c r="AC3" s="49">
        <v>60</v>
      </c>
      <c r="AD3" s="47" t="b">
        <v>1</v>
      </c>
      <c r="AE3" s="50">
        <v>10</v>
      </c>
      <c r="AF3" s="48" t="s">
        <v>9</v>
      </c>
      <c r="AG3" s="49">
        <v>1</v>
      </c>
      <c r="AH3" s="49">
        <v>33300</v>
      </c>
      <c r="AI3" s="49">
        <v>1816364</v>
      </c>
      <c r="AJ3" s="49">
        <v>181636</v>
      </c>
      <c r="AK3" s="49">
        <v>1998000</v>
      </c>
      <c r="AL3" s="50">
        <v>1816364</v>
      </c>
      <c r="AM3" s="50">
        <v>181636</v>
      </c>
      <c r="AN3" s="50">
        <v>1998000</v>
      </c>
      <c r="AO3" s="47"/>
      <c r="AP3" s="48" t="s">
        <v>84</v>
      </c>
      <c r="AQ3" s="51">
        <v>60</v>
      </c>
      <c r="AR3" s="48" t="s">
        <v>221</v>
      </c>
      <c r="AS3" s="48">
        <v>25004</v>
      </c>
      <c r="AT3" s="47" t="b">
        <v>0</v>
      </c>
      <c r="AU3" s="48" t="s">
        <v>81</v>
      </c>
      <c r="AV3" s="48"/>
      <c r="AW3" s="48" t="s">
        <v>222</v>
      </c>
      <c r="AX3" s="48"/>
      <c r="AY3" s="48" t="s">
        <v>85</v>
      </c>
      <c r="AZ3" s="47" t="b">
        <v>0</v>
      </c>
      <c r="BA3" s="47"/>
      <c r="BB3" s="47"/>
      <c r="BC3" s="48"/>
      <c r="BD3" s="48"/>
      <c r="BE3" s="47" t="b">
        <v>0</v>
      </c>
      <c r="BF3" s="47" t="b">
        <v>0</v>
      </c>
      <c r="BG3" s="48"/>
      <c r="BH3" s="48"/>
      <c r="BI3" s="49">
        <v>0</v>
      </c>
      <c r="BJ3" s="49">
        <v>0</v>
      </c>
      <c r="BK3" s="49">
        <v>1998000</v>
      </c>
      <c r="BL3" s="48"/>
      <c r="BM3" s="48"/>
      <c r="BN3" s="48"/>
      <c r="BO3" s="48"/>
      <c r="BP3" s="48" t="s">
        <v>181</v>
      </c>
      <c r="BQ3" s="48"/>
      <c r="BR3" s="48"/>
      <c r="BS3" s="48">
        <v>0</v>
      </c>
      <c r="BT3" s="48"/>
      <c r="BU3" s="48"/>
      <c r="BV3" t="s">
        <v>200</v>
      </c>
      <c r="BW3" s="24" t="str">
        <f ca="1">VLOOKUP(BX3,Data!B:D,3,0)</f>
        <v>김화니</v>
      </c>
      <c r="BX3" s="24" t="str">
        <f>IFERROR(VLOOKUP(M3, 할인점점포등록!E:I, 5, 0), M3)</f>
        <v>두리약품</v>
      </c>
    </row>
    <row r="4" spans="2:78" ht="16.5" customHeight="1" x14ac:dyDescent="0.3">
      <c r="B4" s="47"/>
      <c r="C4" s="47" t="b">
        <v>1</v>
      </c>
      <c r="D4" s="48"/>
      <c r="E4" s="48" t="s">
        <v>211</v>
      </c>
      <c r="F4" s="48">
        <v>202610010003</v>
      </c>
      <c r="G4" s="52">
        <v>46296</v>
      </c>
      <c r="H4" s="48" t="s">
        <v>82</v>
      </c>
      <c r="I4" s="48" t="s">
        <v>83</v>
      </c>
      <c r="J4" s="48" t="s">
        <v>212</v>
      </c>
      <c r="K4" s="48" t="s">
        <v>213</v>
      </c>
      <c r="L4" s="48" t="s">
        <v>261</v>
      </c>
      <c r="M4" s="48" t="s">
        <v>261</v>
      </c>
      <c r="N4" s="48"/>
      <c r="O4" s="47" t="s">
        <v>262</v>
      </c>
      <c r="P4" s="48" t="s">
        <v>261</v>
      </c>
      <c r="Q4" s="48"/>
      <c r="R4" s="47" t="b">
        <v>0</v>
      </c>
      <c r="S4" s="48" t="s">
        <v>263</v>
      </c>
      <c r="T4" s="48" t="s">
        <v>264</v>
      </c>
      <c r="U4" s="48">
        <v>28</v>
      </c>
      <c r="V4" s="48" t="s">
        <v>234</v>
      </c>
      <c r="W4" s="48" t="s">
        <v>235</v>
      </c>
      <c r="X4" s="48" t="s">
        <v>236</v>
      </c>
      <c r="Y4" s="47"/>
      <c r="Z4" s="48" t="s">
        <v>84</v>
      </c>
      <c r="AA4" s="49">
        <v>18172</v>
      </c>
      <c r="AB4" s="49">
        <v>16355</v>
      </c>
      <c r="AC4" s="49">
        <v>100</v>
      </c>
      <c r="AD4" s="47" t="b">
        <v>1</v>
      </c>
      <c r="AE4" s="50">
        <v>10</v>
      </c>
      <c r="AF4" s="48" t="s">
        <v>9</v>
      </c>
      <c r="AG4" s="49">
        <v>1</v>
      </c>
      <c r="AH4" s="49">
        <v>16355</v>
      </c>
      <c r="AI4" s="49">
        <v>1486818</v>
      </c>
      <c r="AJ4" s="49">
        <v>148682</v>
      </c>
      <c r="AK4" s="49">
        <v>1635500</v>
      </c>
      <c r="AL4" s="50">
        <v>1486818</v>
      </c>
      <c r="AM4" s="50">
        <v>148682</v>
      </c>
      <c r="AN4" s="50">
        <v>1635500</v>
      </c>
      <c r="AO4" s="47"/>
      <c r="AP4" s="48" t="s">
        <v>84</v>
      </c>
      <c r="AQ4" s="51">
        <v>100</v>
      </c>
      <c r="AR4" s="48" t="s">
        <v>221</v>
      </c>
      <c r="AS4" s="48">
        <v>26001</v>
      </c>
      <c r="AT4" s="47" t="b">
        <v>0</v>
      </c>
      <c r="AU4" s="48" t="s">
        <v>81</v>
      </c>
      <c r="AV4" s="48"/>
      <c r="AW4" s="48" t="s">
        <v>222</v>
      </c>
      <c r="AX4" s="48"/>
      <c r="AY4" s="48" t="s">
        <v>85</v>
      </c>
      <c r="AZ4" s="47" t="b">
        <v>0</v>
      </c>
      <c r="BA4" s="47"/>
      <c r="BB4" s="47"/>
      <c r="BC4" s="48"/>
      <c r="BD4" s="48"/>
      <c r="BE4" s="47" t="b">
        <v>0</v>
      </c>
      <c r="BF4" s="47" t="b">
        <v>0</v>
      </c>
      <c r="BG4" s="48"/>
      <c r="BH4" s="48"/>
      <c r="BI4" s="49">
        <v>0</v>
      </c>
      <c r="BJ4" s="49">
        <v>0</v>
      </c>
      <c r="BK4" s="49">
        <v>1635500</v>
      </c>
      <c r="BL4" s="48"/>
      <c r="BM4" s="48"/>
      <c r="BN4" s="48"/>
      <c r="BO4" s="48"/>
      <c r="BP4" s="48" t="s">
        <v>181</v>
      </c>
      <c r="BQ4" s="48"/>
      <c r="BR4" s="48"/>
      <c r="BS4" s="48">
        <v>0</v>
      </c>
      <c r="BT4" s="48"/>
      <c r="BU4" s="48"/>
      <c r="BV4" t="s">
        <v>200</v>
      </c>
      <c r="BW4" s="24" t="str">
        <f ca="1">VLOOKUP(BX4,Data!B:D,3,0)</f>
        <v>김화니</v>
      </c>
      <c r="BX4" s="24" t="str">
        <f>IFERROR(VLOOKUP(M4, 할인점점포등록!E:I, 5, 0), M4)</f>
        <v>예일선</v>
      </c>
    </row>
    <row r="5" spans="2:78" ht="16.5" customHeight="1" x14ac:dyDescent="0.3">
      <c r="B5" s="47"/>
      <c r="C5" s="47" t="b">
        <v>1</v>
      </c>
      <c r="D5" s="48"/>
      <c r="E5" s="48" t="s">
        <v>211</v>
      </c>
      <c r="F5" s="48">
        <v>202610010003</v>
      </c>
      <c r="G5" s="52">
        <v>46296</v>
      </c>
      <c r="H5" s="48" t="s">
        <v>82</v>
      </c>
      <c r="I5" s="48" t="s">
        <v>83</v>
      </c>
      <c r="J5" s="48" t="s">
        <v>212</v>
      </c>
      <c r="K5" s="48" t="s">
        <v>213</v>
      </c>
      <c r="L5" s="48" t="s">
        <v>261</v>
      </c>
      <c r="M5" s="48" t="s">
        <v>261</v>
      </c>
      <c r="N5" s="48"/>
      <c r="O5" s="47" t="s">
        <v>262</v>
      </c>
      <c r="P5" s="48" t="s">
        <v>261</v>
      </c>
      <c r="Q5" s="48"/>
      <c r="R5" s="47" t="b">
        <v>0</v>
      </c>
      <c r="S5" s="48" t="s">
        <v>343</v>
      </c>
      <c r="T5" s="48" t="s">
        <v>325</v>
      </c>
      <c r="U5" s="48">
        <v>100</v>
      </c>
      <c r="V5" s="48" t="s">
        <v>218</v>
      </c>
      <c r="W5" s="48" t="s">
        <v>219</v>
      </c>
      <c r="X5" s="48" t="s">
        <v>225</v>
      </c>
      <c r="Y5" s="47"/>
      <c r="Z5" s="48" t="s">
        <v>84</v>
      </c>
      <c r="AA5" s="49">
        <v>175100</v>
      </c>
      <c r="AB5" s="49">
        <v>157590</v>
      </c>
      <c r="AC5" s="49">
        <v>10</v>
      </c>
      <c r="AD5" s="47" t="b">
        <v>1</v>
      </c>
      <c r="AE5" s="50">
        <v>10</v>
      </c>
      <c r="AF5" s="48" t="s">
        <v>9</v>
      </c>
      <c r="AG5" s="49">
        <v>1</v>
      </c>
      <c r="AH5" s="49">
        <v>157590</v>
      </c>
      <c r="AI5" s="49">
        <v>1432636</v>
      </c>
      <c r="AJ5" s="49">
        <v>143264</v>
      </c>
      <c r="AK5" s="49">
        <v>1575900</v>
      </c>
      <c r="AL5" s="50">
        <v>1432636</v>
      </c>
      <c r="AM5" s="50">
        <v>143264</v>
      </c>
      <c r="AN5" s="50">
        <v>1575900</v>
      </c>
      <c r="AO5" s="47"/>
      <c r="AP5" s="48" t="s">
        <v>84</v>
      </c>
      <c r="AQ5" s="51">
        <v>10</v>
      </c>
      <c r="AR5" s="48" t="s">
        <v>221</v>
      </c>
      <c r="AS5" s="48" t="s">
        <v>344</v>
      </c>
      <c r="AT5" s="47" t="b">
        <v>0</v>
      </c>
      <c r="AU5" s="48" t="s">
        <v>81</v>
      </c>
      <c r="AV5" s="48"/>
      <c r="AW5" s="48" t="s">
        <v>222</v>
      </c>
      <c r="AX5" s="48"/>
      <c r="AY5" s="48" t="s">
        <v>85</v>
      </c>
      <c r="AZ5" s="47" t="b">
        <v>0</v>
      </c>
      <c r="BA5" s="47"/>
      <c r="BB5" s="47"/>
      <c r="BC5" s="48"/>
      <c r="BD5" s="48"/>
      <c r="BE5" s="47" t="b">
        <v>0</v>
      </c>
      <c r="BF5" s="47" t="b">
        <v>0</v>
      </c>
      <c r="BG5" s="48"/>
      <c r="BH5" s="48"/>
      <c r="BI5" s="49">
        <v>0</v>
      </c>
      <c r="BJ5" s="49">
        <v>0</v>
      </c>
      <c r="BK5" s="49">
        <v>1575900</v>
      </c>
      <c r="BL5" s="48"/>
      <c r="BM5" s="48"/>
      <c r="BN5" s="48"/>
      <c r="BO5" s="48"/>
      <c r="BP5" s="48" t="s">
        <v>181</v>
      </c>
      <c r="BQ5" s="48"/>
      <c r="BR5" s="48"/>
      <c r="BS5" s="48">
        <v>0</v>
      </c>
      <c r="BT5" s="48"/>
      <c r="BU5" s="48"/>
      <c r="BV5" t="s">
        <v>200</v>
      </c>
      <c r="BW5" s="24" t="str">
        <f ca="1">VLOOKUP(BX5,Data!B:D,3,0)</f>
        <v>김화니</v>
      </c>
      <c r="BX5" s="24" t="str">
        <f>IFERROR(VLOOKUP(M5, 할인점점포등록!E:I, 5, 0), M5)</f>
        <v>예일선</v>
      </c>
    </row>
    <row r="6" spans="2:78" ht="16.5" customHeight="1" x14ac:dyDescent="0.3">
      <c r="B6" s="47"/>
      <c r="C6" s="47" t="b">
        <v>1</v>
      </c>
      <c r="D6" s="48"/>
      <c r="E6" s="48" t="s">
        <v>211</v>
      </c>
      <c r="F6" s="48">
        <v>202610010003</v>
      </c>
      <c r="G6" s="52">
        <v>46296</v>
      </c>
      <c r="H6" s="48" t="s">
        <v>82</v>
      </c>
      <c r="I6" s="48" t="s">
        <v>83</v>
      </c>
      <c r="J6" s="48" t="s">
        <v>212</v>
      </c>
      <c r="K6" s="48" t="s">
        <v>213</v>
      </c>
      <c r="L6" s="48" t="s">
        <v>261</v>
      </c>
      <c r="M6" s="48" t="s">
        <v>261</v>
      </c>
      <c r="N6" s="48"/>
      <c r="O6" s="47" t="s">
        <v>262</v>
      </c>
      <c r="P6" s="48" t="s">
        <v>261</v>
      </c>
      <c r="Q6" s="48"/>
      <c r="R6" s="47" t="b">
        <v>0</v>
      </c>
      <c r="S6" s="48" t="s">
        <v>249</v>
      </c>
      <c r="T6" s="48" t="s">
        <v>250</v>
      </c>
      <c r="U6" s="48">
        <v>30</v>
      </c>
      <c r="V6" s="48" t="s">
        <v>234</v>
      </c>
      <c r="W6" s="48" t="s">
        <v>235</v>
      </c>
      <c r="X6" s="48" t="s">
        <v>236</v>
      </c>
      <c r="Y6" s="47"/>
      <c r="Z6" s="48" t="s">
        <v>84</v>
      </c>
      <c r="AA6" s="49">
        <v>18000</v>
      </c>
      <c r="AB6" s="49">
        <v>16200</v>
      </c>
      <c r="AC6" s="49">
        <v>50</v>
      </c>
      <c r="AD6" s="47" t="b">
        <v>1</v>
      </c>
      <c r="AE6" s="50">
        <v>10</v>
      </c>
      <c r="AF6" s="48" t="s">
        <v>9</v>
      </c>
      <c r="AG6" s="49">
        <v>1</v>
      </c>
      <c r="AH6" s="49">
        <v>16200</v>
      </c>
      <c r="AI6" s="49">
        <v>736364</v>
      </c>
      <c r="AJ6" s="49">
        <v>73636</v>
      </c>
      <c r="AK6" s="49">
        <v>810000</v>
      </c>
      <c r="AL6" s="50">
        <v>736364</v>
      </c>
      <c r="AM6" s="50">
        <v>73636</v>
      </c>
      <c r="AN6" s="50">
        <v>810000</v>
      </c>
      <c r="AO6" s="47"/>
      <c r="AP6" s="48" t="s">
        <v>84</v>
      </c>
      <c r="AQ6" s="51">
        <v>50</v>
      </c>
      <c r="AR6" s="48" t="s">
        <v>221</v>
      </c>
      <c r="AS6" s="48">
        <v>26001</v>
      </c>
      <c r="AT6" s="47" t="b">
        <v>0</v>
      </c>
      <c r="AU6" s="48" t="s">
        <v>81</v>
      </c>
      <c r="AV6" s="48"/>
      <c r="AW6" s="48" t="s">
        <v>222</v>
      </c>
      <c r="AX6" s="48"/>
      <c r="AY6" s="48" t="s">
        <v>85</v>
      </c>
      <c r="AZ6" s="47" t="b">
        <v>0</v>
      </c>
      <c r="BA6" s="47"/>
      <c r="BB6" s="47"/>
      <c r="BC6" s="48"/>
      <c r="BD6" s="48"/>
      <c r="BE6" s="47" t="b">
        <v>0</v>
      </c>
      <c r="BF6" s="47" t="b">
        <v>0</v>
      </c>
      <c r="BG6" s="48"/>
      <c r="BH6" s="48"/>
      <c r="BI6" s="49">
        <v>0</v>
      </c>
      <c r="BJ6" s="49">
        <v>0</v>
      </c>
      <c r="BK6" s="49">
        <v>810000</v>
      </c>
      <c r="BL6" s="48"/>
      <c r="BM6" s="48"/>
      <c r="BN6" s="48"/>
      <c r="BO6" s="48"/>
      <c r="BP6" s="48" t="s">
        <v>181</v>
      </c>
      <c r="BQ6" s="48"/>
      <c r="BR6" s="48"/>
      <c r="BS6" s="48">
        <v>0</v>
      </c>
      <c r="BT6" s="48"/>
      <c r="BU6" s="48"/>
      <c r="BV6" t="s">
        <v>201</v>
      </c>
      <c r="BW6" s="24" t="str">
        <f ca="1">VLOOKUP(BX6,Data!B:D,3,0)</f>
        <v>김화니</v>
      </c>
      <c r="BX6" s="24" t="str">
        <f>IFERROR(VLOOKUP(M6, 할인점점포등록!E:I, 5, 0), M6)</f>
        <v>예일선</v>
      </c>
    </row>
    <row r="7" spans="2:78" ht="16.5" customHeight="1" x14ac:dyDescent="0.3">
      <c r="B7" s="47"/>
      <c r="C7" s="47" t="b">
        <v>1</v>
      </c>
      <c r="D7" s="48"/>
      <c r="E7" s="48" t="s">
        <v>211</v>
      </c>
      <c r="F7" s="48">
        <v>202610010003</v>
      </c>
      <c r="G7" s="52">
        <v>46296</v>
      </c>
      <c r="H7" s="48" t="s">
        <v>82</v>
      </c>
      <c r="I7" s="48" t="s">
        <v>83</v>
      </c>
      <c r="J7" s="48" t="s">
        <v>212</v>
      </c>
      <c r="K7" s="48" t="s">
        <v>213</v>
      </c>
      <c r="L7" s="48" t="s">
        <v>261</v>
      </c>
      <c r="M7" s="48" t="s">
        <v>261</v>
      </c>
      <c r="N7" s="48"/>
      <c r="O7" s="47" t="s">
        <v>262</v>
      </c>
      <c r="P7" s="48" t="s">
        <v>261</v>
      </c>
      <c r="Q7" s="48"/>
      <c r="R7" s="47" t="b">
        <v>0</v>
      </c>
      <c r="S7" s="48" t="s">
        <v>241</v>
      </c>
      <c r="T7" s="48" t="s">
        <v>242</v>
      </c>
      <c r="U7" s="48">
        <v>28</v>
      </c>
      <c r="V7" s="48" t="s">
        <v>234</v>
      </c>
      <c r="W7" s="48" t="s">
        <v>235</v>
      </c>
      <c r="X7" s="48" t="s">
        <v>236</v>
      </c>
      <c r="Y7" s="47"/>
      <c r="Z7" s="48" t="s">
        <v>84</v>
      </c>
      <c r="AA7" s="49">
        <v>12712</v>
      </c>
      <c r="AB7" s="49">
        <v>11441</v>
      </c>
      <c r="AC7" s="49">
        <v>1600</v>
      </c>
      <c r="AD7" s="47" t="b">
        <v>1</v>
      </c>
      <c r="AE7" s="50">
        <v>10</v>
      </c>
      <c r="AF7" s="48" t="s">
        <v>9</v>
      </c>
      <c r="AG7" s="49">
        <v>1</v>
      </c>
      <c r="AH7" s="49">
        <v>11441</v>
      </c>
      <c r="AI7" s="49">
        <v>16641455</v>
      </c>
      <c r="AJ7" s="49">
        <v>1664145</v>
      </c>
      <c r="AK7" s="49">
        <v>18305600</v>
      </c>
      <c r="AL7" s="50">
        <v>16641455</v>
      </c>
      <c r="AM7" s="50">
        <v>1664145</v>
      </c>
      <c r="AN7" s="50">
        <v>18305600</v>
      </c>
      <c r="AO7" s="47"/>
      <c r="AP7" s="48" t="s">
        <v>84</v>
      </c>
      <c r="AQ7" s="51">
        <v>1600</v>
      </c>
      <c r="AR7" s="48" t="s">
        <v>221</v>
      </c>
      <c r="AS7" s="48">
        <v>26001</v>
      </c>
      <c r="AT7" s="47" t="b">
        <v>0</v>
      </c>
      <c r="AU7" s="48" t="s">
        <v>81</v>
      </c>
      <c r="AV7" s="48"/>
      <c r="AW7" s="48" t="s">
        <v>222</v>
      </c>
      <c r="AX7" s="48"/>
      <c r="AY7" s="48" t="s">
        <v>85</v>
      </c>
      <c r="AZ7" s="47" t="b">
        <v>0</v>
      </c>
      <c r="BA7" s="47"/>
      <c r="BB7" s="47"/>
      <c r="BC7" s="48"/>
      <c r="BD7" s="48"/>
      <c r="BE7" s="47" t="b">
        <v>0</v>
      </c>
      <c r="BF7" s="47" t="b">
        <v>0</v>
      </c>
      <c r="BG7" s="48"/>
      <c r="BH7" s="48"/>
      <c r="BI7" s="49">
        <v>0</v>
      </c>
      <c r="BJ7" s="49">
        <v>0</v>
      </c>
      <c r="BK7" s="49">
        <v>18305600</v>
      </c>
      <c r="BL7" s="48"/>
      <c r="BM7" s="48"/>
      <c r="BN7" s="48"/>
      <c r="BO7" s="48"/>
      <c r="BP7" s="48" t="s">
        <v>181</v>
      </c>
      <c r="BQ7" s="48"/>
      <c r="BR7" s="48"/>
      <c r="BS7" s="48">
        <v>0</v>
      </c>
      <c r="BT7" s="48"/>
      <c r="BU7" s="48"/>
      <c r="BV7" t="s">
        <v>201</v>
      </c>
      <c r="BW7" s="24" t="str">
        <f ca="1">VLOOKUP(BX7,Data!B:D,3,0)</f>
        <v>김화니</v>
      </c>
      <c r="BX7" s="24" t="str">
        <f>IFERROR(VLOOKUP(M7, 할인점점포등록!E:I, 5, 0), M7)</f>
        <v>예일선</v>
      </c>
    </row>
    <row r="8" spans="2:78" ht="16.5" customHeight="1" x14ac:dyDescent="0.3">
      <c r="B8" s="47"/>
      <c r="C8" s="47" t="b">
        <v>1</v>
      </c>
      <c r="D8" s="48"/>
      <c r="E8" s="48" t="s">
        <v>211</v>
      </c>
      <c r="F8" s="48">
        <v>202610010003</v>
      </c>
      <c r="G8" s="52">
        <v>46296</v>
      </c>
      <c r="H8" s="48" t="s">
        <v>82</v>
      </c>
      <c r="I8" s="48" t="s">
        <v>83</v>
      </c>
      <c r="J8" s="48" t="s">
        <v>212</v>
      </c>
      <c r="K8" s="48" t="s">
        <v>213</v>
      </c>
      <c r="L8" s="48" t="s">
        <v>261</v>
      </c>
      <c r="M8" s="48" t="s">
        <v>261</v>
      </c>
      <c r="N8" s="48"/>
      <c r="O8" s="47" t="s">
        <v>262</v>
      </c>
      <c r="P8" s="48" t="s">
        <v>261</v>
      </c>
      <c r="Q8" s="48"/>
      <c r="R8" s="47" t="b">
        <v>0</v>
      </c>
      <c r="S8" s="48" t="s">
        <v>389</v>
      </c>
      <c r="T8" s="48" t="s">
        <v>390</v>
      </c>
      <c r="U8" s="48">
        <v>30</v>
      </c>
      <c r="V8" s="48" t="s">
        <v>234</v>
      </c>
      <c r="W8" s="48" t="s">
        <v>235</v>
      </c>
      <c r="X8" s="48" t="s">
        <v>236</v>
      </c>
      <c r="Y8" s="47"/>
      <c r="Z8" s="48" t="s">
        <v>84</v>
      </c>
      <c r="AA8" s="49">
        <v>19320</v>
      </c>
      <c r="AB8" s="49">
        <v>17388</v>
      </c>
      <c r="AC8" s="49">
        <v>20</v>
      </c>
      <c r="AD8" s="47" t="b">
        <v>1</v>
      </c>
      <c r="AE8" s="50">
        <v>10</v>
      </c>
      <c r="AF8" s="48" t="s">
        <v>9</v>
      </c>
      <c r="AG8" s="49">
        <v>1</v>
      </c>
      <c r="AH8" s="49">
        <v>17388</v>
      </c>
      <c r="AI8" s="49">
        <v>316145</v>
      </c>
      <c r="AJ8" s="49">
        <v>31615</v>
      </c>
      <c r="AK8" s="49">
        <v>347760</v>
      </c>
      <c r="AL8" s="50">
        <v>316145</v>
      </c>
      <c r="AM8" s="50">
        <v>31615</v>
      </c>
      <c r="AN8" s="50">
        <v>347760</v>
      </c>
      <c r="AO8" s="47"/>
      <c r="AP8" s="48" t="s">
        <v>84</v>
      </c>
      <c r="AQ8" s="51">
        <v>20</v>
      </c>
      <c r="AR8" s="48" t="s">
        <v>221</v>
      </c>
      <c r="AS8" s="48">
        <v>25001</v>
      </c>
      <c r="AT8" s="47" t="b">
        <v>0</v>
      </c>
      <c r="AU8" s="48" t="s">
        <v>81</v>
      </c>
      <c r="AV8" s="48"/>
      <c r="AW8" s="48" t="s">
        <v>222</v>
      </c>
      <c r="AX8" s="48"/>
      <c r="AY8" s="48" t="s">
        <v>85</v>
      </c>
      <c r="AZ8" s="47" t="b">
        <v>0</v>
      </c>
      <c r="BA8" s="47"/>
      <c r="BB8" s="47"/>
      <c r="BC8" s="48"/>
      <c r="BD8" s="48"/>
      <c r="BE8" s="47" t="b">
        <v>0</v>
      </c>
      <c r="BF8" s="47" t="b">
        <v>0</v>
      </c>
      <c r="BG8" s="48"/>
      <c r="BH8" s="48"/>
      <c r="BI8" s="49">
        <v>0</v>
      </c>
      <c r="BJ8" s="49">
        <v>0</v>
      </c>
      <c r="BK8" s="49">
        <v>347760</v>
      </c>
      <c r="BL8" s="48"/>
      <c r="BM8" s="48"/>
      <c r="BN8" s="48"/>
      <c r="BO8" s="48"/>
      <c r="BP8" s="48" t="s">
        <v>181</v>
      </c>
      <c r="BQ8" s="48"/>
      <c r="BR8" s="48"/>
      <c r="BS8" s="48">
        <v>0</v>
      </c>
      <c r="BT8" s="48"/>
      <c r="BU8" s="48"/>
      <c r="BV8" t="s">
        <v>201</v>
      </c>
      <c r="BW8" s="24" t="str">
        <f ca="1">VLOOKUP(BX8,Data!B:D,3,0)</f>
        <v>김화니</v>
      </c>
      <c r="BX8" s="24" t="str">
        <f>IFERROR(VLOOKUP(M8, 할인점점포등록!E:I, 5, 0), M8)</f>
        <v>예일선</v>
      </c>
    </row>
    <row r="9" spans="2:78" ht="16.5" customHeight="1" x14ac:dyDescent="0.3">
      <c r="B9" s="47"/>
      <c r="C9" s="47" t="b">
        <v>1</v>
      </c>
      <c r="D9" s="48"/>
      <c r="E9" s="48" t="s">
        <v>211</v>
      </c>
      <c r="F9" s="48">
        <v>202610010003</v>
      </c>
      <c r="G9" s="52">
        <v>46296</v>
      </c>
      <c r="H9" s="48" t="s">
        <v>82</v>
      </c>
      <c r="I9" s="48" t="s">
        <v>83</v>
      </c>
      <c r="J9" s="48" t="s">
        <v>212</v>
      </c>
      <c r="K9" s="48" t="s">
        <v>213</v>
      </c>
      <c r="L9" s="48" t="s">
        <v>261</v>
      </c>
      <c r="M9" s="48" t="s">
        <v>261</v>
      </c>
      <c r="N9" s="48"/>
      <c r="O9" s="47" t="s">
        <v>262</v>
      </c>
      <c r="P9" s="48" t="s">
        <v>261</v>
      </c>
      <c r="Q9" s="48"/>
      <c r="R9" s="47" t="b">
        <v>0</v>
      </c>
      <c r="S9" s="48" t="s">
        <v>223</v>
      </c>
      <c r="T9" s="48" t="s">
        <v>224</v>
      </c>
      <c r="U9" s="48">
        <v>300</v>
      </c>
      <c r="V9" s="48" t="s">
        <v>218</v>
      </c>
      <c r="W9" s="48" t="s">
        <v>219</v>
      </c>
      <c r="X9" s="48" t="s">
        <v>225</v>
      </c>
      <c r="Y9" s="47"/>
      <c r="Z9" s="48" t="s">
        <v>84</v>
      </c>
      <c r="AA9" s="49">
        <v>44400</v>
      </c>
      <c r="AB9" s="49">
        <v>39960</v>
      </c>
      <c r="AC9" s="49">
        <v>60</v>
      </c>
      <c r="AD9" s="47" t="b">
        <v>1</v>
      </c>
      <c r="AE9" s="50">
        <v>10</v>
      </c>
      <c r="AF9" s="48" t="s">
        <v>9</v>
      </c>
      <c r="AG9" s="49">
        <v>1</v>
      </c>
      <c r="AH9" s="49">
        <v>39960</v>
      </c>
      <c r="AI9" s="49">
        <v>2179636</v>
      </c>
      <c r="AJ9" s="49">
        <v>217964</v>
      </c>
      <c r="AK9" s="49">
        <v>2397600</v>
      </c>
      <c r="AL9" s="50">
        <v>2179636</v>
      </c>
      <c r="AM9" s="50">
        <v>217964</v>
      </c>
      <c r="AN9" s="50">
        <v>2397600</v>
      </c>
      <c r="AO9" s="47"/>
      <c r="AP9" s="48" t="s">
        <v>84</v>
      </c>
      <c r="AQ9" s="51">
        <v>60</v>
      </c>
      <c r="AR9" s="48" t="s">
        <v>221</v>
      </c>
      <c r="AS9" s="48">
        <v>26005</v>
      </c>
      <c r="AT9" s="47" t="b">
        <v>0</v>
      </c>
      <c r="AU9" s="48" t="s">
        <v>81</v>
      </c>
      <c r="AV9" s="48"/>
      <c r="AW9" s="48" t="s">
        <v>222</v>
      </c>
      <c r="AX9" s="48"/>
      <c r="AY9" s="48" t="s">
        <v>85</v>
      </c>
      <c r="AZ9" s="47" t="b">
        <v>0</v>
      </c>
      <c r="BA9" s="47"/>
      <c r="BB9" s="47"/>
      <c r="BC9" s="48"/>
      <c r="BD9" s="48"/>
      <c r="BE9" s="47" t="b">
        <v>0</v>
      </c>
      <c r="BF9" s="47" t="b">
        <v>0</v>
      </c>
      <c r="BG9" s="48"/>
      <c r="BH9" s="48"/>
      <c r="BI9" s="49">
        <v>0</v>
      </c>
      <c r="BJ9" s="49">
        <v>0</v>
      </c>
      <c r="BK9" s="49">
        <v>2397600</v>
      </c>
      <c r="BL9" s="48"/>
      <c r="BM9" s="48"/>
      <c r="BN9" s="48"/>
      <c r="BO9" s="48"/>
      <c r="BP9" s="48" t="s">
        <v>181</v>
      </c>
      <c r="BQ9" s="48"/>
      <c r="BR9" s="48"/>
      <c r="BS9" s="48">
        <v>0</v>
      </c>
      <c r="BT9" s="48"/>
      <c r="BU9" s="48"/>
      <c r="BV9" t="s">
        <v>201</v>
      </c>
      <c r="BW9" s="24" t="str">
        <f ca="1">VLOOKUP(BX9,Data!B:D,3,0)</f>
        <v>김화니</v>
      </c>
      <c r="BX9" s="24" t="str">
        <f>IFERROR(VLOOKUP(M9, 할인점점포등록!E:I, 5, 0), M9)</f>
        <v>예일선</v>
      </c>
    </row>
    <row r="10" spans="2:78" ht="16.5" customHeight="1" x14ac:dyDescent="0.3">
      <c r="B10" s="47"/>
      <c r="C10" s="47" t="b">
        <v>1</v>
      </c>
      <c r="D10" s="48"/>
      <c r="E10" s="48" t="s">
        <v>211</v>
      </c>
      <c r="F10" s="48">
        <v>202610010003</v>
      </c>
      <c r="G10" s="52">
        <v>46296</v>
      </c>
      <c r="H10" s="48" t="s">
        <v>82</v>
      </c>
      <c r="I10" s="48" t="s">
        <v>83</v>
      </c>
      <c r="J10" s="48" t="s">
        <v>212</v>
      </c>
      <c r="K10" s="48" t="s">
        <v>213</v>
      </c>
      <c r="L10" s="48" t="s">
        <v>261</v>
      </c>
      <c r="M10" s="48" t="s">
        <v>261</v>
      </c>
      <c r="N10" s="48"/>
      <c r="O10" s="47" t="s">
        <v>262</v>
      </c>
      <c r="P10" s="48" t="s">
        <v>261</v>
      </c>
      <c r="Q10" s="48"/>
      <c r="R10" s="47" t="b">
        <v>0</v>
      </c>
      <c r="S10" s="48" t="s">
        <v>267</v>
      </c>
      <c r="T10" s="48" t="s">
        <v>224</v>
      </c>
      <c r="U10" s="48">
        <v>30</v>
      </c>
      <c r="V10" s="48" t="s">
        <v>218</v>
      </c>
      <c r="W10" s="48" t="s">
        <v>219</v>
      </c>
      <c r="X10" s="48" t="s">
        <v>225</v>
      </c>
      <c r="Y10" s="47"/>
      <c r="Z10" s="48" t="s">
        <v>84</v>
      </c>
      <c r="AA10" s="49">
        <v>4440</v>
      </c>
      <c r="AB10" s="49">
        <v>3996</v>
      </c>
      <c r="AC10" s="49">
        <v>30</v>
      </c>
      <c r="AD10" s="47" t="b">
        <v>1</v>
      </c>
      <c r="AE10" s="50">
        <v>10</v>
      </c>
      <c r="AF10" s="48" t="s">
        <v>9</v>
      </c>
      <c r="AG10" s="49">
        <v>1</v>
      </c>
      <c r="AH10" s="49">
        <v>3996</v>
      </c>
      <c r="AI10" s="49">
        <v>108982</v>
      </c>
      <c r="AJ10" s="49">
        <v>10898</v>
      </c>
      <c r="AK10" s="49">
        <v>119880</v>
      </c>
      <c r="AL10" s="50">
        <v>108982</v>
      </c>
      <c r="AM10" s="50">
        <v>10898</v>
      </c>
      <c r="AN10" s="50">
        <v>119880</v>
      </c>
      <c r="AO10" s="47"/>
      <c r="AP10" s="48" t="s">
        <v>84</v>
      </c>
      <c r="AQ10" s="51">
        <v>30</v>
      </c>
      <c r="AR10" s="48" t="s">
        <v>221</v>
      </c>
      <c r="AS10" s="48" t="s">
        <v>268</v>
      </c>
      <c r="AT10" s="47" t="b">
        <v>0</v>
      </c>
      <c r="AU10" s="48" t="s">
        <v>81</v>
      </c>
      <c r="AV10" s="48"/>
      <c r="AW10" s="48" t="s">
        <v>222</v>
      </c>
      <c r="AX10" s="48"/>
      <c r="AY10" s="48" t="s">
        <v>85</v>
      </c>
      <c r="AZ10" s="47" t="b">
        <v>0</v>
      </c>
      <c r="BA10" s="47"/>
      <c r="BB10" s="47"/>
      <c r="BC10" s="48"/>
      <c r="BD10" s="48"/>
      <c r="BE10" s="47" t="b">
        <v>0</v>
      </c>
      <c r="BF10" s="47" t="b">
        <v>0</v>
      </c>
      <c r="BG10" s="48"/>
      <c r="BH10" s="48"/>
      <c r="BI10" s="49">
        <v>0</v>
      </c>
      <c r="BJ10" s="49">
        <v>0</v>
      </c>
      <c r="BK10" s="49">
        <v>119880</v>
      </c>
      <c r="BL10" s="48"/>
      <c r="BM10" s="48"/>
      <c r="BN10" s="48"/>
      <c r="BO10" s="48"/>
      <c r="BP10" s="48" t="s">
        <v>181</v>
      </c>
      <c r="BQ10" s="48"/>
      <c r="BR10" s="48"/>
      <c r="BS10" s="48">
        <v>0</v>
      </c>
      <c r="BT10" s="48"/>
      <c r="BU10" s="48"/>
      <c r="BV10" t="s">
        <v>201</v>
      </c>
      <c r="BW10" s="24" t="str">
        <f ca="1">VLOOKUP(BX10,Data!B:D,3,0)</f>
        <v>김화니</v>
      </c>
      <c r="BX10" s="24" t="str">
        <f>IFERROR(VLOOKUP(M10, 할인점점포등록!E:I, 5, 0), M10)</f>
        <v>예일선</v>
      </c>
    </row>
    <row r="11" spans="2:78" ht="16.5" customHeight="1" x14ac:dyDescent="0.3">
      <c r="B11" s="47"/>
      <c r="C11" s="47" t="b">
        <v>1</v>
      </c>
      <c r="D11" s="48"/>
      <c r="E11" s="48" t="s">
        <v>211</v>
      </c>
      <c r="F11" s="48">
        <v>202610010003</v>
      </c>
      <c r="G11" s="52">
        <v>46296</v>
      </c>
      <c r="H11" s="48" t="s">
        <v>82</v>
      </c>
      <c r="I11" s="48" t="s">
        <v>83</v>
      </c>
      <c r="J11" s="48" t="s">
        <v>212</v>
      </c>
      <c r="K11" s="48" t="s">
        <v>213</v>
      </c>
      <c r="L11" s="48" t="s">
        <v>261</v>
      </c>
      <c r="M11" s="48" t="s">
        <v>261</v>
      </c>
      <c r="N11" s="48"/>
      <c r="O11" s="47" t="s">
        <v>262</v>
      </c>
      <c r="P11" s="48" t="s">
        <v>261</v>
      </c>
      <c r="Q11" s="48"/>
      <c r="R11" s="47" t="b">
        <v>0</v>
      </c>
      <c r="S11" s="48" t="s">
        <v>425</v>
      </c>
      <c r="T11" s="48" t="s">
        <v>426</v>
      </c>
      <c r="U11" s="48">
        <v>100</v>
      </c>
      <c r="V11" s="48" t="s">
        <v>234</v>
      </c>
      <c r="W11" s="48" t="s">
        <v>235</v>
      </c>
      <c r="X11" s="48" t="s">
        <v>330</v>
      </c>
      <c r="Y11" s="47"/>
      <c r="Z11" s="48" t="s">
        <v>84</v>
      </c>
      <c r="AA11" s="49">
        <v>44300</v>
      </c>
      <c r="AB11" s="49">
        <v>39870</v>
      </c>
      <c r="AC11" s="49">
        <v>5</v>
      </c>
      <c r="AD11" s="47" t="b">
        <v>1</v>
      </c>
      <c r="AE11" s="50">
        <v>10</v>
      </c>
      <c r="AF11" s="48" t="s">
        <v>9</v>
      </c>
      <c r="AG11" s="49">
        <v>1</v>
      </c>
      <c r="AH11" s="49">
        <v>39870</v>
      </c>
      <c r="AI11" s="49">
        <v>181227</v>
      </c>
      <c r="AJ11" s="49">
        <v>18123</v>
      </c>
      <c r="AK11" s="49">
        <v>199350</v>
      </c>
      <c r="AL11" s="50">
        <v>181227</v>
      </c>
      <c r="AM11" s="50">
        <v>18123</v>
      </c>
      <c r="AN11" s="50">
        <v>199350</v>
      </c>
      <c r="AO11" s="47"/>
      <c r="AP11" s="48" t="s">
        <v>84</v>
      </c>
      <c r="AQ11" s="51">
        <v>5</v>
      </c>
      <c r="AR11" s="48" t="s">
        <v>221</v>
      </c>
      <c r="AS11" s="48" t="s">
        <v>271</v>
      </c>
      <c r="AT11" s="47" t="b">
        <v>0</v>
      </c>
      <c r="AU11" s="48" t="s">
        <v>81</v>
      </c>
      <c r="AV11" s="48"/>
      <c r="AW11" s="48" t="s">
        <v>222</v>
      </c>
      <c r="AX11" s="48"/>
      <c r="AY11" s="48" t="s">
        <v>85</v>
      </c>
      <c r="AZ11" s="47" t="b">
        <v>0</v>
      </c>
      <c r="BA11" s="47"/>
      <c r="BB11" s="47"/>
      <c r="BC11" s="48"/>
      <c r="BD11" s="48"/>
      <c r="BE11" s="47" t="b">
        <v>0</v>
      </c>
      <c r="BF11" s="47" t="b">
        <v>0</v>
      </c>
      <c r="BG11" s="48"/>
      <c r="BH11" s="48"/>
      <c r="BI11" s="49">
        <v>0</v>
      </c>
      <c r="BJ11" s="49">
        <v>0</v>
      </c>
      <c r="BK11" s="49">
        <v>199350</v>
      </c>
      <c r="BL11" s="48"/>
      <c r="BM11" s="48"/>
      <c r="BN11" s="48"/>
      <c r="BO11" s="48"/>
      <c r="BP11" s="48" t="s">
        <v>181</v>
      </c>
      <c r="BQ11" s="48"/>
      <c r="BR11" s="48"/>
      <c r="BS11" s="48">
        <v>0</v>
      </c>
      <c r="BT11" s="48"/>
      <c r="BU11" s="48"/>
      <c r="BV11" t="s">
        <v>202</v>
      </c>
      <c r="BW11" s="24" t="str">
        <f ca="1">VLOOKUP(BX11,Data!B:D,3,0)</f>
        <v>김화니</v>
      </c>
      <c r="BX11" s="24" t="str">
        <f>IFERROR(VLOOKUP(M11, 할인점점포등록!E:I, 5, 0), M11)</f>
        <v>예일선</v>
      </c>
    </row>
    <row r="12" spans="2:78" ht="16.5" customHeight="1" x14ac:dyDescent="0.3">
      <c r="B12" s="47"/>
      <c r="C12" s="47" t="b">
        <v>1</v>
      </c>
      <c r="D12" s="48"/>
      <c r="E12" s="48" t="s">
        <v>211</v>
      </c>
      <c r="F12" s="48">
        <v>202610010003</v>
      </c>
      <c r="G12" s="52">
        <v>46296</v>
      </c>
      <c r="H12" s="48" t="s">
        <v>82</v>
      </c>
      <c r="I12" s="48" t="s">
        <v>83</v>
      </c>
      <c r="J12" s="48" t="s">
        <v>212</v>
      </c>
      <c r="K12" s="48" t="s">
        <v>213</v>
      </c>
      <c r="L12" s="48" t="s">
        <v>261</v>
      </c>
      <c r="M12" s="48" t="s">
        <v>261</v>
      </c>
      <c r="N12" s="48"/>
      <c r="O12" s="47" t="s">
        <v>262</v>
      </c>
      <c r="P12" s="48" t="s">
        <v>261</v>
      </c>
      <c r="Q12" s="48"/>
      <c r="R12" s="47" t="b">
        <v>0</v>
      </c>
      <c r="S12" s="48" t="s">
        <v>272</v>
      </c>
      <c r="T12" s="48" t="s">
        <v>230</v>
      </c>
      <c r="U12" s="48">
        <v>300</v>
      </c>
      <c r="V12" s="48" t="s">
        <v>218</v>
      </c>
      <c r="W12" s="48" t="s">
        <v>219</v>
      </c>
      <c r="X12" s="48" t="s">
        <v>225</v>
      </c>
      <c r="Y12" s="47"/>
      <c r="Z12" s="48" t="s">
        <v>84</v>
      </c>
      <c r="AA12" s="49">
        <v>37500</v>
      </c>
      <c r="AB12" s="49">
        <v>33750</v>
      </c>
      <c r="AC12" s="49">
        <v>756</v>
      </c>
      <c r="AD12" s="47" t="b">
        <v>1</v>
      </c>
      <c r="AE12" s="50">
        <v>10</v>
      </c>
      <c r="AF12" s="48" t="s">
        <v>9</v>
      </c>
      <c r="AG12" s="49">
        <v>1</v>
      </c>
      <c r="AH12" s="49">
        <v>33750</v>
      </c>
      <c r="AI12" s="49">
        <v>23195455</v>
      </c>
      <c r="AJ12" s="49">
        <v>2319545</v>
      </c>
      <c r="AK12" s="49">
        <v>25515000</v>
      </c>
      <c r="AL12" s="50">
        <v>23195455</v>
      </c>
      <c r="AM12" s="50">
        <v>2319545</v>
      </c>
      <c r="AN12" s="50">
        <v>25515000</v>
      </c>
      <c r="AO12" s="47"/>
      <c r="AP12" s="48" t="s">
        <v>84</v>
      </c>
      <c r="AQ12" s="51">
        <v>756</v>
      </c>
      <c r="AR12" s="48" t="s">
        <v>221</v>
      </c>
      <c r="AS12" s="48" t="s">
        <v>1049</v>
      </c>
      <c r="AT12" s="47" t="b">
        <v>0</v>
      </c>
      <c r="AU12" s="48" t="s">
        <v>81</v>
      </c>
      <c r="AV12" s="48"/>
      <c r="AW12" s="48" t="s">
        <v>222</v>
      </c>
      <c r="AX12" s="48"/>
      <c r="AY12" s="48" t="s">
        <v>85</v>
      </c>
      <c r="AZ12" s="47" t="b">
        <v>0</v>
      </c>
      <c r="BA12" s="47"/>
      <c r="BB12" s="47"/>
      <c r="BC12" s="48"/>
      <c r="BD12" s="48"/>
      <c r="BE12" s="47" t="b">
        <v>0</v>
      </c>
      <c r="BF12" s="47" t="b">
        <v>0</v>
      </c>
      <c r="BG12" s="48"/>
      <c r="BH12" s="48"/>
      <c r="BI12" s="49">
        <v>0</v>
      </c>
      <c r="BJ12" s="49">
        <v>0</v>
      </c>
      <c r="BK12" s="49">
        <v>25515000</v>
      </c>
      <c r="BL12" s="48"/>
      <c r="BM12" s="48"/>
      <c r="BN12" s="48"/>
      <c r="BO12" s="48"/>
      <c r="BP12" s="48" t="s">
        <v>181</v>
      </c>
      <c r="BQ12" s="48"/>
      <c r="BR12" s="48"/>
      <c r="BS12" s="48">
        <v>0</v>
      </c>
      <c r="BT12" s="48"/>
      <c r="BU12" s="48"/>
      <c r="BV12" t="s">
        <v>202</v>
      </c>
      <c r="BW12" s="24" t="str">
        <f ca="1">VLOOKUP(BX12,Data!B:D,3,0)</f>
        <v>김화니</v>
      </c>
      <c r="BX12" s="24" t="str">
        <f>IFERROR(VLOOKUP(M12, 할인점점포등록!E:I, 5, 0), M12)</f>
        <v>예일선</v>
      </c>
    </row>
    <row r="13" spans="2:78" ht="16.5" customHeight="1" x14ac:dyDescent="0.3">
      <c r="B13" s="47"/>
      <c r="C13" s="47" t="b">
        <v>1</v>
      </c>
      <c r="D13" s="48"/>
      <c r="E13" s="48" t="s">
        <v>211</v>
      </c>
      <c r="F13" s="48">
        <v>202610010003</v>
      </c>
      <c r="G13" s="52">
        <v>46296</v>
      </c>
      <c r="H13" s="48" t="s">
        <v>82</v>
      </c>
      <c r="I13" s="48" t="s">
        <v>83</v>
      </c>
      <c r="J13" s="48" t="s">
        <v>212</v>
      </c>
      <c r="K13" s="48" t="s">
        <v>213</v>
      </c>
      <c r="L13" s="48" t="s">
        <v>261</v>
      </c>
      <c r="M13" s="48" t="s">
        <v>261</v>
      </c>
      <c r="N13" s="48"/>
      <c r="O13" s="47" t="s">
        <v>262</v>
      </c>
      <c r="P13" s="48" t="s">
        <v>261</v>
      </c>
      <c r="Q13" s="48"/>
      <c r="R13" s="47" t="b">
        <v>0</v>
      </c>
      <c r="S13" s="48" t="s">
        <v>274</v>
      </c>
      <c r="T13" s="48" t="s">
        <v>275</v>
      </c>
      <c r="U13" s="48">
        <v>300</v>
      </c>
      <c r="V13" s="48" t="s">
        <v>218</v>
      </c>
      <c r="W13" s="48" t="s">
        <v>219</v>
      </c>
      <c r="X13" s="48" t="s">
        <v>225</v>
      </c>
      <c r="Y13" s="47"/>
      <c r="Z13" s="48" t="s">
        <v>84</v>
      </c>
      <c r="AA13" s="49">
        <v>56100</v>
      </c>
      <c r="AB13" s="49">
        <v>50490</v>
      </c>
      <c r="AC13" s="49">
        <v>60</v>
      </c>
      <c r="AD13" s="47" t="b">
        <v>1</v>
      </c>
      <c r="AE13" s="50">
        <v>10</v>
      </c>
      <c r="AF13" s="48" t="s">
        <v>9</v>
      </c>
      <c r="AG13" s="49">
        <v>1</v>
      </c>
      <c r="AH13" s="49">
        <v>50490</v>
      </c>
      <c r="AI13" s="49">
        <v>2754000</v>
      </c>
      <c r="AJ13" s="49">
        <v>275400</v>
      </c>
      <c r="AK13" s="49">
        <v>3029400</v>
      </c>
      <c r="AL13" s="50">
        <v>2754000</v>
      </c>
      <c r="AM13" s="50">
        <v>275400</v>
      </c>
      <c r="AN13" s="50">
        <v>3029400</v>
      </c>
      <c r="AO13" s="47"/>
      <c r="AP13" s="48" t="s">
        <v>84</v>
      </c>
      <c r="AQ13" s="51">
        <v>60</v>
      </c>
      <c r="AR13" s="48" t="s">
        <v>221</v>
      </c>
      <c r="AS13" s="48">
        <v>26002</v>
      </c>
      <c r="AT13" s="47" t="b">
        <v>0</v>
      </c>
      <c r="AU13" s="48" t="s">
        <v>81</v>
      </c>
      <c r="AV13" s="48"/>
      <c r="AW13" s="48" t="s">
        <v>222</v>
      </c>
      <c r="AX13" s="48"/>
      <c r="AY13" s="48" t="s">
        <v>85</v>
      </c>
      <c r="AZ13" s="47" t="b">
        <v>0</v>
      </c>
      <c r="BA13" s="47"/>
      <c r="BB13" s="47"/>
      <c r="BC13" s="48"/>
      <c r="BD13" s="48"/>
      <c r="BE13" s="47" t="b">
        <v>0</v>
      </c>
      <c r="BF13" s="47" t="b">
        <v>0</v>
      </c>
      <c r="BG13" s="48"/>
      <c r="BH13" s="48"/>
      <c r="BI13" s="49">
        <v>0</v>
      </c>
      <c r="BJ13" s="49">
        <v>0</v>
      </c>
      <c r="BK13" s="49">
        <v>3029400</v>
      </c>
      <c r="BL13" s="48"/>
      <c r="BM13" s="48"/>
      <c r="BN13" s="48"/>
      <c r="BO13" s="48"/>
      <c r="BP13" s="48" t="s">
        <v>181</v>
      </c>
      <c r="BQ13" s="48"/>
      <c r="BR13" s="48"/>
      <c r="BS13" s="48">
        <v>0</v>
      </c>
      <c r="BT13" s="48"/>
      <c r="BU13" s="48"/>
      <c r="BV13" t="s">
        <v>202</v>
      </c>
      <c r="BW13" s="24" t="str">
        <f ca="1">VLOOKUP(BX13,Data!B:D,3,0)</f>
        <v>김화니</v>
      </c>
      <c r="BX13" s="24" t="str">
        <f>IFERROR(VLOOKUP(M13, 할인점점포등록!E:I, 5, 0), M13)</f>
        <v>예일선</v>
      </c>
    </row>
    <row r="14" spans="2:78" ht="16.5" customHeight="1" x14ac:dyDescent="0.3">
      <c r="B14" s="47"/>
      <c r="C14" s="47" t="b">
        <v>1</v>
      </c>
      <c r="D14" s="48"/>
      <c r="E14" s="48" t="s">
        <v>211</v>
      </c>
      <c r="F14" s="48">
        <v>202610010003</v>
      </c>
      <c r="G14" s="52">
        <v>46296</v>
      </c>
      <c r="H14" s="48" t="s">
        <v>82</v>
      </c>
      <c r="I14" s="48" t="s">
        <v>83</v>
      </c>
      <c r="J14" s="48" t="s">
        <v>212</v>
      </c>
      <c r="K14" s="48" t="s">
        <v>213</v>
      </c>
      <c r="L14" s="48" t="s">
        <v>261</v>
      </c>
      <c r="M14" s="48" t="s">
        <v>261</v>
      </c>
      <c r="N14" s="48"/>
      <c r="O14" s="47" t="s">
        <v>262</v>
      </c>
      <c r="P14" s="48" t="s">
        <v>261</v>
      </c>
      <c r="Q14" s="48"/>
      <c r="R14" s="47" t="b">
        <v>0</v>
      </c>
      <c r="S14" s="48" t="s">
        <v>274</v>
      </c>
      <c r="T14" s="48" t="s">
        <v>275</v>
      </c>
      <c r="U14" s="48">
        <v>300</v>
      </c>
      <c r="V14" s="48" t="s">
        <v>218</v>
      </c>
      <c r="W14" s="48" t="s">
        <v>219</v>
      </c>
      <c r="X14" s="48" t="s">
        <v>225</v>
      </c>
      <c r="Y14" s="47"/>
      <c r="Z14" s="48" t="s">
        <v>84</v>
      </c>
      <c r="AA14" s="49">
        <v>56100</v>
      </c>
      <c r="AB14" s="49">
        <v>50490</v>
      </c>
      <c r="AC14" s="49">
        <v>180</v>
      </c>
      <c r="AD14" s="47" t="b">
        <v>1</v>
      </c>
      <c r="AE14" s="50">
        <v>10</v>
      </c>
      <c r="AF14" s="48" t="s">
        <v>9</v>
      </c>
      <c r="AG14" s="49">
        <v>1</v>
      </c>
      <c r="AH14" s="49">
        <v>50490</v>
      </c>
      <c r="AI14" s="49">
        <v>8262000</v>
      </c>
      <c r="AJ14" s="49">
        <v>826200</v>
      </c>
      <c r="AK14" s="49">
        <v>9088200</v>
      </c>
      <c r="AL14" s="50">
        <v>8262000</v>
      </c>
      <c r="AM14" s="50">
        <v>826200</v>
      </c>
      <c r="AN14" s="50">
        <v>9088200</v>
      </c>
      <c r="AO14" s="47"/>
      <c r="AP14" s="48" t="s">
        <v>84</v>
      </c>
      <c r="AQ14" s="51">
        <v>180</v>
      </c>
      <c r="AR14" s="48" t="s">
        <v>221</v>
      </c>
      <c r="AS14" s="48">
        <v>26003</v>
      </c>
      <c r="AT14" s="47" t="b">
        <v>0</v>
      </c>
      <c r="AU14" s="48" t="s">
        <v>81</v>
      </c>
      <c r="AV14" s="48"/>
      <c r="AW14" s="48" t="s">
        <v>222</v>
      </c>
      <c r="AX14" s="48"/>
      <c r="AY14" s="48" t="s">
        <v>85</v>
      </c>
      <c r="AZ14" s="47" t="b">
        <v>0</v>
      </c>
      <c r="BA14" s="47"/>
      <c r="BB14" s="47"/>
      <c r="BC14" s="48"/>
      <c r="BD14" s="48"/>
      <c r="BE14" s="47" t="b">
        <v>0</v>
      </c>
      <c r="BF14" s="47" t="b">
        <v>0</v>
      </c>
      <c r="BG14" s="48"/>
      <c r="BH14" s="48"/>
      <c r="BI14" s="49">
        <v>0</v>
      </c>
      <c r="BJ14" s="49">
        <v>0</v>
      </c>
      <c r="BK14" s="49">
        <v>9088200</v>
      </c>
      <c r="BL14" s="48"/>
      <c r="BM14" s="48"/>
      <c r="BN14" s="48"/>
      <c r="BO14" s="48"/>
      <c r="BP14" s="48" t="s">
        <v>181</v>
      </c>
      <c r="BQ14" s="48"/>
      <c r="BR14" s="48"/>
      <c r="BS14" s="48">
        <v>0</v>
      </c>
      <c r="BT14" s="48"/>
      <c r="BU14" s="48"/>
      <c r="BV14" t="s">
        <v>202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7"/>
      <c r="C15" s="47" t="b">
        <v>1</v>
      </c>
      <c r="D15" s="48"/>
      <c r="E15" s="48" t="s">
        <v>211</v>
      </c>
      <c r="F15" s="48">
        <v>202610010003</v>
      </c>
      <c r="G15" s="52">
        <v>46296</v>
      </c>
      <c r="H15" s="48" t="s">
        <v>82</v>
      </c>
      <c r="I15" s="48" t="s">
        <v>83</v>
      </c>
      <c r="J15" s="48" t="s">
        <v>212</v>
      </c>
      <c r="K15" s="48" t="s">
        <v>213</v>
      </c>
      <c r="L15" s="48" t="s">
        <v>261</v>
      </c>
      <c r="M15" s="48" t="s">
        <v>261</v>
      </c>
      <c r="N15" s="48"/>
      <c r="O15" s="47" t="s">
        <v>262</v>
      </c>
      <c r="P15" s="48" t="s">
        <v>261</v>
      </c>
      <c r="Q15" s="48"/>
      <c r="R15" s="47" t="b">
        <v>0</v>
      </c>
      <c r="S15" s="48" t="s">
        <v>258</v>
      </c>
      <c r="T15" s="48" t="s">
        <v>259</v>
      </c>
      <c r="U15" s="48">
        <v>500</v>
      </c>
      <c r="V15" s="48" t="s">
        <v>234</v>
      </c>
      <c r="W15" s="48" t="s">
        <v>235</v>
      </c>
      <c r="X15" s="48" t="s">
        <v>236</v>
      </c>
      <c r="Y15" s="47"/>
      <c r="Z15" s="48" t="s">
        <v>84</v>
      </c>
      <c r="AA15" s="49">
        <v>51500</v>
      </c>
      <c r="AB15" s="49">
        <v>46350</v>
      </c>
      <c r="AC15" s="49">
        <v>10</v>
      </c>
      <c r="AD15" s="47" t="b">
        <v>1</v>
      </c>
      <c r="AE15" s="50">
        <v>10</v>
      </c>
      <c r="AF15" s="48" t="s">
        <v>9</v>
      </c>
      <c r="AG15" s="49">
        <v>1</v>
      </c>
      <c r="AH15" s="49">
        <v>46350</v>
      </c>
      <c r="AI15" s="49">
        <v>421364</v>
      </c>
      <c r="AJ15" s="49">
        <v>42136</v>
      </c>
      <c r="AK15" s="49">
        <v>463500</v>
      </c>
      <c r="AL15" s="50">
        <v>421364</v>
      </c>
      <c r="AM15" s="50">
        <v>42136</v>
      </c>
      <c r="AN15" s="50">
        <v>463500</v>
      </c>
      <c r="AO15" s="47"/>
      <c r="AP15" s="48" t="s">
        <v>84</v>
      </c>
      <c r="AQ15" s="51">
        <v>10</v>
      </c>
      <c r="AR15" s="48" t="s">
        <v>221</v>
      </c>
      <c r="AS15" s="48">
        <v>26001</v>
      </c>
      <c r="AT15" s="47" t="b">
        <v>0</v>
      </c>
      <c r="AU15" s="48" t="s">
        <v>81</v>
      </c>
      <c r="AV15" s="48"/>
      <c r="AW15" s="48" t="s">
        <v>222</v>
      </c>
      <c r="AX15" s="48"/>
      <c r="AY15" s="48" t="s">
        <v>85</v>
      </c>
      <c r="AZ15" s="47" t="b">
        <v>0</v>
      </c>
      <c r="BA15" s="47"/>
      <c r="BB15" s="47"/>
      <c r="BC15" s="48"/>
      <c r="BD15" s="48"/>
      <c r="BE15" s="47" t="b">
        <v>0</v>
      </c>
      <c r="BF15" s="47" t="b">
        <v>0</v>
      </c>
      <c r="BG15" s="48"/>
      <c r="BH15" s="48"/>
      <c r="BI15" s="49">
        <v>0</v>
      </c>
      <c r="BJ15" s="49">
        <v>0</v>
      </c>
      <c r="BK15" s="49">
        <v>463500</v>
      </c>
      <c r="BL15" s="48"/>
      <c r="BM15" s="48"/>
      <c r="BN15" s="48"/>
      <c r="BO15" s="48"/>
      <c r="BP15" s="48" t="s">
        <v>181</v>
      </c>
      <c r="BQ15" s="48"/>
      <c r="BR15" s="48"/>
      <c r="BS15" s="48">
        <v>0</v>
      </c>
      <c r="BT15" s="48"/>
      <c r="BU15" s="48"/>
      <c r="BV15" t="s">
        <v>202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7"/>
      <c r="C16" s="47" t="b">
        <v>1</v>
      </c>
      <c r="D16" s="48"/>
      <c r="E16" s="48" t="s">
        <v>211</v>
      </c>
      <c r="F16" s="48">
        <v>202610010004</v>
      </c>
      <c r="G16" s="52">
        <v>46296</v>
      </c>
      <c r="H16" s="48" t="s">
        <v>82</v>
      </c>
      <c r="I16" s="48" t="s">
        <v>83</v>
      </c>
      <c r="J16" s="48" t="s">
        <v>212</v>
      </c>
      <c r="K16" s="48" t="s">
        <v>213</v>
      </c>
      <c r="L16" s="48" t="s">
        <v>247</v>
      </c>
      <c r="M16" s="48" t="s">
        <v>247</v>
      </c>
      <c r="N16" s="48"/>
      <c r="O16" s="47" t="s">
        <v>248</v>
      </c>
      <c r="P16" s="48" t="s">
        <v>247</v>
      </c>
      <c r="Q16" s="48"/>
      <c r="R16" s="47" t="b">
        <v>0</v>
      </c>
      <c r="S16" s="48" t="s">
        <v>251</v>
      </c>
      <c r="T16" s="48" t="s">
        <v>252</v>
      </c>
      <c r="U16" s="48">
        <v>1</v>
      </c>
      <c r="V16" s="48" t="s">
        <v>234</v>
      </c>
      <c r="W16" s="48" t="s">
        <v>235</v>
      </c>
      <c r="X16" s="48" t="s">
        <v>253</v>
      </c>
      <c r="Y16" s="47"/>
      <c r="Z16" s="48" t="s">
        <v>84</v>
      </c>
      <c r="AA16" s="49">
        <v>3450</v>
      </c>
      <c r="AB16" s="49">
        <v>3105</v>
      </c>
      <c r="AC16" s="49">
        <v>2</v>
      </c>
      <c r="AD16" s="47" t="b">
        <v>1</v>
      </c>
      <c r="AE16" s="50">
        <v>10</v>
      </c>
      <c r="AF16" s="48" t="s">
        <v>9</v>
      </c>
      <c r="AG16" s="49">
        <v>1</v>
      </c>
      <c r="AH16" s="49">
        <v>3105</v>
      </c>
      <c r="AI16" s="49">
        <v>5645</v>
      </c>
      <c r="AJ16" s="49">
        <v>565</v>
      </c>
      <c r="AK16" s="49">
        <v>6210</v>
      </c>
      <c r="AL16" s="50">
        <v>5645</v>
      </c>
      <c r="AM16" s="50">
        <v>565</v>
      </c>
      <c r="AN16" s="50">
        <v>6210</v>
      </c>
      <c r="AO16" s="47"/>
      <c r="AP16" s="48" t="s">
        <v>84</v>
      </c>
      <c r="AQ16" s="51">
        <v>2</v>
      </c>
      <c r="AR16" s="48" t="s">
        <v>221</v>
      </c>
      <c r="AS16" s="48">
        <v>25001</v>
      </c>
      <c r="AT16" s="47" t="b">
        <v>0</v>
      </c>
      <c r="AU16" s="48" t="s">
        <v>81</v>
      </c>
      <c r="AV16" s="48"/>
      <c r="AW16" s="48" t="s">
        <v>222</v>
      </c>
      <c r="AX16" s="48"/>
      <c r="AY16" s="48" t="s">
        <v>85</v>
      </c>
      <c r="AZ16" s="47" t="b">
        <v>0</v>
      </c>
      <c r="BA16" s="47"/>
      <c r="BB16" s="47"/>
      <c r="BC16" s="48"/>
      <c r="BD16" s="48"/>
      <c r="BE16" s="47" t="b">
        <v>0</v>
      </c>
      <c r="BF16" s="47" t="b">
        <v>0</v>
      </c>
      <c r="BG16" s="48"/>
      <c r="BH16" s="48"/>
      <c r="BI16" s="49">
        <v>0</v>
      </c>
      <c r="BJ16" s="49">
        <v>0</v>
      </c>
      <c r="BK16" s="49">
        <v>6210</v>
      </c>
      <c r="BL16" s="48"/>
      <c r="BM16" s="48"/>
      <c r="BN16" s="48"/>
      <c r="BO16" s="48"/>
      <c r="BP16" s="48" t="s">
        <v>181</v>
      </c>
      <c r="BQ16" s="48"/>
      <c r="BR16" s="48"/>
      <c r="BS16" s="48">
        <v>0</v>
      </c>
      <c r="BT16" s="48"/>
      <c r="BU16" s="48"/>
      <c r="BV16" t="s">
        <v>202</v>
      </c>
      <c r="BW16" s="24" t="str">
        <f ca="1">VLOOKUP(BX16,Data!B:D,3,0)</f>
        <v>김화니</v>
      </c>
      <c r="BX16" s="24" t="str">
        <f>IFERROR(VLOOKUP(M16, 할인점점포등록!E:I, 5, 0), M16)</f>
        <v>백제약품전주지점</v>
      </c>
    </row>
    <row r="17" spans="2:76" ht="16.5" customHeight="1" x14ac:dyDescent="0.3">
      <c r="B17" s="47"/>
      <c r="C17" s="47" t="b">
        <v>1</v>
      </c>
      <c r="D17" s="48"/>
      <c r="E17" s="48" t="s">
        <v>211</v>
      </c>
      <c r="F17" s="48">
        <v>202610010004</v>
      </c>
      <c r="G17" s="52">
        <v>46296</v>
      </c>
      <c r="H17" s="48" t="s">
        <v>82</v>
      </c>
      <c r="I17" s="48" t="s">
        <v>83</v>
      </c>
      <c r="J17" s="48" t="s">
        <v>212</v>
      </c>
      <c r="K17" s="48" t="s">
        <v>213</v>
      </c>
      <c r="L17" s="48" t="s">
        <v>247</v>
      </c>
      <c r="M17" s="48" t="s">
        <v>247</v>
      </c>
      <c r="N17" s="48"/>
      <c r="O17" s="47" t="s">
        <v>248</v>
      </c>
      <c r="P17" s="48" t="s">
        <v>247</v>
      </c>
      <c r="Q17" s="48"/>
      <c r="R17" s="47" t="b">
        <v>0</v>
      </c>
      <c r="S17" s="48" t="s">
        <v>989</v>
      </c>
      <c r="T17" s="48" t="s">
        <v>990</v>
      </c>
      <c r="U17" s="48">
        <v>30</v>
      </c>
      <c r="V17" s="48" t="s">
        <v>234</v>
      </c>
      <c r="W17" s="48" t="s">
        <v>235</v>
      </c>
      <c r="X17" s="48" t="s">
        <v>236</v>
      </c>
      <c r="Y17" s="47"/>
      <c r="Z17" s="48" t="s">
        <v>84</v>
      </c>
      <c r="AA17" s="49">
        <v>3000</v>
      </c>
      <c r="AB17" s="49">
        <v>2700</v>
      </c>
      <c r="AC17" s="49">
        <v>10</v>
      </c>
      <c r="AD17" s="47" t="b">
        <v>1</v>
      </c>
      <c r="AE17" s="50">
        <v>10</v>
      </c>
      <c r="AF17" s="48" t="s">
        <v>9</v>
      </c>
      <c r="AG17" s="49">
        <v>1</v>
      </c>
      <c r="AH17" s="49">
        <v>2700</v>
      </c>
      <c r="AI17" s="49">
        <v>24545</v>
      </c>
      <c r="AJ17" s="49">
        <v>2455</v>
      </c>
      <c r="AK17" s="49">
        <v>27000</v>
      </c>
      <c r="AL17" s="50">
        <v>24545</v>
      </c>
      <c r="AM17" s="50">
        <v>2455</v>
      </c>
      <c r="AN17" s="50">
        <v>27000</v>
      </c>
      <c r="AO17" s="47"/>
      <c r="AP17" s="48" t="s">
        <v>84</v>
      </c>
      <c r="AQ17" s="51">
        <v>10</v>
      </c>
      <c r="AR17" s="48" t="s">
        <v>221</v>
      </c>
      <c r="AS17" s="48" t="s">
        <v>231</v>
      </c>
      <c r="AT17" s="47" t="b">
        <v>0</v>
      </c>
      <c r="AU17" s="48" t="s">
        <v>81</v>
      </c>
      <c r="AV17" s="48"/>
      <c r="AW17" s="48" t="s">
        <v>222</v>
      </c>
      <c r="AX17" s="48"/>
      <c r="AY17" s="48" t="s">
        <v>85</v>
      </c>
      <c r="AZ17" s="47" t="b">
        <v>0</v>
      </c>
      <c r="BA17" s="47"/>
      <c r="BB17" s="47"/>
      <c r="BC17" s="48"/>
      <c r="BD17" s="48"/>
      <c r="BE17" s="47" t="b">
        <v>0</v>
      </c>
      <c r="BF17" s="47" t="b">
        <v>0</v>
      </c>
      <c r="BG17" s="48"/>
      <c r="BH17" s="48"/>
      <c r="BI17" s="49">
        <v>0</v>
      </c>
      <c r="BJ17" s="49">
        <v>0</v>
      </c>
      <c r="BK17" s="49">
        <v>27000</v>
      </c>
      <c r="BL17" s="48"/>
      <c r="BM17" s="48"/>
      <c r="BN17" s="48"/>
      <c r="BO17" s="48"/>
      <c r="BP17" s="48" t="s">
        <v>181</v>
      </c>
      <c r="BQ17" s="48"/>
      <c r="BR17" s="48"/>
      <c r="BS17" s="48">
        <v>0</v>
      </c>
      <c r="BT17" s="48"/>
      <c r="BU17" s="48"/>
      <c r="BV17" t="s">
        <v>202</v>
      </c>
      <c r="BW17" s="24" t="str">
        <f ca="1">VLOOKUP(BX17,Data!B:D,3,0)</f>
        <v>김화니</v>
      </c>
      <c r="BX17" s="24" t="str">
        <f>IFERROR(VLOOKUP(M17, 할인점점포등록!E:I, 5, 0), M17)</f>
        <v>백제약품전주지점</v>
      </c>
    </row>
    <row r="18" spans="2:76" ht="16.5" customHeight="1" x14ac:dyDescent="0.3">
      <c r="B18" s="47"/>
      <c r="C18" s="47" t="b">
        <v>1</v>
      </c>
      <c r="D18" s="48"/>
      <c r="E18" s="48" t="s">
        <v>211</v>
      </c>
      <c r="F18" s="48">
        <v>202610010004</v>
      </c>
      <c r="G18" s="52">
        <v>46296</v>
      </c>
      <c r="H18" s="48" t="s">
        <v>82</v>
      </c>
      <c r="I18" s="48" t="s">
        <v>83</v>
      </c>
      <c r="J18" s="48" t="s">
        <v>212</v>
      </c>
      <c r="K18" s="48" t="s">
        <v>213</v>
      </c>
      <c r="L18" s="48" t="s">
        <v>247</v>
      </c>
      <c r="M18" s="48" t="s">
        <v>247</v>
      </c>
      <c r="N18" s="48"/>
      <c r="O18" s="47" t="s">
        <v>248</v>
      </c>
      <c r="P18" s="48" t="s">
        <v>247</v>
      </c>
      <c r="Q18" s="48"/>
      <c r="R18" s="47" t="b">
        <v>0</v>
      </c>
      <c r="S18" s="48" t="s">
        <v>267</v>
      </c>
      <c r="T18" s="48" t="s">
        <v>224</v>
      </c>
      <c r="U18" s="48">
        <v>30</v>
      </c>
      <c r="V18" s="48" t="s">
        <v>218</v>
      </c>
      <c r="W18" s="48" t="s">
        <v>219</v>
      </c>
      <c r="X18" s="48" t="s">
        <v>225</v>
      </c>
      <c r="Y18" s="47"/>
      <c r="Z18" s="48" t="s">
        <v>84</v>
      </c>
      <c r="AA18" s="49">
        <v>4440</v>
      </c>
      <c r="AB18" s="49">
        <v>3996</v>
      </c>
      <c r="AC18" s="49">
        <v>10</v>
      </c>
      <c r="AD18" s="47" t="b">
        <v>1</v>
      </c>
      <c r="AE18" s="50">
        <v>10</v>
      </c>
      <c r="AF18" s="48" t="s">
        <v>9</v>
      </c>
      <c r="AG18" s="49">
        <v>1</v>
      </c>
      <c r="AH18" s="49">
        <v>3996</v>
      </c>
      <c r="AI18" s="49">
        <v>36327</v>
      </c>
      <c r="AJ18" s="49">
        <v>3633</v>
      </c>
      <c r="AK18" s="49">
        <v>39960</v>
      </c>
      <c r="AL18" s="50">
        <v>36327</v>
      </c>
      <c r="AM18" s="50">
        <v>3633</v>
      </c>
      <c r="AN18" s="50">
        <v>39960</v>
      </c>
      <c r="AO18" s="47"/>
      <c r="AP18" s="48" t="s">
        <v>84</v>
      </c>
      <c r="AQ18" s="51">
        <v>10</v>
      </c>
      <c r="AR18" s="48" t="s">
        <v>221</v>
      </c>
      <c r="AS18" s="48" t="s">
        <v>268</v>
      </c>
      <c r="AT18" s="47" t="b">
        <v>0</v>
      </c>
      <c r="AU18" s="48" t="s">
        <v>81</v>
      </c>
      <c r="AV18" s="48"/>
      <c r="AW18" s="48" t="s">
        <v>222</v>
      </c>
      <c r="AX18" s="48"/>
      <c r="AY18" s="48" t="s">
        <v>85</v>
      </c>
      <c r="AZ18" s="47" t="b">
        <v>0</v>
      </c>
      <c r="BA18" s="47"/>
      <c r="BB18" s="47"/>
      <c r="BC18" s="48"/>
      <c r="BD18" s="48"/>
      <c r="BE18" s="47" t="b">
        <v>0</v>
      </c>
      <c r="BF18" s="47" t="b">
        <v>0</v>
      </c>
      <c r="BG18" s="48"/>
      <c r="BH18" s="48"/>
      <c r="BI18" s="49">
        <v>0</v>
      </c>
      <c r="BJ18" s="49">
        <v>0</v>
      </c>
      <c r="BK18" s="49">
        <v>39960</v>
      </c>
      <c r="BL18" s="48"/>
      <c r="BM18" s="48"/>
      <c r="BN18" s="48"/>
      <c r="BO18" s="48"/>
      <c r="BP18" s="48" t="s">
        <v>181</v>
      </c>
      <c r="BQ18" s="48"/>
      <c r="BR18" s="48"/>
      <c r="BS18" s="48">
        <v>0</v>
      </c>
      <c r="BT18" s="48"/>
      <c r="BU18" s="48"/>
      <c r="BV18" t="s">
        <v>202</v>
      </c>
      <c r="BW18" s="24" t="str">
        <f ca="1">VLOOKUP(BX18,Data!B:D,3,0)</f>
        <v>김화니</v>
      </c>
      <c r="BX18" s="24" t="str">
        <f>IFERROR(VLOOKUP(M18, 할인점점포등록!E:I, 5, 0), M18)</f>
        <v>백제약품전주지점</v>
      </c>
    </row>
    <row r="19" spans="2:76" ht="16.5" customHeight="1" x14ac:dyDescent="0.3">
      <c r="B19" s="47"/>
      <c r="C19" s="47" t="b">
        <v>1</v>
      </c>
      <c r="D19" s="48"/>
      <c r="E19" s="48" t="s">
        <v>211</v>
      </c>
      <c r="F19" s="48">
        <v>202610010004</v>
      </c>
      <c r="G19" s="52">
        <v>46296</v>
      </c>
      <c r="H19" s="48" t="s">
        <v>82</v>
      </c>
      <c r="I19" s="48" t="s">
        <v>83</v>
      </c>
      <c r="J19" s="48" t="s">
        <v>212</v>
      </c>
      <c r="K19" s="48" t="s">
        <v>213</v>
      </c>
      <c r="L19" s="48" t="s">
        <v>247</v>
      </c>
      <c r="M19" s="48" t="s">
        <v>247</v>
      </c>
      <c r="N19" s="48"/>
      <c r="O19" s="47" t="s">
        <v>248</v>
      </c>
      <c r="P19" s="48" t="s">
        <v>247</v>
      </c>
      <c r="Q19" s="48"/>
      <c r="R19" s="47" t="b">
        <v>0</v>
      </c>
      <c r="S19" s="48" t="s">
        <v>254</v>
      </c>
      <c r="T19" s="48" t="s">
        <v>255</v>
      </c>
      <c r="U19" s="48">
        <v>10</v>
      </c>
      <c r="V19" s="48" t="s">
        <v>218</v>
      </c>
      <c r="W19" s="48" t="s">
        <v>256</v>
      </c>
      <c r="X19" s="48" t="s">
        <v>257</v>
      </c>
      <c r="Y19" s="47"/>
      <c r="Z19" s="48" t="s">
        <v>84</v>
      </c>
      <c r="AA19" s="49">
        <v>6780</v>
      </c>
      <c r="AB19" s="49">
        <v>6102</v>
      </c>
      <c r="AC19" s="49">
        <v>50</v>
      </c>
      <c r="AD19" s="47" t="b">
        <v>1</v>
      </c>
      <c r="AE19" s="50">
        <v>10</v>
      </c>
      <c r="AF19" s="48" t="s">
        <v>9</v>
      </c>
      <c r="AG19" s="49">
        <v>1</v>
      </c>
      <c r="AH19" s="49">
        <v>6102</v>
      </c>
      <c r="AI19" s="49">
        <v>277364</v>
      </c>
      <c r="AJ19" s="49">
        <v>27736</v>
      </c>
      <c r="AK19" s="49">
        <v>305100</v>
      </c>
      <c r="AL19" s="50">
        <v>277364</v>
      </c>
      <c r="AM19" s="50">
        <v>27736</v>
      </c>
      <c r="AN19" s="50">
        <v>305100</v>
      </c>
      <c r="AO19" s="47"/>
      <c r="AP19" s="48" t="s">
        <v>84</v>
      </c>
      <c r="AQ19" s="51">
        <v>50</v>
      </c>
      <c r="AR19" s="48" t="s">
        <v>221</v>
      </c>
      <c r="AS19" s="48">
        <v>25005</v>
      </c>
      <c r="AT19" s="47" t="b">
        <v>0</v>
      </c>
      <c r="AU19" s="48" t="s">
        <v>81</v>
      </c>
      <c r="AV19" s="48"/>
      <c r="AW19" s="48" t="s">
        <v>222</v>
      </c>
      <c r="AX19" s="48"/>
      <c r="AY19" s="48" t="s">
        <v>85</v>
      </c>
      <c r="AZ19" s="47" t="b">
        <v>0</v>
      </c>
      <c r="BA19" s="47"/>
      <c r="BB19" s="47"/>
      <c r="BC19" s="48"/>
      <c r="BD19" s="48"/>
      <c r="BE19" s="47" t="b">
        <v>0</v>
      </c>
      <c r="BF19" s="47" t="b">
        <v>0</v>
      </c>
      <c r="BG19" s="48"/>
      <c r="BH19" s="48"/>
      <c r="BI19" s="49">
        <v>0</v>
      </c>
      <c r="BJ19" s="49">
        <v>0</v>
      </c>
      <c r="BK19" s="49">
        <v>305100</v>
      </c>
      <c r="BL19" s="48"/>
      <c r="BM19" s="48"/>
      <c r="BN19" s="48"/>
      <c r="BO19" s="48"/>
      <c r="BP19" s="48" t="s">
        <v>181</v>
      </c>
      <c r="BQ19" s="48"/>
      <c r="BR19" s="48"/>
      <c r="BS19" s="48">
        <v>0</v>
      </c>
      <c r="BT19" s="48"/>
      <c r="BU19" s="48"/>
      <c r="BV19" t="s">
        <v>202</v>
      </c>
      <c r="BW19" s="24" t="str">
        <f ca="1">VLOOKUP(BX19,Data!B:D,3,0)</f>
        <v>김화니</v>
      </c>
      <c r="BX19" s="24" t="str">
        <f>IFERROR(VLOOKUP(M19, 할인점점포등록!E:I, 5, 0), M19)</f>
        <v>백제약품전주지점</v>
      </c>
    </row>
    <row r="20" spans="2:76" ht="16.5" customHeight="1" x14ac:dyDescent="0.3">
      <c r="B20" s="47"/>
      <c r="C20" s="47" t="b">
        <v>1</v>
      </c>
      <c r="D20" s="48"/>
      <c r="E20" s="48" t="s">
        <v>211</v>
      </c>
      <c r="F20" s="48">
        <v>202610010004</v>
      </c>
      <c r="G20" s="52">
        <v>46296</v>
      </c>
      <c r="H20" s="48" t="s">
        <v>82</v>
      </c>
      <c r="I20" s="48" t="s">
        <v>83</v>
      </c>
      <c r="J20" s="48" t="s">
        <v>212</v>
      </c>
      <c r="K20" s="48" t="s">
        <v>213</v>
      </c>
      <c r="L20" s="48" t="s">
        <v>247</v>
      </c>
      <c r="M20" s="48" t="s">
        <v>247</v>
      </c>
      <c r="N20" s="48"/>
      <c r="O20" s="47" t="s">
        <v>248</v>
      </c>
      <c r="P20" s="48" t="s">
        <v>247</v>
      </c>
      <c r="Q20" s="48"/>
      <c r="R20" s="47" t="b">
        <v>0</v>
      </c>
      <c r="S20" s="48" t="s">
        <v>258</v>
      </c>
      <c r="T20" s="48" t="s">
        <v>259</v>
      </c>
      <c r="U20" s="48">
        <v>500</v>
      </c>
      <c r="V20" s="48" t="s">
        <v>234</v>
      </c>
      <c r="W20" s="48" t="s">
        <v>235</v>
      </c>
      <c r="X20" s="48" t="s">
        <v>236</v>
      </c>
      <c r="Y20" s="47"/>
      <c r="Z20" s="48" t="s">
        <v>84</v>
      </c>
      <c r="AA20" s="49">
        <v>51500</v>
      </c>
      <c r="AB20" s="49">
        <v>46350</v>
      </c>
      <c r="AC20" s="49">
        <v>3</v>
      </c>
      <c r="AD20" s="47" t="b">
        <v>1</v>
      </c>
      <c r="AE20" s="50">
        <v>10</v>
      </c>
      <c r="AF20" s="48" t="s">
        <v>9</v>
      </c>
      <c r="AG20" s="49">
        <v>1</v>
      </c>
      <c r="AH20" s="49">
        <v>46350</v>
      </c>
      <c r="AI20" s="49">
        <v>126409</v>
      </c>
      <c r="AJ20" s="49">
        <v>12641</v>
      </c>
      <c r="AK20" s="49">
        <v>139050</v>
      </c>
      <c r="AL20" s="50">
        <v>126409</v>
      </c>
      <c r="AM20" s="50">
        <v>12641</v>
      </c>
      <c r="AN20" s="50">
        <v>139050</v>
      </c>
      <c r="AO20" s="47"/>
      <c r="AP20" s="48" t="s">
        <v>84</v>
      </c>
      <c r="AQ20" s="51">
        <v>3</v>
      </c>
      <c r="AR20" s="48" t="s">
        <v>221</v>
      </c>
      <c r="AS20" s="48">
        <v>26001</v>
      </c>
      <c r="AT20" s="47" t="b">
        <v>0</v>
      </c>
      <c r="AU20" s="48" t="s">
        <v>81</v>
      </c>
      <c r="AV20" s="48"/>
      <c r="AW20" s="48" t="s">
        <v>222</v>
      </c>
      <c r="AX20" s="48"/>
      <c r="AY20" s="48" t="s">
        <v>85</v>
      </c>
      <c r="AZ20" s="47" t="b">
        <v>0</v>
      </c>
      <c r="BA20" s="47"/>
      <c r="BB20" s="47"/>
      <c r="BC20" s="48"/>
      <c r="BD20" s="48"/>
      <c r="BE20" s="47" t="b">
        <v>0</v>
      </c>
      <c r="BF20" s="47" t="b">
        <v>0</v>
      </c>
      <c r="BG20" s="48"/>
      <c r="BH20" s="48"/>
      <c r="BI20" s="49">
        <v>0</v>
      </c>
      <c r="BJ20" s="49">
        <v>0</v>
      </c>
      <c r="BK20" s="49">
        <v>139050</v>
      </c>
      <c r="BL20" s="48"/>
      <c r="BM20" s="48"/>
      <c r="BN20" s="48"/>
      <c r="BO20" s="48"/>
      <c r="BP20" s="48" t="s">
        <v>181</v>
      </c>
      <c r="BQ20" s="48"/>
      <c r="BR20" s="48"/>
      <c r="BS20" s="48">
        <v>0</v>
      </c>
      <c r="BT20" s="48"/>
      <c r="BU20" s="48"/>
      <c r="BV20" t="s">
        <v>202</v>
      </c>
      <c r="BW20" s="24" t="str">
        <f ca="1">VLOOKUP(BX20,Data!B:D,3,0)</f>
        <v>김화니</v>
      </c>
      <c r="BX20" s="24" t="str">
        <f>IFERROR(VLOOKUP(M20, 할인점점포등록!E:I, 5, 0), M20)</f>
        <v>백제약품전주지점</v>
      </c>
    </row>
    <row r="21" spans="2:76" ht="16.5" customHeight="1" x14ac:dyDescent="0.3">
      <c r="B21" s="47"/>
      <c r="C21" s="47" t="b">
        <v>1</v>
      </c>
      <c r="D21" s="48"/>
      <c r="E21" s="48" t="s">
        <v>211</v>
      </c>
      <c r="F21" s="48">
        <v>202610010004</v>
      </c>
      <c r="G21" s="52">
        <v>46296</v>
      </c>
      <c r="H21" s="48" t="s">
        <v>82</v>
      </c>
      <c r="I21" s="48" t="s">
        <v>83</v>
      </c>
      <c r="J21" s="48" t="s">
        <v>212</v>
      </c>
      <c r="K21" s="48" t="s">
        <v>213</v>
      </c>
      <c r="L21" s="48" t="s">
        <v>247</v>
      </c>
      <c r="M21" s="48" t="s">
        <v>247</v>
      </c>
      <c r="N21" s="48"/>
      <c r="O21" s="47" t="s">
        <v>248</v>
      </c>
      <c r="P21" s="48" t="s">
        <v>247</v>
      </c>
      <c r="Q21" s="48"/>
      <c r="R21" s="47" t="b">
        <v>0</v>
      </c>
      <c r="S21" s="48" t="s">
        <v>1005</v>
      </c>
      <c r="T21" s="48" t="s">
        <v>1006</v>
      </c>
      <c r="U21" s="48">
        <v>10</v>
      </c>
      <c r="V21" s="48" t="s">
        <v>218</v>
      </c>
      <c r="W21" s="48" t="s">
        <v>256</v>
      </c>
      <c r="X21" s="48" t="s">
        <v>257</v>
      </c>
      <c r="Y21" s="47"/>
      <c r="Z21" s="48" t="s">
        <v>84</v>
      </c>
      <c r="AA21" s="49">
        <v>5100</v>
      </c>
      <c r="AB21" s="49">
        <v>4590</v>
      </c>
      <c r="AC21" s="49">
        <v>2</v>
      </c>
      <c r="AD21" s="47" t="b">
        <v>1</v>
      </c>
      <c r="AE21" s="50">
        <v>10</v>
      </c>
      <c r="AF21" s="48" t="s">
        <v>9</v>
      </c>
      <c r="AG21" s="49">
        <v>1</v>
      </c>
      <c r="AH21" s="49">
        <v>4590</v>
      </c>
      <c r="AI21" s="49">
        <v>8345</v>
      </c>
      <c r="AJ21" s="49">
        <v>835</v>
      </c>
      <c r="AK21" s="49">
        <v>9180</v>
      </c>
      <c r="AL21" s="50">
        <v>8345</v>
      </c>
      <c r="AM21" s="50">
        <v>835</v>
      </c>
      <c r="AN21" s="50">
        <v>9180</v>
      </c>
      <c r="AO21" s="47"/>
      <c r="AP21" s="48" t="s">
        <v>84</v>
      </c>
      <c r="AQ21" s="51">
        <v>2</v>
      </c>
      <c r="AR21" s="48" t="s">
        <v>221</v>
      </c>
      <c r="AS21" s="48">
        <v>26003</v>
      </c>
      <c r="AT21" s="47" t="b">
        <v>0</v>
      </c>
      <c r="AU21" s="48" t="s">
        <v>81</v>
      </c>
      <c r="AV21" s="48"/>
      <c r="AW21" s="48" t="s">
        <v>222</v>
      </c>
      <c r="AX21" s="48"/>
      <c r="AY21" s="48" t="s">
        <v>85</v>
      </c>
      <c r="AZ21" s="47" t="b">
        <v>0</v>
      </c>
      <c r="BA21" s="47"/>
      <c r="BB21" s="47"/>
      <c r="BC21" s="48"/>
      <c r="BD21" s="48"/>
      <c r="BE21" s="47" t="b">
        <v>0</v>
      </c>
      <c r="BF21" s="47" t="b">
        <v>0</v>
      </c>
      <c r="BG21" s="48"/>
      <c r="BH21" s="48"/>
      <c r="BI21" s="49">
        <v>0</v>
      </c>
      <c r="BJ21" s="49">
        <v>0</v>
      </c>
      <c r="BK21" s="49">
        <v>9180</v>
      </c>
      <c r="BL21" s="48"/>
      <c r="BM21" s="48"/>
      <c r="BN21" s="48"/>
      <c r="BO21" s="48"/>
      <c r="BP21" s="48" t="s">
        <v>181</v>
      </c>
      <c r="BQ21" s="48"/>
      <c r="BR21" s="48"/>
      <c r="BS21" s="48">
        <v>0</v>
      </c>
      <c r="BT21" s="48"/>
      <c r="BU21" s="48"/>
      <c r="BV21" t="s">
        <v>202</v>
      </c>
      <c r="BW21" s="24" t="str">
        <f ca="1">VLOOKUP(BX21,Data!B:D,3,0)</f>
        <v>김화니</v>
      </c>
      <c r="BX21" s="24" t="str">
        <f>IFERROR(VLOOKUP(M21, 할인점점포등록!E:I, 5, 0), M21)</f>
        <v>백제약품전주지점</v>
      </c>
    </row>
    <row r="22" spans="2:76" ht="16.5" customHeight="1" x14ac:dyDescent="0.3">
      <c r="B22" s="47"/>
      <c r="C22" s="47" t="b">
        <v>1</v>
      </c>
      <c r="D22" s="48"/>
      <c r="E22" s="48" t="s">
        <v>211</v>
      </c>
      <c r="F22" s="48">
        <v>202610010005</v>
      </c>
      <c r="G22" s="52">
        <v>46296</v>
      </c>
      <c r="H22" s="48" t="s">
        <v>82</v>
      </c>
      <c r="I22" s="48" t="s">
        <v>83</v>
      </c>
      <c r="J22" s="48" t="s">
        <v>212</v>
      </c>
      <c r="K22" s="48" t="s">
        <v>213</v>
      </c>
      <c r="L22" s="48" t="s">
        <v>243</v>
      </c>
      <c r="M22" s="48" t="s">
        <v>243</v>
      </c>
      <c r="N22" s="48"/>
      <c r="O22" s="47" t="s">
        <v>244</v>
      </c>
      <c r="P22" s="48" t="s">
        <v>243</v>
      </c>
      <c r="Q22" s="48"/>
      <c r="R22" s="47" t="b">
        <v>0</v>
      </c>
      <c r="S22" s="48" t="s">
        <v>371</v>
      </c>
      <c r="T22" s="48" t="s">
        <v>372</v>
      </c>
      <c r="U22" s="48">
        <v>30</v>
      </c>
      <c r="V22" s="48" t="s">
        <v>234</v>
      </c>
      <c r="W22" s="48" t="s">
        <v>235</v>
      </c>
      <c r="X22" s="48" t="s">
        <v>236</v>
      </c>
      <c r="Y22" s="47"/>
      <c r="Z22" s="48" t="s">
        <v>84</v>
      </c>
      <c r="AA22" s="49">
        <v>10020</v>
      </c>
      <c r="AB22" s="49">
        <v>9018</v>
      </c>
      <c r="AC22" s="49">
        <v>300</v>
      </c>
      <c r="AD22" s="47" t="b">
        <v>1</v>
      </c>
      <c r="AE22" s="50">
        <v>10</v>
      </c>
      <c r="AF22" s="48" t="s">
        <v>9</v>
      </c>
      <c r="AG22" s="49">
        <v>1</v>
      </c>
      <c r="AH22" s="49">
        <v>9018</v>
      </c>
      <c r="AI22" s="49">
        <v>2459455</v>
      </c>
      <c r="AJ22" s="49">
        <v>245945</v>
      </c>
      <c r="AK22" s="49">
        <v>2705400</v>
      </c>
      <c r="AL22" s="50">
        <v>2459455</v>
      </c>
      <c r="AM22" s="50">
        <v>245945</v>
      </c>
      <c r="AN22" s="50">
        <v>2705400</v>
      </c>
      <c r="AO22" s="47"/>
      <c r="AP22" s="48" t="s">
        <v>84</v>
      </c>
      <c r="AQ22" s="51">
        <v>300</v>
      </c>
      <c r="AR22" s="48" t="s">
        <v>221</v>
      </c>
      <c r="AS22" s="48">
        <v>25001</v>
      </c>
      <c r="AT22" s="47" t="b">
        <v>0</v>
      </c>
      <c r="AU22" s="48" t="s">
        <v>81</v>
      </c>
      <c r="AV22" s="48"/>
      <c r="AW22" s="48" t="s">
        <v>222</v>
      </c>
      <c r="AX22" s="48"/>
      <c r="AY22" s="48" t="s">
        <v>85</v>
      </c>
      <c r="AZ22" s="47" t="b">
        <v>0</v>
      </c>
      <c r="BA22" s="47"/>
      <c r="BB22" s="47"/>
      <c r="BC22" s="48"/>
      <c r="BD22" s="48"/>
      <c r="BE22" s="47" t="b">
        <v>0</v>
      </c>
      <c r="BF22" s="47" t="b">
        <v>0</v>
      </c>
      <c r="BG22" s="48"/>
      <c r="BH22" s="48"/>
      <c r="BI22" s="49">
        <v>0</v>
      </c>
      <c r="BJ22" s="49">
        <v>0</v>
      </c>
      <c r="BK22" s="49">
        <v>2705400</v>
      </c>
      <c r="BL22" s="48"/>
      <c r="BM22" s="48"/>
      <c r="BN22" s="48"/>
      <c r="BO22" s="48"/>
      <c r="BP22" s="48" t="s">
        <v>181</v>
      </c>
      <c r="BQ22" s="48"/>
      <c r="BR22" s="48"/>
      <c r="BS22" s="48">
        <v>0</v>
      </c>
      <c r="BT22" s="48"/>
      <c r="BU22" s="48"/>
      <c r="BV22" t="s">
        <v>202</v>
      </c>
      <c r="BW22" s="24" t="str">
        <f ca="1">VLOOKUP(BX22,Data!B:D,3,0)</f>
        <v>김화니</v>
      </c>
      <c r="BX22" s="24" t="str">
        <f>IFERROR(VLOOKUP(M22, 할인점점포등록!E:I, 5, 0), M22)</f>
        <v>우주약품</v>
      </c>
    </row>
    <row r="23" spans="2:76" ht="16.5" customHeight="1" x14ac:dyDescent="0.3">
      <c r="B23" s="47"/>
      <c r="C23" s="47" t="b">
        <v>1</v>
      </c>
      <c r="D23" s="48"/>
      <c r="E23" s="48" t="s">
        <v>211</v>
      </c>
      <c r="F23" s="48">
        <v>202610010005</v>
      </c>
      <c r="G23" s="52">
        <v>46296</v>
      </c>
      <c r="H23" s="48" t="s">
        <v>82</v>
      </c>
      <c r="I23" s="48" t="s">
        <v>83</v>
      </c>
      <c r="J23" s="48" t="s">
        <v>212</v>
      </c>
      <c r="K23" s="48" t="s">
        <v>213</v>
      </c>
      <c r="L23" s="48" t="s">
        <v>243</v>
      </c>
      <c r="M23" s="48" t="s">
        <v>243</v>
      </c>
      <c r="N23" s="48"/>
      <c r="O23" s="47" t="s">
        <v>244</v>
      </c>
      <c r="P23" s="48" t="s">
        <v>243</v>
      </c>
      <c r="Q23" s="48"/>
      <c r="R23" s="47" t="b">
        <v>0</v>
      </c>
      <c r="S23" s="48" t="s">
        <v>433</v>
      </c>
      <c r="T23" s="48" t="s">
        <v>434</v>
      </c>
      <c r="U23" s="48">
        <v>30</v>
      </c>
      <c r="V23" s="48" t="s">
        <v>234</v>
      </c>
      <c r="W23" s="48" t="s">
        <v>235</v>
      </c>
      <c r="X23" s="48" t="s">
        <v>236</v>
      </c>
      <c r="Y23" s="47"/>
      <c r="Z23" s="48" t="s">
        <v>84</v>
      </c>
      <c r="AA23" s="49">
        <v>17760</v>
      </c>
      <c r="AB23" s="49">
        <v>15984</v>
      </c>
      <c r="AC23" s="49">
        <v>20</v>
      </c>
      <c r="AD23" s="47" t="b">
        <v>1</v>
      </c>
      <c r="AE23" s="50">
        <v>10</v>
      </c>
      <c r="AF23" s="48" t="s">
        <v>9</v>
      </c>
      <c r="AG23" s="49">
        <v>1</v>
      </c>
      <c r="AH23" s="49">
        <v>15984</v>
      </c>
      <c r="AI23" s="49">
        <v>290618</v>
      </c>
      <c r="AJ23" s="49">
        <v>29062</v>
      </c>
      <c r="AK23" s="49">
        <v>319680</v>
      </c>
      <c r="AL23" s="50">
        <v>290618</v>
      </c>
      <c r="AM23" s="50">
        <v>29062</v>
      </c>
      <c r="AN23" s="50">
        <v>319680</v>
      </c>
      <c r="AO23" s="47"/>
      <c r="AP23" s="48" t="s">
        <v>84</v>
      </c>
      <c r="AQ23" s="51">
        <v>20</v>
      </c>
      <c r="AR23" s="48" t="s">
        <v>221</v>
      </c>
      <c r="AS23" s="48">
        <v>25001</v>
      </c>
      <c r="AT23" s="47" t="b">
        <v>0</v>
      </c>
      <c r="AU23" s="48" t="s">
        <v>81</v>
      </c>
      <c r="AV23" s="48"/>
      <c r="AW23" s="48" t="s">
        <v>222</v>
      </c>
      <c r="AX23" s="48"/>
      <c r="AY23" s="48" t="s">
        <v>85</v>
      </c>
      <c r="AZ23" s="47" t="b">
        <v>0</v>
      </c>
      <c r="BA23" s="47"/>
      <c r="BB23" s="47"/>
      <c r="BC23" s="48"/>
      <c r="BD23" s="48"/>
      <c r="BE23" s="47" t="b">
        <v>0</v>
      </c>
      <c r="BF23" s="47" t="b">
        <v>0</v>
      </c>
      <c r="BG23" s="48"/>
      <c r="BH23" s="48"/>
      <c r="BI23" s="49">
        <v>0</v>
      </c>
      <c r="BJ23" s="49">
        <v>0</v>
      </c>
      <c r="BK23" s="49">
        <v>319680</v>
      </c>
      <c r="BL23" s="48"/>
      <c r="BM23" s="48"/>
      <c r="BN23" s="48"/>
      <c r="BO23" s="48"/>
      <c r="BP23" s="48" t="s">
        <v>181</v>
      </c>
      <c r="BQ23" s="48"/>
      <c r="BR23" s="48"/>
      <c r="BS23" s="48">
        <v>0</v>
      </c>
      <c r="BT23" s="48"/>
      <c r="BU23" s="48"/>
      <c r="BV23" t="s">
        <v>202</v>
      </c>
      <c r="BW23" s="24" t="str">
        <f ca="1">VLOOKUP(BX23,Data!B:D,3,0)</f>
        <v>김화니</v>
      </c>
      <c r="BX23" s="24" t="str">
        <f>IFERROR(VLOOKUP(M23, 할인점점포등록!E:I, 5, 0), M23)</f>
        <v>우주약품</v>
      </c>
    </row>
    <row r="24" spans="2:76" ht="16.5" customHeight="1" x14ac:dyDescent="0.3">
      <c r="B24" s="47"/>
      <c r="C24" s="47" t="b">
        <v>1</v>
      </c>
      <c r="D24" s="48"/>
      <c r="E24" s="48" t="s">
        <v>211</v>
      </c>
      <c r="F24" s="48">
        <v>202610010005</v>
      </c>
      <c r="G24" s="52">
        <v>46296</v>
      </c>
      <c r="H24" s="48" t="s">
        <v>82</v>
      </c>
      <c r="I24" s="48" t="s">
        <v>83</v>
      </c>
      <c r="J24" s="48" t="s">
        <v>212</v>
      </c>
      <c r="K24" s="48" t="s">
        <v>213</v>
      </c>
      <c r="L24" s="48" t="s">
        <v>243</v>
      </c>
      <c r="M24" s="48" t="s">
        <v>243</v>
      </c>
      <c r="N24" s="48"/>
      <c r="O24" s="47" t="s">
        <v>244</v>
      </c>
      <c r="P24" s="48" t="s">
        <v>243</v>
      </c>
      <c r="Q24" s="48"/>
      <c r="R24" s="47" t="b">
        <v>0</v>
      </c>
      <c r="S24" s="48" t="s">
        <v>272</v>
      </c>
      <c r="T24" s="48" t="s">
        <v>230</v>
      </c>
      <c r="U24" s="48">
        <v>300</v>
      </c>
      <c r="V24" s="48" t="s">
        <v>218</v>
      </c>
      <c r="W24" s="48" t="s">
        <v>219</v>
      </c>
      <c r="X24" s="48" t="s">
        <v>225</v>
      </c>
      <c r="Y24" s="47"/>
      <c r="Z24" s="48" t="s">
        <v>84</v>
      </c>
      <c r="AA24" s="49">
        <v>37500</v>
      </c>
      <c r="AB24" s="49">
        <v>33750</v>
      </c>
      <c r="AC24" s="49">
        <v>5</v>
      </c>
      <c r="AD24" s="47" t="b">
        <v>1</v>
      </c>
      <c r="AE24" s="50">
        <v>10</v>
      </c>
      <c r="AF24" s="48" t="s">
        <v>9</v>
      </c>
      <c r="AG24" s="49">
        <v>1</v>
      </c>
      <c r="AH24" s="49">
        <v>33750</v>
      </c>
      <c r="AI24" s="49">
        <v>153409</v>
      </c>
      <c r="AJ24" s="49">
        <v>15341</v>
      </c>
      <c r="AK24" s="49">
        <v>168750</v>
      </c>
      <c r="AL24" s="50">
        <v>153409</v>
      </c>
      <c r="AM24" s="50">
        <v>15341</v>
      </c>
      <c r="AN24" s="50">
        <v>168750</v>
      </c>
      <c r="AO24" s="47"/>
      <c r="AP24" s="48" t="s">
        <v>84</v>
      </c>
      <c r="AQ24" s="51">
        <v>5</v>
      </c>
      <c r="AR24" s="48" t="s">
        <v>221</v>
      </c>
      <c r="AS24" s="48">
        <v>26003</v>
      </c>
      <c r="AT24" s="47" t="b">
        <v>0</v>
      </c>
      <c r="AU24" s="48" t="s">
        <v>81</v>
      </c>
      <c r="AV24" s="48"/>
      <c r="AW24" s="48" t="s">
        <v>222</v>
      </c>
      <c r="AX24" s="48"/>
      <c r="AY24" s="48" t="s">
        <v>85</v>
      </c>
      <c r="AZ24" s="47" t="b">
        <v>0</v>
      </c>
      <c r="BA24" s="47"/>
      <c r="BB24" s="47"/>
      <c r="BC24" s="48"/>
      <c r="BD24" s="48"/>
      <c r="BE24" s="47" t="b">
        <v>0</v>
      </c>
      <c r="BF24" s="47" t="b">
        <v>0</v>
      </c>
      <c r="BG24" s="48"/>
      <c r="BH24" s="48"/>
      <c r="BI24" s="49">
        <v>0</v>
      </c>
      <c r="BJ24" s="49">
        <v>0</v>
      </c>
      <c r="BK24" s="49">
        <v>168750</v>
      </c>
      <c r="BL24" s="48"/>
      <c r="BM24" s="48"/>
      <c r="BN24" s="48"/>
      <c r="BO24" s="48"/>
      <c r="BP24" s="48" t="s">
        <v>181</v>
      </c>
      <c r="BQ24" s="48"/>
      <c r="BR24" s="48"/>
      <c r="BS24" s="48">
        <v>0</v>
      </c>
      <c r="BT24" s="48"/>
      <c r="BU24" s="48"/>
      <c r="BV24" t="s">
        <v>202</v>
      </c>
      <c r="BW24" s="24" t="str">
        <f ca="1">VLOOKUP(BX24,Data!B:D,3,0)</f>
        <v>김화니</v>
      </c>
      <c r="BX24" s="24" t="str">
        <f>IFERROR(VLOOKUP(M24, 할인점점포등록!E:I, 5, 0), M24)</f>
        <v>우주약품</v>
      </c>
    </row>
    <row r="25" spans="2:76" ht="16.5" customHeight="1" x14ac:dyDescent="0.3">
      <c r="B25" s="47"/>
      <c r="C25" s="47" t="b">
        <v>1</v>
      </c>
      <c r="D25" s="48"/>
      <c r="E25" s="48" t="s">
        <v>211</v>
      </c>
      <c r="F25" s="48">
        <v>202610010005</v>
      </c>
      <c r="G25" s="52">
        <v>46296</v>
      </c>
      <c r="H25" s="48" t="s">
        <v>82</v>
      </c>
      <c r="I25" s="48" t="s">
        <v>83</v>
      </c>
      <c r="J25" s="48" t="s">
        <v>212</v>
      </c>
      <c r="K25" s="48" t="s">
        <v>213</v>
      </c>
      <c r="L25" s="48" t="s">
        <v>243</v>
      </c>
      <c r="M25" s="48" t="s">
        <v>243</v>
      </c>
      <c r="N25" s="48"/>
      <c r="O25" s="47" t="s">
        <v>244</v>
      </c>
      <c r="P25" s="48" t="s">
        <v>243</v>
      </c>
      <c r="Q25" s="48"/>
      <c r="R25" s="47" t="b">
        <v>0</v>
      </c>
      <c r="S25" s="48" t="s">
        <v>296</v>
      </c>
      <c r="T25" s="48" t="s">
        <v>297</v>
      </c>
      <c r="U25" s="48">
        <v>300</v>
      </c>
      <c r="V25" s="48" t="s">
        <v>234</v>
      </c>
      <c r="W25" s="48" t="s">
        <v>235</v>
      </c>
      <c r="X25" s="48" t="s">
        <v>236</v>
      </c>
      <c r="Y25" s="47"/>
      <c r="Z25" s="48" t="s">
        <v>84</v>
      </c>
      <c r="AA25" s="49">
        <v>43500</v>
      </c>
      <c r="AB25" s="49">
        <v>39150</v>
      </c>
      <c r="AC25" s="49">
        <v>5</v>
      </c>
      <c r="AD25" s="47" t="b">
        <v>1</v>
      </c>
      <c r="AE25" s="50">
        <v>10</v>
      </c>
      <c r="AF25" s="48" t="s">
        <v>9</v>
      </c>
      <c r="AG25" s="49">
        <v>1</v>
      </c>
      <c r="AH25" s="49">
        <v>39150</v>
      </c>
      <c r="AI25" s="49">
        <v>177955</v>
      </c>
      <c r="AJ25" s="49">
        <v>17795</v>
      </c>
      <c r="AK25" s="49">
        <v>195750</v>
      </c>
      <c r="AL25" s="50">
        <v>177955</v>
      </c>
      <c r="AM25" s="50">
        <v>17795</v>
      </c>
      <c r="AN25" s="50">
        <v>195750</v>
      </c>
      <c r="AO25" s="47"/>
      <c r="AP25" s="48" t="s">
        <v>84</v>
      </c>
      <c r="AQ25" s="51">
        <v>5</v>
      </c>
      <c r="AR25" s="48" t="s">
        <v>221</v>
      </c>
      <c r="AS25" s="48">
        <v>24003</v>
      </c>
      <c r="AT25" s="47" t="b">
        <v>0</v>
      </c>
      <c r="AU25" s="48" t="s">
        <v>81</v>
      </c>
      <c r="AV25" s="48"/>
      <c r="AW25" s="48" t="s">
        <v>222</v>
      </c>
      <c r="AX25" s="48"/>
      <c r="AY25" s="48" t="s">
        <v>85</v>
      </c>
      <c r="AZ25" s="47" t="b">
        <v>0</v>
      </c>
      <c r="BA25" s="47"/>
      <c r="BB25" s="47"/>
      <c r="BC25" s="48"/>
      <c r="BD25" s="48"/>
      <c r="BE25" s="47" t="b">
        <v>0</v>
      </c>
      <c r="BF25" s="47" t="b">
        <v>0</v>
      </c>
      <c r="BG25" s="48"/>
      <c r="BH25" s="48"/>
      <c r="BI25" s="49">
        <v>0</v>
      </c>
      <c r="BJ25" s="49">
        <v>0</v>
      </c>
      <c r="BK25" s="49">
        <v>195750</v>
      </c>
      <c r="BL25" s="48"/>
      <c r="BM25" s="48"/>
      <c r="BN25" s="48"/>
      <c r="BO25" s="48"/>
      <c r="BP25" s="48" t="s">
        <v>181</v>
      </c>
      <c r="BQ25" s="48"/>
      <c r="BR25" s="48"/>
      <c r="BS25" s="48">
        <v>0</v>
      </c>
      <c r="BT25" s="48"/>
      <c r="BU25" s="48"/>
      <c r="BV25" t="s">
        <v>202</v>
      </c>
      <c r="BW25" s="24" t="str">
        <f ca="1">VLOOKUP(BX25,Data!B:D,3,0)</f>
        <v>김화니</v>
      </c>
      <c r="BX25" s="24" t="str">
        <f>IFERROR(VLOOKUP(M25, 할인점점포등록!E:I, 5, 0), M25)</f>
        <v>우주약품</v>
      </c>
    </row>
    <row r="26" spans="2:76" ht="16.5" customHeight="1" x14ac:dyDescent="0.3">
      <c r="B26" s="47"/>
      <c r="C26" s="47" t="b">
        <v>1</v>
      </c>
      <c r="D26" s="48"/>
      <c r="E26" s="48" t="s">
        <v>211</v>
      </c>
      <c r="F26" s="48">
        <v>202610010006</v>
      </c>
      <c r="G26" s="52">
        <v>46296</v>
      </c>
      <c r="H26" s="48" t="s">
        <v>82</v>
      </c>
      <c r="I26" s="48" t="s">
        <v>83</v>
      </c>
      <c r="J26" s="48" t="s">
        <v>212</v>
      </c>
      <c r="K26" s="48" t="s">
        <v>213</v>
      </c>
      <c r="L26" s="48" t="s">
        <v>226</v>
      </c>
      <c r="M26" s="48" t="s">
        <v>226</v>
      </c>
      <c r="N26" s="48"/>
      <c r="O26" s="47" t="s">
        <v>227</v>
      </c>
      <c r="P26" s="48" t="s">
        <v>228</v>
      </c>
      <c r="Q26" s="48"/>
      <c r="R26" s="47" t="b">
        <v>0</v>
      </c>
      <c r="S26" s="48" t="s">
        <v>229</v>
      </c>
      <c r="T26" s="48" t="s">
        <v>230</v>
      </c>
      <c r="U26" s="48">
        <v>30</v>
      </c>
      <c r="V26" s="48" t="s">
        <v>218</v>
      </c>
      <c r="W26" s="48" t="s">
        <v>219</v>
      </c>
      <c r="X26" s="48" t="s">
        <v>225</v>
      </c>
      <c r="Y26" s="47"/>
      <c r="Z26" s="48" t="s">
        <v>84</v>
      </c>
      <c r="AA26" s="49">
        <v>3750</v>
      </c>
      <c r="AB26" s="49">
        <v>3375</v>
      </c>
      <c r="AC26" s="49">
        <v>50</v>
      </c>
      <c r="AD26" s="47" t="b">
        <v>1</v>
      </c>
      <c r="AE26" s="50">
        <v>10</v>
      </c>
      <c r="AF26" s="48" t="s">
        <v>9</v>
      </c>
      <c r="AG26" s="49">
        <v>1</v>
      </c>
      <c r="AH26" s="49">
        <v>3375</v>
      </c>
      <c r="AI26" s="49">
        <v>153409</v>
      </c>
      <c r="AJ26" s="49">
        <v>15341</v>
      </c>
      <c r="AK26" s="49">
        <v>168750</v>
      </c>
      <c r="AL26" s="50">
        <v>153409</v>
      </c>
      <c r="AM26" s="50">
        <v>15341</v>
      </c>
      <c r="AN26" s="50">
        <v>168750</v>
      </c>
      <c r="AO26" s="47"/>
      <c r="AP26" s="48" t="s">
        <v>84</v>
      </c>
      <c r="AQ26" s="51">
        <v>50</v>
      </c>
      <c r="AR26" s="48" t="s">
        <v>221</v>
      </c>
      <c r="AS26" s="48" t="s">
        <v>231</v>
      </c>
      <c r="AT26" s="47" t="b">
        <v>0</v>
      </c>
      <c r="AU26" s="48" t="s">
        <v>81</v>
      </c>
      <c r="AV26" s="48"/>
      <c r="AW26" s="48" t="s">
        <v>222</v>
      </c>
      <c r="AX26" s="48"/>
      <c r="AY26" s="48" t="s">
        <v>85</v>
      </c>
      <c r="AZ26" s="47" t="b">
        <v>0</v>
      </c>
      <c r="BA26" s="47"/>
      <c r="BB26" s="47"/>
      <c r="BC26" s="48"/>
      <c r="BD26" s="48"/>
      <c r="BE26" s="47" t="b">
        <v>0</v>
      </c>
      <c r="BF26" s="47" t="b">
        <v>0</v>
      </c>
      <c r="BG26" s="48"/>
      <c r="BH26" s="48"/>
      <c r="BI26" s="49">
        <v>0</v>
      </c>
      <c r="BJ26" s="49">
        <v>0</v>
      </c>
      <c r="BK26" s="49">
        <v>168750</v>
      </c>
      <c r="BL26" s="48"/>
      <c r="BM26" s="48"/>
      <c r="BN26" s="48"/>
      <c r="BO26" s="48"/>
      <c r="BP26" s="48" t="s">
        <v>181</v>
      </c>
      <c r="BQ26" s="48"/>
      <c r="BR26" s="48"/>
      <c r="BS26" s="48">
        <v>0</v>
      </c>
      <c r="BT26" s="48"/>
      <c r="BU26" s="48"/>
      <c r="BV26" t="s">
        <v>202</v>
      </c>
      <c r="BW26" s="24" t="str">
        <f ca="1">VLOOKUP(BX26,Data!B:D,3,0)</f>
        <v>김화니</v>
      </c>
      <c r="BX26" s="24" t="str">
        <f>IFERROR(VLOOKUP(M26, 할인점점포등록!E:I, 5, 0), M26)</f>
        <v>동원약품남부</v>
      </c>
    </row>
    <row r="27" spans="2:76" ht="16.5" customHeight="1" x14ac:dyDescent="0.3">
      <c r="B27" s="47"/>
      <c r="C27" s="47" t="b">
        <v>1</v>
      </c>
      <c r="D27" s="48"/>
      <c r="E27" s="48" t="s">
        <v>211</v>
      </c>
      <c r="F27" s="48">
        <v>202610010006</v>
      </c>
      <c r="G27" s="52">
        <v>46296</v>
      </c>
      <c r="H27" s="48" t="s">
        <v>82</v>
      </c>
      <c r="I27" s="48" t="s">
        <v>83</v>
      </c>
      <c r="J27" s="48" t="s">
        <v>212</v>
      </c>
      <c r="K27" s="48" t="s">
        <v>213</v>
      </c>
      <c r="L27" s="48" t="s">
        <v>226</v>
      </c>
      <c r="M27" s="48" t="s">
        <v>226</v>
      </c>
      <c r="N27" s="48"/>
      <c r="O27" s="47" t="s">
        <v>227</v>
      </c>
      <c r="P27" s="48" t="s">
        <v>228</v>
      </c>
      <c r="Q27" s="48"/>
      <c r="R27" s="47" t="b">
        <v>0</v>
      </c>
      <c r="S27" s="48" t="s">
        <v>238</v>
      </c>
      <c r="T27" s="48" t="s">
        <v>233</v>
      </c>
      <c r="U27" s="48">
        <v>90</v>
      </c>
      <c r="V27" s="48" t="s">
        <v>234</v>
      </c>
      <c r="W27" s="48" t="s">
        <v>235</v>
      </c>
      <c r="X27" s="48" t="s">
        <v>236</v>
      </c>
      <c r="Y27" s="47"/>
      <c r="Z27" s="48" t="s">
        <v>84</v>
      </c>
      <c r="AA27" s="49">
        <v>63000</v>
      </c>
      <c r="AB27" s="49">
        <v>56700</v>
      </c>
      <c r="AC27" s="49">
        <v>10</v>
      </c>
      <c r="AD27" s="47" t="b">
        <v>1</v>
      </c>
      <c r="AE27" s="50">
        <v>10</v>
      </c>
      <c r="AF27" s="48" t="s">
        <v>9</v>
      </c>
      <c r="AG27" s="49">
        <v>1</v>
      </c>
      <c r="AH27" s="49">
        <v>56700</v>
      </c>
      <c r="AI27" s="49">
        <v>515455</v>
      </c>
      <c r="AJ27" s="49">
        <v>51545</v>
      </c>
      <c r="AK27" s="49">
        <v>567000</v>
      </c>
      <c r="AL27" s="50">
        <v>515455</v>
      </c>
      <c r="AM27" s="50">
        <v>51545</v>
      </c>
      <c r="AN27" s="50">
        <v>567000</v>
      </c>
      <c r="AO27" s="47"/>
      <c r="AP27" s="48" t="s">
        <v>84</v>
      </c>
      <c r="AQ27" s="51">
        <v>10</v>
      </c>
      <c r="AR27" s="48" t="s">
        <v>221</v>
      </c>
      <c r="AS27" s="48" t="s">
        <v>239</v>
      </c>
      <c r="AT27" s="47" t="b">
        <v>0</v>
      </c>
      <c r="AU27" s="48" t="s">
        <v>81</v>
      </c>
      <c r="AV27" s="48"/>
      <c r="AW27" s="48" t="s">
        <v>222</v>
      </c>
      <c r="AX27" s="48"/>
      <c r="AY27" s="48" t="s">
        <v>85</v>
      </c>
      <c r="AZ27" s="47" t="b">
        <v>0</v>
      </c>
      <c r="BA27" s="47"/>
      <c r="BB27" s="47"/>
      <c r="BC27" s="48"/>
      <c r="BD27" s="48"/>
      <c r="BE27" s="47" t="b">
        <v>0</v>
      </c>
      <c r="BF27" s="47" t="b">
        <v>0</v>
      </c>
      <c r="BG27" s="48"/>
      <c r="BH27" s="48"/>
      <c r="BI27" s="49">
        <v>0</v>
      </c>
      <c r="BJ27" s="49">
        <v>0</v>
      </c>
      <c r="BK27" s="49">
        <v>567000</v>
      </c>
      <c r="BL27" s="48"/>
      <c r="BM27" s="48"/>
      <c r="BN27" s="48"/>
      <c r="BO27" s="48"/>
      <c r="BP27" s="48" t="s">
        <v>181</v>
      </c>
      <c r="BQ27" s="48"/>
      <c r="BR27" s="48"/>
      <c r="BS27" s="48">
        <v>0</v>
      </c>
      <c r="BT27" s="48"/>
      <c r="BU27" s="48"/>
      <c r="BV27" t="s">
        <v>202</v>
      </c>
      <c r="BW27" s="24" t="str">
        <f ca="1">VLOOKUP(BX27,Data!B:D,3,0)</f>
        <v>김화니</v>
      </c>
      <c r="BX27" s="24" t="str">
        <f>IFERROR(VLOOKUP(M27, 할인점점포등록!E:I, 5, 0), M27)</f>
        <v>동원약품남부</v>
      </c>
    </row>
    <row r="28" spans="2:76" ht="16.5" customHeight="1" x14ac:dyDescent="0.3">
      <c r="B28" s="47"/>
      <c r="C28" s="47" t="b">
        <v>1</v>
      </c>
      <c r="D28" s="48"/>
      <c r="E28" s="48" t="s">
        <v>211</v>
      </c>
      <c r="F28" s="48">
        <v>202610010007</v>
      </c>
      <c r="G28" s="52">
        <v>46296</v>
      </c>
      <c r="H28" s="48" t="s">
        <v>82</v>
      </c>
      <c r="I28" s="48" t="s">
        <v>83</v>
      </c>
      <c r="J28" s="48" t="s">
        <v>212</v>
      </c>
      <c r="K28" s="48" t="s">
        <v>213</v>
      </c>
      <c r="L28" s="48" t="s">
        <v>603</v>
      </c>
      <c r="M28" s="48" t="s">
        <v>603</v>
      </c>
      <c r="N28" s="48"/>
      <c r="O28" s="47" t="s">
        <v>1050</v>
      </c>
      <c r="P28" s="48" t="s">
        <v>1051</v>
      </c>
      <c r="Q28" s="48"/>
      <c r="R28" s="47" t="b">
        <v>0</v>
      </c>
      <c r="S28" s="48" t="s">
        <v>327</v>
      </c>
      <c r="T28" s="48" t="s">
        <v>311</v>
      </c>
      <c r="U28" s="48">
        <v>600</v>
      </c>
      <c r="V28" s="48" t="s">
        <v>234</v>
      </c>
      <c r="W28" s="48" t="s">
        <v>235</v>
      </c>
      <c r="X28" s="48" t="s">
        <v>236</v>
      </c>
      <c r="Y28" s="47"/>
      <c r="Z28" s="48" t="s">
        <v>84</v>
      </c>
      <c r="AA28" s="49">
        <v>52800</v>
      </c>
      <c r="AB28" s="49">
        <v>47520</v>
      </c>
      <c r="AC28" s="49">
        <v>6</v>
      </c>
      <c r="AD28" s="47" t="b">
        <v>1</v>
      </c>
      <c r="AE28" s="50">
        <v>10</v>
      </c>
      <c r="AF28" s="48" t="s">
        <v>9</v>
      </c>
      <c r="AG28" s="49">
        <v>1</v>
      </c>
      <c r="AH28" s="49">
        <v>47520</v>
      </c>
      <c r="AI28" s="49">
        <v>259200</v>
      </c>
      <c r="AJ28" s="49">
        <v>25920</v>
      </c>
      <c r="AK28" s="49">
        <v>285120</v>
      </c>
      <c r="AL28" s="50">
        <v>259200</v>
      </c>
      <c r="AM28" s="50">
        <v>25920</v>
      </c>
      <c r="AN28" s="50">
        <v>285120</v>
      </c>
      <c r="AO28" s="47"/>
      <c r="AP28" s="48" t="s">
        <v>84</v>
      </c>
      <c r="AQ28" s="51">
        <v>6</v>
      </c>
      <c r="AR28" s="48" t="s">
        <v>221</v>
      </c>
      <c r="AS28" s="48" t="s">
        <v>271</v>
      </c>
      <c r="AT28" s="47" t="b">
        <v>0</v>
      </c>
      <c r="AU28" s="48" t="s">
        <v>81</v>
      </c>
      <c r="AV28" s="48"/>
      <c r="AW28" s="48" t="s">
        <v>222</v>
      </c>
      <c r="AX28" s="48"/>
      <c r="AY28" s="48" t="s">
        <v>85</v>
      </c>
      <c r="AZ28" s="47" t="b">
        <v>0</v>
      </c>
      <c r="BA28" s="47"/>
      <c r="BB28" s="47"/>
      <c r="BC28" s="48"/>
      <c r="BD28" s="48"/>
      <c r="BE28" s="47" t="b">
        <v>0</v>
      </c>
      <c r="BF28" s="47" t="b">
        <v>0</v>
      </c>
      <c r="BG28" s="48"/>
      <c r="BH28" s="48"/>
      <c r="BI28" s="49">
        <v>0</v>
      </c>
      <c r="BJ28" s="49">
        <v>0</v>
      </c>
      <c r="BK28" s="49">
        <v>285120</v>
      </c>
      <c r="BL28" s="48"/>
      <c r="BM28" s="48"/>
      <c r="BN28" s="48"/>
      <c r="BO28" s="48"/>
      <c r="BP28" s="48" t="s">
        <v>181</v>
      </c>
      <c r="BQ28" s="48"/>
      <c r="BR28" s="48"/>
      <c r="BS28" s="48">
        <v>0</v>
      </c>
      <c r="BT28" s="48"/>
      <c r="BU28" s="48"/>
      <c r="BV28" t="s">
        <v>202</v>
      </c>
      <c r="BW28" s="24" t="str">
        <f ca="1">VLOOKUP(BX28,Data!B:D,3,0)</f>
        <v>김화니</v>
      </c>
      <c r="BX28" s="24" t="str">
        <f>IFERROR(VLOOKUP(M28, 할인점점포등록!E:I, 5, 0), M28)</f>
        <v>라온파마-CSO</v>
      </c>
    </row>
    <row r="29" spans="2:76" ht="16.5" customHeight="1" x14ac:dyDescent="0.3">
      <c r="B29" s="47"/>
      <c r="C29" s="47" t="b">
        <v>1</v>
      </c>
      <c r="D29" s="48"/>
      <c r="E29" s="48" t="s">
        <v>211</v>
      </c>
      <c r="F29" s="48">
        <v>202610010007</v>
      </c>
      <c r="G29" s="52">
        <v>46296</v>
      </c>
      <c r="H29" s="48" t="s">
        <v>82</v>
      </c>
      <c r="I29" s="48" t="s">
        <v>83</v>
      </c>
      <c r="J29" s="48" t="s">
        <v>212</v>
      </c>
      <c r="K29" s="48" t="s">
        <v>213</v>
      </c>
      <c r="L29" s="48" t="s">
        <v>603</v>
      </c>
      <c r="M29" s="48" t="s">
        <v>603</v>
      </c>
      <c r="N29" s="48"/>
      <c r="O29" s="47" t="s">
        <v>1050</v>
      </c>
      <c r="P29" s="48" t="s">
        <v>1051</v>
      </c>
      <c r="Q29" s="48"/>
      <c r="R29" s="47" t="b">
        <v>0</v>
      </c>
      <c r="S29" s="48" t="s">
        <v>263</v>
      </c>
      <c r="T29" s="48" t="s">
        <v>264</v>
      </c>
      <c r="U29" s="48">
        <v>28</v>
      </c>
      <c r="V29" s="48" t="s">
        <v>234</v>
      </c>
      <c r="W29" s="48" t="s">
        <v>235</v>
      </c>
      <c r="X29" s="48" t="s">
        <v>236</v>
      </c>
      <c r="Y29" s="47"/>
      <c r="Z29" s="48" t="s">
        <v>84</v>
      </c>
      <c r="AA29" s="49">
        <v>18172</v>
      </c>
      <c r="AB29" s="49">
        <v>16355</v>
      </c>
      <c r="AC29" s="49">
        <v>40</v>
      </c>
      <c r="AD29" s="47" t="b">
        <v>1</v>
      </c>
      <c r="AE29" s="50">
        <v>10</v>
      </c>
      <c r="AF29" s="48" t="s">
        <v>9</v>
      </c>
      <c r="AG29" s="49">
        <v>1</v>
      </c>
      <c r="AH29" s="49">
        <v>16355</v>
      </c>
      <c r="AI29" s="49">
        <v>594727</v>
      </c>
      <c r="AJ29" s="49">
        <v>59473</v>
      </c>
      <c r="AK29" s="49">
        <v>654200</v>
      </c>
      <c r="AL29" s="50">
        <v>594727</v>
      </c>
      <c r="AM29" s="50">
        <v>59473</v>
      </c>
      <c r="AN29" s="50">
        <v>654200</v>
      </c>
      <c r="AO29" s="47"/>
      <c r="AP29" s="48" t="s">
        <v>84</v>
      </c>
      <c r="AQ29" s="51">
        <v>40</v>
      </c>
      <c r="AR29" s="48" t="s">
        <v>221</v>
      </c>
      <c r="AS29" s="48">
        <v>26001</v>
      </c>
      <c r="AT29" s="47" t="b">
        <v>0</v>
      </c>
      <c r="AU29" s="48" t="s">
        <v>81</v>
      </c>
      <c r="AV29" s="48"/>
      <c r="AW29" s="48" t="s">
        <v>222</v>
      </c>
      <c r="AX29" s="48"/>
      <c r="AY29" s="48" t="s">
        <v>85</v>
      </c>
      <c r="AZ29" s="47" t="b">
        <v>0</v>
      </c>
      <c r="BA29" s="47"/>
      <c r="BB29" s="47"/>
      <c r="BC29" s="48"/>
      <c r="BD29" s="48"/>
      <c r="BE29" s="47" t="b">
        <v>0</v>
      </c>
      <c r="BF29" s="47" t="b">
        <v>0</v>
      </c>
      <c r="BG29" s="48"/>
      <c r="BH29" s="48"/>
      <c r="BI29" s="49">
        <v>0</v>
      </c>
      <c r="BJ29" s="49">
        <v>0</v>
      </c>
      <c r="BK29" s="49">
        <v>654200</v>
      </c>
      <c r="BL29" s="48"/>
      <c r="BM29" s="48"/>
      <c r="BN29" s="48"/>
      <c r="BO29" s="48"/>
      <c r="BP29" s="48" t="s">
        <v>181</v>
      </c>
      <c r="BQ29" s="48"/>
      <c r="BR29" s="48"/>
      <c r="BS29" s="48">
        <v>0</v>
      </c>
      <c r="BT29" s="48"/>
      <c r="BU29" s="48"/>
      <c r="BV29" t="s">
        <v>202</v>
      </c>
      <c r="BW29" s="24" t="str">
        <f ca="1">VLOOKUP(BX29,Data!B:D,3,0)</f>
        <v>김화니</v>
      </c>
      <c r="BX29" s="24" t="str">
        <f>IFERROR(VLOOKUP(M29, 할인점점포등록!E:I, 5, 0), M29)</f>
        <v>라온파마-CSO</v>
      </c>
    </row>
    <row r="30" spans="2:76" ht="16.5" customHeight="1" x14ac:dyDescent="0.3">
      <c r="B30" s="47"/>
      <c r="C30" s="47" t="b">
        <v>1</v>
      </c>
      <c r="D30" s="48"/>
      <c r="E30" s="48" t="s">
        <v>211</v>
      </c>
      <c r="F30" s="48">
        <v>202610010007</v>
      </c>
      <c r="G30" s="52">
        <v>46296</v>
      </c>
      <c r="H30" s="48" t="s">
        <v>82</v>
      </c>
      <c r="I30" s="48" t="s">
        <v>83</v>
      </c>
      <c r="J30" s="48" t="s">
        <v>212</v>
      </c>
      <c r="K30" s="48" t="s">
        <v>213</v>
      </c>
      <c r="L30" s="48" t="s">
        <v>603</v>
      </c>
      <c r="M30" s="48" t="s">
        <v>603</v>
      </c>
      <c r="N30" s="48"/>
      <c r="O30" s="47" t="s">
        <v>1050</v>
      </c>
      <c r="P30" s="48" t="s">
        <v>1051</v>
      </c>
      <c r="Q30" s="48"/>
      <c r="R30" s="47" t="b">
        <v>0</v>
      </c>
      <c r="S30" s="48" t="s">
        <v>570</v>
      </c>
      <c r="T30" s="48" t="s">
        <v>571</v>
      </c>
      <c r="U30" s="48">
        <v>30</v>
      </c>
      <c r="V30" s="48" t="s">
        <v>234</v>
      </c>
      <c r="W30" s="48" t="s">
        <v>235</v>
      </c>
      <c r="X30" s="48" t="s">
        <v>236</v>
      </c>
      <c r="Y30" s="47"/>
      <c r="Z30" s="48" t="s">
        <v>84</v>
      </c>
      <c r="AA30" s="49">
        <v>15600</v>
      </c>
      <c r="AB30" s="49">
        <v>14040</v>
      </c>
      <c r="AC30" s="49">
        <v>40</v>
      </c>
      <c r="AD30" s="47" t="b">
        <v>1</v>
      </c>
      <c r="AE30" s="50">
        <v>10</v>
      </c>
      <c r="AF30" s="48" t="s">
        <v>9</v>
      </c>
      <c r="AG30" s="49">
        <v>1</v>
      </c>
      <c r="AH30" s="49">
        <v>14040</v>
      </c>
      <c r="AI30" s="49">
        <v>510545</v>
      </c>
      <c r="AJ30" s="49">
        <v>51055</v>
      </c>
      <c r="AK30" s="49">
        <v>561600</v>
      </c>
      <c r="AL30" s="50">
        <v>510545</v>
      </c>
      <c r="AM30" s="50">
        <v>51055</v>
      </c>
      <c r="AN30" s="50">
        <v>561600</v>
      </c>
      <c r="AO30" s="47"/>
      <c r="AP30" s="48" t="s">
        <v>84</v>
      </c>
      <c r="AQ30" s="51">
        <v>40</v>
      </c>
      <c r="AR30" s="48" t="s">
        <v>221</v>
      </c>
      <c r="AS30" s="48">
        <v>26001</v>
      </c>
      <c r="AT30" s="47" t="b">
        <v>0</v>
      </c>
      <c r="AU30" s="48" t="s">
        <v>81</v>
      </c>
      <c r="AV30" s="48"/>
      <c r="AW30" s="48" t="s">
        <v>222</v>
      </c>
      <c r="AX30" s="48"/>
      <c r="AY30" s="48" t="s">
        <v>85</v>
      </c>
      <c r="AZ30" s="47" t="b">
        <v>0</v>
      </c>
      <c r="BA30" s="47"/>
      <c r="BB30" s="47"/>
      <c r="BC30" s="48"/>
      <c r="BD30" s="48"/>
      <c r="BE30" s="47" t="b">
        <v>0</v>
      </c>
      <c r="BF30" s="47" t="b">
        <v>0</v>
      </c>
      <c r="BG30" s="48"/>
      <c r="BH30" s="48"/>
      <c r="BI30" s="49">
        <v>0</v>
      </c>
      <c r="BJ30" s="49">
        <v>0</v>
      </c>
      <c r="BK30" s="49">
        <v>561600</v>
      </c>
      <c r="BL30" s="48"/>
      <c r="BM30" s="48"/>
      <c r="BN30" s="48"/>
      <c r="BO30" s="48"/>
      <c r="BP30" s="48" t="s">
        <v>181</v>
      </c>
      <c r="BQ30" s="48"/>
      <c r="BR30" s="48"/>
      <c r="BS30" s="48">
        <v>0</v>
      </c>
      <c r="BT30" s="48"/>
      <c r="BU30" s="48"/>
      <c r="BV30" t="s">
        <v>202</v>
      </c>
      <c r="BW30" s="24" t="str">
        <f ca="1">VLOOKUP(BX30,Data!B:D,3,0)</f>
        <v>김화니</v>
      </c>
      <c r="BX30" s="24" t="str">
        <f>IFERROR(VLOOKUP(M30, 할인점점포등록!E:I, 5, 0), M30)</f>
        <v>라온파마-CSO</v>
      </c>
    </row>
    <row r="31" spans="2:76" ht="16.5" customHeight="1" x14ac:dyDescent="0.3">
      <c r="B31" s="47"/>
      <c r="C31" s="47" t="b">
        <v>1</v>
      </c>
      <c r="D31" s="48"/>
      <c r="E31" s="48" t="s">
        <v>211</v>
      </c>
      <c r="F31" s="48">
        <v>202610010008</v>
      </c>
      <c r="G31" s="52">
        <v>46296</v>
      </c>
      <c r="H31" s="48" t="s">
        <v>82</v>
      </c>
      <c r="I31" s="48" t="s">
        <v>83</v>
      </c>
      <c r="J31" s="48" t="s">
        <v>212</v>
      </c>
      <c r="K31" s="48" t="s">
        <v>213</v>
      </c>
      <c r="L31" s="48" t="s">
        <v>672</v>
      </c>
      <c r="M31" s="48" t="s">
        <v>672</v>
      </c>
      <c r="N31" s="48"/>
      <c r="O31" s="47" t="s">
        <v>991</v>
      </c>
      <c r="P31" s="48" t="s">
        <v>672</v>
      </c>
      <c r="Q31" s="48"/>
      <c r="R31" s="47" t="b">
        <v>0</v>
      </c>
      <c r="S31" s="48" t="s">
        <v>343</v>
      </c>
      <c r="T31" s="48" t="s">
        <v>325</v>
      </c>
      <c r="U31" s="48">
        <v>100</v>
      </c>
      <c r="V31" s="48" t="s">
        <v>218</v>
      </c>
      <c r="W31" s="48" t="s">
        <v>219</v>
      </c>
      <c r="X31" s="48" t="s">
        <v>225</v>
      </c>
      <c r="Y31" s="47"/>
      <c r="Z31" s="48" t="s">
        <v>84</v>
      </c>
      <c r="AA31" s="49">
        <v>175100</v>
      </c>
      <c r="AB31" s="49">
        <v>157590</v>
      </c>
      <c r="AC31" s="49">
        <v>20</v>
      </c>
      <c r="AD31" s="47" t="b">
        <v>1</v>
      </c>
      <c r="AE31" s="50">
        <v>10</v>
      </c>
      <c r="AF31" s="48" t="s">
        <v>9</v>
      </c>
      <c r="AG31" s="49">
        <v>1</v>
      </c>
      <c r="AH31" s="49">
        <v>157590</v>
      </c>
      <c r="AI31" s="49">
        <v>2865273</v>
      </c>
      <c r="AJ31" s="49">
        <v>286527</v>
      </c>
      <c r="AK31" s="49">
        <v>3151800</v>
      </c>
      <c r="AL31" s="50">
        <v>2865273</v>
      </c>
      <c r="AM31" s="50">
        <v>286527</v>
      </c>
      <c r="AN31" s="50">
        <v>3151800</v>
      </c>
      <c r="AO31" s="47"/>
      <c r="AP31" s="48" t="s">
        <v>84</v>
      </c>
      <c r="AQ31" s="51">
        <v>20</v>
      </c>
      <c r="AR31" s="48" t="s">
        <v>221</v>
      </c>
      <c r="AS31" s="48" t="s">
        <v>344</v>
      </c>
      <c r="AT31" s="47" t="b">
        <v>0</v>
      </c>
      <c r="AU31" s="48" t="s">
        <v>81</v>
      </c>
      <c r="AV31" s="48"/>
      <c r="AW31" s="48" t="s">
        <v>222</v>
      </c>
      <c r="AX31" s="48"/>
      <c r="AY31" s="48" t="s">
        <v>85</v>
      </c>
      <c r="AZ31" s="47" t="b">
        <v>0</v>
      </c>
      <c r="BA31" s="47"/>
      <c r="BB31" s="47"/>
      <c r="BC31" s="48"/>
      <c r="BD31" s="48"/>
      <c r="BE31" s="47" t="b">
        <v>0</v>
      </c>
      <c r="BF31" s="47" t="b">
        <v>0</v>
      </c>
      <c r="BG31" s="48"/>
      <c r="BH31" s="48"/>
      <c r="BI31" s="49">
        <v>0</v>
      </c>
      <c r="BJ31" s="49">
        <v>0</v>
      </c>
      <c r="BK31" s="49">
        <v>3151800</v>
      </c>
      <c r="BL31" s="48"/>
      <c r="BM31" s="48"/>
      <c r="BN31" s="48"/>
      <c r="BO31" s="48"/>
      <c r="BP31" s="48" t="s">
        <v>181</v>
      </c>
      <c r="BQ31" s="48"/>
      <c r="BR31" s="48"/>
      <c r="BS31" s="48">
        <v>0</v>
      </c>
      <c r="BT31" s="48"/>
      <c r="BU31" s="48"/>
      <c r="BV31" t="s">
        <v>203</v>
      </c>
      <c r="BW31" s="24" t="str">
        <f ca="1">VLOOKUP(BX31,Data!B:D,3,0)</f>
        <v>김화니</v>
      </c>
      <c r="BX31" s="24" t="str">
        <f>IFERROR(VLOOKUP(M31, 할인점점포등록!E:I, 5, 0), M31)</f>
        <v>명화약품</v>
      </c>
    </row>
    <row r="32" spans="2:76" ht="16.5" customHeight="1" x14ac:dyDescent="0.3">
      <c r="B32" s="47"/>
      <c r="C32" s="47" t="b">
        <v>1</v>
      </c>
      <c r="D32" s="48"/>
      <c r="E32" s="48" t="s">
        <v>211</v>
      </c>
      <c r="F32" s="48">
        <v>202610010009</v>
      </c>
      <c r="G32" s="52">
        <v>46296</v>
      </c>
      <c r="H32" s="48" t="s">
        <v>82</v>
      </c>
      <c r="I32" s="48" t="s">
        <v>83</v>
      </c>
      <c r="J32" s="48" t="s">
        <v>212</v>
      </c>
      <c r="K32" s="48" t="s">
        <v>213</v>
      </c>
      <c r="L32" s="48" t="s">
        <v>278</v>
      </c>
      <c r="M32" s="48" t="s">
        <v>278</v>
      </c>
      <c r="N32" s="48"/>
      <c r="O32" s="47" t="s">
        <v>279</v>
      </c>
      <c r="P32" s="48" t="s">
        <v>280</v>
      </c>
      <c r="Q32" s="48"/>
      <c r="R32" s="47" t="b">
        <v>0</v>
      </c>
      <c r="S32" s="48" t="s">
        <v>281</v>
      </c>
      <c r="T32" s="48" t="s">
        <v>282</v>
      </c>
      <c r="U32" s="48">
        <v>100</v>
      </c>
      <c r="V32" s="48" t="s">
        <v>86</v>
      </c>
      <c r="W32" s="48" t="s">
        <v>283</v>
      </c>
      <c r="X32" s="48" t="s">
        <v>284</v>
      </c>
      <c r="Y32" s="47"/>
      <c r="Z32" s="48" t="s">
        <v>84</v>
      </c>
      <c r="AA32" s="49">
        <v>59500</v>
      </c>
      <c r="AB32" s="49">
        <v>53550</v>
      </c>
      <c r="AC32" s="49">
        <v>5</v>
      </c>
      <c r="AD32" s="47" t="b">
        <v>1</v>
      </c>
      <c r="AE32" s="50">
        <v>10</v>
      </c>
      <c r="AF32" s="48" t="s">
        <v>9</v>
      </c>
      <c r="AG32" s="49">
        <v>1</v>
      </c>
      <c r="AH32" s="49">
        <v>53550</v>
      </c>
      <c r="AI32" s="49">
        <v>243409</v>
      </c>
      <c r="AJ32" s="49">
        <v>24341</v>
      </c>
      <c r="AK32" s="49">
        <v>267750</v>
      </c>
      <c r="AL32" s="50">
        <v>243409</v>
      </c>
      <c r="AM32" s="50">
        <v>24341</v>
      </c>
      <c r="AN32" s="50">
        <v>267750</v>
      </c>
      <c r="AO32" s="47"/>
      <c r="AP32" s="48" t="s">
        <v>84</v>
      </c>
      <c r="AQ32" s="51">
        <v>5</v>
      </c>
      <c r="AR32" s="48" t="s">
        <v>221</v>
      </c>
      <c r="AS32" s="48">
        <v>24001</v>
      </c>
      <c r="AT32" s="47" t="b">
        <v>0</v>
      </c>
      <c r="AU32" s="48" t="s">
        <v>81</v>
      </c>
      <c r="AV32" s="48"/>
      <c r="AW32" s="48" t="s">
        <v>222</v>
      </c>
      <c r="AX32" s="48"/>
      <c r="AY32" s="48" t="s">
        <v>85</v>
      </c>
      <c r="AZ32" s="47" t="b">
        <v>0</v>
      </c>
      <c r="BA32" s="47"/>
      <c r="BB32" s="47"/>
      <c r="BC32" s="48"/>
      <c r="BD32" s="48"/>
      <c r="BE32" s="47" t="b">
        <v>0</v>
      </c>
      <c r="BF32" s="47" t="b">
        <v>0</v>
      </c>
      <c r="BG32" s="48"/>
      <c r="BH32" s="48"/>
      <c r="BI32" s="49">
        <v>0</v>
      </c>
      <c r="BJ32" s="49">
        <v>0</v>
      </c>
      <c r="BK32" s="49">
        <v>267750</v>
      </c>
      <c r="BL32" s="48"/>
      <c r="BM32" s="48"/>
      <c r="BN32" s="48"/>
      <c r="BO32" s="48"/>
      <c r="BP32" s="48" t="s">
        <v>86</v>
      </c>
      <c r="BQ32" s="48"/>
      <c r="BR32" s="48"/>
      <c r="BS32" s="48">
        <v>0</v>
      </c>
      <c r="BT32" s="48"/>
      <c r="BU32" s="48"/>
      <c r="BV32" t="s">
        <v>203</v>
      </c>
      <c r="BW32" s="24" t="str">
        <f ca="1">VLOOKUP(BX32,Data!B:D,3,0)</f>
        <v>김화니</v>
      </c>
      <c r="BX32" s="24" t="str">
        <f>IFERROR(VLOOKUP(M32, 할인점점포등록!E:I, 5, 0), M32)</f>
        <v>훈민약품</v>
      </c>
    </row>
    <row r="33" spans="2:76" ht="16.5" customHeight="1" x14ac:dyDescent="0.3">
      <c r="B33" s="47"/>
      <c r="C33" s="47" t="b">
        <v>1</v>
      </c>
      <c r="D33" s="48"/>
      <c r="E33" s="48" t="s">
        <v>211</v>
      </c>
      <c r="F33" s="48">
        <v>202610010009</v>
      </c>
      <c r="G33" s="52">
        <v>46296</v>
      </c>
      <c r="H33" s="48" t="s">
        <v>82</v>
      </c>
      <c r="I33" s="48" t="s">
        <v>83</v>
      </c>
      <c r="J33" s="48" t="s">
        <v>212</v>
      </c>
      <c r="K33" s="48" t="s">
        <v>213</v>
      </c>
      <c r="L33" s="48" t="s">
        <v>278</v>
      </c>
      <c r="M33" s="48" t="s">
        <v>278</v>
      </c>
      <c r="N33" s="48"/>
      <c r="O33" s="47" t="s">
        <v>279</v>
      </c>
      <c r="P33" s="48" t="s">
        <v>280</v>
      </c>
      <c r="Q33" s="48"/>
      <c r="R33" s="47" t="b">
        <v>0</v>
      </c>
      <c r="S33" s="48" t="s">
        <v>285</v>
      </c>
      <c r="T33" s="48" t="s">
        <v>286</v>
      </c>
      <c r="U33" s="48">
        <v>100</v>
      </c>
      <c r="V33" s="48" t="s">
        <v>86</v>
      </c>
      <c r="W33" s="48" t="s">
        <v>283</v>
      </c>
      <c r="X33" s="48" t="s">
        <v>284</v>
      </c>
      <c r="Y33" s="47"/>
      <c r="Z33" s="48" t="s">
        <v>84</v>
      </c>
      <c r="AA33" s="49">
        <v>46700</v>
      </c>
      <c r="AB33" s="49">
        <v>42030</v>
      </c>
      <c r="AC33" s="49">
        <v>5</v>
      </c>
      <c r="AD33" s="47" t="b">
        <v>1</v>
      </c>
      <c r="AE33" s="50">
        <v>10</v>
      </c>
      <c r="AF33" s="48" t="s">
        <v>9</v>
      </c>
      <c r="AG33" s="49">
        <v>1</v>
      </c>
      <c r="AH33" s="49">
        <v>42030</v>
      </c>
      <c r="AI33" s="49">
        <v>191045</v>
      </c>
      <c r="AJ33" s="49">
        <v>19105</v>
      </c>
      <c r="AK33" s="49">
        <v>210150</v>
      </c>
      <c r="AL33" s="50">
        <v>191045</v>
      </c>
      <c r="AM33" s="50">
        <v>19105</v>
      </c>
      <c r="AN33" s="50">
        <v>210150</v>
      </c>
      <c r="AO33" s="47"/>
      <c r="AP33" s="48" t="s">
        <v>84</v>
      </c>
      <c r="AQ33" s="51">
        <v>5</v>
      </c>
      <c r="AR33" s="48" t="s">
        <v>221</v>
      </c>
      <c r="AS33" s="48">
        <v>25004</v>
      </c>
      <c r="AT33" s="47" t="b">
        <v>0</v>
      </c>
      <c r="AU33" s="48" t="s">
        <v>81</v>
      </c>
      <c r="AV33" s="48"/>
      <c r="AW33" s="48" t="s">
        <v>222</v>
      </c>
      <c r="AX33" s="48"/>
      <c r="AY33" s="48" t="s">
        <v>85</v>
      </c>
      <c r="AZ33" s="47" t="b">
        <v>0</v>
      </c>
      <c r="BA33" s="47"/>
      <c r="BB33" s="47"/>
      <c r="BC33" s="48"/>
      <c r="BD33" s="48"/>
      <c r="BE33" s="47" t="b">
        <v>0</v>
      </c>
      <c r="BF33" s="47" t="b">
        <v>0</v>
      </c>
      <c r="BG33" s="48"/>
      <c r="BH33" s="48"/>
      <c r="BI33" s="49">
        <v>0</v>
      </c>
      <c r="BJ33" s="49">
        <v>0</v>
      </c>
      <c r="BK33" s="49">
        <v>210150</v>
      </c>
      <c r="BL33" s="48"/>
      <c r="BM33" s="48"/>
      <c r="BN33" s="48"/>
      <c r="BO33" s="48"/>
      <c r="BP33" s="48" t="s">
        <v>86</v>
      </c>
      <c r="BQ33" s="48"/>
      <c r="BR33" s="48"/>
      <c r="BS33" s="48">
        <v>0</v>
      </c>
      <c r="BT33" s="48"/>
      <c r="BU33" s="48"/>
      <c r="BV33" t="s">
        <v>203</v>
      </c>
      <c r="BW33" s="24" t="str">
        <f ca="1">VLOOKUP(BX33,Data!B:D,3,0)</f>
        <v>김화니</v>
      </c>
      <c r="BX33" s="24" t="str">
        <f>IFERROR(VLOOKUP(M33, 할인점점포등록!E:I, 5, 0), M33)</f>
        <v>훈민약품</v>
      </c>
    </row>
    <row r="34" spans="2:76" ht="16.5" customHeight="1" x14ac:dyDescent="0.3">
      <c r="B34" s="47"/>
      <c r="C34" s="47" t="b">
        <v>1</v>
      </c>
      <c r="D34" s="48"/>
      <c r="E34" s="48" t="s">
        <v>211</v>
      </c>
      <c r="F34" s="48">
        <v>202610010010</v>
      </c>
      <c r="G34" s="52">
        <v>46296</v>
      </c>
      <c r="H34" s="48" t="s">
        <v>82</v>
      </c>
      <c r="I34" s="48" t="s">
        <v>83</v>
      </c>
      <c r="J34" s="48" t="s">
        <v>212</v>
      </c>
      <c r="K34" s="48" t="s">
        <v>213</v>
      </c>
      <c r="L34" s="48" t="s">
        <v>681</v>
      </c>
      <c r="M34" s="48" t="s">
        <v>681</v>
      </c>
      <c r="N34" s="48"/>
      <c r="O34" s="47" t="s">
        <v>1052</v>
      </c>
      <c r="P34" s="48" t="s">
        <v>1053</v>
      </c>
      <c r="Q34" s="48"/>
      <c r="R34" s="47" t="b">
        <v>0</v>
      </c>
      <c r="S34" s="48" t="s">
        <v>998</v>
      </c>
      <c r="T34" s="48" t="s">
        <v>999</v>
      </c>
      <c r="U34" s="48">
        <v>30</v>
      </c>
      <c r="V34" s="48" t="s">
        <v>234</v>
      </c>
      <c r="W34" s="48" t="s">
        <v>235</v>
      </c>
      <c r="X34" s="48" t="s">
        <v>236</v>
      </c>
      <c r="Y34" s="47"/>
      <c r="Z34" s="48" t="s">
        <v>84</v>
      </c>
      <c r="AA34" s="49">
        <v>16920</v>
      </c>
      <c r="AB34" s="49">
        <v>15228</v>
      </c>
      <c r="AC34" s="49">
        <v>5</v>
      </c>
      <c r="AD34" s="47" t="b">
        <v>1</v>
      </c>
      <c r="AE34" s="50">
        <v>10</v>
      </c>
      <c r="AF34" s="48" t="s">
        <v>9</v>
      </c>
      <c r="AG34" s="49">
        <v>1</v>
      </c>
      <c r="AH34" s="49">
        <v>15228</v>
      </c>
      <c r="AI34" s="49">
        <v>69218</v>
      </c>
      <c r="AJ34" s="49">
        <v>6922</v>
      </c>
      <c r="AK34" s="49">
        <v>76140</v>
      </c>
      <c r="AL34" s="50">
        <v>69218</v>
      </c>
      <c r="AM34" s="50">
        <v>6922</v>
      </c>
      <c r="AN34" s="50">
        <v>76140</v>
      </c>
      <c r="AO34" s="47"/>
      <c r="AP34" s="48" t="s">
        <v>84</v>
      </c>
      <c r="AQ34" s="51">
        <v>5</v>
      </c>
      <c r="AR34" s="48" t="s">
        <v>221</v>
      </c>
      <c r="AS34" s="48" t="s">
        <v>1000</v>
      </c>
      <c r="AT34" s="47" t="b">
        <v>0</v>
      </c>
      <c r="AU34" s="48" t="s">
        <v>81</v>
      </c>
      <c r="AV34" s="48"/>
      <c r="AW34" s="48" t="s">
        <v>222</v>
      </c>
      <c r="AX34" s="48"/>
      <c r="AY34" s="48" t="s">
        <v>85</v>
      </c>
      <c r="AZ34" s="47" t="b">
        <v>0</v>
      </c>
      <c r="BA34" s="47"/>
      <c r="BB34" s="47"/>
      <c r="BC34" s="48"/>
      <c r="BD34" s="48"/>
      <c r="BE34" s="47" t="b">
        <v>0</v>
      </c>
      <c r="BF34" s="47" t="b">
        <v>0</v>
      </c>
      <c r="BG34" s="48"/>
      <c r="BH34" s="48"/>
      <c r="BI34" s="49">
        <v>0</v>
      </c>
      <c r="BJ34" s="49">
        <v>0</v>
      </c>
      <c r="BK34" s="49">
        <v>76140</v>
      </c>
      <c r="BL34" s="48"/>
      <c r="BM34" s="48"/>
      <c r="BN34" s="48"/>
      <c r="BO34" s="48"/>
      <c r="BP34" s="48" t="s">
        <v>181</v>
      </c>
      <c r="BQ34" s="48"/>
      <c r="BR34" s="48"/>
      <c r="BS34" s="48">
        <v>0</v>
      </c>
      <c r="BT34" s="48"/>
      <c r="BU34" s="48"/>
      <c r="BV34" t="s">
        <v>204</v>
      </c>
      <c r="BW34" s="24" t="str">
        <f ca="1">VLOOKUP(BX34,Data!B:D,3,0)</f>
        <v>김화니</v>
      </c>
      <c r="BX34" s="24" t="str">
        <f>IFERROR(VLOOKUP(M34, 할인점점포등록!E:I, 5, 0), M34)</f>
        <v>준성홀딩스</v>
      </c>
    </row>
    <row r="35" spans="2:76" ht="16.5" customHeight="1" x14ac:dyDescent="0.3">
      <c r="B35" s="47"/>
      <c r="C35" s="47" t="b">
        <v>1</v>
      </c>
      <c r="D35" s="48"/>
      <c r="E35" s="48" t="s">
        <v>211</v>
      </c>
      <c r="F35" s="48">
        <v>202610010010</v>
      </c>
      <c r="G35" s="52">
        <v>46296</v>
      </c>
      <c r="H35" s="48" t="s">
        <v>82</v>
      </c>
      <c r="I35" s="48" t="s">
        <v>83</v>
      </c>
      <c r="J35" s="48" t="s">
        <v>212</v>
      </c>
      <c r="K35" s="48" t="s">
        <v>213</v>
      </c>
      <c r="L35" s="48" t="s">
        <v>681</v>
      </c>
      <c r="M35" s="48" t="s">
        <v>681</v>
      </c>
      <c r="N35" s="48"/>
      <c r="O35" s="47" t="s">
        <v>1052</v>
      </c>
      <c r="P35" s="48" t="s">
        <v>1053</v>
      </c>
      <c r="Q35" s="48"/>
      <c r="R35" s="47" t="b">
        <v>0</v>
      </c>
      <c r="S35" s="48" t="s">
        <v>433</v>
      </c>
      <c r="T35" s="48" t="s">
        <v>434</v>
      </c>
      <c r="U35" s="48">
        <v>30</v>
      </c>
      <c r="V35" s="48" t="s">
        <v>234</v>
      </c>
      <c r="W35" s="48" t="s">
        <v>235</v>
      </c>
      <c r="X35" s="48" t="s">
        <v>236</v>
      </c>
      <c r="Y35" s="47"/>
      <c r="Z35" s="48" t="s">
        <v>84</v>
      </c>
      <c r="AA35" s="49">
        <v>17760</v>
      </c>
      <c r="AB35" s="49">
        <v>15984</v>
      </c>
      <c r="AC35" s="49">
        <v>50</v>
      </c>
      <c r="AD35" s="47" t="b">
        <v>1</v>
      </c>
      <c r="AE35" s="50">
        <v>10</v>
      </c>
      <c r="AF35" s="48" t="s">
        <v>9</v>
      </c>
      <c r="AG35" s="49">
        <v>1</v>
      </c>
      <c r="AH35" s="49">
        <v>15984</v>
      </c>
      <c r="AI35" s="49">
        <v>726545</v>
      </c>
      <c r="AJ35" s="49">
        <v>72655</v>
      </c>
      <c r="AK35" s="49">
        <v>799200</v>
      </c>
      <c r="AL35" s="50">
        <v>726545</v>
      </c>
      <c r="AM35" s="50">
        <v>72655</v>
      </c>
      <c r="AN35" s="50">
        <v>799200</v>
      </c>
      <c r="AO35" s="47"/>
      <c r="AP35" s="48" t="s">
        <v>84</v>
      </c>
      <c r="AQ35" s="51">
        <v>50</v>
      </c>
      <c r="AR35" s="48" t="s">
        <v>221</v>
      </c>
      <c r="AS35" s="48">
        <v>25001</v>
      </c>
      <c r="AT35" s="47" t="b">
        <v>0</v>
      </c>
      <c r="AU35" s="48" t="s">
        <v>81</v>
      </c>
      <c r="AV35" s="48"/>
      <c r="AW35" s="48" t="s">
        <v>222</v>
      </c>
      <c r="AX35" s="48"/>
      <c r="AY35" s="48" t="s">
        <v>85</v>
      </c>
      <c r="AZ35" s="47" t="b">
        <v>0</v>
      </c>
      <c r="BA35" s="47"/>
      <c r="BB35" s="47"/>
      <c r="BC35" s="48"/>
      <c r="BD35" s="48"/>
      <c r="BE35" s="47" t="b">
        <v>0</v>
      </c>
      <c r="BF35" s="47" t="b">
        <v>0</v>
      </c>
      <c r="BG35" s="48"/>
      <c r="BH35" s="48"/>
      <c r="BI35" s="49">
        <v>0</v>
      </c>
      <c r="BJ35" s="49">
        <v>0</v>
      </c>
      <c r="BK35" s="49">
        <v>799200</v>
      </c>
      <c r="BL35" s="48"/>
      <c r="BM35" s="48"/>
      <c r="BN35" s="48"/>
      <c r="BO35" s="48"/>
      <c r="BP35" s="48" t="s">
        <v>181</v>
      </c>
      <c r="BQ35" s="48"/>
      <c r="BR35" s="48"/>
      <c r="BS35" s="48">
        <v>0</v>
      </c>
      <c r="BT35" s="48"/>
      <c r="BU35" s="48"/>
      <c r="BV35" t="s">
        <v>204</v>
      </c>
      <c r="BW35" s="24" t="str">
        <f ca="1">VLOOKUP(BX35,Data!B:D,3,0)</f>
        <v>김화니</v>
      </c>
      <c r="BX35" s="24" t="str">
        <f>IFERROR(VLOOKUP(M35, 할인점점포등록!E:I, 5, 0), M35)</f>
        <v>준성홀딩스</v>
      </c>
    </row>
    <row r="36" spans="2:76" ht="16.5" customHeight="1" x14ac:dyDescent="0.3">
      <c r="B36" s="47"/>
      <c r="C36" s="47" t="b">
        <v>1</v>
      </c>
      <c r="D36" s="48"/>
      <c r="E36" s="48" t="s">
        <v>211</v>
      </c>
      <c r="F36" s="48">
        <v>202610010011</v>
      </c>
      <c r="G36" s="52">
        <v>46296</v>
      </c>
      <c r="H36" s="48" t="s">
        <v>82</v>
      </c>
      <c r="I36" s="48" t="s">
        <v>83</v>
      </c>
      <c r="J36" s="48" t="s">
        <v>212</v>
      </c>
      <c r="K36" s="48" t="s">
        <v>213</v>
      </c>
      <c r="L36" s="48" t="s">
        <v>214</v>
      </c>
      <c r="M36" s="48" t="s">
        <v>214</v>
      </c>
      <c r="N36" s="48"/>
      <c r="O36" s="47" t="s">
        <v>215</v>
      </c>
      <c r="P36" s="48" t="s">
        <v>214</v>
      </c>
      <c r="Q36" s="48"/>
      <c r="R36" s="47" t="b">
        <v>0</v>
      </c>
      <c r="S36" s="48" t="s">
        <v>216</v>
      </c>
      <c r="T36" s="48" t="s">
        <v>217</v>
      </c>
      <c r="U36" s="48">
        <v>90</v>
      </c>
      <c r="V36" s="48" t="s">
        <v>218</v>
      </c>
      <c r="W36" s="48" t="s">
        <v>219</v>
      </c>
      <c r="X36" s="48" t="s">
        <v>220</v>
      </c>
      <c r="Y36" s="47"/>
      <c r="Z36" s="48" t="s">
        <v>84</v>
      </c>
      <c r="AA36" s="49">
        <v>36000</v>
      </c>
      <c r="AB36" s="49">
        <v>32400</v>
      </c>
      <c r="AC36" s="49">
        <v>35</v>
      </c>
      <c r="AD36" s="47" t="b">
        <v>1</v>
      </c>
      <c r="AE36" s="50">
        <v>10</v>
      </c>
      <c r="AF36" s="48" t="s">
        <v>9</v>
      </c>
      <c r="AG36" s="49">
        <v>1</v>
      </c>
      <c r="AH36" s="49">
        <v>32400</v>
      </c>
      <c r="AI36" s="49">
        <v>1030909</v>
      </c>
      <c r="AJ36" s="49">
        <v>103091</v>
      </c>
      <c r="AK36" s="49">
        <v>1134000</v>
      </c>
      <c r="AL36" s="50">
        <v>1030909</v>
      </c>
      <c r="AM36" s="50">
        <v>103091</v>
      </c>
      <c r="AN36" s="50">
        <v>1134000</v>
      </c>
      <c r="AO36" s="47"/>
      <c r="AP36" s="48" t="s">
        <v>84</v>
      </c>
      <c r="AQ36" s="51">
        <v>35</v>
      </c>
      <c r="AR36" s="48" t="s">
        <v>221</v>
      </c>
      <c r="AS36" s="48">
        <v>26003</v>
      </c>
      <c r="AT36" s="47" t="b">
        <v>0</v>
      </c>
      <c r="AU36" s="48" t="s">
        <v>81</v>
      </c>
      <c r="AV36" s="48"/>
      <c r="AW36" s="48" t="s">
        <v>222</v>
      </c>
      <c r="AX36" s="48"/>
      <c r="AY36" s="48" t="s">
        <v>85</v>
      </c>
      <c r="AZ36" s="47" t="b">
        <v>0</v>
      </c>
      <c r="BA36" s="47"/>
      <c r="BB36" s="47"/>
      <c r="BC36" s="48"/>
      <c r="BD36" s="48"/>
      <c r="BE36" s="47" t="b">
        <v>0</v>
      </c>
      <c r="BF36" s="47" t="b">
        <v>0</v>
      </c>
      <c r="BG36" s="48"/>
      <c r="BH36" s="48"/>
      <c r="BI36" s="49">
        <v>0</v>
      </c>
      <c r="BJ36" s="49">
        <v>0</v>
      </c>
      <c r="BK36" s="49">
        <v>1134000</v>
      </c>
      <c r="BL36" s="48"/>
      <c r="BM36" s="48"/>
      <c r="BN36" s="48"/>
      <c r="BO36" s="48"/>
      <c r="BP36" s="48" t="s">
        <v>181</v>
      </c>
      <c r="BQ36" s="48"/>
      <c r="BR36" s="48"/>
      <c r="BS36" s="48">
        <v>0</v>
      </c>
      <c r="BT36" s="48"/>
      <c r="BU36" s="48"/>
      <c r="BV36" t="s">
        <v>204</v>
      </c>
      <c r="BW36" s="24" t="str">
        <f ca="1">VLOOKUP(BX36,Data!B:D,3,0)</f>
        <v>김화니</v>
      </c>
      <c r="BX36" s="24" t="str">
        <f>IFERROR(VLOOKUP(M36, 할인점점포등록!E:I, 5, 0), M36)</f>
        <v>디엔메디</v>
      </c>
    </row>
    <row r="37" spans="2:76" ht="16.5" customHeight="1" x14ac:dyDescent="0.3">
      <c r="B37" s="47"/>
      <c r="C37" s="47" t="b">
        <v>1</v>
      </c>
      <c r="D37" s="48"/>
      <c r="E37" s="48" t="s">
        <v>211</v>
      </c>
      <c r="F37" s="48">
        <v>202610010011</v>
      </c>
      <c r="G37" s="52">
        <v>46296</v>
      </c>
      <c r="H37" s="48" t="s">
        <v>82</v>
      </c>
      <c r="I37" s="48" t="s">
        <v>83</v>
      </c>
      <c r="J37" s="48" t="s">
        <v>212</v>
      </c>
      <c r="K37" s="48" t="s">
        <v>213</v>
      </c>
      <c r="L37" s="48" t="s">
        <v>214</v>
      </c>
      <c r="M37" s="48" t="s">
        <v>214</v>
      </c>
      <c r="N37" s="48"/>
      <c r="O37" s="47" t="s">
        <v>215</v>
      </c>
      <c r="P37" s="48" t="s">
        <v>214</v>
      </c>
      <c r="Q37" s="48"/>
      <c r="R37" s="47" t="b">
        <v>0</v>
      </c>
      <c r="S37" s="48" t="s">
        <v>223</v>
      </c>
      <c r="T37" s="48" t="s">
        <v>224</v>
      </c>
      <c r="U37" s="48">
        <v>300</v>
      </c>
      <c r="V37" s="48" t="s">
        <v>218</v>
      </c>
      <c r="W37" s="48" t="s">
        <v>219</v>
      </c>
      <c r="X37" s="48" t="s">
        <v>225</v>
      </c>
      <c r="Y37" s="47"/>
      <c r="Z37" s="48" t="s">
        <v>84</v>
      </c>
      <c r="AA37" s="49">
        <v>44400</v>
      </c>
      <c r="AB37" s="49">
        <v>39960</v>
      </c>
      <c r="AC37" s="49">
        <v>50</v>
      </c>
      <c r="AD37" s="47" t="b">
        <v>1</v>
      </c>
      <c r="AE37" s="50">
        <v>10</v>
      </c>
      <c r="AF37" s="48" t="s">
        <v>9</v>
      </c>
      <c r="AG37" s="49">
        <v>1</v>
      </c>
      <c r="AH37" s="49">
        <v>39960</v>
      </c>
      <c r="AI37" s="49">
        <v>1816364</v>
      </c>
      <c r="AJ37" s="49">
        <v>181636</v>
      </c>
      <c r="AK37" s="49">
        <v>1998000</v>
      </c>
      <c r="AL37" s="50">
        <v>1816364</v>
      </c>
      <c r="AM37" s="50">
        <v>181636</v>
      </c>
      <c r="AN37" s="50">
        <v>1998000</v>
      </c>
      <c r="AO37" s="47"/>
      <c r="AP37" s="48" t="s">
        <v>84</v>
      </c>
      <c r="AQ37" s="51">
        <v>50</v>
      </c>
      <c r="AR37" s="48" t="s">
        <v>221</v>
      </c>
      <c r="AS37" s="48">
        <v>26005</v>
      </c>
      <c r="AT37" s="47" t="b">
        <v>0</v>
      </c>
      <c r="AU37" s="48" t="s">
        <v>81</v>
      </c>
      <c r="AV37" s="48"/>
      <c r="AW37" s="48" t="s">
        <v>222</v>
      </c>
      <c r="AX37" s="48"/>
      <c r="AY37" s="48" t="s">
        <v>85</v>
      </c>
      <c r="AZ37" s="47" t="b">
        <v>0</v>
      </c>
      <c r="BA37" s="47"/>
      <c r="BB37" s="47"/>
      <c r="BC37" s="48"/>
      <c r="BD37" s="48"/>
      <c r="BE37" s="47" t="b">
        <v>0</v>
      </c>
      <c r="BF37" s="47" t="b">
        <v>0</v>
      </c>
      <c r="BG37" s="48"/>
      <c r="BH37" s="48"/>
      <c r="BI37" s="49">
        <v>0</v>
      </c>
      <c r="BJ37" s="49">
        <v>0</v>
      </c>
      <c r="BK37" s="49">
        <v>1998000</v>
      </c>
      <c r="BL37" s="48"/>
      <c r="BM37" s="48"/>
      <c r="BN37" s="48"/>
      <c r="BO37" s="48"/>
      <c r="BP37" s="48" t="s">
        <v>181</v>
      </c>
      <c r="BQ37" s="48"/>
      <c r="BR37" s="48"/>
      <c r="BS37" s="48">
        <v>0</v>
      </c>
      <c r="BT37" s="48"/>
      <c r="BU37" s="48"/>
      <c r="BW37" s="24" t="str">
        <f ca="1">VLOOKUP(BX37,Data!B:D,3,0)</f>
        <v>김화니</v>
      </c>
      <c r="BX37" s="24" t="str">
        <f>IFERROR(VLOOKUP(M37, 할인점점포등록!E:I, 5, 0), M37)</f>
        <v>디엔메디</v>
      </c>
    </row>
    <row r="38" spans="2:76" ht="16.5" customHeight="1" x14ac:dyDescent="0.3">
      <c r="B38" s="47"/>
      <c r="C38" s="47" t="b">
        <v>1</v>
      </c>
      <c r="D38" s="48"/>
      <c r="E38" s="48" t="s">
        <v>211</v>
      </c>
      <c r="F38" s="48">
        <v>202610010012</v>
      </c>
      <c r="G38" s="52">
        <v>46296</v>
      </c>
      <c r="H38" s="48" t="s">
        <v>82</v>
      </c>
      <c r="I38" s="48" t="s">
        <v>83</v>
      </c>
      <c r="J38" s="48" t="s">
        <v>212</v>
      </c>
      <c r="K38" s="48" t="s">
        <v>213</v>
      </c>
      <c r="L38" s="48" t="s">
        <v>677</v>
      </c>
      <c r="M38" s="48" t="s">
        <v>677</v>
      </c>
      <c r="N38" s="48"/>
      <c r="O38" s="47" t="s">
        <v>952</v>
      </c>
      <c r="P38" s="48" t="s">
        <v>953</v>
      </c>
      <c r="Q38" s="48"/>
      <c r="R38" s="47" t="b">
        <v>0</v>
      </c>
      <c r="S38" s="48" t="s">
        <v>294</v>
      </c>
      <c r="T38" s="48" t="s">
        <v>295</v>
      </c>
      <c r="U38" s="48">
        <v>21</v>
      </c>
      <c r="V38" s="48" t="s">
        <v>218</v>
      </c>
      <c r="W38" s="48" t="s">
        <v>219</v>
      </c>
      <c r="X38" s="48" t="s">
        <v>225</v>
      </c>
      <c r="Y38" s="47"/>
      <c r="Z38" s="48" t="s">
        <v>84</v>
      </c>
      <c r="AA38" s="49">
        <v>25200</v>
      </c>
      <c r="AB38" s="49">
        <v>22680</v>
      </c>
      <c r="AC38" s="49">
        <v>50</v>
      </c>
      <c r="AD38" s="47" t="b">
        <v>1</v>
      </c>
      <c r="AE38" s="50">
        <v>10</v>
      </c>
      <c r="AF38" s="48" t="s">
        <v>9</v>
      </c>
      <c r="AG38" s="49">
        <v>1</v>
      </c>
      <c r="AH38" s="49">
        <v>22680</v>
      </c>
      <c r="AI38" s="49">
        <v>1030909</v>
      </c>
      <c r="AJ38" s="49">
        <v>103091</v>
      </c>
      <c r="AK38" s="49">
        <v>1134000</v>
      </c>
      <c r="AL38" s="50">
        <v>1030909</v>
      </c>
      <c r="AM38" s="50">
        <v>103091</v>
      </c>
      <c r="AN38" s="50">
        <v>1134000</v>
      </c>
      <c r="AO38" s="47"/>
      <c r="AP38" s="48" t="s">
        <v>84</v>
      </c>
      <c r="AQ38" s="51">
        <v>50</v>
      </c>
      <c r="AR38" s="48" t="s">
        <v>221</v>
      </c>
      <c r="AS38" s="48">
        <v>26004</v>
      </c>
      <c r="AT38" s="47" t="b">
        <v>0</v>
      </c>
      <c r="AU38" s="48" t="s">
        <v>81</v>
      </c>
      <c r="AV38" s="48"/>
      <c r="AW38" s="48" t="s">
        <v>222</v>
      </c>
      <c r="AX38" s="48"/>
      <c r="AY38" s="48" t="s">
        <v>85</v>
      </c>
      <c r="AZ38" s="47" t="b">
        <v>0</v>
      </c>
      <c r="BA38" s="47"/>
      <c r="BB38" s="47"/>
      <c r="BC38" s="48"/>
      <c r="BD38" s="48"/>
      <c r="BE38" s="47" t="b">
        <v>0</v>
      </c>
      <c r="BF38" s="47" t="b">
        <v>0</v>
      </c>
      <c r="BG38" s="48"/>
      <c r="BH38" s="48"/>
      <c r="BI38" s="49">
        <v>0</v>
      </c>
      <c r="BJ38" s="49">
        <v>0</v>
      </c>
      <c r="BK38" s="49">
        <v>1134000</v>
      </c>
      <c r="BL38" s="48"/>
      <c r="BM38" s="48"/>
      <c r="BN38" s="48"/>
      <c r="BO38" s="48"/>
      <c r="BP38" s="48" t="s">
        <v>181</v>
      </c>
      <c r="BQ38" s="48"/>
      <c r="BR38" s="48"/>
      <c r="BS38" s="48">
        <v>0</v>
      </c>
      <c r="BT38" s="48"/>
      <c r="BU38" s="48"/>
      <c r="BW38" s="24" t="str">
        <f ca="1">VLOOKUP(BX38,Data!B:D,3,0)</f>
        <v>김화니</v>
      </c>
      <c r="BX38" s="24" t="str">
        <f>IFERROR(VLOOKUP(M38, 할인점점포등록!E:I, 5, 0), M38)</f>
        <v>기고</v>
      </c>
    </row>
    <row r="39" spans="2:76" ht="16.5" customHeight="1" x14ac:dyDescent="0.3">
      <c r="B39" s="47"/>
      <c r="C39" s="47" t="b">
        <v>1</v>
      </c>
      <c r="D39" s="48"/>
      <c r="E39" s="48" t="s">
        <v>211</v>
      </c>
      <c r="F39" s="48">
        <v>202610010013</v>
      </c>
      <c r="G39" s="52">
        <v>46296</v>
      </c>
      <c r="H39" s="48" t="s">
        <v>82</v>
      </c>
      <c r="I39" s="48" t="s">
        <v>83</v>
      </c>
      <c r="J39" s="48" t="s">
        <v>212</v>
      </c>
      <c r="K39" s="48" t="s">
        <v>213</v>
      </c>
      <c r="L39" s="48" t="s">
        <v>490</v>
      </c>
      <c r="M39" s="48" t="s">
        <v>490</v>
      </c>
      <c r="N39" s="48"/>
      <c r="O39" s="47" t="s">
        <v>491</v>
      </c>
      <c r="P39" s="48" t="s">
        <v>490</v>
      </c>
      <c r="Q39" s="48"/>
      <c r="R39" s="47" t="b">
        <v>0</v>
      </c>
      <c r="S39" s="48" t="s">
        <v>272</v>
      </c>
      <c r="T39" s="48" t="s">
        <v>230</v>
      </c>
      <c r="U39" s="48">
        <v>300</v>
      </c>
      <c r="V39" s="48" t="s">
        <v>218</v>
      </c>
      <c r="W39" s="48" t="s">
        <v>219</v>
      </c>
      <c r="X39" s="48" t="s">
        <v>225</v>
      </c>
      <c r="Y39" s="47"/>
      <c r="Z39" s="48" t="s">
        <v>84</v>
      </c>
      <c r="AA39" s="49">
        <v>37500</v>
      </c>
      <c r="AB39" s="49">
        <v>33750</v>
      </c>
      <c r="AC39" s="49">
        <v>100</v>
      </c>
      <c r="AD39" s="47" t="b">
        <v>1</v>
      </c>
      <c r="AE39" s="50">
        <v>10</v>
      </c>
      <c r="AF39" s="48" t="s">
        <v>9</v>
      </c>
      <c r="AG39" s="49">
        <v>1</v>
      </c>
      <c r="AH39" s="49">
        <v>33750</v>
      </c>
      <c r="AI39" s="49">
        <v>3068182</v>
      </c>
      <c r="AJ39" s="49">
        <v>306818</v>
      </c>
      <c r="AK39" s="49">
        <v>3375000</v>
      </c>
      <c r="AL39" s="50">
        <v>3068182</v>
      </c>
      <c r="AM39" s="50">
        <v>306818</v>
      </c>
      <c r="AN39" s="50">
        <v>3375000</v>
      </c>
      <c r="AO39" s="47"/>
      <c r="AP39" s="48" t="s">
        <v>84</v>
      </c>
      <c r="AQ39" s="51">
        <v>100</v>
      </c>
      <c r="AR39" s="48" t="s">
        <v>221</v>
      </c>
      <c r="AS39" s="48">
        <v>26003</v>
      </c>
      <c r="AT39" s="47" t="b">
        <v>0</v>
      </c>
      <c r="AU39" s="48" t="s">
        <v>81</v>
      </c>
      <c r="AV39" s="48"/>
      <c r="AW39" s="48" t="s">
        <v>222</v>
      </c>
      <c r="AX39" s="48"/>
      <c r="AY39" s="48" t="s">
        <v>85</v>
      </c>
      <c r="AZ39" s="47" t="b">
        <v>0</v>
      </c>
      <c r="BA39" s="47"/>
      <c r="BB39" s="47"/>
      <c r="BC39" s="48"/>
      <c r="BD39" s="48"/>
      <c r="BE39" s="47" t="b">
        <v>0</v>
      </c>
      <c r="BF39" s="47" t="b">
        <v>0</v>
      </c>
      <c r="BG39" s="48"/>
      <c r="BH39" s="48"/>
      <c r="BI39" s="49">
        <v>0</v>
      </c>
      <c r="BJ39" s="49">
        <v>0</v>
      </c>
      <c r="BK39" s="49">
        <v>3375000</v>
      </c>
      <c r="BL39" s="48"/>
      <c r="BM39" s="48"/>
      <c r="BN39" s="48"/>
      <c r="BO39" s="48"/>
      <c r="BP39" s="48" t="s">
        <v>181</v>
      </c>
      <c r="BQ39" s="48"/>
      <c r="BR39" s="48"/>
      <c r="BS39" s="48">
        <v>0</v>
      </c>
      <c r="BT39" s="48"/>
      <c r="BU39" s="48"/>
      <c r="BW39" s="24" t="str">
        <f ca="1">VLOOKUP(BX39,Data!B:D,3,0)</f>
        <v>김화니</v>
      </c>
      <c r="BX39" s="24" t="str">
        <f>IFERROR(VLOOKUP(M39, 할인점점포등록!E:I, 5, 0), M39)</f>
        <v>안심팜</v>
      </c>
    </row>
    <row r="40" spans="2:76" ht="16.5" customHeight="1" x14ac:dyDescent="0.3">
      <c r="B40" s="47"/>
      <c r="C40" s="47" t="b">
        <v>1</v>
      </c>
      <c r="D40" s="48"/>
      <c r="E40" s="48" t="s">
        <v>211</v>
      </c>
      <c r="F40" s="48">
        <v>202610010013</v>
      </c>
      <c r="G40" s="52">
        <v>46296</v>
      </c>
      <c r="H40" s="48" t="s">
        <v>82</v>
      </c>
      <c r="I40" s="48" t="s">
        <v>83</v>
      </c>
      <c r="J40" s="48" t="s">
        <v>212</v>
      </c>
      <c r="K40" s="48" t="s">
        <v>213</v>
      </c>
      <c r="L40" s="48" t="s">
        <v>490</v>
      </c>
      <c r="M40" s="48" t="s">
        <v>490</v>
      </c>
      <c r="N40" s="48"/>
      <c r="O40" s="47" t="s">
        <v>491</v>
      </c>
      <c r="P40" s="48" t="s">
        <v>490</v>
      </c>
      <c r="Q40" s="48"/>
      <c r="R40" s="47" t="b">
        <v>0</v>
      </c>
      <c r="S40" s="48" t="s">
        <v>345</v>
      </c>
      <c r="T40" s="48" t="s">
        <v>346</v>
      </c>
      <c r="U40" s="48">
        <v>90</v>
      </c>
      <c r="V40" s="48" t="s">
        <v>218</v>
      </c>
      <c r="W40" s="48" t="s">
        <v>219</v>
      </c>
      <c r="X40" s="48" t="s">
        <v>225</v>
      </c>
      <c r="Y40" s="47"/>
      <c r="Z40" s="48" t="s">
        <v>84</v>
      </c>
      <c r="AA40" s="49">
        <v>45000</v>
      </c>
      <c r="AB40" s="49">
        <v>40500</v>
      </c>
      <c r="AC40" s="49">
        <v>2</v>
      </c>
      <c r="AD40" s="47" t="b">
        <v>1</v>
      </c>
      <c r="AE40" s="50">
        <v>10</v>
      </c>
      <c r="AF40" s="48" t="s">
        <v>9</v>
      </c>
      <c r="AG40" s="49">
        <v>1</v>
      </c>
      <c r="AH40" s="49">
        <v>40500</v>
      </c>
      <c r="AI40" s="49">
        <v>73636</v>
      </c>
      <c r="AJ40" s="49">
        <v>7364</v>
      </c>
      <c r="AK40" s="49">
        <v>81000</v>
      </c>
      <c r="AL40" s="50">
        <v>73636</v>
      </c>
      <c r="AM40" s="50">
        <v>7364</v>
      </c>
      <c r="AN40" s="50">
        <v>81000</v>
      </c>
      <c r="AO40" s="47"/>
      <c r="AP40" s="48" t="s">
        <v>84</v>
      </c>
      <c r="AQ40" s="51">
        <v>2</v>
      </c>
      <c r="AR40" s="48" t="s">
        <v>221</v>
      </c>
      <c r="AS40" s="48">
        <v>24004</v>
      </c>
      <c r="AT40" s="47" t="b">
        <v>0</v>
      </c>
      <c r="AU40" s="48" t="s">
        <v>81</v>
      </c>
      <c r="AV40" s="48"/>
      <c r="AW40" s="48" t="s">
        <v>222</v>
      </c>
      <c r="AX40" s="48"/>
      <c r="AY40" s="48" t="s">
        <v>85</v>
      </c>
      <c r="AZ40" s="47" t="b">
        <v>0</v>
      </c>
      <c r="BA40" s="47"/>
      <c r="BB40" s="47"/>
      <c r="BC40" s="48"/>
      <c r="BD40" s="48"/>
      <c r="BE40" s="47" t="b">
        <v>0</v>
      </c>
      <c r="BF40" s="47" t="b">
        <v>0</v>
      </c>
      <c r="BG40" s="48"/>
      <c r="BH40" s="48"/>
      <c r="BI40" s="49">
        <v>0</v>
      </c>
      <c r="BJ40" s="49">
        <v>0</v>
      </c>
      <c r="BK40" s="49">
        <v>81000</v>
      </c>
      <c r="BL40" s="48"/>
      <c r="BM40" s="48"/>
      <c r="BN40" s="48"/>
      <c r="BO40" s="48"/>
      <c r="BP40" s="48" t="s">
        <v>181</v>
      </c>
      <c r="BQ40" s="48"/>
      <c r="BR40" s="48"/>
      <c r="BS40" s="48">
        <v>0</v>
      </c>
      <c r="BT40" s="48"/>
      <c r="BU40" s="48"/>
      <c r="BW40" s="24" t="str">
        <f ca="1">VLOOKUP(BX40,Data!B:D,3,0)</f>
        <v>김화니</v>
      </c>
      <c r="BX40" s="24" t="str">
        <f>IFERROR(VLOOKUP(M40, 할인점점포등록!E:I, 5, 0), M40)</f>
        <v>안심팜</v>
      </c>
    </row>
    <row r="41" spans="2:76" ht="16.5" customHeight="1" x14ac:dyDescent="0.3">
      <c r="B41" s="47"/>
      <c r="C41" s="47" t="b">
        <v>1</v>
      </c>
      <c r="D41" s="48"/>
      <c r="E41" s="48" t="s">
        <v>211</v>
      </c>
      <c r="F41" s="48">
        <v>202610010014</v>
      </c>
      <c r="G41" s="52">
        <v>46296</v>
      </c>
      <c r="H41" s="48" t="s">
        <v>82</v>
      </c>
      <c r="I41" s="48" t="s">
        <v>83</v>
      </c>
      <c r="J41" s="48" t="s">
        <v>212</v>
      </c>
      <c r="K41" s="48" t="s">
        <v>213</v>
      </c>
      <c r="L41" s="48" t="s">
        <v>472</v>
      </c>
      <c r="M41" s="48" t="s">
        <v>472</v>
      </c>
      <c r="N41" s="48"/>
      <c r="O41" s="47" t="s">
        <v>473</v>
      </c>
      <c r="P41" s="48" t="s">
        <v>474</v>
      </c>
      <c r="Q41" s="48"/>
      <c r="R41" s="47" t="b">
        <v>0</v>
      </c>
      <c r="S41" s="48" t="s">
        <v>475</v>
      </c>
      <c r="T41" s="48" t="s">
        <v>476</v>
      </c>
      <c r="U41" s="48">
        <v>28</v>
      </c>
      <c r="V41" s="48" t="s">
        <v>234</v>
      </c>
      <c r="W41" s="48" t="s">
        <v>235</v>
      </c>
      <c r="X41" s="48" t="s">
        <v>236</v>
      </c>
      <c r="Y41" s="47"/>
      <c r="Z41" s="48" t="s">
        <v>84</v>
      </c>
      <c r="AA41" s="49">
        <v>25648</v>
      </c>
      <c r="AB41" s="49">
        <v>23083</v>
      </c>
      <c r="AC41" s="49">
        <v>10</v>
      </c>
      <c r="AD41" s="47" t="b">
        <v>1</v>
      </c>
      <c r="AE41" s="50">
        <v>10</v>
      </c>
      <c r="AF41" s="48" t="s">
        <v>9</v>
      </c>
      <c r="AG41" s="49">
        <v>1</v>
      </c>
      <c r="AH41" s="49">
        <v>23083</v>
      </c>
      <c r="AI41" s="49">
        <v>209845</v>
      </c>
      <c r="AJ41" s="49">
        <v>20985</v>
      </c>
      <c r="AK41" s="49">
        <v>230830</v>
      </c>
      <c r="AL41" s="50">
        <v>209845</v>
      </c>
      <c r="AM41" s="50">
        <v>20985</v>
      </c>
      <c r="AN41" s="50">
        <v>230830</v>
      </c>
      <c r="AO41" s="47"/>
      <c r="AP41" s="48" t="s">
        <v>84</v>
      </c>
      <c r="AQ41" s="51">
        <v>10</v>
      </c>
      <c r="AR41" s="48" t="s">
        <v>221</v>
      </c>
      <c r="AS41" s="48">
        <v>25001</v>
      </c>
      <c r="AT41" s="47" t="b">
        <v>0</v>
      </c>
      <c r="AU41" s="48" t="s">
        <v>81</v>
      </c>
      <c r="AV41" s="48"/>
      <c r="AW41" s="48" t="s">
        <v>222</v>
      </c>
      <c r="AX41" s="48"/>
      <c r="AY41" s="48" t="s">
        <v>85</v>
      </c>
      <c r="AZ41" s="47" t="b">
        <v>0</v>
      </c>
      <c r="BA41" s="47"/>
      <c r="BB41" s="47"/>
      <c r="BC41" s="48"/>
      <c r="BD41" s="48"/>
      <c r="BE41" s="47" t="b">
        <v>0</v>
      </c>
      <c r="BF41" s="47" t="b">
        <v>0</v>
      </c>
      <c r="BG41" s="48"/>
      <c r="BH41" s="48"/>
      <c r="BI41" s="49">
        <v>0</v>
      </c>
      <c r="BJ41" s="49">
        <v>0</v>
      </c>
      <c r="BK41" s="49">
        <v>230830</v>
      </c>
      <c r="BL41" s="48"/>
      <c r="BM41" s="48"/>
      <c r="BN41" s="48"/>
      <c r="BO41" s="48"/>
      <c r="BP41" s="48" t="s">
        <v>181</v>
      </c>
      <c r="BQ41" s="48"/>
      <c r="BR41" s="48"/>
      <c r="BS41" s="48">
        <v>0</v>
      </c>
      <c r="BT41" s="48"/>
      <c r="BU41" s="48"/>
      <c r="BW41" s="24" t="str">
        <f ca="1">VLOOKUP(BX41,Data!B:D,3,0)</f>
        <v>김화니</v>
      </c>
      <c r="BX41" s="24" t="str">
        <f>IFERROR(VLOOKUP(M41, 할인점점포등록!E:I, 5, 0), M41)</f>
        <v>잘팜</v>
      </c>
    </row>
    <row r="42" spans="2:76" ht="16.5" customHeight="1" x14ac:dyDescent="0.3">
      <c r="B42" s="47"/>
      <c r="C42" s="47" t="b">
        <v>1</v>
      </c>
      <c r="D42" s="48"/>
      <c r="E42" s="48" t="s">
        <v>211</v>
      </c>
      <c r="F42" s="48">
        <v>202610010014</v>
      </c>
      <c r="G42" s="52">
        <v>46296</v>
      </c>
      <c r="H42" s="48" t="s">
        <v>82</v>
      </c>
      <c r="I42" s="48" t="s">
        <v>83</v>
      </c>
      <c r="J42" s="48" t="s">
        <v>212</v>
      </c>
      <c r="K42" s="48" t="s">
        <v>213</v>
      </c>
      <c r="L42" s="48" t="s">
        <v>472</v>
      </c>
      <c r="M42" s="48" t="s">
        <v>472</v>
      </c>
      <c r="N42" s="48"/>
      <c r="O42" s="47" t="s">
        <v>473</v>
      </c>
      <c r="P42" s="48" t="s">
        <v>474</v>
      </c>
      <c r="Q42" s="48"/>
      <c r="R42" s="47" t="b">
        <v>0</v>
      </c>
      <c r="S42" s="48" t="s">
        <v>340</v>
      </c>
      <c r="T42" s="48" t="s">
        <v>341</v>
      </c>
      <c r="U42" s="48">
        <v>100</v>
      </c>
      <c r="V42" s="48" t="s">
        <v>218</v>
      </c>
      <c r="W42" s="48" t="s">
        <v>219</v>
      </c>
      <c r="X42" s="48" t="s">
        <v>225</v>
      </c>
      <c r="Y42" s="47"/>
      <c r="Z42" s="48" t="s">
        <v>84</v>
      </c>
      <c r="AA42" s="49">
        <v>209100</v>
      </c>
      <c r="AB42" s="49">
        <v>188190</v>
      </c>
      <c r="AC42" s="49">
        <v>20</v>
      </c>
      <c r="AD42" s="47" t="b">
        <v>1</v>
      </c>
      <c r="AE42" s="50">
        <v>10</v>
      </c>
      <c r="AF42" s="48" t="s">
        <v>9</v>
      </c>
      <c r="AG42" s="49">
        <v>1</v>
      </c>
      <c r="AH42" s="49">
        <v>188190</v>
      </c>
      <c r="AI42" s="49">
        <v>3421636.36</v>
      </c>
      <c r="AJ42" s="49">
        <v>342163.64</v>
      </c>
      <c r="AK42" s="49">
        <v>3763800</v>
      </c>
      <c r="AL42" s="50">
        <v>3421636</v>
      </c>
      <c r="AM42" s="50">
        <v>342164</v>
      </c>
      <c r="AN42" s="50">
        <v>3763800</v>
      </c>
      <c r="AO42" s="47"/>
      <c r="AP42" s="48" t="s">
        <v>84</v>
      </c>
      <c r="AQ42" s="51">
        <v>20</v>
      </c>
      <c r="AR42" s="48" t="s">
        <v>221</v>
      </c>
      <c r="AS42" s="48">
        <v>24005</v>
      </c>
      <c r="AT42" s="47" t="b">
        <v>0</v>
      </c>
      <c r="AU42" s="48" t="s">
        <v>81</v>
      </c>
      <c r="AV42" s="48"/>
      <c r="AW42" s="48" t="s">
        <v>222</v>
      </c>
      <c r="AX42" s="48"/>
      <c r="AY42" s="48" t="s">
        <v>85</v>
      </c>
      <c r="AZ42" s="47" t="b">
        <v>0</v>
      </c>
      <c r="BA42" s="47"/>
      <c r="BB42" s="47"/>
      <c r="BC42" s="48"/>
      <c r="BD42" s="48"/>
      <c r="BE42" s="47" t="b">
        <v>0</v>
      </c>
      <c r="BF42" s="47" t="b">
        <v>0</v>
      </c>
      <c r="BG42" s="48"/>
      <c r="BH42" s="48"/>
      <c r="BI42" s="49">
        <v>0</v>
      </c>
      <c r="BJ42" s="49">
        <v>0</v>
      </c>
      <c r="BK42" s="49">
        <v>3763800</v>
      </c>
      <c r="BL42" s="48"/>
      <c r="BM42" s="48"/>
      <c r="BN42" s="48"/>
      <c r="BO42" s="48"/>
      <c r="BP42" s="48" t="s">
        <v>181</v>
      </c>
      <c r="BQ42" s="48"/>
      <c r="BR42" s="48"/>
      <c r="BS42" s="48">
        <v>0</v>
      </c>
      <c r="BT42" s="48"/>
      <c r="BU42" s="48"/>
      <c r="BW42" s="24" t="str">
        <f ca="1">VLOOKUP(BX42,Data!B:D,3,0)</f>
        <v>김화니</v>
      </c>
      <c r="BX42" s="24" t="str">
        <f>IFERROR(VLOOKUP(M42, 할인점점포등록!E:I, 5, 0), M42)</f>
        <v>잘팜</v>
      </c>
    </row>
    <row r="43" spans="2:76" ht="16.5" customHeight="1" x14ac:dyDescent="0.3">
      <c r="B43" s="47"/>
      <c r="C43" s="47" t="b">
        <v>1</v>
      </c>
      <c r="D43" s="48"/>
      <c r="E43" s="48" t="s">
        <v>211</v>
      </c>
      <c r="F43" s="48">
        <v>202610010014</v>
      </c>
      <c r="G43" s="52">
        <v>46296</v>
      </c>
      <c r="H43" s="48" t="s">
        <v>82</v>
      </c>
      <c r="I43" s="48" t="s">
        <v>83</v>
      </c>
      <c r="J43" s="48" t="s">
        <v>212</v>
      </c>
      <c r="K43" s="48" t="s">
        <v>213</v>
      </c>
      <c r="L43" s="48" t="s">
        <v>472</v>
      </c>
      <c r="M43" s="48" t="s">
        <v>472</v>
      </c>
      <c r="N43" s="48"/>
      <c r="O43" s="47" t="s">
        <v>473</v>
      </c>
      <c r="P43" s="48" t="s">
        <v>474</v>
      </c>
      <c r="Q43" s="48"/>
      <c r="R43" s="47" t="b">
        <v>0</v>
      </c>
      <c r="S43" s="48" t="s">
        <v>340</v>
      </c>
      <c r="T43" s="48" t="s">
        <v>341</v>
      </c>
      <c r="U43" s="48">
        <v>100</v>
      </c>
      <c r="V43" s="48" t="s">
        <v>218</v>
      </c>
      <c r="W43" s="48" t="s">
        <v>219</v>
      </c>
      <c r="X43" s="48" t="s">
        <v>225</v>
      </c>
      <c r="Y43" s="47"/>
      <c r="Z43" s="48" t="s">
        <v>84</v>
      </c>
      <c r="AA43" s="49">
        <v>209100</v>
      </c>
      <c r="AB43" s="49">
        <v>188190</v>
      </c>
      <c r="AC43" s="49">
        <v>200</v>
      </c>
      <c r="AD43" s="47" t="b">
        <v>1</v>
      </c>
      <c r="AE43" s="50">
        <v>10</v>
      </c>
      <c r="AF43" s="48" t="s">
        <v>9</v>
      </c>
      <c r="AG43" s="49">
        <v>1</v>
      </c>
      <c r="AH43" s="49">
        <v>188190</v>
      </c>
      <c r="AI43" s="49">
        <v>34216363.640000001</v>
      </c>
      <c r="AJ43" s="49">
        <v>3421636.36</v>
      </c>
      <c r="AK43" s="49">
        <v>37638000</v>
      </c>
      <c r="AL43" s="50">
        <v>34216364</v>
      </c>
      <c r="AM43" s="50">
        <v>3421636</v>
      </c>
      <c r="AN43" s="50">
        <v>37638000</v>
      </c>
      <c r="AO43" s="47"/>
      <c r="AP43" s="48" t="s">
        <v>84</v>
      </c>
      <c r="AQ43" s="51">
        <v>200</v>
      </c>
      <c r="AR43" s="48" t="s">
        <v>221</v>
      </c>
      <c r="AS43" s="48" t="s">
        <v>1054</v>
      </c>
      <c r="AT43" s="47" t="b">
        <v>0</v>
      </c>
      <c r="AU43" s="48" t="s">
        <v>81</v>
      </c>
      <c r="AV43" s="48"/>
      <c r="AW43" s="48" t="s">
        <v>222</v>
      </c>
      <c r="AX43" s="48"/>
      <c r="AY43" s="48" t="s">
        <v>85</v>
      </c>
      <c r="AZ43" s="47" t="b">
        <v>0</v>
      </c>
      <c r="BA43" s="47"/>
      <c r="BB43" s="47"/>
      <c r="BC43" s="48"/>
      <c r="BD43" s="48"/>
      <c r="BE43" s="47" t="b">
        <v>0</v>
      </c>
      <c r="BF43" s="47" t="b">
        <v>0</v>
      </c>
      <c r="BG43" s="48"/>
      <c r="BH43" s="48"/>
      <c r="BI43" s="49">
        <v>0</v>
      </c>
      <c r="BJ43" s="49">
        <v>0</v>
      </c>
      <c r="BK43" s="49">
        <v>37638000</v>
      </c>
      <c r="BL43" s="48"/>
      <c r="BM43" s="48"/>
      <c r="BN43" s="48"/>
      <c r="BO43" s="48"/>
      <c r="BP43" s="48" t="s">
        <v>181</v>
      </c>
      <c r="BQ43" s="48"/>
      <c r="BR43" s="48"/>
      <c r="BS43" s="48">
        <v>0</v>
      </c>
      <c r="BT43" s="48"/>
      <c r="BU43" s="48"/>
      <c r="BW43" s="24" t="str">
        <f ca="1">VLOOKUP(BX43,Data!B:D,3,0)</f>
        <v>김화니</v>
      </c>
      <c r="BX43" s="24" t="str">
        <f>IFERROR(VLOOKUP(M43, 할인점점포등록!E:I, 5, 0), M43)</f>
        <v>잘팜</v>
      </c>
    </row>
    <row r="44" spans="2:76" ht="16.5" customHeight="1" x14ac:dyDescent="0.3">
      <c r="B44" s="47"/>
      <c r="C44" s="47" t="b">
        <v>1</v>
      </c>
      <c r="D44" s="48"/>
      <c r="E44" s="48" t="s">
        <v>211</v>
      </c>
      <c r="F44" s="48">
        <v>202610010014</v>
      </c>
      <c r="G44" s="52">
        <v>46296</v>
      </c>
      <c r="H44" s="48" t="s">
        <v>82</v>
      </c>
      <c r="I44" s="48" t="s">
        <v>83</v>
      </c>
      <c r="J44" s="48" t="s">
        <v>212</v>
      </c>
      <c r="K44" s="48" t="s">
        <v>213</v>
      </c>
      <c r="L44" s="48" t="s">
        <v>472</v>
      </c>
      <c r="M44" s="48" t="s">
        <v>472</v>
      </c>
      <c r="N44" s="48"/>
      <c r="O44" s="47" t="s">
        <v>473</v>
      </c>
      <c r="P44" s="48" t="s">
        <v>474</v>
      </c>
      <c r="Q44" s="48"/>
      <c r="R44" s="47" t="b">
        <v>0</v>
      </c>
      <c r="S44" s="48" t="s">
        <v>343</v>
      </c>
      <c r="T44" s="48" t="s">
        <v>325</v>
      </c>
      <c r="U44" s="48">
        <v>100</v>
      </c>
      <c r="V44" s="48" t="s">
        <v>218</v>
      </c>
      <c r="W44" s="48" t="s">
        <v>219</v>
      </c>
      <c r="X44" s="48" t="s">
        <v>225</v>
      </c>
      <c r="Y44" s="47"/>
      <c r="Z44" s="48" t="s">
        <v>84</v>
      </c>
      <c r="AA44" s="49">
        <v>175100</v>
      </c>
      <c r="AB44" s="49">
        <v>157590</v>
      </c>
      <c r="AC44" s="49">
        <v>20</v>
      </c>
      <c r="AD44" s="47" t="b">
        <v>1</v>
      </c>
      <c r="AE44" s="50">
        <v>10</v>
      </c>
      <c r="AF44" s="48" t="s">
        <v>9</v>
      </c>
      <c r="AG44" s="49">
        <v>1</v>
      </c>
      <c r="AH44" s="49">
        <v>157590</v>
      </c>
      <c r="AI44" s="49">
        <v>2865272.73</v>
      </c>
      <c r="AJ44" s="49">
        <v>286527.27</v>
      </c>
      <c r="AK44" s="49">
        <v>3151800</v>
      </c>
      <c r="AL44" s="50">
        <v>2865273</v>
      </c>
      <c r="AM44" s="50">
        <v>286527</v>
      </c>
      <c r="AN44" s="50">
        <v>3151800</v>
      </c>
      <c r="AO44" s="47"/>
      <c r="AP44" s="48" t="s">
        <v>84</v>
      </c>
      <c r="AQ44" s="51">
        <v>20</v>
      </c>
      <c r="AR44" s="48" t="s">
        <v>221</v>
      </c>
      <c r="AS44" s="48" t="s">
        <v>344</v>
      </c>
      <c r="AT44" s="47" t="b">
        <v>0</v>
      </c>
      <c r="AU44" s="48" t="s">
        <v>81</v>
      </c>
      <c r="AV44" s="48"/>
      <c r="AW44" s="48" t="s">
        <v>222</v>
      </c>
      <c r="AX44" s="48"/>
      <c r="AY44" s="48" t="s">
        <v>85</v>
      </c>
      <c r="AZ44" s="47" t="b">
        <v>0</v>
      </c>
      <c r="BA44" s="47"/>
      <c r="BB44" s="47"/>
      <c r="BC44" s="48"/>
      <c r="BD44" s="48"/>
      <c r="BE44" s="47" t="b">
        <v>0</v>
      </c>
      <c r="BF44" s="47" t="b">
        <v>0</v>
      </c>
      <c r="BG44" s="48"/>
      <c r="BH44" s="48"/>
      <c r="BI44" s="49">
        <v>0</v>
      </c>
      <c r="BJ44" s="49">
        <v>0</v>
      </c>
      <c r="BK44" s="49">
        <v>3151800</v>
      </c>
      <c r="BL44" s="48"/>
      <c r="BM44" s="48"/>
      <c r="BN44" s="48"/>
      <c r="BO44" s="48"/>
      <c r="BP44" s="48" t="s">
        <v>181</v>
      </c>
      <c r="BQ44" s="48"/>
      <c r="BR44" s="48"/>
      <c r="BS44" s="48">
        <v>0</v>
      </c>
      <c r="BT44" s="48"/>
      <c r="BU44" s="48"/>
      <c r="BW44" s="24" t="str">
        <f ca="1">VLOOKUP(BX44,Data!B:D,3,0)</f>
        <v>김화니</v>
      </c>
      <c r="BX44" s="24" t="str">
        <f>IFERROR(VLOOKUP(M44, 할인점점포등록!E:I, 5, 0), M44)</f>
        <v>잘팜</v>
      </c>
    </row>
    <row r="45" spans="2:76" ht="16.5" customHeight="1" x14ac:dyDescent="0.3">
      <c r="B45" s="47"/>
      <c r="C45" s="47" t="b">
        <v>1</v>
      </c>
      <c r="D45" s="48"/>
      <c r="E45" s="48" t="s">
        <v>211</v>
      </c>
      <c r="F45" s="48">
        <v>202610010014</v>
      </c>
      <c r="G45" s="52">
        <v>46296</v>
      </c>
      <c r="H45" s="48" t="s">
        <v>82</v>
      </c>
      <c r="I45" s="48" t="s">
        <v>83</v>
      </c>
      <c r="J45" s="48" t="s">
        <v>212</v>
      </c>
      <c r="K45" s="48" t="s">
        <v>213</v>
      </c>
      <c r="L45" s="48" t="s">
        <v>472</v>
      </c>
      <c r="M45" s="48" t="s">
        <v>472</v>
      </c>
      <c r="N45" s="48"/>
      <c r="O45" s="47" t="s">
        <v>473</v>
      </c>
      <c r="P45" s="48" t="s">
        <v>474</v>
      </c>
      <c r="Q45" s="48"/>
      <c r="R45" s="47" t="b">
        <v>0</v>
      </c>
      <c r="S45" s="48" t="s">
        <v>343</v>
      </c>
      <c r="T45" s="48" t="s">
        <v>325</v>
      </c>
      <c r="U45" s="48">
        <v>100</v>
      </c>
      <c r="V45" s="48" t="s">
        <v>218</v>
      </c>
      <c r="W45" s="48" t="s">
        <v>219</v>
      </c>
      <c r="X45" s="48" t="s">
        <v>225</v>
      </c>
      <c r="Y45" s="47"/>
      <c r="Z45" s="48" t="s">
        <v>84</v>
      </c>
      <c r="AA45" s="49">
        <v>175100</v>
      </c>
      <c r="AB45" s="49">
        <v>157590</v>
      </c>
      <c r="AC45" s="49">
        <v>200</v>
      </c>
      <c r="AD45" s="47" t="b">
        <v>1</v>
      </c>
      <c r="AE45" s="50">
        <v>10</v>
      </c>
      <c r="AF45" s="48" t="s">
        <v>9</v>
      </c>
      <c r="AG45" s="49">
        <v>1</v>
      </c>
      <c r="AH45" s="49">
        <v>157590</v>
      </c>
      <c r="AI45" s="49">
        <v>28652727.27</v>
      </c>
      <c r="AJ45" s="49">
        <v>2865272.73</v>
      </c>
      <c r="AK45" s="49">
        <v>31518000</v>
      </c>
      <c r="AL45" s="50">
        <v>28652727</v>
      </c>
      <c r="AM45" s="50">
        <v>2865273</v>
      </c>
      <c r="AN45" s="50">
        <v>31518000</v>
      </c>
      <c r="AO45" s="47"/>
      <c r="AP45" s="48" t="s">
        <v>84</v>
      </c>
      <c r="AQ45" s="51">
        <v>200</v>
      </c>
      <c r="AR45" s="48" t="s">
        <v>221</v>
      </c>
      <c r="AS45" s="48">
        <v>24007</v>
      </c>
      <c r="AT45" s="47" t="b">
        <v>0</v>
      </c>
      <c r="AU45" s="48" t="s">
        <v>81</v>
      </c>
      <c r="AV45" s="48"/>
      <c r="AW45" s="48" t="s">
        <v>222</v>
      </c>
      <c r="AX45" s="48"/>
      <c r="AY45" s="48" t="s">
        <v>85</v>
      </c>
      <c r="AZ45" s="47" t="b">
        <v>0</v>
      </c>
      <c r="BA45" s="47"/>
      <c r="BB45" s="47"/>
      <c r="BC45" s="48"/>
      <c r="BD45" s="48"/>
      <c r="BE45" s="47" t="b">
        <v>0</v>
      </c>
      <c r="BF45" s="47" t="b">
        <v>0</v>
      </c>
      <c r="BG45" s="48"/>
      <c r="BH45" s="48"/>
      <c r="BI45" s="49">
        <v>0</v>
      </c>
      <c r="BJ45" s="49">
        <v>0</v>
      </c>
      <c r="BK45" s="49">
        <v>31518000</v>
      </c>
      <c r="BL45" s="48"/>
      <c r="BM45" s="48"/>
      <c r="BN45" s="48"/>
      <c r="BO45" s="48"/>
      <c r="BP45" s="48" t="s">
        <v>181</v>
      </c>
      <c r="BQ45" s="48"/>
      <c r="BR45" s="48"/>
      <c r="BS45" s="48">
        <v>0</v>
      </c>
      <c r="BT45" s="48"/>
      <c r="BU45" s="48"/>
      <c r="BW45" s="24" t="str">
        <f ca="1">VLOOKUP(BX45,Data!B:D,3,0)</f>
        <v>김화니</v>
      </c>
      <c r="BX45" s="24" t="str">
        <f>IFERROR(VLOOKUP(M45, 할인점점포등록!E:I, 5, 0), M45)</f>
        <v>잘팜</v>
      </c>
    </row>
    <row r="46" spans="2:76" ht="16.5" customHeight="1" x14ac:dyDescent="0.3">
      <c r="B46" s="47"/>
      <c r="C46" s="47" t="b">
        <v>1</v>
      </c>
      <c r="D46" s="48"/>
      <c r="E46" s="48" t="s">
        <v>211</v>
      </c>
      <c r="F46" s="48">
        <v>202610010014</v>
      </c>
      <c r="G46" s="52">
        <v>46296</v>
      </c>
      <c r="H46" s="48" t="s">
        <v>82</v>
      </c>
      <c r="I46" s="48" t="s">
        <v>83</v>
      </c>
      <c r="J46" s="48" t="s">
        <v>212</v>
      </c>
      <c r="K46" s="48" t="s">
        <v>213</v>
      </c>
      <c r="L46" s="48" t="s">
        <v>472</v>
      </c>
      <c r="M46" s="48" t="s">
        <v>472</v>
      </c>
      <c r="N46" s="48"/>
      <c r="O46" s="47" t="s">
        <v>473</v>
      </c>
      <c r="P46" s="48" t="s">
        <v>474</v>
      </c>
      <c r="Q46" s="48"/>
      <c r="R46" s="47" t="b">
        <v>0</v>
      </c>
      <c r="S46" s="48" t="s">
        <v>241</v>
      </c>
      <c r="T46" s="48" t="s">
        <v>242</v>
      </c>
      <c r="U46" s="48">
        <v>28</v>
      </c>
      <c r="V46" s="48" t="s">
        <v>234</v>
      </c>
      <c r="W46" s="48" t="s">
        <v>235</v>
      </c>
      <c r="X46" s="48" t="s">
        <v>236</v>
      </c>
      <c r="Y46" s="47"/>
      <c r="Z46" s="48" t="s">
        <v>84</v>
      </c>
      <c r="AA46" s="49">
        <v>12712</v>
      </c>
      <c r="AB46" s="49">
        <v>11441</v>
      </c>
      <c r="AC46" s="49">
        <v>60</v>
      </c>
      <c r="AD46" s="47" t="b">
        <v>1</v>
      </c>
      <c r="AE46" s="50">
        <v>10</v>
      </c>
      <c r="AF46" s="48" t="s">
        <v>9</v>
      </c>
      <c r="AG46" s="49">
        <v>1</v>
      </c>
      <c r="AH46" s="49">
        <v>11441</v>
      </c>
      <c r="AI46" s="49">
        <v>624055</v>
      </c>
      <c r="AJ46" s="49">
        <v>62405</v>
      </c>
      <c r="AK46" s="49">
        <v>686460</v>
      </c>
      <c r="AL46" s="50">
        <v>624055</v>
      </c>
      <c r="AM46" s="50">
        <v>62405</v>
      </c>
      <c r="AN46" s="50">
        <v>686460</v>
      </c>
      <c r="AO46" s="47"/>
      <c r="AP46" s="48" t="s">
        <v>84</v>
      </c>
      <c r="AQ46" s="51">
        <v>60</v>
      </c>
      <c r="AR46" s="48" t="s">
        <v>221</v>
      </c>
      <c r="AS46" s="48">
        <v>26001</v>
      </c>
      <c r="AT46" s="47" t="b">
        <v>0</v>
      </c>
      <c r="AU46" s="48" t="s">
        <v>81</v>
      </c>
      <c r="AV46" s="48"/>
      <c r="AW46" s="48" t="s">
        <v>222</v>
      </c>
      <c r="AX46" s="48"/>
      <c r="AY46" s="48" t="s">
        <v>85</v>
      </c>
      <c r="AZ46" s="47" t="b">
        <v>0</v>
      </c>
      <c r="BA46" s="47"/>
      <c r="BB46" s="47"/>
      <c r="BC46" s="48"/>
      <c r="BD46" s="48"/>
      <c r="BE46" s="47" t="b">
        <v>0</v>
      </c>
      <c r="BF46" s="47" t="b">
        <v>0</v>
      </c>
      <c r="BG46" s="48"/>
      <c r="BH46" s="48"/>
      <c r="BI46" s="49">
        <v>0</v>
      </c>
      <c r="BJ46" s="49">
        <v>0</v>
      </c>
      <c r="BK46" s="49">
        <v>686460</v>
      </c>
      <c r="BL46" s="48"/>
      <c r="BM46" s="48"/>
      <c r="BN46" s="48"/>
      <c r="BO46" s="48"/>
      <c r="BP46" s="48" t="s">
        <v>181</v>
      </c>
      <c r="BQ46" s="48"/>
      <c r="BR46" s="48"/>
      <c r="BS46" s="48">
        <v>0</v>
      </c>
      <c r="BT46" s="48"/>
      <c r="BU46" s="48"/>
      <c r="BW46" s="24" t="str">
        <f ca="1">VLOOKUP(BX46,Data!B:D,3,0)</f>
        <v>김화니</v>
      </c>
      <c r="BX46" s="24" t="str">
        <f>IFERROR(VLOOKUP(M46, 할인점점포등록!E:I, 5, 0), M46)</f>
        <v>잘팜</v>
      </c>
    </row>
    <row r="47" spans="2:76" ht="16.5" customHeight="1" x14ac:dyDescent="0.3">
      <c r="B47" s="47"/>
      <c r="C47" s="47" t="b">
        <v>1</v>
      </c>
      <c r="D47" s="48"/>
      <c r="E47" s="48" t="s">
        <v>211</v>
      </c>
      <c r="F47" s="48">
        <v>202610010014</v>
      </c>
      <c r="G47" s="52">
        <v>46296</v>
      </c>
      <c r="H47" s="48" t="s">
        <v>82</v>
      </c>
      <c r="I47" s="48" t="s">
        <v>83</v>
      </c>
      <c r="J47" s="48" t="s">
        <v>212</v>
      </c>
      <c r="K47" s="48" t="s">
        <v>213</v>
      </c>
      <c r="L47" s="48" t="s">
        <v>472</v>
      </c>
      <c r="M47" s="48" t="s">
        <v>472</v>
      </c>
      <c r="N47" s="48"/>
      <c r="O47" s="47" t="s">
        <v>473</v>
      </c>
      <c r="P47" s="48" t="s">
        <v>474</v>
      </c>
      <c r="Q47" s="48"/>
      <c r="R47" s="47" t="b">
        <v>0</v>
      </c>
      <c r="S47" s="48" t="s">
        <v>477</v>
      </c>
      <c r="T47" s="48" t="s">
        <v>478</v>
      </c>
      <c r="U47" s="48">
        <v>28</v>
      </c>
      <c r="V47" s="48" t="s">
        <v>234</v>
      </c>
      <c r="W47" s="48" t="s">
        <v>235</v>
      </c>
      <c r="X47" s="48" t="s">
        <v>236</v>
      </c>
      <c r="Y47" s="47"/>
      <c r="Z47" s="48" t="s">
        <v>84</v>
      </c>
      <c r="AA47" s="49">
        <v>25452</v>
      </c>
      <c r="AB47" s="49">
        <v>22907</v>
      </c>
      <c r="AC47" s="49">
        <v>10</v>
      </c>
      <c r="AD47" s="47" t="b">
        <v>1</v>
      </c>
      <c r="AE47" s="50">
        <v>10</v>
      </c>
      <c r="AF47" s="48" t="s">
        <v>9</v>
      </c>
      <c r="AG47" s="49">
        <v>1</v>
      </c>
      <c r="AH47" s="49">
        <v>22907</v>
      </c>
      <c r="AI47" s="49">
        <v>208245</v>
      </c>
      <c r="AJ47" s="49">
        <v>20825</v>
      </c>
      <c r="AK47" s="49">
        <v>229070</v>
      </c>
      <c r="AL47" s="50">
        <v>208245</v>
      </c>
      <c r="AM47" s="50">
        <v>20825</v>
      </c>
      <c r="AN47" s="50">
        <v>229070</v>
      </c>
      <c r="AO47" s="47"/>
      <c r="AP47" s="48" t="s">
        <v>84</v>
      </c>
      <c r="AQ47" s="51">
        <v>10</v>
      </c>
      <c r="AR47" s="48" t="s">
        <v>221</v>
      </c>
      <c r="AS47" s="48">
        <v>24002</v>
      </c>
      <c r="AT47" s="47" t="b">
        <v>0</v>
      </c>
      <c r="AU47" s="48" t="s">
        <v>81</v>
      </c>
      <c r="AV47" s="48"/>
      <c r="AW47" s="48" t="s">
        <v>222</v>
      </c>
      <c r="AX47" s="48"/>
      <c r="AY47" s="48" t="s">
        <v>85</v>
      </c>
      <c r="AZ47" s="47" t="b">
        <v>0</v>
      </c>
      <c r="BA47" s="47"/>
      <c r="BB47" s="47"/>
      <c r="BC47" s="48"/>
      <c r="BD47" s="48"/>
      <c r="BE47" s="47" t="b">
        <v>0</v>
      </c>
      <c r="BF47" s="47" t="b">
        <v>0</v>
      </c>
      <c r="BG47" s="48"/>
      <c r="BH47" s="48"/>
      <c r="BI47" s="49">
        <v>0</v>
      </c>
      <c r="BJ47" s="49">
        <v>0</v>
      </c>
      <c r="BK47" s="49">
        <v>229070</v>
      </c>
      <c r="BL47" s="48"/>
      <c r="BM47" s="48"/>
      <c r="BN47" s="48"/>
      <c r="BO47" s="48"/>
      <c r="BP47" s="48" t="s">
        <v>181</v>
      </c>
      <c r="BQ47" s="48"/>
      <c r="BR47" s="48"/>
      <c r="BS47" s="48">
        <v>0</v>
      </c>
      <c r="BT47" s="48"/>
      <c r="BU47" s="48"/>
      <c r="BW47" s="24" t="str">
        <f ca="1">VLOOKUP(BX47,Data!B:D,3,0)</f>
        <v>김화니</v>
      </c>
      <c r="BX47" s="24" t="str">
        <f>IFERROR(VLOOKUP(M47, 할인점점포등록!E:I, 5, 0), M47)</f>
        <v>잘팜</v>
      </c>
    </row>
    <row r="48" spans="2:76" ht="16.5" customHeight="1" x14ac:dyDescent="0.3">
      <c r="B48" s="47"/>
      <c r="C48" s="47" t="b">
        <v>1</v>
      </c>
      <c r="D48" s="48"/>
      <c r="E48" s="48" t="s">
        <v>211</v>
      </c>
      <c r="F48" s="48">
        <v>202610010014</v>
      </c>
      <c r="G48" s="52">
        <v>46296</v>
      </c>
      <c r="H48" s="48" t="s">
        <v>82</v>
      </c>
      <c r="I48" s="48" t="s">
        <v>83</v>
      </c>
      <c r="J48" s="48" t="s">
        <v>212</v>
      </c>
      <c r="K48" s="48" t="s">
        <v>213</v>
      </c>
      <c r="L48" s="48" t="s">
        <v>472</v>
      </c>
      <c r="M48" s="48" t="s">
        <v>472</v>
      </c>
      <c r="N48" s="48"/>
      <c r="O48" s="47" t="s">
        <v>473</v>
      </c>
      <c r="P48" s="48" t="s">
        <v>474</v>
      </c>
      <c r="Q48" s="48"/>
      <c r="R48" s="47" t="b">
        <v>0</v>
      </c>
      <c r="S48" s="48" t="s">
        <v>274</v>
      </c>
      <c r="T48" s="48" t="s">
        <v>275</v>
      </c>
      <c r="U48" s="48">
        <v>300</v>
      </c>
      <c r="V48" s="48" t="s">
        <v>218</v>
      </c>
      <c r="W48" s="48" t="s">
        <v>219</v>
      </c>
      <c r="X48" s="48" t="s">
        <v>225</v>
      </c>
      <c r="Y48" s="47"/>
      <c r="Z48" s="48" t="s">
        <v>84</v>
      </c>
      <c r="AA48" s="49">
        <v>56100</v>
      </c>
      <c r="AB48" s="49">
        <v>50490</v>
      </c>
      <c r="AC48" s="49">
        <v>5</v>
      </c>
      <c r="AD48" s="47" t="b">
        <v>1</v>
      </c>
      <c r="AE48" s="50">
        <v>10</v>
      </c>
      <c r="AF48" s="48" t="s">
        <v>9</v>
      </c>
      <c r="AG48" s="49">
        <v>1</v>
      </c>
      <c r="AH48" s="49">
        <v>50490</v>
      </c>
      <c r="AI48" s="49">
        <v>229500</v>
      </c>
      <c r="AJ48" s="49">
        <v>22950</v>
      </c>
      <c r="AK48" s="49">
        <v>252450</v>
      </c>
      <c r="AL48" s="50">
        <v>229500</v>
      </c>
      <c r="AM48" s="50">
        <v>22950</v>
      </c>
      <c r="AN48" s="50">
        <v>252450</v>
      </c>
      <c r="AO48" s="47"/>
      <c r="AP48" s="48" t="s">
        <v>84</v>
      </c>
      <c r="AQ48" s="51">
        <v>5</v>
      </c>
      <c r="AR48" s="48" t="s">
        <v>221</v>
      </c>
      <c r="AS48" s="48">
        <v>26002</v>
      </c>
      <c r="AT48" s="47" t="b">
        <v>0</v>
      </c>
      <c r="AU48" s="48" t="s">
        <v>81</v>
      </c>
      <c r="AV48" s="48"/>
      <c r="AW48" s="48" t="s">
        <v>222</v>
      </c>
      <c r="AX48" s="48"/>
      <c r="AY48" s="48" t="s">
        <v>85</v>
      </c>
      <c r="AZ48" s="47" t="b">
        <v>0</v>
      </c>
      <c r="BA48" s="47"/>
      <c r="BB48" s="47"/>
      <c r="BC48" s="48"/>
      <c r="BD48" s="48"/>
      <c r="BE48" s="47" t="b">
        <v>0</v>
      </c>
      <c r="BF48" s="47" t="b">
        <v>0</v>
      </c>
      <c r="BG48" s="48"/>
      <c r="BH48" s="48"/>
      <c r="BI48" s="49">
        <v>0</v>
      </c>
      <c r="BJ48" s="49">
        <v>0</v>
      </c>
      <c r="BK48" s="49">
        <v>252450</v>
      </c>
      <c r="BL48" s="48"/>
      <c r="BM48" s="48"/>
      <c r="BN48" s="48"/>
      <c r="BO48" s="48"/>
      <c r="BP48" s="48" t="s">
        <v>181</v>
      </c>
      <c r="BQ48" s="48"/>
      <c r="BR48" s="48"/>
      <c r="BS48" s="48">
        <v>0</v>
      </c>
      <c r="BT48" s="48"/>
      <c r="BU48" s="48"/>
      <c r="BW48" s="24" t="str">
        <f ca="1">VLOOKUP(BX48,Data!B:D,3,0)</f>
        <v>김화니</v>
      </c>
      <c r="BX48" s="24" t="str">
        <f>IFERROR(VLOOKUP(M48, 할인점점포등록!E:I, 5, 0), M48)</f>
        <v>잘팜</v>
      </c>
    </row>
    <row r="49" spans="2:76" ht="16.5" customHeight="1" x14ac:dyDescent="0.3">
      <c r="B49" s="47"/>
      <c r="C49" s="47" t="b">
        <v>1</v>
      </c>
      <c r="D49" s="48"/>
      <c r="E49" s="48" t="s">
        <v>211</v>
      </c>
      <c r="F49" s="48">
        <v>202610010014</v>
      </c>
      <c r="G49" s="52">
        <v>46296</v>
      </c>
      <c r="H49" s="48" t="s">
        <v>82</v>
      </c>
      <c r="I49" s="48" t="s">
        <v>83</v>
      </c>
      <c r="J49" s="48" t="s">
        <v>212</v>
      </c>
      <c r="K49" s="48" t="s">
        <v>213</v>
      </c>
      <c r="L49" s="48" t="s">
        <v>472</v>
      </c>
      <c r="M49" s="48" t="s">
        <v>472</v>
      </c>
      <c r="N49" s="48"/>
      <c r="O49" s="47" t="s">
        <v>473</v>
      </c>
      <c r="P49" s="48" t="s">
        <v>474</v>
      </c>
      <c r="Q49" s="48"/>
      <c r="R49" s="47" t="b">
        <v>0</v>
      </c>
      <c r="S49" s="48" t="s">
        <v>258</v>
      </c>
      <c r="T49" s="48" t="s">
        <v>259</v>
      </c>
      <c r="U49" s="48">
        <v>500</v>
      </c>
      <c r="V49" s="48" t="s">
        <v>234</v>
      </c>
      <c r="W49" s="48" t="s">
        <v>235</v>
      </c>
      <c r="X49" s="48" t="s">
        <v>236</v>
      </c>
      <c r="Y49" s="47"/>
      <c r="Z49" s="48" t="s">
        <v>84</v>
      </c>
      <c r="AA49" s="49">
        <v>51500</v>
      </c>
      <c r="AB49" s="49">
        <v>46350</v>
      </c>
      <c r="AC49" s="49">
        <v>4</v>
      </c>
      <c r="AD49" s="47" t="b">
        <v>1</v>
      </c>
      <c r="AE49" s="50">
        <v>10</v>
      </c>
      <c r="AF49" s="48" t="s">
        <v>9</v>
      </c>
      <c r="AG49" s="49">
        <v>1</v>
      </c>
      <c r="AH49" s="49">
        <v>46350</v>
      </c>
      <c r="AI49" s="49">
        <v>168545</v>
      </c>
      <c r="AJ49" s="49">
        <v>16855</v>
      </c>
      <c r="AK49" s="49">
        <v>185400</v>
      </c>
      <c r="AL49" s="50">
        <v>168545</v>
      </c>
      <c r="AM49" s="50">
        <v>16855</v>
      </c>
      <c r="AN49" s="50">
        <v>185400</v>
      </c>
      <c r="AO49" s="47"/>
      <c r="AP49" s="48" t="s">
        <v>84</v>
      </c>
      <c r="AQ49" s="51">
        <v>4</v>
      </c>
      <c r="AR49" s="48" t="s">
        <v>221</v>
      </c>
      <c r="AS49" s="48">
        <v>26001</v>
      </c>
      <c r="AT49" s="47" t="b">
        <v>0</v>
      </c>
      <c r="AU49" s="48" t="s">
        <v>81</v>
      </c>
      <c r="AV49" s="48"/>
      <c r="AW49" s="48" t="s">
        <v>222</v>
      </c>
      <c r="AX49" s="48"/>
      <c r="AY49" s="48" t="s">
        <v>85</v>
      </c>
      <c r="AZ49" s="47" t="b">
        <v>0</v>
      </c>
      <c r="BA49" s="47"/>
      <c r="BB49" s="47"/>
      <c r="BC49" s="48"/>
      <c r="BD49" s="48"/>
      <c r="BE49" s="47" t="b">
        <v>0</v>
      </c>
      <c r="BF49" s="47" t="b">
        <v>0</v>
      </c>
      <c r="BG49" s="48"/>
      <c r="BH49" s="48"/>
      <c r="BI49" s="49">
        <v>0</v>
      </c>
      <c r="BJ49" s="49">
        <v>0</v>
      </c>
      <c r="BK49" s="49">
        <v>185400</v>
      </c>
      <c r="BL49" s="48"/>
      <c r="BM49" s="48"/>
      <c r="BN49" s="48"/>
      <c r="BO49" s="48"/>
      <c r="BP49" s="48" t="s">
        <v>181</v>
      </c>
      <c r="BQ49" s="48"/>
      <c r="BR49" s="48"/>
      <c r="BS49" s="48">
        <v>0</v>
      </c>
      <c r="BT49" s="48"/>
      <c r="BU49" s="48"/>
      <c r="BW49" s="24" t="str">
        <f ca="1">VLOOKUP(BX49,Data!B:D,3,0)</f>
        <v>김화니</v>
      </c>
      <c r="BX49" s="24" t="str">
        <f>IFERROR(VLOOKUP(M49, 할인점점포등록!E:I, 5, 0), M49)</f>
        <v>잘팜</v>
      </c>
    </row>
    <row r="50" spans="2:76" ht="16.5" customHeight="1" x14ac:dyDescent="0.3">
      <c r="B50" s="47"/>
      <c r="C50" s="47" t="b">
        <v>1</v>
      </c>
      <c r="D50" s="48"/>
      <c r="E50" s="48" t="s">
        <v>211</v>
      </c>
      <c r="F50" s="48">
        <v>202610010014</v>
      </c>
      <c r="G50" s="52">
        <v>46296</v>
      </c>
      <c r="H50" s="48" t="s">
        <v>82</v>
      </c>
      <c r="I50" s="48" t="s">
        <v>83</v>
      </c>
      <c r="J50" s="48" t="s">
        <v>212</v>
      </c>
      <c r="K50" s="48" t="s">
        <v>213</v>
      </c>
      <c r="L50" s="48" t="s">
        <v>472</v>
      </c>
      <c r="M50" s="48" t="s">
        <v>472</v>
      </c>
      <c r="N50" s="48"/>
      <c r="O50" s="47" t="s">
        <v>473</v>
      </c>
      <c r="P50" s="48" t="s">
        <v>474</v>
      </c>
      <c r="Q50" s="48"/>
      <c r="R50" s="47" t="b">
        <v>0</v>
      </c>
      <c r="S50" s="48" t="s">
        <v>423</v>
      </c>
      <c r="T50" s="48" t="s">
        <v>424</v>
      </c>
      <c r="U50" s="48">
        <v>28</v>
      </c>
      <c r="V50" s="48" t="s">
        <v>234</v>
      </c>
      <c r="W50" s="48" t="s">
        <v>235</v>
      </c>
      <c r="X50" s="48" t="s">
        <v>236</v>
      </c>
      <c r="Y50" s="47"/>
      <c r="Z50" s="48" t="s">
        <v>84</v>
      </c>
      <c r="AA50" s="49">
        <v>30800</v>
      </c>
      <c r="AB50" s="49">
        <v>27720</v>
      </c>
      <c r="AC50" s="49">
        <v>40</v>
      </c>
      <c r="AD50" s="47" t="b">
        <v>1</v>
      </c>
      <c r="AE50" s="50">
        <v>10</v>
      </c>
      <c r="AF50" s="48" t="s">
        <v>9</v>
      </c>
      <c r="AG50" s="49">
        <v>1</v>
      </c>
      <c r="AH50" s="49">
        <v>27720</v>
      </c>
      <c r="AI50" s="49">
        <v>1008000</v>
      </c>
      <c r="AJ50" s="49">
        <v>100800</v>
      </c>
      <c r="AK50" s="49">
        <v>1108800</v>
      </c>
      <c r="AL50" s="50">
        <v>1008000</v>
      </c>
      <c r="AM50" s="50">
        <v>100800</v>
      </c>
      <c r="AN50" s="50">
        <v>1108800</v>
      </c>
      <c r="AO50" s="47"/>
      <c r="AP50" s="48" t="s">
        <v>84</v>
      </c>
      <c r="AQ50" s="51">
        <v>40</v>
      </c>
      <c r="AR50" s="48" t="s">
        <v>221</v>
      </c>
      <c r="AS50" s="48">
        <v>26001</v>
      </c>
      <c r="AT50" s="47" t="b">
        <v>0</v>
      </c>
      <c r="AU50" s="48" t="s">
        <v>81</v>
      </c>
      <c r="AV50" s="48"/>
      <c r="AW50" s="48" t="s">
        <v>222</v>
      </c>
      <c r="AX50" s="48"/>
      <c r="AY50" s="48" t="s">
        <v>85</v>
      </c>
      <c r="AZ50" s="47" t="b">
        <v>0</v>
      </c>
      <c r="BA50" s="47"/>
      <c r="BB50" s="47"/>
      <c r="BC50" s="48"/>
      <c r="BD50" s="48"/>
      <c r="BE50" s="47" t="b">
        <v>0</v>
      </c>
      <c r="BF50" s="47" t="b">
        <v>0</v>
      </c>
      <c r="BG50" s="48"/>
      <c r="BH50" s="48"/>
      <c r="BI50" s="49">
        <v>0</v>
      </c>
      <c r="BJ50" s="49">
        <v>0</v>
      </c>
      <c r="BK50" s="49">
        <v>1108800</v>
      </c>
      <c r="BL50" s="48"/>
      <c r="BM50" s="48"/>
      <c r="BN50" s="48"/>
      <c r="BO50" s="48"/>
      <c r="BP50" s="48" t="s">
        <v>181</v>
      </c>
      <c r="BQ50" s="48"/>
      <c r="BR50" s="48"/>
      <c r="BS50" s="48">
        <v>0</v>
      </c>
      <c r="BT50" s="48"/>
      <c r="BU50" s="48"/>
      <c r="BW50" s="24" t="str">
        <f ca="1">VLOOKUP(BX50,Data!B:D,3,0)</f>
        <v>김화니</v>
      </c>
      <c r="BX50" s="24" t="str">
        <f>IFERROR(VLOOKUP(M50, 할인점점포등록!E:I, 5, 0), M50)</f>
        <v>잘팜</v>
      </c>
    </row>
    <row r="51" spans="2:76" ht="16.5" customHeight="1" x14ac:dyDescent="0.3">
      <c r="B51" s="47"/>
      <c r="C51" s="47" t="b">
        <v>1</v>
      </c>
      <c r="D51" s="48"/>
      <c r="E51" s="48" t="s">
        <v>211</v>
      </c>
      <c r="F51" s="48">
        <v>202610010015</v>
      </c>
      <c r="G51" s="52">
        <v>46296</v>
      </c>
      <c r="H51" s="48" t="s">
        <v>82</v>
      </c>
      <c r="I51" s="48" t="s">
        <v>83</v>
      </c>
      <c r="J51" s="48" t="s">
        <v>212</v>
      </c>
      <c r="K51" s="48" t="s">
        <v>213</v>
      </c>
      <c r="L51" s="48" t="s">
        <v>314</v>
      </c>
      <c r="M51" s="48" t="s">
        <v>314</v>
      </c>
      <c r="N51" s="48"/>
      <c r="O51" s="47" t="s">
        <v>315</v>
      </c>
      <c r="P51" s="48" t="s">
        <v>316</v>
      </c>
      <c r="Q51" s="48"/>
      <c r="R51" s="47" t="b">
        <v>0</v>
      </c>
      <c r="S51" s="48" t="s">
        <v>317</v>
      </c>
      <c r="T51" s="48" t="s">
        <v>318</v>
      </c>
      <c r="U51" s="48">
        <v>21</v>
      </c>
      <c r="V51" s="48" t="s">
        <v>218</v>
      </c>
      <c r="W51" s="48" t="s">
        <v>219</v>
      </c>
      <c r="X51" s="48" t="s">
        <v>225</v>
      </c>
      <c r="Y51" s="47"/>
      <c r="Z51" s="48" t="s">
        <v>84</v>
      </c>
      <c r="AA51" s="49">
        <v>33600</v>
      </c>
      <c r="AB51" s="49">
        <v>30240</v>
      </c>
      <c r="AC51" s="49">
        <v>50</v>
      </c>
      <c r="AD51" s="47" t="b">
        <v>1</v>
      </c>
      <c r="AE51" s="50">
        <v>10</v>
      </c>
      <c r="AF51" s="48" t="s">
        <v>9</v>
      </c>
      <c r="AG51" s="49">
        <v>1</v>
      </c>
      <c r="AH51" s="49">
        <v>30240</v>
      </c>
      <c r="AI51" s="49">
        <v>1374545</v>
      </c>
      <c r="AJ51" s="49">
        <v>137455</v>
      </c>
      <c r="AK51" s="49">
        <v>1512000</v>
      </c>
      <c r="AL51" s="50">
        <v>1374545</v>
      </c>
      <c r="AM51" s="50">
        <v>137455</v>
      </c>
      <c r="AN51" s="50">
        <v>1512000</v>
      </c>
      <c r="AO51" s="47"/>
      <c r="AP51" s="48" t="s">
        <v>84</v>
      </c>
      <c r="AQ51" s="51">
        <v>50</v>
      </c>
      <c r="AR51" s="48" t="s">
        <v>221</v>
      </c>
      <c r="AS51" s="48">
        <v>25002</v>
      </c>
      <c r="AT51" s="47" t="b">
        <v>0</v>
      </c>
      <c r="AU51" s="48" t="s">
        <v>81</v>
      </c>
      <c r="AV51" s="48"/>
      <c r="AW51" s="48" t="s">
        <v>222</v>
      </c>
      <c r="AX51" s="48"/>
      <c r="AY51" s="48" t="s">
        <v>85</v>
      </c>
      <c r="AZ51" s="47" t="b">
        <v>0</v>
      </c>
      <c r="BA51" s="47"/>
      <c r="BB51" s="47"/>
      <c r="BC51" s="48"/>
      <c r="BD51" s="48"/>
      <c r="BE51" s="47" t="b">
        <v>0</v>
      </c>
      <c r="BF51" s="47" t="b">
        <v>0</v>
      </c>
      <c r="BG51" s="48"/>
      <c r="BH51" s="48"/>
      <c r="BI51" s="49">
        <v>0</v>
      </c>
      <c r="BJ51" s="49">
        <v>0</v>
      </c>
      <c r="BK51" s="49">
        <v>1512000</v>
      </c>
      <c r="BL51" s="48"/>
      <c r="BM51" s="48"/>
      <c r="BN51" s="48"/>
      <c r="BO51" s="48"/>
      <c r="BP51" s="48" t="s">
        <v>181</v>
      </c>
      <c r="BQ51" s="48"/>
      <c r="BR51" s="48"/>
      <c r="BS51" s="48">
        <v>0</v>
      </c>
      <c r="BT51" s="48"/>
      <c r="BU51" s="48"/>
      <c r="BW51" s="24" t="str">
        <f ca="1">VLOOKUP(BX51,Data!B:D,3,0)</f>
        <v>김화니</v>
      </c>
      <c r="BX51" s="24" t="str">
        <f>IFERROR(VLOOKUP(M51, 할인점점포등록!E:I, 5, 0), M51)</f>
        <v>제이씨헬스케어</v>
      </c>
    </row>
    <row r="52" spans="2:76" ht="16.5" customHeight="1" x14ac:dyDescent="0.3">
      <c r="B52" s="47"/>
      <c r="C52" s="47" t="b">
        <v>1</v>
      </c>
      <c r="D52" s="48"/>
      <c r="E52" s="48" t="s">
        <v>211</v>
      </c>
      <c r="F52" s="48">
        <v>202610010016</v>
      </c>
      <c r="G52" s="52">
        <v>46296</v>
      </c>
      <c r="H52" s="48" t="s">
        <v>82</v>
      </c>
      <c r="I52" s="48" t="s">
        <v>83</v>
      </c>
      <c r="J52" s="48" t="s">
        <v>212</v>
      </c>
      <c r="K52" s="48" t="s">
        <v>213</v>
      </c>
      <c r="L52" s="48" t="s">
        <v>292</v>
      </c>
      <c r="M52" s="48" t="s">
        <v>292</v>
      </c>
      <c r="N52" s="48"/>
      <c r="O52" s="47" t="s">
        <v>293</v>
      </c>
      <c r="P52" s="48" t="s">
        <v>292</v>
      </c>
      <c r="Q52" s="48"/>
      <c r="R52" s="47" t="b">
        <v>0</v>
      </c>
      <c r="S52" s="48" t="s">
        <v>265</v>
      </c>
      <c r="T52" s="48" t="s">
        <v>266</v>
      </c>
      <c r="U52" s="48">
        <v>30</v>
      </c>
      <c r="V52" s="48" t="s">
        <v>234</v>
      </c>
      <c r="W52" s="48" t="s">
        <v>235</v>
      </c>
      <c r="X52" s="48" t="s">
        <v>236</v>
      </c>
      <c r="Y52" s="47"/>
      <c r="Z52" s="48" t="s">
        <v>84</v>
      </c>
      <c r="AA52" s="49">
        <v>6390</v>
      </c>
      <c r="AB52" s="49">
        <v>5751</v>
      </c>
      <c r="AC52" s="49">
        <v>20</v>
      </c>
      <c r="AD52" s="47" t="b">
        <v>1</v>
      </c>
      <c r="AE52" s="50">
        <v>10</v>
      </c>
      <c r="AF52" s="48" t="s">
        <v>9</v>
      </c>
      <c r="AG52" s="49">
        <v>1</v>
      </c>
      <c r="AH52" s="49">
        <v>5751</v>
      </c>
      <c r="AI52" s="49">
        <v>104564</v>
      </c>
      <c r="AJ52" s="49">
        <v>10456</v>
      </c>
      <c r="AK52" s="49">
        <v>115020</v>
      </c>
      <c r="AL52" s="50">
        <v>104564</v>
      </c>
      <c r="AM52" s="50">
        <v>10456</v>
      </c>
      <c r="AN52" s="50">
        <v>115020</v>
      </c>
      <c r="AO52" s="47"/>
      <c r="AP52" s="48" t="s">
        <v>84</v>
      </c>
      <c r="AQ52" s="51">
        <v>20</v>
      </c>
      <c r="AR52" s="48" t="s">
        <v>221</v>
      </c>
      <c r="AS52" s="48">
        <v>24001</v>
      </c>
      <c r="AT52" s="47" t="b">
        <v>0</v>
      </c>
      <c r="AU52" s="48" t="s">
        <v>81</v>
      </c>
      <c r="AV52" s="48"/>
      <c r="AW52" s="48" t="s">
        <v>222</v>
      </c>
      <c r="AX52" s="48"/>
      <c r="AY52" s="48" t="s">
        <v>85</v>
      </c>
      <c r="AZ52" s="47" t="b">
        <v>0</v>
      </c>
      <c r="BA52" s="47"/>
      <c r="BB52" s="47"/>
      <c r="BC52" s="48"/>
      <c r="BD52" s="48"/>
      <c r="BE52" s="47" t="b">
        <v>0</v>
      </c>
      <c r="BF52" s="47" t="b">
        <v>0</v>
      </c>
      <c r="BG52" s="48"/>
      <c r="BH52" s="48"/>
      <c r="BI52" s="49">
        <v>0</v>
      </c>
      <c r="BJ52" s="49">
        <v>0</v>
      </c>
      <c r="BK52" s="49">
        <v>115020</v>
      </c>
      <c r="BL52" s="48"/>
      <c r="BM52" s="48"/>
      <c r="BN52" s="48"/>
      <c r="BO52" s="48"/>
      <c r="BP52" s="48" t="s">
        <v>181</v>
      </c>
      <c r="BQ52" s="48"/>
      <c r="BR52" s="48"/>
      <c r="BS52" s="48">
        <v>0</v>
      </c>
      <c r="BT52" s="48"/>
      <c r="BU52" s="48"/>
      <c r="BW52" s="24" t="str">
        <f ca="1">VLOOKUP(BX52,Data!B:D,3,0)</f>
        <v>김화니</v>
      </c>
      <c r="BX52" s="24" t="str">
        <f>IFERROR(VLOOKUP(M52, 할인점점포등록!E:I, 5, 0), M52)</f>
        <v>백제약품광주</v>
      </c>
    </row>
    <row r="53" spans="2:76" ht="16.5" customHeight="1" x14ac:dyDescent="0.3">
      <c r="B53" s="47"/>
      <c r="C53" s="47" t="b">
        <v>1</v>
      </c>
      <c r="D53" s="48"/>
      <c r="E53" s="48" t="s">
        <v>211</v>
      </c>
      <c r="F53" s="48">
        <v>202610010016</v>
      </c>
      <c r="G53" s="52">
        <v>46296</v>
      </c>
      <c r="H53" s="48" t="s">
        <v>82</v>
      </c>
      <c r="I53" s="48" t="s">
        <v>83</v>
      </c>
      <c r="J53" s="48" t="s">
        <v>212</v>
      </c>
      <c r="K53" s="48" t="s">
        <v>213</v>
      </c>
      <c r="L53" s="48" t="s">
        <v>292</v>
      </c>
      <c r="M53" s="48" t="s">
        <v>292</v>
      </c>
      <c r="N53" s="48"/>
      <c r="O53" s="47" t="s">
        <v>293</v>
      </c>
      <c r="P53" s="48" t="s">
        <v>292</v>
      </c>
      <c r="Q53" s="48"/>
      <c r="R53" s="47" t="b">
        <v>0</v>
      </c>
      <c r="S53" s="48" t="s">
        <v>294</v>
      </c>
      <c r="T53" s="48" t="s">
        <v>295</v>
      </c>
      <c r="U53" s="48">
        <v>21</v>
      </c>
      <c r="V53" s="48" t="s">
        <v>218</v>
      </c>
      <c r="W53" s="48" t="s">
        <v>219</v>
      </c>
      <c r="X53" s="48" t="s">
        <v>225</v>
      </c>
      <c r="Y53" s="47"/>
      <c r="Z53" s="48" t="s">
        <v>84</v>
      </c>
      <c r="AA53" s="49">
        <v>25200</v>
      </c>
      <c r="AB53" s="49">
        <v>22680</v>
      </c>
      <c r="AC53" s="49">
        <v>200</v>
      </c>
      <c r="AD53" s="47" t="b">
        <v>1</v>
      </c>
      <c r="AE53" s="50">
        <v>10</v>
      </c>
      <c r="AF53" s="48" t="s">
        <v>9</v>
      </c>
      <c r="AG53" s="49">
        <v>1</v>
      </c>
      <c r="AH53" s="49">
        <v>22680</v>
      </c>
      <c r="AI53" s="49">
        <v>4123636</v>
      </c>
      <c r="AJ53" s="49">
        <v>412364</v>
      </c>
      <c r="AK53" s="49">
        <v>4536000</v>
      </c>
      <c r="AL53" s="50">
        <v>4123636</v>
      </c>
      <c r="AM53" s="50">
        <v>412364</v>
      </c>
      <c r="AN53" s="50">
        <v>4536000</v>
      </c>
      <c r="AO53" s="47"/>
      <c r="AP53" s="48" t="s">
        <v>84</v>
      </c>
      <c r="AQ53" s="51">
        <v>200</v>
      </c>
      <c r="AR53" s="48" t="s">
        <v>221</v>
      </c>
      <c r="AS53" s="48">
        <v>26004</v>
      </c>
      <c r="AT53" s="47" t="b">
        <v>0</v>
      </c>
      <c r="AU53" s="48" t="s">
        <v>81</v>
      </c>
      <c r="AV53" s="48"/>
      <c r="AW53" s="48" t="s">
        <v>222</v>
      </c>
      <c r="AX53" s="48"/>
      <c r="AY53" s="48" t="s">
        <v>85</v>
      </c>
      <c r="AZ53" s="47" t="b">
        <v>0</v>
      </c>
      <c r="BA53" s="47"/>
      <c r="BB53" s="47"/>
      <c r="BC53" s="48"/>
      <c r="BD53" s="48"/>
      <c r="BE53" s="47" t="b">
        <v>0</v>
      </c>
      <c r="BF53" s="47" t="b">
        <v>0</v>
      </c>
      <c r="BG53" s="48"/>
      <c r="BH53" s="48"/>
      <c r="BI53" s="49">
        <v>0</v>
      </c>
      <c r="BJ53" s="49">
        <v>0</v>
      </c>
      <c r="BK53" s="49">
        <v>4536000</v>
      </c>
      <c r="BL53" s="48"/>
      <c r="BM53" s="48"/>
      <c r="BN53" s="48"/>
      <c r="BO53" s="48"/>
      <c r="BP53" s="48" t="s">
        <v>181</v>
      </c>
      <c r="BQ53" s="48"/>
      <c r="BR53" s="48"/>
      <c r="BS53" s="48">
        <v>0</v>
      </c>
      <c r="BT53" s="48"/>
      <c r="BU53" s="48"/>
      <c r="BW53" s="24" t="str">
        <f ca="1">VLOOKUP(BX53,Data!B:D,3,0)</f>
        <v>김화니</v>
      </c>
      <c r="BX53" s="24" t="str">
        <f>IFERROR(VLOOKUP(M53, 할인점점포등록!E:I, 5, 0), M53)</f>
        <v>백제약품광주</v>
      </c>
    </row>
    <row r="54" spans="2:76" ht="16.5" customHeight="1" x14ac:dyDescent="0.3">
      <c r="B54" s="47"/>
      <c r="C54" s="47" t="b">
        <v>1</v>
      </c>
      <c r="D54" s="48"/>
      <c r="E54" s="48" t="s">
        <v>211</v>
      </c>
      <c r="F54" s="48">
        <v>202610010016</v>
      </c>
      <c r="G54" s="52">
        <v>46296</v>
      </c>
      <c r="H54" s="48" t="s">
        <v>82</v>
      </c>
      <c r="I54" s="48" t="s">
        <v>83</v>
      </c>
      <c r="J54" s="48" t="s">
        <v>212</v>
      </c>
      <c r="K54" s="48" t="s">
        <v>213</v>
      </c>
      <c r="L54" s="48" t="s">
        <v>292</v>
      </c>
      <c r="M54" s="48" t="s">
        <v>292</v>
      </c>
      <c r="N54" s="48"/>
      <c r="O54" s="47" t="s">
        <v>293</v>
      </c>
      <c r="P54" s="48" t="s">
        <v>292</v>
      </c>
      <c r="Q54" s="48"/>
      <c r="R54" s="47" t="b">
        <v>0</v>
      </c>
      <c r="S54" s="48" t="s">
        <v>223</v>
      </c>
      <c r="T54" s="48" t="s">
        <v>224</v>
      </c>
      <c r="U54" s="48">
        <v>300</v>
      </c>
      <c r="V54" s="48" t="s">
        <v>218</v>
      </c>
      <c r="W54" s="48" t="s">
        <v>219</v>
      </c>
      <c r="X54" s="48" t="s">
        <v>225</v>
      </c>
      <c r="Y54" s="47"/>
      <c r="Z54" s="48" t="s">
        <v>84</v>
      </c>
      <c r="AA54" s="49">
        <v>44400</v>
      </c>
      <c r="AB54" s="49">
        <v>39960</v>
      </c>
      <c r="AC54" s="49">
        <v>40</v>
      </c>
      <c r="AD54" s="47" t="b">
        <v>1</v>
      </c>
      <c r="AE54" s="50">
        <v>10</v>
      </c>
      <c r="AF54" s="48" t="s">
        <v>9</v>
      </c>
      <c r="AG54" s="49">
        <v>1</v>
      </c>
      <c r="AH54" s="49">
        <v>39960</v>
      </c>
      <c r="AI54" s="49">
        <v>1453091</v>
      </c>
      <c r="AJ54" s="49">
        <v>145309</v>
      </c>
      <c r="AK54" s="49">
        <v>1598400</v>
      </c>
      <c r="AL54" s="50">
        <v>1453091</v>
      </c>
      <c r="AM54" s="50">
        <v>145309</v>
      </c>
      <c r="AN54" s="50">
        <v>1598400</v>
      </c>
      <c r="AO54" s="47"/>
      <c r="AP54" s="48" t="s">
        <v>84</v>
      </c>
      <c r="AQ54" s="51">
        <v>40</v>
      </c>
      <c r="AR54" s="48" t="s">
        <v>221</v>
      </c>
      <c r="AS54" s="48">
        <v>26005</v>
      </c>
      <c r="AT54" s="47" t="b">
        <v>0</v>
      </c>
      <c r="AU54" s="48" t="s">
        <v>81</v>
      </c>
      <c r="AV54" s="48"/>
      <c r="AW54" s="48" t="s">
        <v>222</v>
      </c>
      <c r="AX54" s="48"/>
      <c r="AY54" s="48" t="s">
        <v>85</v>
      </c>
      <c r="AZ54" s="47" t="b">
        <v>0</v>
      </c>
      <c r="BA54" s="47"/>
      <c r="BB54" s="47"/>
      <c r="BC54" s="48"/>
      <c r="BD54" s="48"/>
      <c r="BE54" s="47" t="b">
        <v>0</v>
      </c>
      <c r="BF54" s="47" t="b">
        <v>0</v>
      </c>
      <c r="BG54" s="48"/>
      <c r="BH54" s="48"/>
      <c r="BI54" s="49">
        <v>0</v>
      </c>
      <c r="BJ54" s="49">
        <v>0</v>
      </c>
      <c r="BK54" s="49">
        <v>1598400</v>
      </c>
      <c r="BL54" s="48"/>
      <c r="BM54" s="48"/>
      <c r="BN54" s="48"/>
      <c r="BO54" s="48"/>
      <c r="BP54" s="48" t="s">
        <v>181</v>
      </c>
      <c r="BQ54" s="48"/>
      <c r="BR54" s="48"/>
      <c r="BS54" s="48">
        <v>0</v>
      </c>
      <c r="BT54" s="48"/>
      <c r="BU54" s="48"/>
      <c r="BW54" s="24" t="str">
        <f ca="1">VLOOKUP(BX54,Data!B:D,3,0)</f>
        <v>김화니</v>
      </c>
      <c r="BX54" s="24" t="str">
        <f>IFERROR(VLOOKUP(M54, 할인점점포등록!E:I, 5, 0), M54)</f>
        <v>백제약품광주</v>
      </c>
    </row>
    <row r="55" spans="2:76" ht="16.5" customHeight="1" x14ac:dyDescent="0.3">
      <c r="B55" s="47"/>
      <c r="C55" s="47" t="b">
        <v>1</v>
      </c>
      <c r="D55" s="48"/>
      <c r="E55" s="48" t="s">
        <v>211</v>
      </c>
      <c r="F55" s="48">
        <v>202610010016</v>
      </c>
      <c r="G55" s="52">
        <v>46296</v>
      </c>
      <c r="H55" s="48" t="s">
        <v>82</v>
      </c>
      <c r="I55" s="48" t="s">
        <v>83</v>
      </c>
      <c r="J55" s="48" t="s">
        <v>212</v>
      </c>
      <c r="K55" s="48" t="s">
        <v>213</v>
      </c>
      <c r="L55" s="48" t="s">
        <v>292</v>
      </c>
      <c r="M55" s="48" t="s">
        <v>292</v>
      </c>
      <c r="N55" s="48"/>
      <c r="O55" s="47" t="s">
        <v>293</v>
      </c>
      <c r="P55" s="48" t="s">
        <v>292</v>
      </c>
      <c r="Q55" s="48"/>
      <c r="R55" s="47" t="b">
        <v>0</v>
      </c>
      <c r="S55" s="48" t="s">
        <v>254</v>
      </c>
      <c r="T55" s="48" t="s">
        <v>255</v>
      </c>
      <c r="U55" s="48">
        <v>10</v>
      </c>
      <c r="V55" s="48" t="s">
        <v>218</v>
      </c>
      <c r="W55" s="48" t="s">
        <v>256</v>
      </c>
      <c r="X55" s="48" t="s">
        <v>257</v>
      </c>
      <c r="Y55" s="47"/>
      <c r="Z55" s="48" t="s">
        <v>84</v>
      </c>
      <c r="AA55" s="49">
        <v>6780</v>
      </c>
      <c r="AB55" s="49">
        <v>6102</v>
      </c>
      <c r="AC55" s="49">
        <v>600</v>
      </c>
      <c r="AD55" s="47" t="b">
        <v>1</v>
      </c>
      <c r="AE55" s="50">
        <v>10</v>
      </c>
      <c r="AF55" s="48" t="s">
        <v>9</v>
      </c>
      <c r="AG55" s="49">
        <v>1</v>
      </c>
      <c r="AH55" s="49">
        <v>6102</v>
      </c>
      <c r="AI55" s="49">
        <v>3328364</v>
      </c>
      <c r="AJ55" s="49">
        <v>332836</v>
      </c>
      <c r="AK55" s="49">
        <v>3661200</v>
      </c>
      <c r="AL55" s="50">
        <v>3328364</v>
      </c>
      <c r="AM55" s="50">
        <v>332836</v>
      </c>
      <c r="AN55" s="50">
        <v>3661200</v>
      </c>
      <c r="AO55" s="47"/>
      <c r="AP55" s="48" t="s">
        <v>84</v>
      </c>
      <c r="AQ55" s="51">
        <v>600</v>
      </c>
      <c r="AR55" s="48" t="s">
        <v>221</v>
      </c>
      <c r="AS55" s="48">
        <v>26001</v>
      </c>
      <c r="AT55" s="47" t="b">
        <v>0</v>
      </c>
      <c r="AU55" s="48" t="s">
        <v>81</v>
      </c>
      <c r="AV55" s="48"/>
      <c r="AW55" s="48" t="s">
        <v>222</v>
      </c>
      <c r="AX55" s="48"/>
      <c r="AY55" s="48" t="s">
        <v>85</v>
      </c>
      <c r="AZ55" s="47" t="b">
        <v>0</v>
      </c>
      <c r="BA55" s="47"/>
      <c r="BB55" s="47"/>
      <c r="BC55" s="48"/>
      <c r="BD55" s="48"/>
      <c r="BE55" s="47" t="b">
        <v>0</v>
      </c>
      <c r="BF55" s="47" t="b">
        <v>0</v>
      </c>
      <c r="BG55" s="48"/>
      <c r="BH55" s="48"/>
      <c r="BI55" s="49">
        <v>0</v>
      </c>
      <c r="BJ55" s="49">
        <v>0</v>
      </c>
      <c r="BK55" s="49">
        <v>3661200</v>
      </c>
      <c r="BL55" s="48"/>
      <c r="BM55" s="48"/>
      <c r="BN55" s="48"/>
      <c r="BO55" s="48"/>
      <c r="BP55" s="48" t="s">
        <v>181</v>
      </c>
      <c r="BQ55" s="48"/>
      <c r="BR55" s="48"/>
      <c r="BS55" s="48">
        <v>0</v>
      </c>
      <c r="BT55" s="48"/>
      <c r="BU55" s="48"/>
      <c r="BW55" s="24" t="str">
        <f ca="1">VLOOKUP(BX55,Data!B:D,3,0)</f>
        <v>김화니</v>
      </c>
      <c r="BX55" s="24" t="str">
        <f>IFERROR(VLOOKUP(M55, 할인점점포등록!E:I, 5, 0), M55)</f>
        <v>백제약품광주</v>
      </c>
    </row>
    <row r="56" spans="2:76" ht="16.5" customHeight="1" x14ac:dyDescent="0.3">
      <c r="B56" s="47"/>
      <c r="C56" s="47" t="b">
        <v>1</v>
      </c>
      <c r="D56" s="48"/>
      <c r="E56" s="48" t="s">
        <v>211</v>
      </c>
      <c r="F56" s="48">
        <v>202610010016</v>
      </c>
      <c r="G56" s="52">
        <v>46296</v>
      </c>
      <c r="H56" s="48" t="s">
        <v>82</v>
      </c>
      <c r="I56" s="48" t="s">
        <v>83</v>
      </c>
      <c r="J56" s="48" t="s">
        <v>212</v>
      </c>
      <c r="K56" s="48" t="s">
        <v>213</v>
      </c>
      <c r="L56" s="48" t="s">
        <v>292</v>
      </c>
      <c r="M56" s="48" t="s">
        <v>292</v>
      </c>
      <c r="N56" s="48"/>
      <c r="O56" s="47" t="s">
        <v>293</v>
      </c>
      <c r="P56" s="48" t="s">
        <v>292</v>
      </c>
      <c r="Q56" s="48"/>
      <c r="R56" s="47" t="b">
        <v>0</v>
      </c>
      <c r="S56" s="48" t="s">
        <v>290</v>
      </c>
      <c r="T56" s="48" t="s">
        <v>291</v>
      </c>
      <c r="U56" s="48">
        <v>30</v>
      </c>
      <c r="V56" s="48" t="s">
        <v>234</v>
      </c>
      <c r="W56" s="48" t="s">
        <v>235</v>
      </c>
      <c r="X56" s="48" t="s">
        <v>236</v>
      </c>
      <c r="Y56" s="47"/>
      <c r="Z56" s="48" t="s">
        <v>84</v>
      </c>
      <c r="AA56" s="49">
        <v>21000</v>
      </c>
      <c r="AB56" s="49">
        <v>18900</v>
      </c>
      <c r="AC56" s="49">
        <v>10</v>
      </c>
      <c r="AD56" s="47" t="b">
        <v>1</v>
      </c>
      <c r="AE56" s="50">
        <v>10</v>
      </c>
      <c r="AF56" s="48" t="s">
        <v>9</v>
      </c>
      <c r="AG56" s="49">
        <v>1</v>
      </c>
      <c r="AH56" s="49">
        <v>18900</v>
      </c>
      <c r="AI56" s="49">
        <v>171818</v>
      </c>
      <c r="AJ56" s="49">
        <v>17182</v>
      </c>
      <c r="AK56" s="49">
        <v>189000</v>
      </c>
      <c r="AL56" s="50">
        <v>171818</v>
      </c>
      <c r="AM56" s="50">
        <v>17182</v>
      </c>
      <c r="AN56" s="50">
        <v>189000</v>
      </c>
      <c r="AO56" s="47"/>
      <c r="AP56" s="48" t="s">
        <v>84</v>
      </c>
      <c r="AQ56" s="51">
        <v>10</v>
      </c>
      <c r="AR56" s="48" t="s">
        <v>221</v>
      </c>
      <c r="AS56" s="48">
        <v>26001</v>
      </c>
      <c r="AT56" s="47" t="b">
        <v>0</v>
      </c>
      <c r="AU56" s="48" t="s">
        <v>81</v>
      </c>
      <c r="AV56" s="48"/>
      <c r="AW56" s="48" t="s">
        <v>222</v>
      </c>
      <c r="AX56" s="48"/>
      <c r="AY56" s="48" t="s">
        <v>85</v>
      </c>
      <c r="AZ56" s="47" t="b">
        <v>0</v>
      </c>
      <c r="BA56" s="47"/>
      <c r="BB56" s="47"/>
      <c r="BC56" s="48"/>
      <c r="BD56" s="48"/>
      <c r="BE56" s="47" t="b">
        <v>0</v>
      </c>
      <c r="BF56" s="47" t="b">
        <v>0</v>
      </c>
      <c r="BG56" s="48"/>
      <c r="BH56" s="48"/>
      <c r="BI56" s="49">
        <v>0</v>
      </c>
      <c r="BJ56" s="49">
        <v>0</v>
      </c>
      <c r="BK56" s="49">
        <v>189000</v>
      </c>
      <c r="BL56" s="48"/>
      <c r="BM56" s="48"/>
      <c r="BN56" s="48"/>
      <c r="BO56" s="48"/>
      <c r="BP56" s="48" t="s">
        <v>181</v>
      </c>
      <c r="BQ56" s="48"/>
      <c r="BR56" s="48"/>
      <c r="BS56" s="48">
        <v>0</v>
      </c>
      <c r="BT56" s="48"/>
      <c r="BU56" s="48"/>
      <c r="BW56" s="24" t="str">
        <f ca="1">VLOOKUP(BX56,Data!B:D,3,0)</f>
        <v>김화니</v>
      </c>
      <c r="BX56" s="24" t="str">
        <f>IFERROR(VLOOKUP(M56, 할인점점포등록!E:I, 5, 0), M56)</f>
        <v>백제약품광주</v>
      </c>
    </row>
    <row r="57" spans="2:76" ht="16.5" customHeight="1" x14ac:dyDescent="0.3">
      <c r="B57" s="47"/>
      <c r="C57" s="47" t="b">
        <v>1</v>
      </c>
      <c r="D57" s="48"/>
      <c r="E57" s="48" t="s">
        <v>211</v>
      </c>
      <c r="F57" s="48">
        <v>202610010017</v>
      </c>
      <c r="G57" s="52">
        <v>46296</v>
      </c>
      <c r="H57" s="48" t="s">
        <v>82</v>
      </c>
      <c r="I57" s="48" t="s">
        <v>83</v>
      </c>
      <c r="J57" s="48" t="s">
        <v>350</v>
      </c>
      <c r="K57" s="48" t="s">
        <v>351</v>
      </c>
      <c r="L57" s="48" t="s">
        <v>708</v>
      </c>
      <c r="M57" s="48" t="s">
        <v>708</v>
      </c>
      <c r="N57" s="48"/>
      <c r="O57" s="47" t="s">
        <v>1055</v>
      </c>
      <c r="P57" s="48" t="s">
        <v>708</v>
      </c>
      <c r="Q57" s="48"/>
      <c r="R57" s="47" t="b">
        <v>0</v>
      </c>
      <c r="S57" s="48" t="s">
        <v>355</v>
      </c>
      <c r="T57" s="48" t="s">
        <v>356</v>
      </c>
      <c r="U57" s="48" t="s">
        <v>357</v>
      </c>
      <c r="V57" s="48" t="s">
        <v>234</v>
      </c>
      <c r="W57" s="48" t="s">
        <v>358</v>
      </c>
      <c r="X57" s="48" t="s">
        <v>359</v>
      </c>
      <c r="Y57" s="47"/>
      <c r="Z57" s="48" t="s">
        <v>84</v>
      </c>
      <c r="AA57" s="49">
        <v>77000</v>
      </c>
      <c r="AB57" s="49">
        <v>77000</v>
      </c>
      <c r="AC57" s="49">
        <v>12</v>
      </c>
      <c r="AD57" s="47" t="b">
        <v>1</v>
      </c>
      <c r="AE57" s="50">
        <v>10</v>
      </c>
      <c r="AF57" s="48" t="s">
        <v>9</v>
      </c>
      <c r="AG57" s="49">
        <v>1</v>
      </c>
      <c r="AH57" s="49">
        <v>77000</v>
      </c>
      <c r="AI57" s="49">
        <v>840000</v>
      </c>
      <c r="AJ57" s="49">
        <v>84000</v>
      </c>
      <c r="AK57" s="49">
        <v>924000</v>
      </c>
      <c r="AL57" s="50">
        <v>840000</v>
      </c>
      <c r="AM57" s="50">
        <v>84000</v>
      </c>
      <c r="AN57" s="50">
        <v>924000</v>
      </c>
      <c r="AO57" s="47"/>
      <c r="AP57" s="48" t="s">
        <v>84</v>
      </c>
      <c r="AQ57" s="51">
        <v>12</v>
      </c>
      <c r="AR57" s="48" t="s">
        <v>221</v>
      </c>
      <c r="AS57" s="48" t="s">
        <v>360</v>
      </c>
      <c r="AT57" s="47" t="b">
        <v>0</v>
      </c>
      <c r="AU57" s="48" t="s">
        <v>81</v>
      </c>
      <c r="AV57" s="48"/>
      <c r="AW57" s="48" t="s">
        <v>222</v>
      </c>
      <c r="AX57" s="48"/>
      <c r="AY57" s="48" t="s">
        <v>85</v>
      </c>
      <c r="AZ57" s="47" t="b">
        <v>0</v>
      </c>
      <c r="BA57" s="47"/>
      <c r="BB57" s="47"/>
      <c r="BC57" s="48"/>
      <c r="BD57" s="48"/>
      <c r="BE57" s="47" t="b">
        <v>0</v>
      </c>
      <c r="BF57" s="47" t="b">
        <v>0</v>
      </c>
      <c r="BG57" s="48"/>
      <c r="BH57" s="48"/>
      <c r="BI57" s="49">
        <v>0</v>
      </c>
      <c r="BJ57" s="49">
        <v>0</v>
      </c>
      <c r="BK57" s="49">
        <v>924000</v>
      </c>
      <c r="BL57" s="48"/>
      <c r="BM57" s="48"/>
      <c r="BN57" s="48"/>
      <c r="BO57" s="48"/>
      <c r="BP57" s="48" t="s">
        <v>181</v>
      </c>
      <c r="BQ57" s="48"/>
      <c r="BR57" s="48"/>
      <c r="BS57" s="48">
        <v>0</v>
      </c>
      <c r="BT57" s="48"/>
      <c r="BU57" s="48"/>
      <c r="BW57" s="24" t="str">
        <f ca="1">VLOOKUP(BX57,Data!B:D,3,0)</f>
        <v>권정일1</v>
      </c>
      <c r="BX57" s="24" t="str">
        <f>IFERROR(VLOOKUP(M57, 할인점점포등록!E:I, 5, 0), M57)</f>
        <v>나윤메디칼</v>
      </c>
    </row>
    <row r="58" spans="2:76" ht="16.5" customHeight="1" x14ac:dyDescent="0.3">
      <c r="B58" s="47"/>
      <c r="C58" s="47" t="b">
        <v>1</v>
      </c>
      <c r="D58" s="48"/>
      <c r="E58" s="48" t="s">
        <v>211</v>
      </c>
      <c r="F58" s="48">
        <v>202610010018</v>
      </c>
      <c r="G58" s="52">
        <v>46296</v>
      </c>
      <c r="H58" s="48" t="s">
        <v>82</v>
      </c>
      <c r="I58" s="48" t="s">
        <v>83</v>
      </c>
      <c r="J58" s="48" t="s">
        <v>212</v>
      </c>
      <c r="K58" s="48" t="s">
        <v>213</v>
      </c>
      <c r="L58" s="48" t="s">
        <v>429</v>
      </c>
      <c r="M58" s="48" t="s">
        <v>429</v>
      </c>
      <c r="N58" s="48"/>
      <c r="O58" s="47" t="s">
        <v>430</v>
      </c>
      <c r="P58" s="48" t="s">
        <v>429</v>
      </c>
      <c r="Q58" s="48"/>
      <c r="R58" s="47" t="b">
        <v>0</v>
      </c>
      <c r="S58" s="48" t="s">
        <v>223</v>
      </c>
      <c r="T58" s="48" t="s">
        <v>224</v>
      </c>
      <c r="U58" s="48">
        <v>300</v>
      </c>
      <c r="V58" s="48" t="s">
        <v>218</v>
      </c>
      <c r="W58" s="48" t="s">
        <v>219</v>
      </c>
      <c r="X58" s="48" t="s">
        <v>225</v>
      </c>
      <c r="Y58" s="47"/>
      <c r="Z58" s="48" t="s">
        <v>84</v>
      </c>
      <c r="AA58" s="49">
        <v>44400</v>
      </c>
      <c r="AB58" s="49">
        <v>39960</v>
      </c>
      <c r="AC58" s="49">
        <v>10</v>
      </c>
      <c r="AD58" s="47" t="b">
        <v>1</v>
      </c>
      <c r="AE58" s="50">
        <v>10</v>
      </c>
      <c r="AF58" s="48" t="s">
        <v>9</v>
      </c>
      <c r="AG58" s="49">
        <v>1</v>
      </c>
      <c r="AH58" s="49">
        <v>39960</v>
      </c>
      <c r="AI58" s="49">
        <v>363273</v>
      </c>
      <c r="AJ58" s="49">
        <v>36327</v>
      </c>
      <c r="AK58" s="49">
        <v>399600</v>
      </c>
      <c r="AL58" s="50">
        <v>363273</v>
      </c>
      <c r="AM58" s="50">
        <v>36327</v>
      </c>
      <c r="AN58" s="50">
        <v>399600</v>
      </c>
      <c r="AO58" s="47"/>
      <c r="AP58" s="48" t="s">
        <v>84</v>
      </c>
      <c r="AQ58" s="51">
        <v>10</v>
      </c>
      <c r="AR58" s="48" t="s">
        <v>221</v>
      </c>
      <c r="AS58" s="48">
        <v>26005</v>
      </c>
      <c r="AT58" s="47" t="b">
        <v>0</v>
      </c>
      <c r="AU58" s="48" t="s">
        <v>81</v>
      </c>
      <c r="AV58" s="48"/>
      <c r="AW58" s="48" t="s">
        <v>222</v>
      </c>
      <c r="AX58" s="48"/>
      <c r="AY58" s="48" t="s">
        <v>85</v>
      </c>
      <c r="AZ58" s="47" t="b">
        <v>0</v>
      </c>
      <c r="BA58" s="47"/>
      <c r="BB58" s="47"/>
      <c r="BC58" s="48"/>
      <c r="BD58" s="48"/>
      <c r="BE58" s="47" t="b">
        <v>0</v>
      </c>
      <c r="BF58" s="47" t="b">
        <v>0</v>
      </c>
      <c r="BG58" s="48"/>
      <c r="BH58" s="48"/>
      <c r="BI58" s="49">
        <v>0</v>
      </c>
      <c r="BJ58" s="49">
        <v>0</v>
      </c>
      <c r="BK58" s="49">
        <v>399600</v>
      </c>
      <c r="BL58" s="48"/>
      <c r="BM58" s="48"/>
      <c r="BN58" s="48"/>
      <c r="BO58" s="48"/>
      <c r="BP58" s="48" t="s">
        <v>181</v>
      </c>
      <c r="BQ58" s="48"/>
      <c r="BR58" s="48"/>
      <c r="BS58" s="48">
        <v>0</v>
      </c>
      <c r="BT58" s="48"/>
      <c r="BU58" s="48"/>
      <c r="BW58" s="24" t="str">
        <f ca="1">VLOOKUP(BX58,Data!B:D,3,0)</f>
        <v>김화니</v>
      </c>
      <c r="BX58" s="24" t="str">
        <f>IFERROR(VLOOKUP(M58, 할인점점포등록!E:I, 5, 0), M58)</f>
        <v>삼원약품</v>
      </c>
    </row>
    <row r="59" spans="2:76" ht="16.5" customHeight="1" x14ac:dyDescent="0.3">
      <c r="B59" s="47"/>
      <c r="C59" s="47" t="b">
        <v>1</v>
      </c>
      <c r="D59" s="48"/>
      <c r="E59" s="48" t="s">
        <v>211</v>
      </c>
      <c r="F59" s="48">
        <v>202610010018</v>
      </c>
      <c r="G59" s="52">
        <v>46296</v>
      </c>
      <c r="H59" s="48" t="s">
        <v>82</v>
      </c>
      <c r="I59" s="48" t="s">
        <v>83</v>
      </c>
      <c r="J59" s="48" t="s">
        <v>212</v>
      </c>
      <c r="K59" s="48" t="s">
        <v>213</v>
      </c>
      <c r="L59" s="48" t="s">
        <v>429</v>
      </c>
      <c r="M59" s="48" t="s">
        <v>429</v>
      </c>
      <c r="N59" s="48"/>
      <c r="O59" s="47" t="s">
        <v>430</v>
      </c>
      <c r="P59" s="48" t="s">
        <v>429</v>
      </c>
      <c r="Q59" s="48"/>
      <c r="R59" s="47" t="b">
        <v>0</v>
      </c>
      <c r="S59" s="48" t="s">
        <v>317</v>
      </c>
      <c r="T59" s="48" t="s">
        <v>318</v>
      </c>
      <c r="U59" s="48">
        <v>21</v>
      </c>
      <c r="V59" s="48" t="s">
        <v>218</v>
      </c>
      <c r="W59" s="48" t="s">
        <v>219</v>
      </c>
      <c r="X59" s="48" t="s">
        <v>225</v>
      </c>
      <c r="Y59" s="47"/>
      <c r="Z59" s="48" t="s">
        <v>84</v>
      </c>
      <c r="AA59" s="49">
        <v>33600</v>
      </c>
      <c r="AB59" s="49">
        <v>30240</v>
      </c>
      <c r="AC59" s="49">
        <v>10</v>
      </c>
      <c r="AD59" s="47" t="b">
        <v>1</v>
      </c>
      <c r="AE59" s="50">
        <v>10</v>
      </c>
      <c r="AF59" s="48" t="s">
        <v>9</v>
      </c>
      <c r="AG59" s="49">
        <v>1</v>
      </c>
      <c r="AH59" s="49">
        <v>30240</v>
      </c>
      <c r="AI59" s="49">
        <v>274909</v>
      </c>
      <c r="AJ59" s="49">
        <v>27491</v>
      </c>
      <c r="AK59" s="49">
        <v>302400</v>
      </c>
      <c r="AL59" s="50">
        <v>274909</v>
      </c>
      <c r="AM59" s="50">
        <v>27491</v>
      </c>
      <c r="AN59" s="50">
        <v>302400</v>
      </c>
      <c r="AO59" s="47"/>
      <c r="AP59" s="48" t="s">
        <v>84</v>
      </c>
      <c r="AQ59" s="51">
        <v>10</v>
      </c>
      <c r="AR59" s="48" t="s">
        <v>221</v>
      </c>
      <c r="AS59" s="48">
        <v>25002</v>
      </c>
      <c r="AT59" s="47" t="b">
        <v>0</v>
      </c>
      <c r="AU59" s="48" t="s">
        <v>81</v>
      </c>
      <c r="AV59" s="48"/>
      <c r="AW59" s="48" t="s">
        <v>222</v>
      </c>
      <c r="AX59" s="48"/>
      <c r="AY59" s="48" t="s">
        <v>85</v>
      </c>
      <c r="AZ59" s="47" t="b">
        <v>0</v>
      </c>
      <c r="BA59" s="47"/>
      <c r="BB59" s="47"/>
      <c r="BC59" s="48"/>
      <c r="BD59" s="48"/>
      <c r="BE59" s="47" t="b">
        <v>0</v>
      </c>
      <c r="BF59" s="47" t="b">
        <v>0</v>
      </c>
      <c r="BG59" s="48"/>
      <c r="BH59" s="48"/>
      <c r="BI59" s="49">
        <v>0</v>
      </c>
      <c r="BJ59" s="49">
        <v>0</v>
      </c>
      <c r="BK59" s="49">
        <v>302400</v>
      </c>
      <c r="BL59" s="48"/>
      <c r="BM59" s="48"/>
      <c r="BN59" s="48"/>
      <c r="BO59" s="48"/>
      <c r="BP59" s="48" t="s">
        <v>181</v>
      </c>
      <c r="BQ59" s="48"/>
      <c r="BR59" s="48"/>
      <c r="BS59" s="48">
        <v>0</v>
      </c>
      <c r="BT59" s="48"/>
      <c r="BU59" s="48"/>
      <c r="BW59" s="24" t="str">
        <f ca="1">VLOOKUP(BX59,Data!B:D,3,0)</f>
        <v>김화니</v>
      </c>
      <c r="BX59" s="24" t="str">
        <f>IFERROR(VLOOKUP(M59, 할인점점포등록!E:I, 5, 0), M59)</f>
        <v>삼원약품</v>
      </c>
    </row>
    <row r="60" spans="2:76" ht="16.5" customHeight="1" x14ac:dyDescent="0.3">
      <c r="B60" s="47"/>
      <c r="C60" s="47" t="b">
        <v>1</v>
      </c>
      <c r="D60" s="48"/>
      <c r="E60" s="48" t="s">
        <v>211</v>
      </c>
      <c r="F60" s="48">
        <v>202610010018</v>
      </c>
      <c r="G60" s="52">
        <v>46296</v>
      </c>
      <c r="H60" s="48" t="s">
        <v>82</v>
      </c>
      <c r="I60" s="48" t="s">
        <v>83</v>
      </c>
      <c r="J60" s="48" t="s">
        <v>212</v>
      </c>
      <c r="K60" s="48" t="s">
        <v>213</v>
      </c>
      <c r="L60" s="48" t="s">
        <v>429</v>
      </c>
      <c r="M60" s="48" t="s">
        <v>429</v>
      </c>
      <c r="N60" s="48"/>
      <c r="O60" s="47" t="s">
        <v>430</v>
      </c>
      <c r="P60" s="48" t="s">
        <v>429</v>
      </c>
      <c r="Q60" s="48"/>
      <c r="R60" s="47" t="b">
        <v>0</v>
      </c>
      <c r="S60" s="48" t="s">
        <v>310</v>
      </c>
      <c r="T60" s="48" t="s">
        <v>311</v>
      </c>
      <c r="U60" s="48">
        <v>30</v>
      </c>
      <c r="V60" s="48" t="s">
        <v>234</v>
      </c>
      <c r="W60" s="48" t="s">
        <v>235</v>
      </c>
      <c r="X60" s="48" t="s">
        <v>236</v>
      </c>
      <c r="Y60" s="47"/>
      <c r="Z60" s="48" t="s">
        <v>84</v>
      </c>
      <c r="AA60" s="49">
        <v>2640</v>
      </c>
      <c r="AB60" s="49">
        <v>2376</v>
      </c>
      <c r="AC60" s="49">
        <v>10</v>
      </c>
      <c r="AD60" s="47" t="b">
        <v>1</v>
      </c>
      <c r="AE60" s="50">
        <v>10</v>
      </c>
      <c r="AF60" s="48" t="s">
        <v>9</v>
      </c>
      <c r="AG60" s="49">
        <v>1</v>
      </c>
      <c r="AH60" s="49">
        <v>2376</v>
      </c>
      <c r="AI60" s="49">
        <v>21600</v>
      </c>
      <c r="AJ60" s="49">
        <v>2160</v>
      </c>
      <c r="AK60" s="49">
        <v>23760</v>
      </c>
      <c r="AL60" s="50">
        <v>21600</v>
      </c>
      <c r="AM60" s="50">
        <v>2160</v>
      </c>
      <c r="AN60" s="50">
        <v>23760</v>
      </c>
      <c r="AO60" s="47"/>
      <c r="AP60" s="48" t="s">
        <v>84</v>
      </c>
      <c r="AQ60" s="51">
        <v>10</v>
      </c>
      <c r="AR60" s="48" t="s">
        <v>221</v>
      </c>
      <c r="AS60" s="48" t="s">
        <v>231</v>
      </c>
      <c r="AT60" s="47" t="b">
        <v>0</v>
      </c>
      <c r="AU60" s="48" t="s">
        <v>81</v>
      </c>
      <c r="AV60" s="48"/>
      <c r="AW60" s="48" t="s">
        <v>222</v>
      </c>
      <c r="AX60" s="48"/>
      <c r="AY60" s="48" t="s">
        <v>85</v>
      </c>
      <c r="AZ60" s="47" t="b">
        <v>0</v>
      </c>
      <c r="BA60" s="47"/>
      <c r="BB60" s="47"/>
      <c r="BC60" s="48"/>
      <c r="BD60" s="48"/>
      <c r="BE60" s="47" t="b">
        <v>0</v>
      </c>
      <c r="BF60" s="47" t="b">
        <v>0</v>
      </c>
      <c r="BG60" s="48"/>
      <c r="BH60" s="48"/>
      <c r="BI60" s="49">
        <v>0</v>
      </c>
      <c r="BJ60" s="49">
        <v>0</v>
      </c>
      <c r="BK60" s="49">
        <v>23760</v>
      </c>
      <c r="BL60" s="48"/>
      <c r="BM60" s="48"/>
      <c r="BN60" s="48"/>
      <c r="BO60" s="48"/>
      <c r="BP60" s="48" t="s">
        <v>181</v>
      </c>
      <c r="BQ60" s="48"/>
      <c r="BR60" s="48"/>
      <c r="BS60" s="48">
        <v>0</v>
      </c>
      <c r="BT60" s="48"/>
      <c r="BU60" s="48"/>
      <c r="BW60" s="24" t="str">
        <f ca="1">VLOOKUP(BX60,Data!B:D,3,0)</f>
        <v>김화니</v>
      </c>
      <c r="BX60" s="24" t="str">
        <f>IFERROR(VLOOKUP(M60, 할인점점포등록!E:I, 5, 0), M60)</f>
        <v>삼원약품</v>
      </c>
    </row>
    <row r="61" spans="2:76" ht="16.5" customHeight="1" x14ac:dyDescent="0.3">
      <c r="B61" s="47"/>
      <c r="C61" s="47" t="b">
        <v>1</v>
      </c>
      <c r="D61" s="48"/>
      <c r="E61" s="48" t="s">
        <v>211</v>
      </c>
      <c r="F61" s="48">
        <v>202610010018</v>
      </c>
      <c r="G61" s="52">
        <v>46296</v>
      </c>
      <c r="H61" s="48" t="s">
        <v>82</v>
      </c>
      <c r="I61" s="48" t="s">
        <v>83</v>
      </c>
      <c r="J61" s="48" t="s">
        <v>212</v>
      </c>
      <c r="K61" s="48" t="s">
        <v>213</v>
      </c>
      <c r="L61" s="48" t="s">
        <v>429</v>
      </c>
      <c r="M61" s="48" t="s">
        <v>429</v>
      </c>
      <c r="N61" s="48"/>
      <c r="O61" s="47" t="s">
        <v>430</v>
      </c>
      <c r="P61" s="48" t="s">
        <v>429</v>
      </c>
      <c r="Q61" s="48"/>
      <c r="R61" s="47" t="b">
        <v>0</v>
      </c>
      <c r="S61" s="48" t="s">
        <v>397</v>
      </c>
      <c r="T61" s="48" t="s">
        <v>329</v>
      </c>
      <c r="U61" s="48">
        <v>30</v>
      </c>
      <c r="V61" s="48" t="s">
        <v>234</v>
      </c>
      <c r="W61" s="48" t="s">
        <v>235</v>
      </c>
      <c r="X61" s="48" t="s">
        <v>330</v>
      </c>
      <c r="Y61" s="47"/>
      <c r="Z61" s="48" t="s">
        <v>84</v>
      </c>
      <c r="AA61" s="49">
        <v>11160</v>
      </c>
      <c r="AB61" s="49">
        <v>10044</v>
      </c>
      <c r="AC61" s="49">
        <v>10</v>
      </c>
      <c r="AD61" s="47" t="b">
        <v>1</v>
      </c>
      <c r="AE61" s="50">
        <v>10</v>
      </c>
      <c r="AF61" s="48" t="s">
        <v>9</v>
      </c>
      <c r="AG61" s="49">
        <v>1</v>
      </c>
      <c r="AH61" s="49">
        <v>10044</v>
      </c>
      <c r="AI61" s="49">
        <v>91309</v>
      </c>
      <c r="AJ61" s="49">
        <v>9131</v>
      </c>
      <c r="AK61" s="49">
        <v>100440</v>
      </c>
      <c r="AL61" s="50">
        <v>91309</v>
      </c>
      <c r="AM61" s="50">
        <v>9131</v>
      </c>
      <c r="AN61" s="50">
        <v>100440</v>
      </c>
      <c r="AO61" s="47"/>
      <c r="AP61" s="48" t="s">
        <v>84</v>
      </c>
      <c r="AQ61" s="51">
        <v>10</v>
      </c>
      <c r="AR61" s="48" t="s">
        <v>221</v>
      </c>
      <c r="AS61" s="48">
        <v>24003</v>
      </c>
      <c r="AT61" s="47" t="b">
        <v>0</v>
      </c>
      <c r="AU61" s="48" t="s">
        <v>81</v>
      </c>
      <c r="AV61" s="48"/>
      <c r="AW61" s="48" t="s">
        <v>222</v>
      </c>
      <c r="AX61" s="48"/>
      <c r="AY61" s="48" t="s">
        <v>85</v>
      </c>
      <c r="AZ61" s="47" t="b">
        <v>0</v>
      </c>
      <c r="BA61" s="47"/>
      <c r="BB61" s="47"/>
      <c r="BC61" s="48"/>
      <c r="BD61" s="48"/>
      <c r="BE61" s="47" t="b">
        <v>0</v>
      </c>
      <c r="BF61" s="47" t="b">
        <v>0</v>
      </c>
      <c r="BG61" s="48"/>
      <c r="BH61" s="48"/>
      <c r="BI61" s="49">
        <v>0</v>
      </c>
      <c r="BJ61" s="49">
        <v>0</v>
      </c>
      <c r="BK61" s="49">
        <v>100440</v>
      </c>
      <c r="BL61" s="48"/>
      <c r="BM61" s="48"/>
      <c r="BN61" s="48"/>
      <c r="BO61" s="48"/>
      <c r="BP61" s="48" t="s">
        <v>181</v>
      </c>
      <c r="BQ61" s="48"/>
      <c r="BR61" s="48"/>
      <c r="BS61" s="48">
        <v>0</v>
      </c>
      <c r="BT61" s="48"/>
      <c r="BU61" s="48"/>
      <c r="BW61" s="24" t="str">
        <f ca="1">VLOOKUP(BX61,Data!B:D,3,0)</f>
        <v>김화니</v>
      </c>
      <c r="BX61" s="24" t="str">
        <f>IFERROR(VLOOKUP(M61, 할인점점포등록!E:I, 5, 0), M61)</f>
        <v>삼원약품</v>
      </c>
    </row>
    <row r="62" spans="2:76" ht="16.5" customHeight="1" x14ac:dyDescent="0.3">
      <c r="B62" s="47"/>
      <c r="C62" s="47" t="b">
        <v>1</v>
      </c>
      <c r="D62" s="48"/>
      <c r="E62" s="48" t="s">
        <v>211</v>
      </c>
      <c r="F62" s="48">
        <v>202610010018</v>
      </c>
      <c r="G62" s="52">
        <v>46296</v>
      </c>
      <c r="H62" s="48" t="s">
        <v>82</v>
      </c>
      <c r="I62" s="48" t="s">
        <v>83</v>
      </c>
      <c r="J62" s="48" t="s">
        <v>212</v>
      </c>
      <c r="K62" s="48" t="s">
        <v>213</v>
      </c>
      <c r="L62" s="48" t="s">
        <v>429</v>
      </c>
      <c r="M62" s="48" t="s">
        <v>429</v>
      </c>
      <c r="N62" s="48"/>
      <c r="O62" s="47" t="s">
        <v>430</v>
      </c>
      <c r="P62" s="48" t="s">
        <v>429</v>
      </c>
      <c r="Q62" s="48"/>
      <c r="R62" s="47" t="b">
        <v>0</v>
      </c>
      <c r="S62" s="48" t="s">
        <v>337</v>
      </c>
      <c r="T62" s="48" t="s">
        <v>338</v>
      </c>
      <c r="U62" s="48">
        <v>100</v>
      </c>
      <c r="V62" s="48" t="s">
        <v>234</v>
      </c>
      <c r="W62" s="48" t="s">
        <v>235</v>
      </c>
      <c r="X62" s="48" t="s">
        <v>330</v>
      </c>
      <c r="Y62" s="47"/>
      <c r="Z62" s="48" t="s">
        <v>84</v>
      </c>
      <c r="AA62" s="49">
        <v>33000</v>
      </c>
      <c r="AB62" s="49">
        <v>29700</v>
      </c>
      <c r="AC62" s="49">
        <v>5</v>
      </c>
      <c r="AD62" s="47" t="b">
        <v>1</v>
      </c>
      <c r="AE62" s="50">
        <v>10</v>
      </c>
      <c r="AF62" s="48" t="s">
        <v>9</v>
      </c>
      <c r="AG62" s="49">
        <v>1</v>
      </c>
      <c r="AH62" s="49">
        <v>29700</v>
      </c>
      <c r="AI62" s="49">
        <v>135000</v>
      </c>
      <c r="AJ62" s="49">
        <v>13500</v>
      </c>
      <c r="AK62" s="49">
        <v>148500</v>
      </c>
      <c r="AL62" s="50">
        <v>135000</v>
      </c>
      <c r="AM62" s="50">
        <v>13500</v>
      </c>
      <c r="AN62" s="50">
        <v>148500</v>
      </c>
      <c r="AO62" s="47"/>
      <c r="AP62" s="48" t="s">
        <v>84</v>
      </c>
      <c r="AQ62" s="51">
        <v>5</v>
      </c>
      <c r="AR62" s="48" t="s">
        <v>221</v>
      </c>
      <c r="AS62" s="48" t="s">
        <v>981</v>
      </c>
      <c r="AT62" s="47" t="b">
        <v>0</v>
      </c>
      <c r="AU62" s="48" t="s">
        <v>81</v>
      </c>
      <c r="AV62" s="48"/>
      <c r="AW62" s="48" t="s">
        <v>222</v>
      </c>
      <c r="AX62" s="48"/>
      <c r="AY62" s="48" t="s">
        <v>85</v>
      </c>
      <c r="AZ62" s="47" t="b">
        <v>0</v>
      </c>
      <c r="BA62" s="47"/>
      <c r="BB62" s="47"/>
      <c r="BC62" s="48"/>
      <c r="BD62" s="48"/>
      <c r="BE62" s="47" t="b">
        <v>0</v>
      </c>
      <c r="BF62" s="47" t="b">
        <v>0</v>
      </c>
      <c r="BG62" s="48"/>
      <c r="BH62" s="48"/>
      <c r="BI62" s="49">
        <v>0</v>
      </c>
      <c r="BJ62" s="49">
        <v>0</v>
      </c>
      <c r="BK62" s="49">
        <v>148500</v>
      </c>
      <c r="BL62" s="48"/>
      <c r="BM62" s="48"/>
      <c r="BN62" s="48"/>
      <c r="BO62" s="48"/>
      <c r="BP62" s="48" t="s">
        <v>181</v>
      </c>
      <c r="BQ62" s="48"/>
      <c r="BR62" s="48"/>
      <c r="BS62" s="48">
        <v>0</v>
      </c>
      <c r="BT62" s="48"/>
      <c r="BU62" s="48"/>
      <c r="BW62" s="24" t="str">
        <f ca="1">VLOOKUP(BX62,Data!B:D,3,0)</f>
        <v>김화니</v>
      </c>
      <c r="BX62" s="24" t="str">
        <f>IFERROR(VLOOKUP(M62, 할인점점포등록!E:I, 5, 0), M62)</f>
        <v>삼원약품</v>
      </c>
    </row>
    <row r="63" spans="2:76" ht="16.5" customHeight="1" x14ac:dyDescent="0.3">
      <c r="B63" s="47"/>
      <c r="C63" s="47" t="b">
        <v>1</v>
      </c>
      <c r="D63" s="48"/>
      <c r="E63" s="48" t="s">
        <v>211</v>
      </c>
      <c r="F63" s="48">
        <v>202610010018</v>
      </c>
      <c r="G63" s="52">
        <v>46296</v>
      </c>
      <c r="H63" s="48" t="s">
        <v>82</v>
      </c>
      <c r="I63" s="48" t="s">
        <v>83</v>
      </c>
      <c r="J63" s="48" t="s">
        <v>212</v>
      </c>
      <c r="K63" s="48" t="s">
        <v>213</v>
      </c>
      <c r="L63" s="48" t="s">
        <v>429</v>
      </c>
      <c r="M63" s="48" t="s">
        <v>429</v>
      </c>
      <c r="N63" s="48"/>
      <c r="O63" s="47" t="s">
        <v>430</v>
      </c>
      <c r="P63" s="48" t="s">
        <v>429</v>
      </c>
      <c r="Q63" s="48"/>
      <c r="R63" s="47" t="b">
        <v>0</v>
      </c>
      <c r="S63" s="48" t="s">
        <v>379</v>
      </c>
      <c r="T63" s="48" t="s">
        <v>299</v>
      </c>
      <c r="U63" s="48">
        <v>100</v>
      </c>
      <c r="V63" s="48" t="s">
        <v>86</v>
      </c>
      <c r="W63" s="48" t="s">
        <v>283</v>
      </c>
      <c r="X63" s="48" t="s">
        <v>284</v>
      </c>
      <c r="Y63" s="47"/>
      <c r="Z63" s="48" t="s">
        <v>84</v>
      </c>
      <c r="AA63" s="49">
        <v>37300</v>
      </c>
      <c r="AB63" s="49">
        <v>33570</v>
      </c>
      <c r="AC63" s="49">
        <v>20</v>
      </c>
      <c r="AD63" s="47" t="b">
        <v>1</v>
      </c>
      <c r="AE63" s="50">
        <v>10</v>
      </c>
      <c r="AF63" s="48" t="s">
        <v>9</v>
      </c>
      <c r="AG63" s="49">
        <v>1</v>
      </c>
      <c r="AH63" s="49">
        <v>33570</v>
      </c>
      <c r="AI63" s="49">
        <v>610364</v>
      </c>
      <c r="AJ63" s="49">
        <v>61036</v>
      </c>
      <c r="AK63" s="49">
        <v>671400</v>
      </c>
      <c r="AL63" s="50">
        <v>610364</v>
      </c>
      <c r="AM63" s="50">
        <v>61036</v>
      </c>
      <c r="AN63" s="50">
        <v>671400</v>
      </c>
      <c r="AO63" s="47"/>
      <c r="AP63" s="48" t="s">
        <v>84</v>
      </c>
      <c r="AQ63" s="51">
        <v>20</v>
      </c>
      <c r="AR63" s="48" t="s">
        <v>221</v>
      </c>
      <c r="AS63" s="48">
        <v>26001</v>
      </c>
      <c r="AT63" s="47" t="b">
        <v>0</v>
      </c>
      <c r="AU63" s="48" t="s">
        <v>81</v>
      </c>
      <c r="AV63" s="48"/>
      <c r="AW63" s="48" t="s">
        <v>222</v>
      </c>
      <c r="AX63" s="48"/>
      <c r="AY63" s="48" t="s">
        <v>85</v>
      </c>
      <c r="AZ63" s="47" t="b">
        <v>0</v>
      </c>
      <c r="BA63" s="47"/>
      <c r="BB63" s="47"/>
      <c r="BC63" s="48"/>
      <c r="BD63" s="48"/>
      <c r="BE63" s="47" t="b">
        <v>0</v>
      </c>
      <c r="BF63" s="47" t="b">
        <v>0</v>
      </c>
      <c r="BG63" s="48"/>
      <c r="BH63" s="48"/>
      <c r="BI63" s="49">
        <v>0</v>
      </c>
      <c r="BJ63" s="49">
        <v>0</v>
      </c>
      <c r="BK63" s="49">
        <v>671400</v>
      </c>
      <c r="BL63" s="48"/>
      <c r="BM63" s="48"/>
      <c r="BN63" s="48"/>
      <c r="BO63" s="48"/>
      <c r="BP63" s="48" t="s">
        <v>86</v>
      </c>
      <c r="BQ63" s="48"/>
      <c r="BR63" s="48"/>
      <c r="BS63" s="48">
        <v>0</v>
      </c>
      <c r="BT63" s="48"/>
      <c r="BU63" s="48"/>
      <c r="BW63" s="24" t="str">
        <f ca="1">VLOOKUP(BX63,Data!B:D,3,0)</f>
        <v>김화니</v>
      </c>
      <c r="BX63" s="24" t="str">
        <f>IFERROR(VLOOKUP(M63, 할인점점포등록!E:I, 5, 0), M63)</f>
        <v>삼원약품</v>
      </c>
    </row>
    <row r="64" spans="2:76" ht="16.5" customHeight="1" x14ac:dyDescent="0.3">
      <c r="B64" s="47"/>
      <c r="C64" s="47" t="b">
        <v>1</v>
      </c>
      <c r="D64" s="48"/>
      <c r="E64" s="48" t="s">
        <v>211</v>
      </c>
      <c r="F64" s="48">
        <v>202610010018</v>
      </c>
      <c r="G64" s="52">
        <v>46296</v>
      </c>
      <c r="H64" s="48" t="s">
        <v>82</v>
      </c>
      <c r="I64" s="48" t="s">
        <v>83</v>
      </c>
      <c r="J64" s="48" t="s">
        <v>212</v>
      </c>
      <c r="K64" s="48" t="s">
        <v>213</v>
      </c>
      <c r="L64" s="48" t="s">
        <v>429</v>
      </c>
      <c r="M64" s="48" t="s">
        <v>429</v>
      </c>
      <c r="N64" s="48"/>
      <c r="O64" s="47" t="s">
        <v>430</v>
      </c>
      <c r="P64" s="48" t="s">
        <v>429</v>
      </c>
      <c r="Q64" s="48"/>
      <c r="R64" s="47" t="b">
        <v>0</v>
      </c>
      <c r="S64" s="48" t="s">
        <v>298</v>
      </c>
      <c r="T64" s="48" t="s">
        <v>299</v>
      </c>
      <c r="U64" s="48">
        <v>30</v>
      </c>
      <c r="V64" s="48" t="s">
        <v>86</v>
      </c>
      <c r="W64" s="48" t="s">
        <v>283</v>
      </c>
      <c r="X64" s="48" t="s">
        <v>284</v>
      </c>
      <c r="Y64" s="47"/>
      <c r="Z64" s="48" t="s">
        <v>84</v>
      </c>
      <c r="AA64" s="49">
        <v>11190</v>
      </c>
      <c r="AB64" s="49">
        <v>10071</v>
      </c>
      <c r="AC64" s="49">
        <v>3</v>
      </c>
      <c r="AD64" s="47" t="b">
        <v>1</v>
      </c>
      <c r="AE64" s="50">
        <v>10</v>
      </c>
      <c r="AF64" s="48" t="s">
        <v>9</v>
      </c>
      <c r="AG64" s="49">
        <v>1</v>
      </c>
      <c r="AH64" s="49">
        <v>10071</v>
      </c>
      <c r="AI64" s="49">
        <v>27466</v>
      </c>
      <c r="AJ64" s="49">
        <v>2747</v>
      </c>
      <c r="AK64" s="49">
        <v>30213</v>
      </c>
      <c r="AL64" s="50">
        <v>27466</v>
      </c>
      <c r="AM64" s="50">
        <v>2747</v>
      </c>
      <c r="AN64" s="50">
        <v>30213</v>
      </c>
      <c r="AO64" s="47"/>
      <c r="AP64" s="48" t="s">
        <v>84</v>
      </c>
      <c r="AQ64" s="51">
        <v>3</v>
      </c>
      <c r="AR64" s="48" t="s">
        <v>221</v>
      </c>
      <c r="AS64" s="48">
        <v>26001</v>
      </c>
      <c r="AT64" s="47" t="b">
        <v>0</v>
      </c>
      <c r="AU64" s="48" t="s">
        <v>81</v>
      </c>
      <c r="AV64" s="48"/>
      <c r="AW64" s="48" t="s">
        <v>222</v>
      </c>
      <c r="AX64" s="48"/>
      <c r="AY64" s="48" t="s">
        <v>85</v>
      </c>
      <c r="AZ64" s="47" t="b">
        <v>0</v>
      </c>
      <c r="BA64" s="47"/>
      <c r="BB64" s="47"/>
      <c r="BC64" s="48"/>
      <c r="BD64" s="48"/>
      <c r="BE64" s="47" t="b">
        <v>0</v>
      </c>
      <c r="BF64" s="47" t="b">
        <v>0</v>
      </c>
      <c r="BG64" s="48"/>
      <c r="BH64" s="48"/>
      <c r="BI64" s="49">
        <v>0</v>
      </c>
      <c r="BJ64" s="49">
        <v>0</v>
      </c>
      <c r="BK64" s="49">
        <v>30213</v>
      </c>
      <c r="BL64" s="48"/>
      <c r="BM64" s="48"/>
      <c r="BN64" s="48"/>
      <c r="BO64" s="48"/>
      <c r="BP64" s="48" t="s">
        <v>86</v>
      </c>
      <c r="BQ64" s="48"/>
      <c r="BR64" s="48"/>
      <c r="BS64" s="48">
        <v>0</v>
      </c>
      <c r="BT64" s="48"/>
      <c r="BU64" s="48"/>
      <c r="BW64" s="24" t="str">
        <f ca="1">VLOOKUP(BX64,Data!B:D,3,0)</f>
        <v>김화니</v>
      </c>
      <c r="BX64" s="24" t="str">
        <f>IFERROR(VLOOKUP(M64, 할인점점포등록!E:I, 5, 0), M64)</f>
        <v>삼원약품</v>
      </c>
    </row>
    <row r="65" spans="2:76" ht="16.5" customHeight="1" x14ac:dyDescent="0.3">
      <c r="B65" s="47"/>
      <c r="C65" s="47" t="b">
        <v>1</v>
      </c>
      <c r="D65" s="48"/>
      <c r="E65" s="48" t="s">
        <v>211</v>
      </c>
      <c r="F65" s="48">
        <v>202610010019</v>
      </c>
      <c r="G65" s="52">
        <v>46296</v>
      </c>
      <c r="H65" s="48" t="s">
        <v>82</v>
      </c>
      <c r="I65" s="48" t="s">
        <v>83</v>
      </c>
      <c r="J65" s="48" t="s">
        <v>212</v>
      </c>
      <c r="K65" s="48" t="s">
        <v>213</v>
      </c>
      <c r="L65" s="48" t="s">
        <v>700</v>
      </c>
      <c r="M65" s="48" t="s">
        <v>700</v>
      </c>
      <c r="N65" s="48"/>
      <c r="O65" s="47" t="s">
        <v>958</v>
      </c>
      <c r="P65" s="48" t="s">
        <v>700</v>
      </c>
      <c r="Q65" s="48"/>
      <c r="R65" s="47" t="b">
        <v>0</v>
      </c>
      <c r="S65" s="48" t="s">
        <v>477</v>
      </c>
      <c r="T65" s="48" t="s">
        <v>478</v>
      </c>
      <c r="U65" s="48">
        <v>28</v>
      </c>
      <c r="V65" s="48" t="s">
        <v>234</v>
      </c>
      <c r="W65" s="48" t="s">
        <v>235</v>
      </c>
      <c r="X65" s="48" t="s">
        <v>236</v>
      </c>
      <c r="Y65" s="47"/>
      <c r="Z65" s="48" t="s">
        <v>84</v>
      </c>
      <c r="AA65" s="49">
        <v>25452</v>
      </c>
      <c r="AB65" s="49">
        <v>22907</v>
      </c>
      <c r="AC65" s="49">
        <v>10</v>
      </c>
      <c r="AD65" s="47" t="b">
        <v>1</v>
      </c>
      <c r="AE65" s="50">
        <v>10</v>
      </c>
      <c r="AF65" s="48" t="s">
        <v>9</v>
      </c>
      <c r="AG65" s="49">
        <v>1</v>
      </c>
      <c r="AH65" s="49">
        <v>22907</v>
      </c>
      <c r="AI65" s="49">
        <v>208245</v>
      </c>
      <c r="AJ65" s="49">
        <v>20825</v>
      </c>
      <c r="AK65" s="49">
        <v>229070</v>
      </c>
      <c r="AL65" s="50">
        <v>208245</v>
      </c>
      <c r="AM65" s="50">
        <v>20825</v>
      </c>
      <c r="AN65" s="50">
        <v>229070</v>
      </c>
      <c r="AO65" s="47"/>
      <c r="AP65" s="48" t="s">
        <v>84</v>
      </c>
      <c r="AQ65" s="51">
        <v>10</v>
      </c>
      <c r="AR65" s="48" t="s">
        <v>221</v>
      </c>
      <c r="AS65" s="48">
        <v>24002</v>
      </c>
      <c r="AT65" s="47" t="b">
        <v>0</v>
      </c>
      <c r="AU65" s="48" t="s">
        <v>81</v>
      </c>
      <c r="AV65" s="48"/>
      <c r="AW65" s="48" t="s">
        <v>222</v>
      </c>
      <c r="AX65" s="48"/>
      <c r="AY65" s="48" t="s">
        <v>85</v>
      </c>
      <c r="AZ65" s="47" t="b">
        <v>0</v>
      </c>
      <c r="BA65" s="47"/>
      <c r="BB65" s="47"/>
      <c r="BC65" s="48"/>
      <c r="BD65" s="48"/>
      <c r="BE65" s="47" t="b">
        <v>0</v>
      </c>
      <c r="BF65" s="47" t="b">
        <v>0</v>
      </c>
      <c r="BG65" s="48"/>
      <c r="BH65" s="48"/>
      <c r="BI65" s="49">
        <v>0</v>
      </c>
      <c r="BJ65" s="49">
        <v>0</v>
      </c>
      <c r="BK65" s="49">
        <v>229070</v>
      </c>
      <c r="BL65" s="48"/>
      <c r="BM65" s="48"/>
      <c r="BN65" s="48"/>
      <c r="BO65" s="48"/>
      <c r="BP65" s="48" t="s">
        <v>181</v>
      </c>
      <c r="BQ65" s="48"/>
      <c r="BR65" s="48"/>
      <c r="BS65" s="48">
        <v>0</v>
      </c>
      <c r="BT65" s="48"/>
      <c r="BU65" s="48"/>
      <c r="BW65" s="24" t="str">
        <f ca="1">VLOOKUP(BX65,Data!B:D,3,0)</f>
        <v>김화니</v>
      </c>
      <c r="BX65" s="24" t="str">
        <f>IFERROR(VLOOKUP(M65, 할인점점포등록!E:I, 5, 0), M65)</f>
        <v>무지개약품</v>
      </c>
    </row>
    <row r="66" spans="2:76" ht="16.5" customHeight="1" x14ac:dyDescent="0.3">
      <c r="B66" s="47"/>
      <c r="C66" s="47" t="b">
        <v>1</v>
      </c>
      <c r="D66" s="48"/>
      <c r="E66" s="48" t="s">
        <v>211</v>
      </c>
      <c r="F66" s="48">
        <v>202610010019</v>
      </c>
      <c r="G66" s="52">
        <v>46296</v>
      </c>
      <c r="H66" s="48" t="s">
        <v>82</v>
      </c>
      <c r="I66" s="48" t="s">
        <v>83</v>
      </c>
      <c r="J66" s="48" t="s">
        <v>212</v>
      </c>
      <c r="K66" s="48" t="s">
        <v>213</v>
      </c>
      <c r="L66" s="48" t="s">
        <v>700</v>
      </c>
      <c r="M66" s="48" t="s">
        <v>700</v>
      </c>
      <c r="N66" s="48"/>
      <c r="O66" s="47" t="s">
        <v>958</v>
      </c>
      <c r="P66" s="48" t="s">
        <v>700</v>
      </c>
      <c r="Q66" s="48"/>
      <c r="R66" s="47" t="b">
        <v>0</v>
      </c>
      <c r="S66" s="48" t="s">
        <v>223</v>
      </c>
      <c r="T66" s="48" t="s">
        <v>224</v>
      </c>
      <c r="U66" s="48">
        <v>300</v>
      </c>
      <c r="V66" s="48" t="s">
        <v>218</v>
      </c>
      <c r="W66" s="48" t="s">
        <v>219</v>
      </c>
      <c r="X66" s="48" t="s">
        <v>225</v>
      </c>
      <c r="Y66" s="47"/>
      <c r="Z66" s="48" t="s">
        <v>84</v>
      </c>
      <c r="AA66" s="49">
        <v>44400</v>
      </c>
      <c r="AB66" s="49">
        <v>39960</v>
      </c>
      <c r="AC66" s="49">
        <v>10</v>
      </c>
      <c r="AD66" s="47" t="b">
        <v>1</v>
      </c>
      <c r="AE66" s="50">
        <v>10</v>
      </c>
      <c r="AF66" s="48" t="s">
        <v>9</v>
      </c>
      <c r="AG66" s="49">
        <v>1</v>
      </c>
      <c r="AH66" s="49">
        <v>39960</v>
      </c>
      <c r="AI66" s="49">
        <v>363273</v>
      </c>
      <c r="AJ66" s="49">
        <v>36327</v>
      </c>
      <c r="AK66" s="49">
        <v>399600</v>
      </c>
      <c r="AL66" s="50">
        <v>363273</v>
      </c>
      <c r="AM66" s="50">
        <v>36327</v>
      </c>
      <c r="AN66" s="50">
        <v>399600</v>
      </c>
      <c r="AO66" s="47"/>
      <c r="AP66" s="48" t="s">
        <v>84</v>
      </c>
      <c r="AQ66" s="51">
        <v>10</v>
      </c>
      <c r="AR66" s="48" t="s">
        <v>221</v>
      </c>
      <c r="AS66" s="48">
        <v>26005</v>
      </c>
      <c r="AT66" s="47" t="b">
        <v>0</v>
      </c>
      <c r="AU66" s="48" t="s">
        <v>81</v>
      </c>
      <c r="AV66" s="48"/>
      <c r="AW66" s="48" t="s">
        <v>222</v>
      </c>
      <c r="AX66" s="48"/>
      <c r="AY66" s="48" t="s">
        <v>85</v>
      </c>
      <c r="AZ66" s="47" t="b">
        <v>0</v>
      </c>
      <c r="BA66" s="47"/>
      <c r="BB66" s="47"/>
      <c r="BC66" s="48"/>
      <c r="BD66" s="48"/>
      <c r="BE66" s="47" t="b">
        <v>0</v>
      </c>
      <c r="BF66" s="47" t="b">
        <v>0</v>
      </c>
      <c r="BG66" s="48"/>
      <c r="BH66" s="48"/>
      <c r="BI66" s="49">
        <v>0</v>
      </c>
      <c r="BJ66" s="49">
        <v>0</v>
      </c>
      <c r="BK66" s="49">
        <v>399600</v>
      </c>
      <c r="BL66" s="48"/>
      <c r="BM66" s="48"/>
      <c r="BN66" s="48"/>
      <c r="BO66" s="48"/>
      <c r="BP66" s="48" t="s">
        <v>181</v>
      </c>
      <c r="BQ66" s="48"/>
      <c r="BR66" s="48"/>
      <c r="BS66" s="48">
        <v>0</v>
      </c>
      <c r="BT66" s="48"/>
      <c r="BU66" s="48"/>
      <c r="BW66" s="24" t="str">
        <f ca="1">VLOOKUP(BX66,Data!B:D,3,0)</f>
        <v>김화니</v>
      </c>
      <c r="BX66" s="24" t="str">
        <f>IFERROR(VLOOKUP(M66, 할인점점포등록!E:I, 5, 0), M66)</f>
        <v>무지개약품</v>
      </c>
    </row>
    <row r="67" spans="2:76" ht="16.5" customHeight="1" x14ac:dyDescent="0.3">
      <c r="B67" s="47"/>
      <c r="C67" s="47" t="b">
        <v>1</v>
      </c>
      <c r="D67" s="48"/>
      <c r="E67" s="48" t="s">
        <v>211</v>
      </c>
      <c r="F67" s="48">
        <v>202610010020</v>
      </c>
      <c r="G67" s="52">
        <v>46296</v>
      </c>
      <c r="H67" s="48" t="s">
        <v>82</v>
      </c>
      <c r="I67" s="48" t="s">
        <v>83</v>
      </c>
      <c r="J67" s="48" t="s">
        <v>212</v>
      </c>
      <c r="K67" s="48" t="s">
        <v>213</v>
      </c>
      <c r="L67" s="48" t="s">
        <v>638</v>
      </c>
      <c r="M67" s="48" t="s">
        <v>638</v>
      </c>
      <c r="N67" s="48"/>
      <c r="O67" s="47" t="s">
        <v>967</v>
      </c>
      <c r="P67" s="48" t="s">
        <v>638</v>
      </c>
      <c r="Q67" s="48"/>
      <c r="R67" s="47" t="b">
        <v>0</v>
      </c>
      <c r="S67" s="48" t="s">
        <v>334</v>
      </c>
      <c r="T67" s="48" t="s">
        <v>335</v>
      </c>
      <c r="U67" s="48">
        <v>1</v>
      </c>
      <c r="V67" s="48" t="s">
        <v>218</v>
      </c>
      <c r="W67" s="48" t="s">
        <v>256</v>
      </c>
      <c r="X67" s="48" t="s">
        <v>336</v>
      </c>
      <c r="Y67" s="47"/>
      <c r="Z67" s="48" t="s">
        <v>84</v>
      </c>
      <c r="AA67" s="49">
        <v>8400</v>
      </c>
      <c r="AB67" s="49">
        <v>7560</v>
      </c>
      <c r="AC67" s="49">
        <v>30</v>
      </c>
      <c r="AD67" s="47" t="b">
        <v>1</v>
      </c>
      <c r="AE67" s="50">
        <v>10</v>
      </c>
      <c r="AF67" s="48" t="s">
        <v>9</v>
      </c>
      <c r="AG67" s="49">
        <v>1</v>
      </c>
      <c r="AH67" s="49">
        <v>7560</v>
      </c>
      <c r="AI67" s="49">
        <v>206182</v>
      </c>
      <c r="AJ67" s="49">
        <v>20618</v>
      </c>
      <c r="AK67" s="49">
        <v>226800</v>
      </c>
      <c r="AL67" s="50">
        <v>206182</v>
      </c>
      <c r="AM67" s="50">
        <v>20618</v>
      </c>
      <c r="AN67" s="50">
        <v>226800</v>
      </c>
      <c r="AO67" s="47"/>
      <c r="AP67" s="48" t="s">
        <v>84</v>
      </c>
      <c r="AQ67" s="51">
        <v>30</v>
      </c>
      <c r="AR67" s="48" t="s">
        <v>221</v>
      </c>
      <c r="AS67" s="48">
        <v>25003</v>
      </c>
      <c r="AT67" s="47" t="b">
        <v>0</v>
      </c>
      <c r="AU67" s="48" t="s">
        <v>81</v>
      </c>
      <c r="AV67" s="48"/>
      <c r="AW67" s="48" t="s">
        <v>222</v>
      </c>
      <c r="AX67" s="48"/>
      <c r="AY67" s="48" t="s">
        <v>85</v>
      </c>
      <c r="AZ67" s="47" t="b">
        <v>0</v>
      </c>
      <c r="BA67" s="47"/>
      <c r="BB67" s="47"/>
      <c r="BC67" s="48"/>
      <c r="BD67" s="48"/>
      <c r="BE67" s="47" t="b">
        <v>0</v>
      </c>
      <c r="BF67" s="47" t="b">
        <v>0</v>
      </c>
      <c r="BG67" s="48"/>
      <c r="BH67" s="48"/>
      <c r="BI67" s="49">
        <v>0</v>
      </c>
      <c r="BJ67" s="49">
        <v>0</v>
      </c>
      <c r="BK67" s="49">
        <v>226800</v>
      </c>
      <c r="BL67" s="48"/>
      <c r="BM67" s="48"/>
      <c r="BN67" s="48"/>
      <c r="BO67" s="48"/>
      <c r="BP67" s="48" t="s">
        <v>181</v>
      </c>
      <c r="BQ67" s="48"/>
      <c r="BR67" s="48"/>
      <c r="BS67" s="48">
        <v>0</v>
      </c>
      <c r="BT67" s="48"/>
      <c r="BU67" s="48"/>
      <c r="BW67" s="24" t="str">
        <f ca="1">VLOOKUP(BX67,Data!B:D,3,0)</f>
        <v>김화니</v>
      </c>
      <c r="BX67" s="24" t="str">
        <f>IFERROR(VLOOKUP(M67, 할인점점포등록!E:I, 5, 0), M67)</f>
        <v>하이메디텍</v>
      </c>
    </row>
    <row r="68" spans="2:76" ht="16.5" customHeight="1" x14ac:dyDescent="0.3">
      <c r="B68" s="47"/>
      <c r="C68" s="47" t="b">
        <v>1</v>
      </c>
      <c r="D68" s="48"/>
      <c r="E68" s="48" t="s">
        <v>211</v>
      </c>
      <c r="F68" s="48">
        <v>202610010021</v>
      </c>
      <c r="G68" s="52">
        <v>46296</v>
      </c>
      <c r="H68" s="48" t="s">
        <v>82</v>
      </c>
      <c r="I68" s="48" t="s">
        <v>83</v>
      </c>
      <c r="J68" s="48" t="s">
        <v>212</v>
      </c>
      <c r="K68" s="48" t="s">
        <v>213</v>
      </c>
      <c r="L68" s="48" t="s">
        <v>461</v>
      </c>
      <c r="M68" s="48" t="s">
        <v>461</v>
      </c>
      <c r="N68" s="48"/>
      <c r="O68" s="47" t="s">
        <v>462</v>
      </c>
      <c r="P68" s="48" t="s">
        <v>461</v>
      </c>
      <c r="Q68" s="48"/>
      <c r="R68" s="47" t="b">
        <v>0</v>
      </c>
      <c r="S68" s="48" t="s">
        <v>433</v>
      </c>
      <c r="T68" s="48" t="s">
        <v>434</v>
      </c>
      <c r="U68" s="48">
        <v>30</v>
      </c>
      <c r="V68" s="48" t="s">
        <v>234</v>
      </c>
      <c r="W68" s="48" t="s">
        <v>235</v>
      </c>
      <c r="X68" s="48" t="s">
        <v>236</v>
      </c>
      <c r="Y68" s="47"/>
      <c r="Z68" s="48" t="s">
        <v>84</v>
      </c>
      <c r="AA68" s="49">
        <v>17760</v>
      </c>
      <c r="AB68" s="49">
        <v>15984</v>
      </c>
      <c r="AC68" s="49">
        <v>10</v>
      </c>
      <c r="AD68" s="47" t="b">
        <v>1</v>
      </c>
      <c r="AE68" s="50">
        <v>10</v>
      </c>
      <c r="AF68" s="48" t="s">
        <v>9</v>
      </c>
      <c r="AG68" s="49">
        <v>1</v>
      </c>
      <c r="AH68" s="49">
        <v>15984</v>
      </c>
      <c r="AI68" s="49">
        <v>145309</v>
      </c>
      <c r="AJ68" s="49">
        <v>14531</v>
      </c>
      <c r="AK68" s="49">
        <v>159840</v>
      </c>
      <c r="AL68" s="50">
        <v>145309</v>
      </c>
      <c r="AM68" s="50">
        <v>14531</v>
      </c>
      <c r="AN68" s="50">
        <v>159840</v>
      </c>
      <c r="AO68" s="47"/>
      <c r="AP68" s="48" t="s">
        <v>84</v>
      </c>
      <c r="AQ68" s="51">
        <v>10</v>
      </c>
      <c r="AR68" s="48" t="s">
        <v>221</v>
      </c>
      <c r="AS68" s="48">
        <v>25001</v>
      </c>
      <c r="AT68" s="47" t="b">
        <v>0</v>
      </c>
      <c r="AU68" s="48" t="s">
        <v>81</v>
      </c>
      <c r="AV68" s="48"/>
      <c r="AW68" s="48" t="s">
        <v>222</v>
      </c>
      <c r="AX68" s="48"/>
      <c r="AY68" s="48" t="s">
        <v>85</v>
      </c>
      <c r="AZ68" s="47" t="b">
        <v>0</v>
      </c>
      <c r="BA68" s="47"/>
      <c r="BB68" s="47"/>
      <c r="BC68" s="48"/>
      <c r="BD68" s="48"/>
      <c r="BE68" s="47" t="b">
        <v>0</v>
      </c>
      <c r="BF68" s="47" t="b">
        <v>0</v>
      </c>
      <c r="BG68" s="48"/>
      <c r="BH68" s="48"/>
      <c r="BI68" s="49">
        <v>0</v>
      </c>
      <c r="BJ68" s="49">
        <v>0</v>
      </c>
      <c r="BK68" s="49">
        <v>159840</v>
      </c>
      <c r="BL68" s="48"/>
      <c r="BM68" s="48"/>
      <c r="BN68" s="48"/>
      <c r="BO68" s="48"/>
      <c r="BP68" s="48" t="s">
        <v>181</v>
      </c>
      <c r="BQ68" s="48"/>
      <c r="BR68" s="48"/>
      <c r="BS68" s="48">
        <v>0</v>
      </c>
      <c r="BT68" s="48"/>
      <c r="BU68" s="48"/>
      <c r="BW68" s="24" t="str">
        <f ca="1">VLOOKUP(BX68,Data!B:D,3,0)</f>
        <v>김화니</v>
      </c>
      <c r="BX68" s="24" t="str">
        <f>IFERROR(VLOOKUP(M68, 할인점점포등록!E:I, 5, 0), M68)</f>
        <v>아이팜코리아</v>
      </c>
    </row>
    <row r="69" spans="2:76" ht="16.5" customHeight="1" x14ac:dyDescent="0.3">
      <c r="B69" s="47"/>
      <c r="C69" s="47" t="b">
        <v>1</v>
      </c>
      <c r="D69" s="48"/>
      <c r="E69" s="48" t="s">
        <v>211</v>
      </c>
      <c r="F69" s="48">
        <v>202610010021</v>
      </c>
      <c r="G69" s="52">
        <v>46296</v>
      </c>
      <c r="H69" s="48" t="s">
        <v>82</v>
      </c>
      <c r="I69" s="48" t="s">
        <v>83</v>
      </c>
      <c r="J69" s="48" t="s">
        <v>212</v>
      </c>
      <c r="K69" s="48" t="s">
        <v>213</v>
      </c>
      <c r="L69" s="48" t="s">
        <v>461</v>
      </c>
      <c r="M69" s="48" t="s">
        <v>461</v>
      </c>
      <c r="N69" s="48"/>
      <c r="O69" s="47" t="s">
        <v>462</v>
      </c>
      <c r="P69" s="48" t="s">
        <v>461</v>
      </c>
      <c r="Q69" s="48"/>
      <c r="R69" s="47" t="b">
        <v>0</v>
      </c>
      <c r="S69" s="48" t="s">
        <v>223</v>
      </c>
      <c r="T69" s="48" t="s">
        <v>224</v>
      </c>
      <c r="U69" s="48">
        <v>300</v>
      </c>
      <c r="V69" s="48" t="s">
        <v>218</v>
      </c>
      <c r="W69" s="48" t="s">
        <v>219</v>
      </c>
      <c r="X69" s="48" t="s">
        <v>225</v>
      </c>
      <c r="Y69" s="47"/>
      <c r="Z69" s="48" t="s">
        <v>84</v>
      </c>
      <c r="AA69" s="49">
        <v>44400</v>
      </c>
      <c r="AB69" s="49">
        <v>39960</v>
      </c>
      <c r="AC69" s="49">
        <v>10</v>
      </c>
      <c r="AD69" s="47" t="b">
        <v>1</v>
      </c>
      <c r="AE69" s="50">
        <v>10</v>
      </c>
      <c r="AF69" s="48" t="s">
        <v>9</v>
      </c>
      <c r="AG69" s="49">
        <v>1</v>
      </c>
      <c r="AH69" s="49">
        <v>39960</v>
      </c>
      <c r="AI69" s="49">
        <v>363273</v>
      </c>
      <c r="AJ69" s="49">
        <v>36327</v>
      </c>
      <c r="AK69" s="49">
        <v>399600</v>
      </c>
      <c r="AL69" s="50">
        <v>363273</v>
      </c>
      <c r="AM69" s="50">
        <v>36327</v>
      </c>
      <c r="AN69" s="50">
        <v>399600</v>
      </c>
      <c r="AO69" s="47"/>
      <c r="AP69" s="48" t="s">
        <v>84</v>
      </c>
      <c r="AQ69" s="51">
        <v>10</v>
      </c>
      <c r="AR69" s="48" t="s">
        <v>221</v>
      </c>
      <c r="AS69" s="48">
        <v>26005</v>
      </c>
      <c r="AT69" s="47" t="b">
        <v>0</v>
      </c>
      <c r="AU69" s="48" t="s">
        <v>81</v>
      </c>
      <c r="AV69" s="48"/>
      <c r="AW69" s="48" t="s">
        <v>222</v>
      </c>
      <c r="AX69" s="48"/>
      <c r="AY69" s="48" t="s">
        <v>85</v>
      </c>
      <c r="AZ69" s="47" t="b">
        <v>0</v>
      </c>
      <c r="BA69" s="47"/>
      <c r="BB69" s="47"/>
      <c r="BC69" s="48"/>
      <c r="BD69" s="48"/>
      <c r="BE69" s="47" t="b">
        <v>0</v>
      </c>
      <c r="BF69" s="47" t="b">
        <v>0</v>
      </c>
      <c r="BG69" s="48"/>
      <c r="BH69" s="48"/>
      <c r="BI69" s="49">
        <v>0</v>
      </c>
      <c r="BJ69" s="49">
        <v>0</v>
      </c>
      <c r="BK69" s="49">
        <v>399600</v>
      </c>
      <c r="BL69" s="48"/>
      <c r="BM69" s="48"/>
      <c r="BN69" s="48"/>
      <c r="BO69" s="48"/>
      <c r="BP69" s="48" t="s">
        <v>181</v>
      </c>
      <c r="BQ69" s="48"/>
      <c r="BR69" s="48"/>
      <c r="BS69" s="48">
        <v>0</v>
      </c>
      <c r="BT69" s="48"/>
      <c r="BU69" s="48"/>
      <c r="BW69" s="24" t="str">
        <f ca="1">VLOOKUP(BX69,Data!B:D,3,0)</f>
        <v>김화니</v>
      </c>
      <c r="BX69" s="24" t="str">
        <f>IFERROR(VLOOKUP(M69, 할인점점포등록!E:I, 5, 0), M69)</f>
        <v>아이팜코리아</v>
      </c>
    </row>
    <row r="70" spans="2:76" ht="16.5" customHeight="1" x14ac:dyDescent="0.3">
      <c r="B70" s="47"/>
      <c r="C70" s="47" t="b">
        <v>1</v>
      </c>
      <c r="D70" s="48"/>
      <c r="E70" s="48" t="s">
        <v>211</v>
      </c>
      <c r="F70" s="48">
        <v>202610010021</v>
      </c>
      <c r="G70" s="52">
        <v>46296</v>
      </c>
      <c r="H70" s="48" t="s">
        <v>82</v>
      </c>
      <c r="I70" s="48" t="s">
        <v>83</v>
      </c>
      <c r="J70" s="48" t="s">
        <v>212</v>
      </c>
      <c r="K70" s="48" t="s">
        <v>213</v>
      </c>
      <c r="L70" s="48" t="s">
        <v>461</v>
      </c>
      <c r="M70" s="48" t="s">
        <v>461</v>
      </c>
      <c r="N70" s="48"/>
      <c r="O70" s="47" t="s">
        <v>462</v>
      </c>
      <c r="P70" s="48" t="s">
        <v>461</v>
      </c>
      <c r="Q70" s="48"/>
      <c r="R70" s="47" t="b">
        <v>0</v>
      </c>
      <c r="S70" s="48" t="s">
        <v>373</v>
      </c>
      <c r="T70" s="48" t="s">
        <v>374</v>
      </c>
      <c r="U70" s="48">
        <v>1</v>
      </c>
      <c r="V70" s="48" t="s">
        <v>234</v>
      </c>
      <c r="W70" s="48" t="s">
        <v>375</v>
      </c>
      <c r="X70" s="48" t="s">
        <v>376</v>
      </c>
      <c r="Y70" s="47"/>
      <c r="Z70" s="48" t="s">
        <v>84</v>
      </c>
      <c r="AA70" s="49">
        <v>9000</v>
      </c>
      <c r="AB70" s="49">
        <v>8100</v>
      </c>
      <c r="AC70" s="49">
        <v>10</v>
      </c>
      <c r="AD70" s="47" t="b">
        <v>1</v>
      </c>
      <c r="AE70" s="50">
        <v>10</v>
      </c>
      <c r="AF70" s="48" t="s">
        <v>9</v>
      </c>
      <c r="AG70" s="49">
        <v>1</v>
      </c>
      <c r="AH70" s="49">
        <v>8100</v>
      </c>
      <c r="AI70" s="49">
        <v>73636</v>
      </c>
      <c r="AJ70" s="49">
        <v>7364</v>
      </c>
      <c r="AK70" s="49">
        <v>81000</v>
      </c>
      <c r="AL70" s="50">
        <v>73636</v>
      </c>
      <c r="AM70" s="50">
        <v>7364</v>
      </c>
      <c r="AN70" s="50">
        <v>81000</v>
      </c>
      <c r="AO70" s="47"/>
      <c r="AP70" s="48" t="s">
        <v>84</v>
      </c>
      <c r="AQ70" s="51">
        <v>10</v>
      </c>
      <c r="AR70" s="48" t="s">
        <v>221</v>
      </c>
      <c r="AS70" s="48">
        <v>25001</v>
      </c>
      <c r="AT70" s="47" t="b">
        <v>0</v>
      </c>
      <c r="AU70" s="48" t="s">
        <v>81</v>
      </c>
      <c r="AV70" s="48"/>
      <c r="AW70" s="48" t="s">
        <v>222</v>
      </c>
      <c r="AX70" s="48"/>
      <c r="AY70" s="48" t="s">
        <v>85</v>
      </c>
      <c r="AZ70" s="47" t="b">
        <v>0</v>
      </c>
      <c r="BA70" s="47"/>
      <c r="BB70" s="47"/>
      <c r="BC70" s="48"/>
      <c r="BD70" s="48"/>
      <c r="BE70" s="47" t="b">
        <v>0</v>
      </c>
      <c r="BF70" s="47" t="b">
        <v>0</v>
      </c>
      <c r="BG70" s="48"/>
      <c r="BH70" s="48"/>
      <c r="BI70" s="49">
        <v>0</v>
      </c>
      <c r="BJ70" s="49">
        <v>0</v>
      </c>
      <c r="BK70" s="49">
        <v>81000</v>
      </c>
      <c r="BL70" s="48"/>
      <c r="BM70" s="48"/>
      <c r="BN70" s="48"/>
      <c r="BO70" s="48"/>
      <c r="BP70" s="48" t="s">
        <v>181</v>
      </c>
      <c r="BQ70" s="48"/>
      <c r="BR70" s="48"/>
      <c r="BS70" s="48">
        <v>0</v>
      </c>
      <c r="BT70" s="48"/>
      <c r="BU70" s="48"/>
      <c r="BW70" s="24" t="str">
        <f ca="1">VLOOKUP(BX70,Data!B:D,3,0)</f>
        <v>김화니</v>
      </c>
      <c r="BX70" s="24" t="str">
        <f>IFERROR(VLOOKUP(M70, 할인점점포등록!E:I, 5, 0), M70)</f>
        <v>아이팜코리아</v>
      </c>
    </row>
    <row r="71" spans="2:76" ht="16.5" customHeight="1" x14ac:dyDescent="0.3">
      <c r="B71" s="47"/>
      <c r="C71" s="47" t="b">
        <v>1</v>
      </c>
      <c r="D71" s="48"/>
      <c r="E71" s="48" t="s">
        <v>211</v>
      </c>
      <c r="F71" s="48">
        <v>202610010021</v>
      </c>
      <c r="G71" s="52">
        <v>46296</v>
      </c>
      <c r="H71" s="48" t="s">
        <v>82</v>
      </c>
      <c r="I71" s="48" t="s">
        <v>83</v>
      </c>
      <c r="J71" s="48" t="s">
        <v>212</v>
      </c>
      <c r="K71" s="48" t="s">
        <v>213</v>
      </c>
      <c r="L71" s="48" t="s">
        <v>461</v>
      </c>
      <c r="M71" s="48" t="s">
        <v>461</v>
      </c>
      <c r="N71" s="48"/>
      <c r="O71" s="47" t="s">
        <v>462</v>
      </c>
      <c r="P71" s="48" t="s">
        <v>461</v>
      </c>
      <c r="Q71" s="48"/>
      <c r="R71" s="47" t="b">
        <v>0</v>
      </c>
      <c r="S71" s="48" t="s">
        <v>397</v>
      </c>
      <c r="T71" s="48" t="s">
        <v>329</v>
      </c>
      <c r="U71" s="48">
        <v>30</v>
      </c>
      <c r="V71" s="48" t="s">
        <v>234</v>
      </c>
      <c r="W71" s="48" t="s">
        <v>235</v>
      </c>
      <c r="X71" s="48" t="s">
        <v>330</v>
      </c>
      <c r="Y71" s="47"/>
      <c r="Z71" s="48" t="s">
        <v>84</v>
      </c>
      <c r="AA71" s="49">
        <v>11160</v>
      </c>
      <c r="AB71" s="49">
        <v>10044</v>
      </c>
      <c r="AC71" s="49">
        <v>10</v>
      </c>
      <c r="AD71" s="47" t="b">
        <v>1</v>
      </c>
      <c r="AE71" s="50">
        <v>10</v>
      </c>
      <c r="AF71" s="48" t="s">
        <v>9</v>
      </c>
      <c r="AG71" s="49">
        <v>1</v>
      </c>
      <c r="AH71" s="49">
        <v>10044</v>
      </c>
      <c r="AI71" s="49">
        <v>91309</v>
      </c>
      <c r="AJ71" s="49">
        <v>9131</v>
      </c>
      <c r="AK71" s="49">
        <v>100440</v>
      </c>
      <c r="AL71" s="50">
        <v>91309</v>
      </c>
      <c r="AM71" s="50">
        <v>9131</v>
      </c>
      <c r="AN71" s="50">
        <v>100440</v>
      </c>
      <c r="AO71" s="47"/>
      <c r="AP71" s="48" t="s">
        <v>84</v>
      </c>
      <c r="AQ71" s="51">
        <v>10</v>
      </c>
      <c r="AR71" s="48" t="s">
        <v>221</v>
      </c>
      <c r="AS71" s="48">
        <v>24003</v>
      </c>
      <c r="AT71" s="47" t="b">
        <v>0</v>
      </c>
      <c r="AU71" s="48" t="s">
        <v>81</v>
      </c>
      <c r="AV71" s="48"/>
      <c r="AW71" s="48" t="s">
        <v>222</v>
      </c>
      <c r="AX71" s="48"/>
      <c r="AY71" s="48" t="s">
        <v>85</v>
      </c>
      <c r="AZ71" s="47" t="b">
        <v>0</v>
      </c>
      <c r="BA71" s="47"/>
      <c r="BB71" s="47"/>
      <c r="BC71" s="48"/>
      <c r="BD71" s="48"/>
      <c r="BE71" s="47" t="b">
        <v>0</v>
      </c>
      <c r="BF71" s="47" t="b">
        <v>0</v>
      </c>
      <c r="BG71" s="48"/>
      <c r="BH71" s="48"/>
      <c r="BI71" s="49">
        <v>0</v>
      </c>
      <c r="BJ71" s="49">
        <v>0</v>
      </c>
      <c r="BK71" s="49">
        <v>100440</v>
      </c>
      <c r="BL71" s="48"/>
      <c r="BM71" s="48"/>
      <c r="BN71" s="48"/>
      <c r="BO71" s="48"/>
      <c r="BP71" s="48" t="s">
        <v>181</v>
      </c>
      <c r="BQ71" s="48"/>
      <c r="BR71" s="48"/>
      <c r="BS71" s="48">
        <v>0</v>
      </c>
      <c r="BT71" s="48"/>
      <c r="BU71" s="48"/>
      <c r="BW71" s="24" t="str">
        <f ca="1">VLOOKUP(BX71,Data!B:D,3,0)</f>
        <v>김화니</v>
      </c>
      <c r="BX71" s="24" t="str">
        <f>IFERROR(VLOOKUP(M71, 할인점점포등록!E:I, 5, 0), M71)</f>
        <v>아이팜코리아</v>
      </c>
    </row>
    <row r="72" spans="2:76" ht="16.5" customHeight="1" x14ac:dyDescent="0.3">
      <c r="B72" s="47"/>
      <c r="C72" s="47" t="b">
        <v>1</v>
      </c>
      <c r="D72" s="48"/>
      <c r="E72" s="48" t="s">
        <v>211</v>
      </c>
      <c r="F72" s="48">
        <v>202610010021</v>
      </c>
      <c r="G72" s="52">
        <v>46296</v>
      </c>
      <c r="H72" s="48" t="s">
        <v>82</v>
      </c>
      <c r="I72" s="48" t="s">
        <v>83</v>
      </c>
      <c r="J72" s="48" t="s">
        <v>212</v>
      </c>
      <c r="K72" s="48" t="s">
        <v>213</v>
      </c>
      <c r="L72" s="48" t="s">
        <v>461</v>
      </c>
      <c r="M72" s="48" t="s">
        <v>461</v>
      </c>
      <c r="N72" s="48"/>
      <c r="O72" s="47" t="s">
        <v>462</v>
      </c>
      <c r="P72" s="48" t="s">
        <v>461</v>
      </c>
      <c r="Q72" s="48"/>
      <c r="R72" s="47" t="b">
        <v>0</v>
      </c>
      <c r="S72" s="48" t="s">
        <v>379</v>
      </c>
      <c r="T72" s="48" t="s">
        <v>299</v>
      </c>
      <c r="U72" s="48">
        <v>100</v>
      </c>
      <c r="V72" s="48" t="s">
        <v>86</v>
      </c>
      <c r="W72" s="48" t="s">
        <v>283</v>
      </c>
      <c r="X72" s="48" t="s">
        <v>284</v>
      </c>
      <c r="Y72" s="47"/>
      <c r="Z72" s="48" t="s">
        <v>84</v>
      </c>
      <c r="AA72" s="49">
        <v>37300</v>
      </c>
      <c r="AB72" s="49">
        <v>33570</v>
      </c>
      <c r="AC72" s="49">
        <v>50</v>
      </c>
      <c r="AD72" s="47" t="b">
        <v>1</v>
      </c>
      <c r="AE72" s="50">
        <v>10</v>
      </c>
      <c r="AF72" s="48" t="s">
        <v>9</v>
      </c>
      <c r="AG72" s="49">
        <v>1</v>
      </c>
      <c r="AH72" s="49">
        <v>33570</v>
      </c>
      <c r="AI72" s="49">
        <v>1525909</v>
      </c>
      <c r="AJ72" s="49">
        <v>152591</v>
      </c>
      <c r="AK72" s="49">
        <v>1678500</v>
      </c>
      <c r="AL72" s="50">
        <v>1525909</v>
      </c>
      <c r="AM72" s="50">
        <v>152591</v>
      </c>
      <c r="AN72" s="50">
        <v>1678500</v>
      </c>
      <c r="AO72" s="47"/>
      <c r="AP72" s="48" t="s">
        <v>84</v>
      </c>
      <c r="AQ72" s="51">
        <v>50</v>
      </c>
      <c r="AR72" s="48" t="s">
        <v>221</v>
      </c>
      <c r="AS72" s="48">
        <v>26001</v>
      </c>
      <c r="AT72" s="47" t="b">
        <v>0</v>
      </c>
      <c r="AU72" s="48" t="s">
        <v>81</v>
      </c>
      <c r="AV72" s="48"/>
      <c r="AW72" s="48" t="s">
        <v>222</v>
      </c>
      <c r="AX72" s="48"/>
      <c r="AY72" s="48" t="s">
        <v>85</v>
      </c>
      <c r="AZ72" s="47" t="b">
        <v>0</v>
      </c>
      <c r="BA72" s="47"/>
      <c r="BB72" s="47"/>
      <c r="BC72" s="48"/>
      <c r="BD72" s="48"/>
      <c r="BE72" s="47" t="b">
        <v>0</v>
      </c>
      <c r="BF72" s="47" t="b">
        <v>0</v>
      </c>
      <c r="BG72" s="48"/>
      <c r="BH72" s="48"/>
      <c r="BI72" s="49">
        <v>0</v>
      </c>
      <c r="BJ72" s="49">
        <v>0</v>
      </c>
      <c r="BK72" s="49">
        <v>1678500</v>
      </c>
      <c r="BL72" s="48"/>
      <c r="BM72" s="48"/>
      <c r="BN72" s="48"/>
      <c r="BO72" s="48"/>
      <c r="BP72" s="48" t="s">
        <v>86</v>
      </c>
      <c r="BQ72" s="48"/>
      <c r="BR72" s="48"/>
      <c r="BS72" s="48">
        <v>0</v>
      </c>
      <c r="BT72" s="48"/>
      <c r="BU72" s="48"/>
      <c r="BW72" s="24" t="str">
        <f ca="1">VLOOKUP(BX72,Data!B:D,3,0)</f>
        <v>김화니</v>
      </c>
      <c r="BX72" s="24" t="str">
        <f>IFERROR(VLOOKUP(M72, 할인점점포등록!E:I, 5, 0), M72)</f>
        <v>아이팜코리아</v>
      </c>
    </row>
    <row r="73" spans="2:76" ht="16.5" customHeight="1" x14ac:dyDescent="0.3">
      <c r="B73" s="47"/>
      <c r="C73" s="47" t="b">
        <v>1</v>
      </c>
      <c r="D73" s="48"/>
      <c r="E73" s="48" t="s">
        <v>211</v>
      </c>
      <c r="F73" s="48">
        <v>202610010022</v>
      </c>
      <c r="G73" s="52">
        <v>46296</v>
      </c>
      <c r="H73" s="48" t="s">
        <v>82</v>
      </c>
      <c r="I73" s="48" t="s">
        <v>83</v>
      </c>
      <c r="J73" s="48" t="s">
        <v>212</v>
      </c>
      <c r="K73" s="48" t="s">
        <v>213</v>
      </c>
      <c r="L73" s="48" t="s">
        <v>582</v>
      </c>
      <c r="M73" s="48" t="s">
        <v>582</v>
      </c>
      <c r="N73" s="48"/>
      <c r="O73" s="47" t="s">
        <v>1007</v>
      </c>
      <c r="P73" s="48" t="s">
        <v>582</v>
      </c>
      <c r="Q73" s="48"/>
      <c r="R73" s="47" t="b">
        <v>0</v>
      </c>
      <c r="S73" s="48" t="s">
        <v>343</v>
      </c>
      <c r="T73" s="48" t="s">
        <v>325</v>
      </c>
      <c r="U73" s="48">
        <v>100</v>
      </c>
      <c r="V73" s="48" t="s">
        <v>218</v>
      </c>
      <c r="W73" s="48" t="s">
        <v>219</v>
      </c>
      <c r="X73" s="48" t="s">
        <v>225</v>
      </c>
      <c r="Y73" s="47"/>
      <c r="Z73" s="48" t="s">
        <v>84</v>
      </c>
      <c r="AA73" s="49">
        <v>175100</v>
      </c>
      <c r="AB73" s="49">
        <v>157590</v>
      </c>
      <c r="AC73" s="49">
        <v>20</v>
      </c>
      <c r="AD73" s="47" t="b">
        <v>1</v>
      </c>
      <c r="AE73" s="50">
        <v>10</v>
      </c>
      <c r="AF73" s="48" t="s">
        <v>9</v>
      </c>
      <c r="AG73" s="49">
        <v>1</v>
      </c>
      <c r="AH73" s="49">
        <v>157590</v>
      </c>
      <c r="AI73" s="49">
        <v>2865273</v>
      </c>
      <c r="AJ73" s="49">
        <v>286527</v>
      </c>
      <c r="AK73" s="49">
        <v>3151800</v>
      </c>
      <c r="AL73" s="50">
        <v>2865273</v>
      </c>
      <c r="AM73" s="50">
        <v>286527</v>
      </c>
      <c r="AN73" s="50">
        <v>3151800</v>
      </c>
      <c r="AO73" s="47"/>
      <c r="AP73" s="48" t="s">
        <v>84</v>
      </c>
      <c r="AQ73" s="51">
        <v>20</v>
      </c>
      <c r="AR73" s="48" t="s">
        <v>221</v>
      </c>
      <c r="AS73" s="48" t="s">
        <v>344</v>
      </c>
      <c r="AT73" s="47" t="b">
        <v>0</v>
      </c>
      <c r="AU73" s="48" t="s">
        <v>81</v>
      </c>
      <c r="AV73" s="48"/>
      <c r="AW73" s="48" t="s">
        <v>222</v>
      </c>
      <c r="AX73" s="48"/>
      <c r="AY73" s="48" t="s">
        <v>85</v>
      </c>
      <c r="AZ73" s="47" t="b">
        <v>0</v>
      </c>
      <c r="BA73" s="47"/>
      <c r="BB73" s="47"/>
      <c r="BC73" s="48"/>
      <c r="BD73" s="48"/>
      <c r="BE73" s="47" t="b">
        <v>0</v>
      </c>
      <c r="BF73" s="47" t="b">
        <v>0</v>
      </c>
      <c r="BG73" s="48"/>
      <c r="BH73" s="48"/>
      <c r="BI73" s="49">
        <v>0</v>
      </c>
      <c r="BJ73" s="49">
        <v>0</v>
      </c>
      <c r="BK73" s="49">
        <v>3151800</v>
      </c>
      <c r="BL73" s="48"/>
      <c r="BM73" s="48"/>
      <c r="BN73" s="48"/>
      <c r="BO73" s="48"/>
      <c r="BP73" s="48" t="s">
        <v>181</v>
      </c>
      <c r="BQ73" s="48"/>
      <c r="BR73" s="48"/>
      <c r="BS73" s="48">
        <v>0</v>
      </c>
      <c r="BT73" s="48"/>
      <c r="BU73" s="48"/>
      <c r="BW73" s="24" t="str">
        <f ca="1">VLOOKUP(BX73,Data!B:D,3,0)</f>
        <v>김화니</v>
      </c>
      <c r="BX73" s="24" t="str">
        <f>IFERROR(VLOOKUP(M73, 할인점점포등록!E:I, 5, 0), M73)</f>
        <v>한솔약품</v>
      </c>
    </row>
    <row r="74" spans="2:76" ht="16.5" customHeight="1" x14ac:dyDescent="0.3">
      <c r="B74" s="47"/>
      <c r="C74" s="47" t="b">
        <v>1</v>
      </c>
      <c r="D74" s="48"/>
      <c r="E74" s="48" t="s">
        <v>211</v>
      </c>
      <c r="F74" s="48">
        <v>202610010023</v>
      </c>
      <c r="G74" s="52">
        <v>46296</v>
      </c>
      <c r="H74" s="48" t="s">
        <v>82</v>
      </c>
      <c r="I74" s="48" t="s">
        <v>83</v>
      </c>
      <c r="J74" s="48" t="s">
        <v>212</v>
      </c>
      <c r="K74" s="48" t="s">
        <v>213</v>
      </c>
      <c r="L74" s="48" t="s">
        <v>447</v>
      </c>
      <c r="M74" s="48" t="s">
        <v>447</v>
      </c>
      <c r="N74" s="48"/>
      <c r="O74" s="47" t="s">
        <v>448</v>
      </c>
      <c r="P74" s="48" t="s">
        <v>447</v>
      </c>
      <c r="Q74" s="48"/>
      <c r="R74" s="47" t="b">
        <v>0</v>
      </c>
      <c r="S74" s="48" t="s">
        <v>263</v>
      </c>
      <c r="T74" s="48" t="s">
        <v>264</v>
      </c>
      <c r="U74" s="48">
        <v>28</v>
      </c>
      <c r="V74" s="48" t="s">
        <v>234</v>
      </c>
      <c r="W74" s="48" t="s">
        <v>235</v>
      </c>
      <c r="X74" s="48" t="s">
        <v>236</v>
      </c>
      <c r="Y74" s="47"/>
      <c r="Z74" s="48" t="s">
        <v>84</v>
      </c>
      <c r="AA74" s="49">
        <v>18172</v>
      </c>
      <c r="AB74" s="49">
        <v>16355</v>
      </c>
      <c r="AC74" s="49">
        <v>5</v>
      </c>
      <c r="AD74" s="47" t="b">
        <v>1</v>
      </c>
      <c r="AE74" s="50">
        <v>10</v>
      </c>
      <c r="AF74" s="48" t="s">
        <v>9</v>
      </c>
      <c r="AG74" s="49">
        <v>1</v>
      </c>
      <c r="AH74" s="49">
        <v>16355</v>
      </c>
      <c r="AI74" s="49">
        <v>74341</v>
      </c>
      <c r="AJ74" s="49">
        <v>7434</v>
      </c>
      <c r="AK74" s="49">
        <v>81775</v>
      </c>
      <c r="AL74" s="50">
        <v>74341</v>
      </c>
      <c r="AM74" s="50">
        <v>7434</v>
      </c>
      <c r="AN74" s="50">
        <v>81775</v>
      </c>
      <c r="AO74" s="47"/>
      <c r="AP74" s="48" t="s">
        <v>84</v>
      </c>
      <c r="AQ74" s="51">
        <v>5</v>
      </c>
      <c r="AR74" s="48" t="s">
        <v>221</v>
      </c>
      <c r="AS74" s="48">
        <v>26001</v>
      </c>
      <c r="AT74" s="47" t="b">
        <v>0</v>
      </c>
      <c r="AU74" s="48" t="s">
        <v>81</v>
      </c>
      <c r="AV74" s="48"/>
      <c r="AW74" s="48" t="s">
        <v>222</v>
      </c>
      <c r="AX74" s="48"/>
      <c r="AY74" s="48" t="s">
        <v>85</v>
      </c>
      <c r="AZ74" s="47" t="b">
        <v>0</v>
      </c>
      <c r="BA74" s="47"/>
      <c r="BB74" s="47"/>
      <c r="BC74" s="48"/>
      <c r="BD74" s="48"/>
      <c r="BE74" s="47" t="b">
        <v>0</v>
      </c>
      <c r="BF74" s="47" t="b">
        <v>0</v>
      </c>
      <c r="BG74" s="48"/>
      <c r="BH74" s="48"/>
      <c r="BI74" s="49">
        <v>0</v>
      </c>
      <c r="BJ74" s="49">
        <v>0</v>
      </c>
      <c r="BK74" s="49">
        <v>81775</v>
      </c>
      <c r="BL74" s="48"/>
      <c r="BM74" s="48"/>
      <c r="BN74" s="48"/>
      <c r="BO74" s="48"/>
      <c r="BP74" s="48" t="s">
        <v>181</v>
      </c>
      <c r="BQ74" s="48"/>
      <c r="BR74" s="48"/>
      <c r="BS74" s="48">
        <v>0</v>
      </c>
      <c r="BT74" s="48"/>
      <c r="BU74" s="48"/>
      <c r="BW74" s="24" t="str">
        <f ca="1">VLOOKUP(BX74,Data!B:D,3,0)</f>
        <v>김화니</v>
      </c>
      <c r="BX74" s="24" t="str">
        <f>IFERROR(VLOOKUP(M74, 할인점점포등록!E:I, 5, 0), M74)</f>
        <v>동원아이팜</v>
      </c>
    </row>
    <row r="75" spans="2:76" ht="16.5" customHeight="1" x14ac:dyDescent="0.3">
      <c r="B75" s="47"/>
      <c r="C75" s="47" t="b">
        <v>1</v>
      </c>
      <c r="D75" s="48"/>
      <c r="E75" s="48" t="s">
        <v>211</v>
      </c>
      <c r="F75" s="48">
        <v>202610010023</v>
      </c>
      <c r="G75" s="52">
        <v>46296</v>
      </c>
      <c r="H75" s="48" t="s">
        <v>82</v>
      </c>
      <c r="I75" s="48" t="s">
        <v>83</v>
      </c>
      <c r="J75" s="48" t="s">
        <v>212</v>
      </c>
      <c r="K75" s="48" t="s">
        <v>213</v>
      </c>
      <c r="L75" s="48" t="s">
        <v>447</v>
      </c>
      <c r="M75" s="48" t="s">
        <v>447</v>
      </c>
      <c r="N75" s="48"/>
      <c r="O75" s="47" t="s">
        <v>448</v>
      </c>
      <c r="P75" s="48" t="s">
        <v>447</v>
      </c>
      <c r="Q75" s="48"/>
      <c r="R75" s="47" t="b">
        <v>0</v>
      </c>
      <c r="S75" s="48" t="s">
        <v>343</v>
      </c>
      <c r="T75" s="48" t="s">
        <v>325</v>
      </c>
      <c r="U75" s="48">
        <v>100</v>
      </c>
      <c r="V75" s="48" t="s">
        <v>218</v>
      </c>
      <c r="W75" s="48" t="s">
        <v>219</v>
      </c>
      <c r="X75" s="48" t="s">
        <v>225</v>
      </c>
      <c r="Y75" s="47"/>
      <c r="Z75" s="48" t="s">
        <v>84</v>
      </c>
      <c r="AA75" s="49">
        <v>175100</v>
      </c>
      <c r="AB75" s="49">
        <v>157590</v>
      </c>
      <c r="AC75" s="49">
        <v>10</v>
      </c>
      <c r="AD75" s="47" t="b">
        <v>1</v>
      </c>
      <c r="AE75" s="50">
        <v>10</v>
      </c>
      <c r="AF75" s="48" t="s">
        <v>9</v>
      </c>
      <c r="AG75" s="49">
        <v>1</v>
      </c>
      <c r="AH75" s="49">
        <v>157590</v>
      </c>
      <c r="AI75" s="49">
        <v>1432636</v>
      </c>
      <c r="AJ75" s="49">
        <v>143264</v>
      </c>
      <c r="AK75" s="49">
        <v>1575900</v>
      </c>
      <c r="AL75" s="50">
        <v>1432636</v>
      </c>
      <c r="AM75" s="50">
        <v>143264</v>
      </c>
      <c r="AN75" s="50">
        <v>1575900</v>
      </c>
      <c r="AO75" s="47"/>
      <c r="AP75" s="48" t="s">
        <v>84</v>
      </c>
      <c r="AQ75" s="51">
        <v>10</v>
      </c>
      <c r="AR75" s="48" t="s">
        <v>221</v>
      </c>
      <c r="AS75" s="48" t="s">
        <v>344</v>
      </c>
      <c r="AT75" s="47" t="b">
        <v>0</v>
      </c>
      <c r="AU75" s="48" t="s">
        <v>81</v>
      </c>
      <c r="AV75" s="48"/>
      <c r="AW75" s="48" t="s">
        <v>222</v>
      </c>
      <c r="AX75" s="48"/>
      <c r="AY75" s="48" t="s">
        <v>85</v>
      </c>
      <c r="AZ75" s="47" t="b">
        <v>0</v>
      </c>
      <c r="BA75" s="47"/>
      <c r="BB75" s="47"/>
      <c r="BC75" s="48"/>
      <c r="BD75" s="48"/>
      <c r="BE75" s="47" t="b">
        <v>0</v>
      </c>
      <c r="BF75" s="47" t="b">
        <v>0</v>
      </c>
      <c r="BG75" s="48"/>
      <c r="BH75" s="48"/>
      <c r="BI75" s="49">
        <v>0</v>
      </c>
      <c r="BJ75" s="49">
        <v>0</v>
      </c>
      <c r="BK75" s="49">
        <v>1575900</v>
      </c>
      <c r="BL75" s="48"/>
      <c r="BM75" s="48"/>
      <c r="BN75" s="48"/>
      <c r="BO75" s="48"/>
      <c r="BP75" s="48" t="s">
        <v>181</v>
      </c>
      <c r="BQ75" s="48"/>
      <c r="BR75" s="48"/>
      <c r="BS75" s="48">
        <v>0</v>
      </c>
      <c r="BT75" s="48"/>
      <c r="BU75" s="48"/>
      <c r="BW75" s="24" t="str">
        <f ca="1">VLOOKUP(BX75,Data!B:D,3,0)</f>
        <v>김화니</v>
      </c>
      <c r="BX75" s="24" t="str">
        <f>IFERROR(VLOOKUP(M75, 할인점점포등록!E:I, 5, 0), M75)</f>
        <v>동원아이팜</v>
      </c>
    </row>
    <row r="76" spans="2:76" ht="16.5" customHeight="1" x14ac:dyDescent="0.3">
      <c r="B76" s="47"/>
      <c r="C76" s="47" t="b">
        <v>1</v>
      </c>
      <c r="D76" s="48"/>
      <c r="E76" s="48" t="s">
        <v>211</v>
      </c>
      <c r="F76" s="48">
        <v>202610010023</v>
      </c>
      <c r="G76" s="52">
        <v>46296</v>
      </c>
      <c r="H76" s="48" t="s">
        <v>82</v>
      </c>
      <c r="I76" s="48" t="s">
        <v>83</v>
      </c>
      <c r="J76" s="48" t="s">
        <v>212</v>
      </c>
      <c r="K76" s="48" t="s">
        <v>213</v>
      </c>
      <c r="L76" s="48" t="s">
        <v>447</v>
      </c>
      <c r="M76" s="48" t="s">
        <v>447</v>
      </c>
      <c r="N76" s="48"/>
      <c r="O76" s="47" t="s">
        <v>448</v>
      </c>
      <c r="P76" s="48" t="s">
        <v>447</v>
      </c>
      <c r="Q76" s="48"/>
      <c r="R76" s="47" t="b">
        <v>0</v>
      </c>
      <c r="S76" s="48" t="s">
        <v>324</v>
      </c>
      <c r="T76" s="48" t="s">
        <v>325</v>
      </c>
      <c r="U76" s="48">
        <v>30</v>
      </c>
      <c r="V76" s="48" t="s">
        <v>234</v>
      </c>
      <c r="W76" s="48" t="s">
        <v>235</v>
      </c>
      <c r="X76" s="48" t="s">
        <v>236</v>
      </c>
      <c r="Y76" s="47"/>
      <c r="Z76" s="48" t="s">
        <v>84</v>
      </c>
      <c r="AA76" s="49">
        <v>52530</v>
      </c>
      <c r="AB76" s="49">
        <v>47277</v>
      </c>
      <c r="AC76" s="49">
        <v>10</v>
      </c>
      <c r="AD76" s="47" t="b">
        <v>1</v>
      </c>
      <c r="AE76" s="50">
        <v>10</v>
      </c>
      <c r="AF76" s="48" t="s">
        <v>9</v>
      </c>
      <c r="AG76" s="49">
        <v>1</v>
      </c>
      <c r="AH76" s="49">
        <v>47277</v>
      </c>
      <c r="AI76" s="49">
        <v>429791</v>
      </c>
      <c r="AJ76" s="49">
        <v>42979</v>
      </c>
      <c r="AK76" s="49">
        <v>472770</v>
      </c>
      <c r="AL76" s="50">
        <v>429791</v>
      </c>
      <c r="AM76" s="50">
        <v>42979</v>
      </c>
      <c r="AN76" s="50">
        <v>472770</v>
      </c>
      <c r="AO76" s="47"/>
      <c r="AP76" s="48" t="s">
        <v>84</v>
      </c>
      <c r="AQ76" s="51">
        <v>10</v>
      </c>
      <c r="AR76" s="48" t="s">
        <v>221</v>
      </c>
      <c r="AS76" s="48" t="s">
        <v>326</v>
      </c>
      <c r="AT76" s="47" t="b">
        <v>0</v>
      </c>
      <c r="AU76" s="48" t="s">
        <v>81</v>
      </c>
      <c r="AV76" s="48"/>
      <c r="AW76" s="48" t="s">
        <v>222</v>
      </c>
      <c r="AX76" s="48"/>
      <c r="AY76" s="48" t="s">
        <v>85</v>
      </c>
      <c r="AZ76" s="47" t="b">
        <v>0</v>
      </c>
      <c r="BA76" s="47"/>
      <c r="BB76" s="47"/>
      <c r="BC76" s="48"/>
      <c r="BD76" s="48"/>
      <c r="BE76" s="47" t="b">
        <v>0</v>
      </c>
      <c r="BF76" s="47" t="b">
        <v>0</v>
      </c>
      <c r="BG76" s="48"/>
      <c r="BH76" s="48"/>
      <c r="BI76" s="49">
        <v>0</v>
      </c>
      <c r="BJ76" s="49">
        <v>0</v>
      </c>
      <c r="BK76" s="49">
        <v>472770</v>
      </c>
      <c r="BL76" s="48"/>
      <c r="BM76" s="48"/>
      <c r="BN76" s="48"/>
      <c r="BO76" s="48"/>
      <c r="BP76" s="48" t="s">
        <v>181</v>
      </c>
      <c r="BQ76" s="48"/>
      <c r="BR76" s="48"/>
      <c r="BS76" s="48">
        <v>0</v>
      </c>
      <c r="BT76" s="48"/>
      <c r="BU76" s="48"/>
      <c r="BW76" s="24" t="str">
        <f ca="1">VLOOKUP(BX76,Data!B:D,3,0)</f>
        <v>김화니</v>
      </c>
      <c r="BX76" s="24" t="str">
        <f>IFERROR(VLOOKUP(M76, 할인점점포등록!E:I, 5, 0), M76)</f>
        <v>동원아이팜</v>
      </c>
    </row>
    <row r="77" spans="2:76" ht="16.5" customHeight="1" x14ac:dyDescent="0.3">
      <c r="B77" s="47"/>
      <c r="C77" s="47" t="b">
        <v>1</v>
      </c>
      <c r="D77" s="48"/>
      <c r="E77" s="48" t="s">
        <v>211</v>
      </c>
      <c r="F77" s="48">
        <v>202610010023</v>
      </c>
      <c r="G77" s="52">
        <v>46296</v>
      </c>
      <c r="H77" s="48" t="s">
        <v>82</v>
      </c>
      <c r="I77" s="48" t="s">
        <v>83</v>
      </c>
      <c r="J77" s="48" t="s">
        <v>212</v>
      </c>
      <c r="K77" s="48" t="s">
        <v>213</v>
      </c>
      <c r="L77" s="48" t="s">
        <v>447</v>
      </c>
      <c r="M77" s="48" t="s">
        <v>447</v>
      </c>
      <c r="N77" s="48"/>
      <c r="O77" s="47" t="s">
        <v>448</v>
      </c>
      <c r="P77" s="48" t="s">
        <v>447</v>
      </c>
      <c r="Q77" s="48"/>
      <c r="R77" s="47" t="b">
        <v>0</v>
      </c>
      <c r="S77" s="48" t="s">
        <v>294</v>
      </c>
      <c r="T77" s="48" t="s">
        <v>295</v>
      </c>
      <c r="U77" s="48">
        <v>21</v>
      </c>
      <c r="V77" s="48" t="s">
        <v>218</v>
      </c>
      <c r="W77" s="48" t="s">
        <v>219</v>
      </c>
      <c r="X77" s="48" t="s">
        <v>225</v>
      </c>
      <c r="Y77" s="47"/>
      <c r="Z77" s="48" t="s">
        <v>84</v>
      </c>
      <c r="AA77" s="49">
        <v>25200</v>
      </c>
      <c r="AB77" s="49">
        <v>22680</v>
      </c>
      <c r="AC77" s="49">
        <v>50</v>
      </c>
      <c r="AD77" s="47" t="b">
        <v>1</v>
      </c>
      <c r="AE77" s="50">
        <v>10</v>
      </c>
      <c r="AF77" s="48" t="s">
        <v>9</v>
      </c>
      <c r="AG77" s="49">
        <v>1</v>
      </c>
      <c r="AH77" s="49">
        <v>22680</v>
      </c>
      <c r="AI77" s="49">
        <v>1030909</v>
      </c>
      <c r="AJ77" s="49">
        <v>103091</v>
      </c>
      <c r="AK77" s="49">
        <v>1134000</v>
      </c>
      <c r="AL77" s="50">
        <v>1030909</v>
      </c>
      <c r="AM77" s="50">
        <v>103091</v>
      </c>
      <c r="AN77" s="50">
        <v>1134000</v>
      </c>
      <c r="AO77" s="47"/>
      <c r="AP77" s="48" t="s">
        <v>84</v>
      </c>
      <c r="AQ77" s="51">
        <v>50</v>
      </c>
      <c r="AR77" s="48" t="s">
        <v>221</v>
      </c>
      <c r="AS77" s="48">
        <v>26004</v>
      </c>
      <c r="AT77" s="47" t="b">
        <v>0</v>
      </c>
      <c r="AU77" s="48" t="s">
        <v>81</v>
      </c>
      <c r="AV77" s="48"/>
      <c r="AW77" s="48" t="s">
        <v>222</v>
      </c>
      <c r="AX77" s="48"/>
      <c r="AY77" s="48" t="s">
        <v>85</v>
      </c>
      <c r="AZ77" s="47" t="b">
        <v>0</v>
      </c>
      <c r="BA77" s="47"/>
      <c r="BB77" s="47"/>
      <c r="BC77" s="48"/>
      <c r="BD77" s="48"/>
      <c r="BE77" s="47" t="b">
        <v>0</v>
      </c>
      <c r="BF77" s="47" t="b">
        <v>0</v>
      </c>
      <c r="BG77" s="48"/>
      <c r="BH77" s="48"/>
      <c r="BI77" s="49">
        <v>0</v>
      </c>
      <c r="BJ77" s="49">
        <v>0</v>
      </c>
      <c r="BK77" s="49">
        <v>1134000</v>
      </c>
      <c r="BL77" s="48"/>
      <c r="BM77" s="48"/>
      <c r="BN77" s="48"/>
      <c r="BO77" s="48"/>
      <c r="BP77" s="48" t="s">
        <v>181</v>
      </c>
      <c r="BQ77" s="48"/>
      <c r="BR77" s="48"/>
      <c r="BS77" s="48">
        <v>0</v>
      </c>
      <c r="BT77" s="48"/>
      <c r="BU77" s="48"/>
      <c r="BW77" s="24" t="str">
        <f ca="1">VLOOKUP(BX77,Data!B:D,3,0)</f>
        <v>김화니</v>
      </c>
      <c r="BX77" s="24" t="str">
        <f>IFERROR(VLOOKUP(M77, 할인점점포등록!E:I, 5, 0), M77)</f>
        <v>동원아이팜</v>
      </c>
    </row>
    <row r="78" spans="2:76" ht="16.5" customHeight="1" x14ac:dyDescent="0.3">
      <c r="B78" s="47"/>
      <c r="C78" s="47" t="b">
        <v>1</v>
      </c>
      <c r="D78" s="48"/>
      <c r="E78" s="48" t="s">
        <v>211</v>
      </c>
      <c r="F78" s="48">
        <v>202610010023</v>
      </c>
      <c r="G78" s="52">
        <v>46296</v>
      </c>
      <c r="H78" s="48" t="s">
        <v>82</v>
      </c>
      <c r="I78" s="48" t="s">
        <v>83</v>
      </c>
      <c r="J78" s="48" t="s">
        <v>212</v>
      </c>
      <c r="K78" s="48" t="s">
        <v>213</v>
      </c>
      <c r="L78" s="48" t="s">
        <v>447</v>
      </c>
      <c r="M78" s="48" t="s">
        <v>447</v>
      </c>
      <c r="N78" s="48"/>
      <c r="O78" s="47" t="s">
        <v>448</v>
      </c>
      <c r="P78" s="48" t="s">
        <v>447</v>
      </c>
      <c r="Q78" s="48"/>
      <c r="R78" s="47" t="b">
        <v>0</v>
      </c>
      <c r="S78" s="48" t="s">
        <v>433</v>
      </c>
      <c r="T78" s="48" t="s">
        <v>434</v>
      </c>
      <c r="U78" s="48">
        <v>30</v>
      </c>
      <c r="V78" s="48" t="s">
        <v>234</v>
      </c>
      <c r="W78" s="48" t="s">
        <v>235</v>
      </c>
      <c r="X78" s="48" t="s">
        <v>236</v>
      </c>
      <c r="Y78" s="47"/>
      <c r="Z78" s="48" t="s">
        <v>84</v>
      </c>
      <c r="AA78" s="49">
        <v>17760</v>
      </c>
      <c r="AB78" s="49">
        <v>15984</v>
      </c>
      <c r="AC78" s="49">
        <v>60</v>
      </c>
      <c r="AD78" s="47" t="b">
        <v>1</v>
      </c>
      <c r="AE78" s="50">
        <v>10</v>
      </c>
      <c r="AF78" s="48" t="s">
        <v>9</v>
      </c>
      <c r="AG78" s="49">
        <v>1</v>
      </c>
      <c r="AH78" s="49">
        <v>15984</v>
      </c>
      <c r="AI78" s="49">
        <v>871855</v>
      </c>
      <c r="AJ78" s="49">
        <v>87185</v>
      </c>
      <c r="AK78" s="49">
        <v>959040</v>
      </c>
      <c r="AL78" s="50">
        <v>871855</v>
      </c>
      <c r="AM78" s="50">
        <v>87185</v>
      </c>
      <c r="AN78" s="50">
        <v>959040</v>
      </c>
      <c r="AO78" s="47"/>
      <c r="AP78" s="48" t="s">
        <v>84</v>
      </c>
      <c r="AQ78" s="51">
        <v>60</v>
      </c>
      <c r="AR78" s="48" t="s">
        <v>221</v>
      </c>
      <c r="AS78" s="48">
        <v>25001</v>
      </c>
      <c r="AT78" s="47" t="b">
        <v>0</v>
      </c>
      <c r="AU78" s="48" t="s">
        <v>81</v>
      </c>
      <c r="AV78" s="48"/>
      <c r="AW78" s="48" t="s">
        <v>222</v>
      </c>
      <c r="AX78" s="48"/>
      <c r="AY78" s="48" t="s">
        <v>85</v>
      </c>
      <c r="AZ78" s="47" t="b">
        <v>0</v>
      </c>
      <c r="BA78" s="47"/>
      <c r="BB78" s="47"/>
      <c r="BC78" s="48"/>
      <c r="BD78" s="48"/>
      <c r="BE78" s="47" t="b">
        <v>0</v>
      </c>
      <c r="BF78" s="47" t="b">
        <v>0</v>
      </c>
      <c r="BG78" s="48"/>
      <c r="BH78" s="48"/>
      <c r="BI78" s="49">
        <v>0</v>
      </c>
      <c r="BJ78" s="49">
        <v>0</v>
      </c>
      <c r="BK78" s="49">
        <v>959040</v>
      </c>
      <c r="BL78" s="48"/>
      <c r="BM78" s="48"/>
      <c r="BN78" s="48"/>
      <c r="BO78" s="48"/>
      <c r="BP78" s="48" t="s">
        <v>181</v>
      </c>
      <c r="BQ78" s="48"/>
      <c r="BR78" s="48"/>
      <c r="BS78" s="48">
        <v>0</v>
      </c>
      <c r="BT78" s="48"/>
      <c r="BU78" s="48"/>
      <c r="BW78" s="24" t="str">
        <f ca="1">VLOOKUP(BX78,Data!B:D,3,0)</f>
        <v>김화니</v>
      </c>
      <c r="BX78" s="24" t="str">
        <f>IFERROR(VLOOKUP(M78, 할인점점포등록!E:I, 5, 0), M78)</f>
        <v>동원아이팜</v>
      </c>
    </row>
    <row r="79" spans="2:76" ht="16.5" customHeight="1" x14ac:dyDescent="0.3">
      <c r="B79" s="47"/>
      <c r="C79" s="47" t="b">
        <v>1</v>
      </c>
      <c r="D79" s="48"/>
      <c r="E79" s="48" t="s">
        <v>211</v>
      </c>
      <c r="F79" s="48">
        <v>202610010023</v>
      </c>
      <c r="G79" s="52">
        <v>46296</v>
      </c>
      <c r="H79" s="48" t="s">
        <v>82</v>
      </c>
      <c r="I79" s="48" t="s">
        <v>83</v>
      </c>
      <c r="J79" s="48" t="s">
        <v>212</v>
      </c>
      <c r="K79" s="48" t="s">
        <v>213</v>
      </c>
      <c r="L79" s="48" t="s">
        <v>447</v>
      </c>
      <c r="M79" s="48" t="s">
        <v>447</v>
      </c>
      <c r="N79" s="48"/>
      <c r="O79" s="47" t="s">
        <v>448</v>
      </c>
      <c r="P79" s="48" t="s">
        <v>447</v>
      </c>
      <c r="Q79" s="48"/>
      <c r="R79" s="47" t="b">
        <v>0</v>
      </c>
      <c r="S79" s="48" t="s">
        <v>389</v>
      </c>
      <c r="T79" s="48" t="s">
        <v>390</v>
      </c>
      <c r="U79" s="48">
        <v>30</v>
      </c>
      <c r="V79" s="48" t="s">
        <v>234</v>
      </c>
      <c r="W79" s="48" t="s">
        <v>235</v>
      </c>
      <c r="X79" s="48" t="s">
        <v>236</v>
      </c>
      <c r="Y79" s="47"/>
      <c r="Z79" s="48" t="s">
        <v>84</v>
      </c>
      <c r="AA79" s="49">
        <v>19320</v>
      </c>
      <c r="AB79" s="49">
        <v>17388</v>
      </c>
      <c r="AC79" s="49">
        <v>10</v>
      </c>
      <c r="AD79" s="47" t="b">
        <v>1</v>
      </c>
      <c r="AE79" s="50">
        <v>10</v>
      </c>
      <c r="AF79" s="48" t="s">
        <v>9</v>
      </c>
      <c r="AG79" s="49">
        <v>1</v>
      </c>
      <c r="AH79" s="49">
        <v>17388</v>
      </c>
      <c r="AI79" s="49">
        <v>158073</v>
      </c>
      <c r="AJ79" s="49">
        <v>15807</v>
      </c>
      <c r="AK79" s="49">
        <v>173880</v>
      </c>
      <c r="AL79" s="50">
        <v>158073</v>
      </c>
      <c r="AM79" s="50">
        <v>15807</v>
      </c>
      <c r="AN79" s="50">
        <v>173880</v>
      </c>
      <c r="AO79" s="47"/>
      <c r="AP79" s="48" t="s">
        <v>84</v>
      </c>
      <c r="AQ79" s="51">
        <v>10</v>
      </c>
      <c r="AR79" s="48" t="s">
        <v>221</v>
      </c>
      <c r="AS79" s="48">
        <v>25001</v>
      </c>
      <c r="AT79" s="47" t="b">
        <v>0</v>
      </c>
      <c r="AU79" s="48" t="s">
        <v>81</v>
      </c>
      <c r="AV79" s="48"/>
      <c r="AW79" s="48" t="s">
        <v>222</v>
      </c>
      <c r="AX79" s="48"/>
      <c r="AY79" s="48" t="s">
        <v>85</v>
      </c>
      <c r="AZ79" s="47" t="b">
        <v>0</v>
      </c>
      <c r="BA79" s="47"/>
      <c r="BB79" s="47"/>
      <c r="BC79" s="48"/>
      <c r="BD79" s="48"/>
      <c r="BE79" s="47" t="b">
        <v>0</v>
      </c>
      <c r="BF79" s="47" t="b">
        <v>0</v>
      </c>
      <c r="BG79" s="48"/>
      <c r="BH79" s="48"/>
      <c r="BI79" s="49">
        <v>0</v>
      </c>
      <c r="BJ79" s="49">
        <v>0</v>
      </c>
      <c r="BK79" s="49">
        <v>173880</v>
      </c>
      <c r="BL79" s="48"/>
      <c r="BM79" s="48"/>
      <c r="BN79" s="48"/>
      <c r="BO79" s="48"/>
      <c r="BP79" s="48" t="s">
        <v>181</v>
      </c>
      <c r="BQ79" s="48"/>
      <c r="BR79" s="48"/>
      <c r="BS79" s="48">
        <v>0</v>
      </c>
      <c r="BT79" s="48"/>
      <c r="BU79" s="48"/>
      <c r="BW79" s="24" t="str">
        <f ca="1">VLOOKUP(BX79,Data!B:D,3,0)</f>
        <v>김화니</v>
      </c>
      <c r="BX79" s="24" t="str">
        <f>IFERROR(VLOOKUP(M79, 할인점점포등록!E:I, 5, 0), M79)</f>
        <v>동원아이팜</v>
      </c>
    </row>
    <row r="80" spans="2:76" ht="16.5" customHeight="1" x14ac:dyDescent="0.3">
      <c r="B80" s="47"/>
      <c r="C80" s="47" t="b">
        <v>1</v>
      </c>
      <c r="D80" s="48"/>
      <c r="E80" s="48" t="s">
        <v>211</v>
      </c>
      <c r="F80" s="48">
        <v>202610010023</v>
      </c>
      <c r="G80" s="52">
        <v>46296</v>
      </c>
      <c r="H80" s="48" t="s">
        <v>82</v>
      </c>
      <c r="I80" s="48" t="s">
        <v>83</v>
      </c>
      <c r="J80" s="48" t="s">
        <v>212</v>
      </c>
      <c r="K80" s="48" t="s">
        <v>213</v>
      </c>
      <c r="L80" s="48" t="s">
        <v>447</v>
      </c>
      <c r="M80" s="48" t="s">
        <v>447</v>
      </c>
      <c r="N80" s="48"/>
      <c r="O80" s="47" t="s">
        <v>448</v>
      </c>
      <c r="P80" s="48" t="s">
        <v>447</v>
      </c>
      <c r="Q80" s="48"/>
      <c r="R80" s="47" t="b">
        <v>0</v>
      </c>
      <c r="S80" s="48" t="s">
        <v>310</v>
      </c>
      <c r="T80" s="48" t="s">
        <v>311</v>
      </c>
      <c r="U80" s="48">
        <v>30</v>
      </c>
      <c r="V80" s="48" t="s">
        <v>234</v>
      </c>
      <c r="W80" s="48" t="s">
        <v>235</v>
      </c>
      <c r="X80" s="48" t="s">
        <v>236</v>
      </c>
      <c r="Y80" s="47"/>
      <c r="Z80" s="48" t="s">
        <v>84</v>
      </c>
      <c r="AA80" s="49">
        <v>2640</v>
      </c>
      <c r="AB80" s="49">
        <v>2376</v>
      </c>
      <c r="AC80" s="49">
        <v>20</v>
      </c>
      <c r="AD80" s="47" t="b">
        <v>1</v>
      </c>
      <c r="AE80" s="50">
        <v>10</v>
      </c>
      <c r="AF80" s="48" t="s">
        <v>9</v>
      </c>
      <c r="AG80" s="49">
        <v>1</v>
      </c>
      <c r="AH80" s="49">
        <v>2376</v>
      </c>
      <c r="AI80" s="49">
        <v>43200</v>
      </c>
      <c r="AJ80" s="49">
        <v>4320</v>
      </c>
      <c r="AK80" s="49">
        <v>47520</v>
      </c>
      <c r="AL80" s="50">
        <v>43200</v>
      </c>
      <c r="AM80" s="50">
        <v>4320</v>
      </c>
      <c r="AN80" s="50">
        <v>47520</v>
      </c>
      <c r="AO80" s="47"/>
      <c r="AP80" s="48" t="s">
        <v>84</v>
      </c>
      <c r="AQ80" s="51">
        <v>20</v>
      </c>
      <c r="AR80" s="48" t="s">
        <v>221</v>
      </c>
      <c r="AS80" s="48" t="s">
        <v>231</v>
      </c>
      <c r="AT80" s="47" t="b">
        <v>0</v>
      </c>
      <c r="AU80" s="48" t="s">
        <v>81</v>
      </c>
      <c r="AV80" s="48"/>
      <c r="AW80" s="48" t="s">
        <v>222</v>
      </c>
      <c r="AX80" s="48"/>
      <c r="AY80" s="48" t="s">
        <v>85</v>
      </c>
      <c r="AZ80" s="47" t="b">
        <v>0</v>
      </c>
      <c r="BA80" s="47"/>
      <c r="BB80" s="47"/>
      <c r="BC80" s="48"/>
      <c r="BD80" s="48"/>
      <c r="BE80" s="47" t="b">
        <v>0</v>
      </c>
      <c r="BF80" s="47" t="b">
        <v>0</v>
      </c>
      <c r="BG80" s="48"/>
      <c r="BH80" s="48"/>
      <c r="BI80" s="49">
        <v>0</v>
      </c>
      <c r="BJ80" s="49">
        <v>0</v>
      </c>
      <c r="BK80" s="49">
        <v>47520</v>
      </c>
      <c r="BL80" s="48"/>
      <c r="BM80" s="48"/>
      <c r="BN80" s="48"/>
      <c r="BO80" s="48"/>
      <c r="BP80" s="48" t="s">
        <v>181</v>
      </c>
      <c r="BQ80" s="48"/>
      <c r="BR80" s="48"/>
      <c r="BS80" s="48">
        <v>0</v>
      </c>
      <c r="BT80" s="48"/>
      <c r="BU80" s="48"/>
      <c r="BW80" s="24" t="str">
        <f ca="1">VLOOKUP(BX80,Data!B:D,3,0)</f>
        <v>김화니</v>
      </c>
      <c r="BX80" s="24" t="str">
        <f>IFERROR(VLOOKUP(M80, 할인점점포등록!E:I, 5, 0), M80)</f>
        <v>동원아이팜</v>
      </c>
    </row>
    <row r="81" spans="2:76" ht="16.5" customHeight="1" x14ac:dyDescent="0.3">
      <c r="B81" s="47"/>
      <c r="C81" s="47" t="b">
        <v>1</v>
      </c>
      <c r="D81" s="48"/>
      <c r="E81" s="48" t="s">
        <v>211</v>
      </c>
      <c r="F81" s="48">
        <v>202610010023</v>
      </c>
      <c r="G81" s="52">
        <v>46296</v>
      </c>
      <c r="H81" s="48" t="s">
        <v>82</v>
      </c>
      <c r="I81" s="48" t="s">
        <v>83</v>
      </c>
      <c r="J81" s="48" t="s">
        <v>212</v>
      </c>
      <c r="K81" s="48" t="s">
        <v>213</v>
      </c>
      <c r="L81" s="48" t="s">
        <v>447</v>
      </c>
      <c r="M81" s="48" t="s">
        <v>447</v>
      </c>
      <c r="N81" s="48"/>
      <c r="O81" s="47" t="s">
        <v>448</v>
      </c>
      <c r="P81" s="48" t="s">
        <v>447</v>
      </c>
      <c r="Q81" s="48"/>
      <c r="R81" s="47" t="b">
        <v>0</v>
      </c>
      <c r="S81" s="48" t="s">
        <v>267</v>
      </c>
      <c r="T81" s="48" t="s">
        <v>224</v>
      </c>
      <c r="U81" s="48">
        <v>30</v>
      </c>
      <c r="V81" s="48" t="s">
        <v>218</v>
      </c>
      <c r="W81" s="48" t="s">
        <v>219</v>
      </c>
      <c r="X81" s="48" t="s">
        <v>225</v>
      </c>
      <c r="Y81" s="47"/>
      <c r="Z81" s="48" t="s">
        <v>84</v>
      </c>
      <c r="AA81" s="49">
        <v>4440</v>
      </c>
      <c r="AB81" s="49">
        <v>3996</v>
      </c>
      <c r="AC81" s="49">
        <v>10</v>
      </c>
      <c r="AD81" s="47" t="b">
        <v>1</v>
      </c>
      <c r="AE81" s="50">
        <v>10</v>
      </c>
      <c r="AF81" s="48" t="s">
        <v>9</v>
      </c>
      <c r="AG81" s="49">
        <v>1</v>
      </c>
      <c r="AH81" s="49">
        <v>3996</v>
      </c>
      <c r="AI81" s="49">
        <v>36327</v>
      </c>
      <c r="AJ81" s="49">
        <v>3633</v>
      </c>
      <c r="AK81" s="49">
        <v>39960</v>
      </c>
      <c r="AL81" s="50">
        <v>36327</v>
      </c>
      <c r="AM81" s="50">
        <v>3633</v>
      </c>
      <c r="AN81" s="50">
        <v>39960</v>
      </c>
      <c r="AO81" s="47"/>
      <c r="AP81" s="48" t="s">
        <v>84</v>
      </c>
      <c r="AQ81" s="51">
        <v>10</v>
      </c>
      <c r="AR81" s="48" t="s">
        <v>221</v>
      </c>
      <c r="AS81" s="48" t="s">
        <v>268</v>
      </c>
      <c r="AT81" s="47" t="b">
        <v>0</v>
      </c>
      <c r="AU81" s="48" t="s">
        <v>81</v>
      </c>
      <c r="AV81" s="48"/>
      <c r="AW81" s="48" t="s">
        <v>222</v>
      </c>
      <c r="AX81" s="48"/>
      <c r="AY81" s="48" t="s">
        <v>85</v>
      </c>
      <c r="AZ81" s="47" t="b">
        <v>0</v>
      </c>
      <c r="BA81" s="47"/>
      <c r="BB81" s="47"/>
      <c r="BC81" s="48"/>
      <c r="BD81" s="48"/>
      <c r="BE81" s="47" t="b">
        <v>0</v>
      </c>
      <c r="BF81" s="47" t="b">
        <v>0</v>
      </c>
      <c r="BG81" s="48"/>
      <c r="BH81" s="48"/>
      <c r="BI81" s="49">
        <v>0</v>
      </c>
      <c r="BJ81" s="49">
        <v>0</v>
      </c>
      <c r="BK81" s="49">
        <v>39960</v>
      </c>
      <c r="BL81" s="48"/>
      <c r="BM81" s="48"/>
      <c r="BN81" s="48"/>
      <c r="BO81" s="48"/>
      <c r="BP81" s="48" t="s">
        <v>181</v>
      </c>
      <c r="BQ81" s="48"/>
      <c r="BR81" s="48"/>
      <c r="BS81" s="48">
        <v>0</v>
      </c>
      <c r="BT81" s="48"/>
      <c r="BU81" s="48"/>
      <c r="BW81" s="24" t="str">
        <f ca="1">VLOOKUP(BX81,Data!B:D,3,0)</f>
        <v>김화니</v>
      </c>
      <c r="BX81" s="24" t="str">
        <f>IFERROR(VLOOKUP(M81, 할인점점포등록!E:I, 5, 0), M81)</f>
        <v>동원아이팜</v>
      </c>
    </row>
    <row r="82" spans="2:76" ht="16.5" customHeight="1" x14ac:dyDescent="0.3">
      <c r="B82" s="47"/>
      <c r="C82" s="47" t="b">
        <v>1</v>
      </c>
      <c r="D82" s="48"/>
      <c r="E82" s="48" t="s">
        <v>211</v>
      </c>
      <c r="F82" s="48">
        <v>202610010023</v>
      </c>
      <c r="G82" s="52">
        <v>46296</v>
      </c>
      <c r="H82" s="48" t="s">
        <v>82</v>
      </c>
      <c r="I82" s="48" t="s">
        <v>83</v>
      </c>
      <c r="J82" s="48" t="s">
        <v>212</v>
      </c>
      <c r="K82" s="48" t="s">
        <v>213</v>
      </c>
      <c r="L82" s="48" t="s">
        <v>447</v>
      </c>
      <c r="M82" s="48" t="s">
        <v>447</v>
      </c>
      <c r="N82" s="48"/>
      <c r="O82" s="47" t="s">
        <v>448</v>
      </c>
      <c r="P82" s="48" t="s">
        <v>447</v>
      </c>
      <c r="Q82" s="48"/>
      <c r="R82" s="47" t="b">
        <v>0</v>
      </c>
      <c r="S82" s="48" t="s">
        <v>957</v>
      </c>
      <c r="T82" s="48" t="s">
        <v>426</v>
      </c>
      <c r="U82" s="48">
        <v>30</v>
      </c>
      <c r="V82" s="48" t="s">
        <v>234</v>
      </c>
      <c r="W82" s="48" t="s">
        <v>235</v>
      </c>
      <c r="X82" s="48" t="s">
        <v>330</v>
      </c>
      <c r="Y82" s="47"/>
      <c r="Z82" s="48" t="s">
        <v>84</v>
      </c>
      <c r="AA82" s="49">
        <v>13290</v>
      </c>
      <c r="AB82" s="49">
        <v>11961</v>
      </c>
      <c r="AC82" s="49">
        <v>5</v>
      </c>
      <c r="AD82" s="47" t="b">
        <v>1</v>
      </c>
      <c r="AE82" s="50">
        <v>10</v>
      </c>
      <c r="AF82" s="48" t="s">
        <v>9</v>
      </c>
      <c r="AG82" s="49">
        <v>1</v>
      </c>
      <c r="AH82" s="49">
        <v>11961</v>
      </c>
      <c r="AI82" s="49">
        <v>54368</v>
      </c>
      <c r="AJ82" s="49">
        <v>5437</v>
      </c>
      <c r="AK82" s="49">
        <v>59805</v>
      </c>
      <c r="AL82" s="50">
        <v>54368</v>
      </c>
      <c r="AM82" s="50">
        <v>5437</v>
      </c>
      <c r="AN82" s="50">
        <v>59805</v>
      </c>
      <c r="AO82" s="47"/>
      <c r="AP82" s="48" t="s">
        <v>84</v>
      </c>
      <c r="AQ82" s="51">
        <v>5</v>
      </c>
      <c r="AR82" s="48" t="s">
        <v>221</v>
      </c>
      <c r="AS82" s="48" t="s">
        <v>231</v>
      </c>
      <c r="AT82" s="47" t="b">
        <v>0</v>
      </c>
      <c r="AU82" s="48" t="s">
        <v>81</v>
      </c>
      <c r="AV82" s="48"/>
      <c r="AW82" s="48" t="s">
        <v>222</v>
      </c>
      <c r="AX82" s="48"/>
      <c r="AY82" s="48" t="s">
        <v>85</v>
      </c>
      <c r="AZ82" s="47" t="b">
        <v>0</v>
      </c>
      <c r="BA82" s="47"/>
      <c r="BB82" s="47"/>
      <c r="BC82" s="48"/>
      <c r="BD82" s="48"/>
      <c r="BE82" s="47" t="b">
        <v>0</v>
      </c>
      <c r="BF82" s="47" t="b">
        <v>0</v>
      </c>
      <c r="BG82" s="48"/>
      <c r="BH82" s="48"/>
      <c r="BI82" s="49">
        <v>0</v>
      </c>
      <c r="BJ82" s="49">
        <v>0</v>
      </c>
      <c r="BK82" s="49">
        <v>59805</v>
      </c>
      <c r="BL82" s="48"/>
      <c r="BM82" s="48"/>
      <c r="BN82" s="48"/>
      <c r="BO82" s="48"/>
      <c r="BP82" s="48" t="s">
        <v>181</v>
      </c>
      <c r="BQ82" s="48"/>
      <c r="BR82" s="48"/>
      <c r="BS82" s="48">
        <v>0</v>
      </c>
      <c r="BT82" s="48"/>
      <c r="BU82" s="48"/>
      <c r="BW82" s="24" t="str">
        <f ca="1">VLOOKUP(BX82,Data!B:D,3,0)</f>
        <v>김화니</v>
      </c>
      <c r="BX82" s="24" t="str">
        <f>IFERROR(VLOOKUP(M82, 할인점점포등록!E:I, 5, 0), M82)</f>
        <v>동원아이팜</v>
      </c>
    </row>
    <row r="83" spans="2:76" ht="16.5" customHeight="1" x14ac:dyDescent="0.3">
      <c r="B83" s="47"/>
      <c r="C83" s="47" t="b">
        <v>1</v>
      </c>
      <c r="D83" s="48"/>
      <c r="E83" s="48" t="s">
        <v>211</v>
      </c>
      <c r="F83" s="48">
        <v>202610010023</v>
      </c>
      <c r="G83" s="52">
        <v>46296</v>
      </c>
      <c r="H83" s="48" t="s">
        <v>82</v>
      </c>
      <c r="I83" s="48" t="s">
        <v>83</v>
      </c>
      <c r="J83" s="48" t="s">
        <v>212</v>
      </c>
      <c r="K83" s="48" t="s">
        <v>213</v>
      </c>
      <c r="L83" s="48" t="s">
        <v>447</v>
      </c>
      <c r="M83" s="48" t="s">
        <v>447</v>
      </c>
      <c r="N83" s="48"/>
      <c r="O83" s="47" t="s">
        <v>448</v>
      </c>
      <c r="P83" s="48" t="s">
        <v>447</v>
      </c>
      <c r="Q83" s="48"/>
      <c r="R83" s="47" t="b">
        <v>0</v>
      </c>
      <c r="S83" s="48" t="s">
        <v>367</v>
      </c>
      <c r="T83" s="48" t="s">
        <v>368</v>
      </c>
      <c r="U83" s="48">
        <v>100</v>
      </c>
      <c r="V83" s="48" t="s">
        <v>234</v>
      </c>
      <c r="W83" s="48" t="s">
        <v>235</v>
      </c>
      <c r="X83" s="48" t="s">
        <v>236</v>
      </c>
      <c r="Y83" s="47"/>
      <c r="Z83" s="48" t="s">
        <v>84</v>
      </c>
      <c r="AA83" s="49">
        <v>30000</v>
      </c>
      <c r="AB83" s="49">
        <v>27000</v>
      </c>
      <c r="AC83" s="49">
        <v>20</v>
      </c>
      <c r="AD83" s="47" t="b">
        <v>1</v>
      </c>
      <c r="AE83" s="50">
        <v>10</v>
      </c>
      <c r="AF83" s="48" t="s">
        <v>9</v>
      </c>
      <c r="AG83" s="49">
        <v>1</v>
      </c>
      <c r="AH83" s="49">
        <v>27000</v>
      </c>
      <c r="AI83" s="49">
        <v>490909</v>
      </c>
      <c r="AJ83" s="49">
        <v>49091</v>
      </c>
      <c r="AK83" s="49">
        <v>540000</v>
      </c>
      <c r="AL83" s="50">
        <v>490909</v>
      </c>
      <c r="AM83" s="50">
        <v>49091</v>
      </c>
      <c r="AN83" s="50">
        <v>540000</v>
      </c>
      <c r="AO83" s="47"/>
      <c r="AP83" s="48" t="s">
        <v>84</v>
      </c>
      <c r="AQ83" s="51">
        <v>20</v>
      </c>
      <c r="AR83" s="48" t="s">
        <v>221</v>
      </c>
      <c r="AS83" s="48">
        <v>25003</v>
      </c>
      <c r="AT83" s="47" t="b">
        <v>0</v>
      </c>
      <c r="AU83" s="48" t="s">
        <v>81</v>
      </c>
      <c r="AV83" s="48"/>
      <c r="AW83" s="48" t="s">
        <v>222</v>
      </c>
      <c r="AX83" s="48"/>
      <c r="AY83" s="48" t="s">
        <v>85</v>
      </c>
      <c r="AZ83" s="47" t="b">
        <v>0</v>
      </c>
      <c r="BA83" s="47"/>
      <c r="BB83" s="47"/>
      <c r="BC83" s="48"/>
      <c r="BD83" s="48"/>
      <c r="BE83" s="47" t="b">
        <v>0</v>
      </c>
      <c r="BF83" s="47" t="b">
        <v>0</v>
      </c>
      <c r="BG83" s="48"/>
      <c r="BH83" s="48"/>
      <c r="BI83" s="49">
        <v>0</v>
      </c>
      <c r="BJ83" s="49">
        <v>0</v>
      </c>
      <c r="BK83" s="49">
        <v>540000</v>
      </c>
      <c r="BL83" s="48"/>
      <c r="BM83" s="48"/>
      <c r="BN83" s="48"/>
      <c r="BO83" s="48"/>
      <c r="BP83" s="48" t="s">
        <v>181</v>
      </c>
      <c r="BQ83" s="48"/>
      <c r="BR83" s="48"/>
      <c r="BS83" s="48">
        <v>0</v>
      </c>
      <c r="BT83" s="48"/>
      <c r="BU83" s="48"/>
      <c r="BW83" s="24" t="str">
        <f ca="1">VLOOKUP(BX83,Data!B:D,3,0)</f>
        <v>김화니</v>
      </c>
      <c r="BX83" s="24" t="str">
        <f>IFERROR(VLOOKUP(M83, 할인점점포등록!E:I, 5, 0), M83)</f>
        <v>동원아이팜</v>
      </c>
    </row>
    <row r="84" spans="2:76" ht="16.5" customHeight="1" x14ac:dyDescent="0.3">
      <c r="B84" s="47"/>
      <c r="C84" s="47" t="b">
        <v>1</v>
      </c>
      <c r="D84" s="48"/>
      <c r="E84" s="48" t="s">
        <v>211</v>
      </c>
      <c r="F84" s="48">
        <v>202610010023</v>
      </c>
      <c r="G84" s="52">
        <v>46296</v>
      </c>
      <c r="H84" s="48" t="s">
        <v>82</v>
      </c>
      <c r="I84" s="48" t="s">
        <v>83</v>
      </c>
      <c r="J84" s="48" t="s">
        <v>212</v>
      </c>
      <c r="K84" s="48" t="s">
        <v>213</v>
      </c>
      <c r="L84" s="48" t="s">
        <v>447</v>
      </c>
      <c r="M84" s="48" t="s">
        <v>447</v>
      </c>
      <c r="N84" s="48"/>
      <c r="O84" s="47" t="s">
        <v>448</v>
      </c>
      <c r="P84" s="48" t="s">
        <v>447</v>
      </c>
      <c r="Q84" s="48"/>
      <c r="R84" s="47" t="b">
        <v>0</v>
      </c>
      <c r="S84" s="48" t="s">
        <v>369</v>
      </c>
      <c r="T84" s="48" t="s">
        <v>370</v>
      </c>
      <c r="U84" s="48">
        <v>60</v>
      </c>
      <c r="V84" s="48" t="s">
        <v>234</v>
      </c>
      <c r="W84" s="48" t="s">
        <v>235</v>
      </c>
      <c r="X84" s="48" t="s">
        <v>236</v>
      </c>
      <c r="Y84" s="47"/>
      <c r="Z84" s="48" t="s">
        <v>84</v>
      </c>
      <c r="AA84" s="49">
        <v>28980</v>
      </c>
      <c r="AB84" s="49">
        <v>26082</v>
      </c>
      <c r="AC84" s="49">
        <v>10</v>
      </c>
      <c r="AD84" s="47" t="b">
        <v>1</v>
      </c>
      <c r="AE84" s="50">
        <v>10</v>
      </c>
      <c r="AF84" s="48" t="s">
        <v>9</v>
      </c>
      <c r="AG84" s="49">
        <v>1</v>
      </c>
      <c r="AH84" s="49">
        <v>26082</v>
      </c>
      <c r="AI84" s="49">
        <v>237109</v>
      </c>
      <c r="AJ84" s="49">
        <v>23711</v>
      </c>
      <c r="AK84" s="49">
        <v>260820</v>
      </c>
      <c r="AL84" s="50">
        <v>237109</v>
      </c>
      <c r="AM84" s="50">
        <v>23711</v>
      </c>
      <c r="AN84" s="50">
        <v>260820</v>
      </c>
      <c r="AO84" s="47"/>
      <c r="AP84" s="48" t="s">
        <v>84</v>
      </c>
      <c r="AQ84" s="51">
        <v>10</v>
      </c>
      <c r="AR84" s="48" t="s">
        <v>221</v>
      </c>
      <c r="AS84" s="48">
        <v>26002</v>
      </c>
      <c r="AT84" s="47" t="b">
        <v>0</v>
      </c>
      <c r="AU84" s="48" t="s">
        <v>81</v>
      </c>
      <c r="AV84" s="48"/>
      <c r="AW84" s="48" t="s">
        <v>222</v>
      </c>
      <c r="AX84" s="48"/>
      <c r="AY84" s="48" t="s">
        <v>85</v>
      </c>
      <c r="AZ84" s="47" t="b">
        <v>0</v>
      </c>
      <c r="BA84" s="47"/>
      <c r="BB84" s="47"/>
      <c r="BC84" s="48"/>
      <c r="BD84" s="48"/>
      <c r="BE84" s="47" t="b">
        <v>0</v>
      </c>
      <c r="BF84" s="47" t="b">
        <v>0</v>
      </c>
      <c r="BG84" s="48"/>
      <c r="BH84" s="48"/>
      <c r="BI84" s="49">
        <v>0</v>
      </c>
      <c r="BJ84" s="49">
        <v>0</v>
      </c>
      <c r="BK84" s="49">
        <v>260820</v>
      </c>
      <c r="BL84" s="48"/>
      <c r="BM84" s="48"/>
      <c r="BN84" s="48"/>
      <c r="BO84" s="48"/>
      <c r="BP84" s="48" t="s">
        <v>181</v>
      </c>
      <c r="BQ84" s="48"/>
      <c r="BR84" s="48"/>
      <c r="BS84" s="48">
        <v>0</v>
      </c>
      <c r="BT84" s="48"/>
      <c r="BU84" s="48"/>
      <c r="BW84" s="24" t="str">
        <f ca="1">VLOOKUP(BX84,Data!B:D,3,0)</f>
        <v>김화니</v>
      </c>
      <c r="BX84" s="24" t="str">
        <f>IFERROR(VLOOKUP(M84, 할인점점포등록!E:I, 5, 0), M84)</f>
        <v>동원아이팜</v>
      </c>
    </row>
    <row r="85" spans="2:76" ht="16.5" customHeight="1" x14ac:dyDescent="0.3">
      <c r="B85" s="47"/>
      <c r="C85" s="47" t="b">
        <v>1</v>
      </c>
      <c r="D85" s="48"/>
      <c r="E85" s="48" t="s">
        <v>211</v>
      </c>
      <c r="F85" s="48">
        <v>202610010023</v>
      </c>
      <c r="G85" s="52">
        <v>46296</v>
      </c>
      <c r="H85" s="48" t="s">
        <v>82</v>
      </c>
      <c r="I85" s="48" t="s">
        <v>83</v>
      </c>
      <c r="J85" s="48" t="s">
        <v>212</v>
      </c>
      <c r="K85" s="48" t="s">
        <v>213</v>
      </c>
      <c r="L85" s="48" t="s">
        <v>447</v>
      </c>
      <c r="M85" s="48" t="s">
        <v>447</v>
      </c>
      <c r="N85" s="48"/>
      <c r="O85" s="47" t="s">
        <v>448</v>
      </c>
      <c r="P85" s="48" t="s">
        <v>447</v>
      </c>
      <c r="Q85" s="48"/>
      <c r="R85" s="47" t="b">
        <v>0</v>
      </c>
      <c r="S85" s="48" t="s">
        <v>402</v>
      </c>
      <c r="T85" s="48" t="s">
        <v>401</v>
      </c>
      <c r="U85" s="48">
        <v>300</v>
      </c>
      <c r="V85" s="48" t="s">
        <v>234</v>
      </c>
      <c r="W85" s="48" t="s">
        <v>235</v>
      </c>
      <c r="X85" s="48" t="s">
        <v>330</v>
      </c>
      <c r="Y85" s="47"/>
      <c r="Z85" s="48" t="s">
        <v>84</v>
      </c>
      <c r="AA85" s="49">
        <v>58800</v>
      </c>
      <c r="AB85" s="49">
        <v>52920</v>
      </c>
      <c r="AC85" s="49">
        <v>20</v>
      </c>
      <c r="AD85" s="47" t="b">
        <v>1</v>
      </c>
      <c r="AE85" s="50">
        <v>10</v>
      </c>
      <c r="AF85" s="48" t="s">
        <v>9</v>
      </c>
      <c r="AG85" s="49">
        <v>1</v>
      </c>
      <c r="AH85" s="49">
        <v>52920</v>
      </c>
      <c r="AI85" s="49">
        <v>962182</v>
      </c>
      <c r="AJ85" s="49">
        <v>96218</v>
      </c>
      <c r="AK85" s="49">
        <v>1058400</v>
      </c>
      <c r="AL85" s="50">
        <v>962182</v>
      </c>
      <c r="AM85" s="50">
        <v>96218</v>
      </c>
      <c r="AN85" s="50">
        <v>1058400</v>
      </c>
      <c r="AO85" s="47"/>
      <c r="AP85" s="48" t="s">
        <v>84</v>
      </c>
      <c r="AQ85" s="51">
        <v>20</v>
      </c>
      <c r="AR85" s="48" t="s">
        <v>221</v>
      </c>
      <c r="AS85" s="48" t="s">
        <v>273</v>
      </c>
      <c r="AT85" s="47" t="b">
        <v>0</v>
      </c>
      <c r="AU85" s="48" t="s">
        <v>81</v>
      </c>
      <c r="AV85" s="48"/>
      <c r="AW85" s="48" t="s">
        <v>222</v>
      </c>
      <c r="AX85" s="48"/>
      <c r="AY85" s="48" t="s">
        <v>85</v>
      </c>
      <c r="AZ85" s="47" t="b">
        <v>0</v>
      </c>
      <c r="BA85" s="47"/>
      <c r="BB85" s="47"/>
      <c r="BC85" s="48"/>
      <c r="BD85" s="48"/>
      <c r="BE85" s="47" t="b">
        <v>0</v>
      </c>
      <c r="BF85" s="47" t="b">
        <v>0</v>
      </c>
      <c r="BG85" s="48"/>
      <c r="BH85" s="48"/>
      <c r="BI85" s="49">
        <v>0</v>
      </c>
      <c r="BJ85" s="49">
        <v>0</v>
      </c>
      <c r="BK85" s="49">
        <v>1058400</v>
      </c>
      <c r="BL85" s="48"/>
      <c r="BM85" s="48"/>
      <c r="BN85" s="48"/>
      <c r="BO85" s="48"/>
      <c r="BP85" s="48" t="s">
        <v>181</v>
      </c>
      <c r="BQ85" s="48"/>
      <c r="BR85" s="48"/>
      <c r="BS85" s="48">
        <v>0</v>
      </c>
      <c r="BT85" s="48"/>
      <c r="BU85" s="48"/>
      <c r="BW85" s="24" t="str">
        <f ca="1">VLOOKUP(BX85,Data!B:D,3,0)</f>
        <v>김화니</v>
      </c>
      <c r="BX85" s="24" t="str">
        <f>IFERROR(VLOOKUP(M85, 할인점점포등록!E:I, 5, 0), M85)</f>
        <v>동원아이팜</v>
      </c>
    </row>
    <row r="86" spans="2:76" ht="16.5" customHeight="1" x14ac:dyDescent="0.3">
      <c r="B86" s="47"/>
      <c r="C86" s="47" t="b">
        <v>1</v>
      </c>
      <c r="D86" s="48"/>
      <c r="E86" s="48" t="s">
        <v>211</v>
      </c>
      <c r="F86" s="48">
        <v>202610010023</v>
      </c>
      <c r="G86" s="52">
        <v>46296</v>
      </c>
      <c r="H86" s="48" t="s">
        <v>82</v>
      </c>
      <c r="I86" s="48" t="s">
        <v>83</v>
      </c>
      <c r="J86" s="48" t="s">
        <v>212</v>
      </c>
      <c r="K86" s="48" t="s">
        <v>213</v>
      </c>
      <c r="L86" s="48" t="s">
        <v>447</v>
      </c>
      <c r="M86" s="48" t="s">
        <v>447</v>
      </c>
      <c r="N86" s="48"/>
      <c r="O86" s="47" t="s">
        <v>448</v>
      </c>
      <c r="P86" s="48" t="s">
        <v>447</v>
      </c>
      <c r="Q86" s="48"/>
      <c r="R86" s="47" t="b">
        <v>0</v>
      </c>
      <c r="S86" s="48" t="s">
        <v>229</v>
      </c>
      <c r="T86" s="48" t="s">
        <v>230</v>
      </c>
      <c r="U86" s="48">
        <v>30</v>
      </c>
      <c r="V86" s="48" t="s">
        <v>218</v>
      </c>
      <c r="W86" s="48" t="s">
        <v>219</v>
      </c>
      <c r="X86" s="48" t="s">
        <v>225</v>
      </c>
      <c r="Y86" s="47"/>
      <c r="Z86" s="48" t="s">
        <v>84</v>
      </c>
      <c r="AA86" s="49">
        <v>3750</v>
      </c>
      <c r="AB86" s="49">
        <v>3375</v>
      </c>
      <c r="AC86" s="49">
        <v>10</v>
      </c>
      <c r="AD86" s="47" t="b">
        <v>1</v>
      </c>
      <c r="AE86" s="50">
        <v>10</v>
      </c>
      <c r="AF86" s="48" t="s">
        <v>9</v>
      </c>
      <c r="AG86" s="49">
        <v>1</v>
      </c>
      <c r="AH86" s="49">
        <v>3375</v>
      </c>
      <c r="AI86" s="49">
        <v>30682</v>
      </c>
      <c r="AJ86" s="49">
        <v>3068</v>
      </c>
      <c r="AK86" s="49">
        <v>33750</v>
      </c>
      <c r="AL86" s="50">
        <v>30682</v>
      </c>
      <c r="AM86" s="50">
        <v>3068</v>
      </c>
      <c r="AN86" s="50">
        <v>33750</v>
      </c>
      <c r="AO86" s="47"/>
      <c r="AP86" s="48" t="s">
        <v>84</v>
      </c>
      <c r="AQ86" s="51">
        <v>10</v>
      </c>
      <c r="AR86" s="48" t="s">
        <v>221</v>
      </c>
      <c r="AS86" s="48" t="s">
        <v>231</v>
      </c>
      <c r="AT86" s="47" t="b">
        <v>0</v>
      </c>
      <c r="AU86" s="48" t="s">
        <v>81</v>
      </c>
      <c r="AV86" s="48"/>
      <c r="AW86" s="48" t="s">
        <v>222</v>
      </c>
      <c r="AX86" s="48"/>
      <c r="AY86" s="48" t="s">
        <v>85</v>
      </c>
      <c r="AZ86" s="47" t="b">
        <v>0</v>
      </c>
      <c r="BA86" s="47"/>
      <c r="BB86" s="47"/>
      <c r="BC86" s="48"/>
      <c r="BD86" s="48"/>
      <c r="BE86" s="47" t="b">
        <v>0</v>
      </c>
      <c r="BF86" s="47" t="b">
        <v>0</v>
      </c>
      <c r="BG86" s="48"/>
      <c r="BH86" s="48"/>
      <c r="BI86" s="49">
        <v>0</v>
      </c>
      <c r="BJ86" s="49">
        <v>0</v>
      </c>
      <c r="BK86" s="49">
        <v>33750</v>
      </c>
      <c r="BL86" s="48"/>
      <c r="BM86" s="48"/>
      <c r="BN86" s="48"/>
      <c r="BO86" s="48"/>
      <c r="BP86" s="48" t="s">
        <v>181</v>
      </c>
      <c r="BQ86" s="48"/>
      <c r="BR86" s="48"/>
      <c r="BS86" s="48">
        <v>0</v>
      </c>
      <c r="BT86" s="48"/>
      <c r="BU86" s="48"/>
      <c r="BV86" t="s">
        <v>184</v>
      </c>
      <c r="BW86" s="24" t="str">
        <f ca="1">VLOOKUP(BX86,Data!B:D,3,0)</f>
        <v>김화니</v>
      </c>
      <c r="BX86" s="24" t="str">
        <f>IFERROR(VLOOKUP(M86, 할인점점포등록!E:I, 5, 0), M86)</f>
        <v>동원아이팜</v>
      </c>
    </row>
    <row r="87" spans="2:76" ht="16.5" customHeight="1" x14ac:dyDescent="0.3">
      <c r="B87" s="47"/>
      <c r="C87" s="47" t="b">
        <v>1</v>
      </c>
      <c r="D87" s="48"/>
      <c r="E87" s="48" t="s">
        <v>211</v>
      </c>
      <c r="F87" s="48">
        <v>202610010023</v>
      </c>
      <c r="G87" s="52">
        <v>46296</v>
      </c>
      <c r="H87" s="48" t="s">
        <v>82</v>
      </c>
      <c r="I87" s="48" t="s">
        <v>83</v>
      </c>
      <c r="J87" s="48" t="s">
        <v>212</v>
      </c>
      <c r="K87" s="48" t="s">
        <v>213</v>
      </c>
      <c r="L87" s="48" t="s">
        <v>447</v>
      </c>
      <c r="M87" s="48" t="s">
        <v>447</v>
      </c>
      <c r="N87" s="48"/>
      <c r="O87" s="47" t="s">
        <v>448</v>
      </c>
      <c r="P87" s="48" t="s">
        <v>447</v>
      </c>
      <c r="Q87" s="48"/>
      <c r="R87" s="47" t="b">
        <v>0</v>
      </c>
      <c r="S87" s="48" t="s">
        <v>216</v>
      </c>
      <c r="T87" s="48" t="s">
        <v>217</v>
      </c>
      <c r="U87" s="48">
        <v>90</v>
      </c>
      <c r="V87" s="48" t="s">
        <v>218</v>
      </c>
      <c r="W87" s="48" t="s">
        <v>219</v>
      </c>
      <c r="X87" s="48" t="s">
        <v>220</v>
      </c>
      <c r="Y87" s="47"/>
      <c r="Z87" s="48" t="s">
        <v>84</v>
      </c>
      <c r="AA87" s="49">
        <v>36000</v>
      </c>
      <c r="AB87" s="49">
        <v>32400</v>
      </c>
      <c r="AC87" s="49">
        <v>5</v>
      </c>
      <c r="AD87" s="47" t="b">
        <v>1</v>
      </c>
      <c r="AE87" s="50">
        <v>10</v>
      </c>
      <c r="AF87" s="48" t="s">
        <v>9</v>
      </c>
      <c r="AG87" s="49">
        <v>1</v>
      </c>
      <c r="AH87" s="49">
        <v>32400</v>
      </c>
      <c r="AI87" s="49">
        <v>147273</v>
      </c>
      <c r="AJ87" s="49">
        <v>14727</v>
      </c>
      <c r="AK87" s="49">
        <v>162000</v>
      </c>
      <c r="AL87" s="50">
        <v>147273</v>
      </c>
      <c r="AM87" s="50">
        <v>14727</v>
      </c>
      <c r="AN87" s="50">
        <v>162000</v>
      </c>
      <c r="AO87" s="47"/>
      <c r="AP87" s="48" t="s">
        <v>84</v>
      </c>
      <c r="AQ87" s="51">
        <v>5</v>
      </c>
      <c r="AR87" s="48" t="s">
        <v>221</v>
      </c>
      <c r="AS87" s="48">
        <v>26003</v>
      </c>
      <c r="AT87" s="47" t="b">
        <v>0</v>
      </c>
      <c r="AU87" s="48" t="s">
        <v>81</v>
      </c>
      <c r="AV87" s="48"/>
      <c r="AW87" s="48" t="s">
        <v>222</v>
      </c>
      <c r="AX87" s="48"/>
      <c r="AY87" s="48" t="s">
        <v>85</v>
      </c>
      <c r="AZ87" s="47" t="b">
        <v>0</v>
      </c>
      <c r="BA87" s="47"/>
      <c r="BB87" s="47"/>
      <c r="BC87" s="48"/>
      <c r="BD87" s="48"/>
      <c r="BE87" s="47" t="b">
        <v>0</v>
      </c>
      <c r="BF87" s="47" t="b">
        <v>0</v>
      </c>
      <c r="BG87" s="48"/>
      <c r="BH87" s="48"/>
      <c r="BI87" s="49">
        <v>0</v>
      </c>
      <c r="BJ87" s="49">
        <v>0</v>
      </c>
      <c r="BK87" s="49">
        <v>162000</v>
      </c>
      <c r="BL87" s="48"/>
      <c r="BM87" s="48"/>
      <c r="BN87" s="48"/>
      <c r="BO87" s="48"/>
      <c r="BP87" s="48" t="s">
        <v>181</v>
      </c>
      <c r="BQ87" s="48"/>
      <c r="BR87" s="48"/>
      <c r="BS87" s="48">
        <v>0</v>
      </c>
      <c r="BT87" s="48"/>
      <c r="BU87" s="48"/>
      <c r="BV87" t="s">
        <v>184</v>
      </c>
      <c r="BW87" s="24" t="str">
        <f ca="1">VLOOKUP(BX87,Data!B:D,3,0)</f>
        <v>김화니</v>
      </c>
      <c r="BX87" s="24" t="str">
        <f>IFERROR(VLOOKUP(M87, 할인점점포등록!E:I, 5, 0), M87)</f>
        <v>동원아이팜</v>
      </c>
    </row>
    <row r="88" spans="2:76" ht="16.5" customHeight="1" x14ac:dyDescent="0.3">
      <c r="B88" s="47"/>
      <c r="C88" s="47" t="b">
        <v>1</v>
      </c>
      <c r="D88" s="48"/>
      <c r="E88" s="48" t="s">
        <v>211</v>
      </c>
      <c r="F88" s="48">
        <v>202610010023</v>
      </c>
      <c r="G88" s="52">
        <v>46296</v>
      </c>
      <c r="H88" s="48" t="s">
        <v>82</v>
      </c>
      <c r="I88" s="48" t="s">
        <v>83</v>
      </c>
      <c r="J88" s="48" t="s">
        <v>212</v>
      </c>
      <c r="K88" s="48" t="s">
        <v>213</v>
      </c>
      <c r="L88" s="48" t="s">
        <v>447</v>
      </c>
      <c r="M88" s="48" t="s">
        <v>447</v>
      </c>
      <c r="N88" s="48"/>
      <c r="O88" s="47" t="s">
        <v>448</v>
      </c>
      <c r="P88" s="48" t="s">
        <v>447</v>
      </c>
      <c r="Q88" s="48"/>
      <c r="R88" s="47" t="b">
        <v>0</v>
      </c>
      <c r="S88" s="48" t="s">
        <v>337</v>
      </c>
      <c r="T88" s="48" t="s">
        <v>338</v>
      </c>
      <c r="U88" s="48">
        <v>100</v>
      </c>
      <c r="V88" s="48" t="s">
        <v>234</v>
      </c>
      <c r="W88" s="48" t="s">
        <v>235</v>
      </c>
      <c r="X88" s="48" t="s">
        <v>330</v>
      </c>
      <c r="Y88" s="47"/>
      <c r="Z88" s="48" t="s">
        <v>84</v>
      </c>
      <c r="AA88" s="49">
        <v>33000</v>
      </c>
      <c r="AB88" s="49">
        <v>29700</v>
      </c>
      <c r="AC88" s="49">
        <v>10</v>
      </c>
      <c r="AD88" s="47" t="b">
        <v>1</v>
      </c>
      <c r="AE88" s="50">
        <v>10</v>
      </c>
      <c r="AF88" s="48" t="s">
        <v>9</v>
      </c>
      <c r="AG88" s="49">
        <v>1</v>
      </c>
      <c r="AH88" s="49">
        <v>29700</v>
      </c>
      <c r="AI88" s="49">
        <v>270000</v>
      </c>
      <c r="AJ88" s="49">
        <v>27000</v>
      </c>
      <c r="AK88" s="49">
        <v>297000</v>
      </c>
      <c r="AL88" s="50">
        <v>270000</v>
      </c>
      <c r="AM88" s="50">
        <v>27000</v>
      </c>
      <c r="AN88" s="50">
        <v>297000</v>
      </c>
      <c r="AO88" s="47"/>
      <c r="AP88" s="48" t="s">
        <v>84</v>
      </c>
      <c r="AQ88" s="51">
        <v>10</v>
      </c>
      <c r="AR88" s="48" t="s">
        <v>221</v>
      </c>
      <c r="AS88" s="48" t="s">
        <v>981</v>
      </c>
      <c r="AT88" s="47" t="b">
        <v>0</v>
      </c>
      <c r="AU88" s="48" t="s">
        <v>81</v>
      </c>
      <c r="AV88" s="48"/>
      <c r="AW88" s="48" t="s">
        <v>222</v>
      </c>
      <c r="AX88" s="48"/>
      <c r="AY88" s="48" t="s">
        <v>85</v>
      </c>
      <c r="AZ88" s="47" t="b">
        <v>0</v>
      </c>
      <c r="BA88" s="47"/>
      <c r="BB88" s="47"/>
      <c r="BC88" s="48"/>
      <c r="BD88" s="48"/>
      <c r="BE88" s="47" t="b">
        <v>0</v>
      </c>
      <c r="BF88" s="47" t="b">
        <v>0</v>
      </c>
      <c r="BG88" s="48"/>
      <c r="BH88" s="48"/>
      <c r="BI88" s="49">
        <v>0</v>
      </c>
      <c r="BJ88" s="49">
        <v>0</v>
      </c>
      <c r="BK88" s="49">
        <v>297000</v>
      </c>
      <c r="BL88" s="48"/>
      <c r="BM88" s="48"/>
      <c r="BN88" s="48"/>
      <c r="BO88" s="48"/>
      <c r="BP88" s="48" t="s">
        <v>181</v>
      </c>
      <c r="BQ88" s="48"/>
      <c r="BR88" s="48"/>
      <c r="BS88" s="48">
        <v>0</v>
      </c>
      <c r="BT88" s="48"/>
      <c r="BU88" s="48"/>
      <c r="BV88" t="s">
        <v>184</v>
      </c>
      <c r="BW88" s="24" t="str">
        <f ca="1">VLOOKUP(BX88,Data!B:D,3,0)</f>
        <v>김화니</v>
      </c>
      <c r="BX88" s="24" t="str">
        <f>IFERROR(VLOOKUP(M88, 할인점점포등록!E:I, 5, 0), M88)</f>
        <v>동원아이팜</v>
      </c>
    </row>
    <row r="89" spans="2:76" ht="16.5" customHeight="1" x14ac:dyDescent="0.3">
      <c r="B89" s="47"/>
      <c r="C89" s="47" t="b">
        <v>1</v>
      </c>
      <c r="D89" s="48"/>
      <c r="E89" s="48" t="s">
        <v>211</v>
      </c>
      <c r="F89" s="48">
        <v>202610010024</v>
      </c>
      <c r="G89" s="52">
        <v>46296</v>
      </c>
      <c r="H89" s="48" t="s">
        <v>82</v>
      </c>
      <c r="I89" s="48" t="s">
        <v>83</v>
      </c>
      <c r="J89" s="48" t="s">
        <v>212</v>
      </c>
      <c r="K89" s="48" t="s">
        <v>213</v>
      </c>
      <c r="L89" s="48" t="s">
        <v>363</v>
      </c>
      <c r="M89" s="48" t="s">
        <v>363</v>
      </c>
      <c r="N89" s="48"/>
      <c r="O89" s="47" t="s">
        <v>364</v>
      </c>
      <c r="P89" s="48" t="s">
        <v>363</v>
      </c>
      <c r="Q89" s="48"/>
      <c r="R89" s="47" t="b">
        <v>0</v>
      </c>
      <c r="S89" s="48" t="s">
        <v>423</v>
      </c>
      <c r="T89" s="48" t="s">
        <v>424</v>
      </c>
      <c r="U89" s="48">
        <v>28</v>
      </c>
      <c r="V89" s="48" t="s">
        <v>234</v>
      </c>
      <c r="W89" s="48" t="s">
        <v>235</v>
      </c>
      <c r="X89" s="48" t="s">
        <v>236</v>
      </c>
      <c r="Y89" s="47"/>
      <c r="Z89" s="48" t="s">
        <v>84</v>
      </c>
      <c r="AA89" s="49">
        <v>30800</v>
      </c>
      <c r="AB89" s="49">
        <v>27720</v>
      </c>
      <c r="AC89" s="49">
        <v>15</v>
      </c>
      <c r="AD89" s="47" t="b">
        <v>1</v>
      </c>
      <c r="AE89" s="50">
        <v>10</v>
      </c>
      <c r="AF89" s="48" t="s">
        <v>9</v>
      </c>
      <c r="AG89" s="49">
        <v>1</v>
      </c>
      <c r="AH89" s="49">
        <v>27720</v>
      </c>
      <c r="AI89" s="49">
        <v>378000</v>
      </c>
      <c r="AJ89" s="49">
        <v>37800</v>
      </c>
      <c r="AK89" s="49">
        <v>415800</v>
      </c>
      <c r="AL89" s="50">
        <v>378000</v>
      </c>
      <c r="AM89" s="50">
        <v>37800</v>
      </c>
      <c r="AN89" s="50">
        <v>415800</v>
      </c>
      <c r="AO89" s="47"/>
      <c r="AP89" s="48" t="s">
        <v>84</v>
      </c>
      <c r="AQ89" s="51">
        <v>15</v>
      </c>
      <c r="AR89" s="48" t="s">
        <v>221</v>
      </c>
      <c r="AS89" s="48">
        <v>26001</v>
      </c>
      <c r="AT89" s="47" t="b">
        <v>0</v>
      </c>
      <c r="AU89" s="48" t="s">
        <v>81</v>
      </c>
      <c r="AV89" s="48"/>
      <c r="AW89" s="48" t="s">
        <v>222</v>
      </c>
      <c r="AX89" s="48"/>
      <c r="AY89" s="48" t="s">
        <v>85</v>
      </c>
      <c r="AZ89" s="47" t="b">
        <v>0</v>
      </c>
      <c r="BA89" s="47"/>
      <c r="BB89" s="47"/>
      <c r="BC89" s="48"/>
      <c r="BD89" s="48"/>
      <c r="BE89" s="47" t="b">
        <v>0</v>
      </c>
      <c r="BF89" s="47" t="b">
        <v>0</v>
      </c>
      <c r="BG89" s="48"/>
      <c r="BH89" s="48"/>
      <c r="BI89" s="49">
        <v>0</v>
      </c>
      <c r="BJ89" s="49">
        <v>0</v>
      </c>
      <c r="BK89" s="49">
        <v>415800</v>
      </c>
      <c r="BL89" s="48"/>
      <c r="BM89" s="48"/>
      <c r="BN89" s="48"/>
      <c r="BO89" s="48"/>
      <c r="BP89" s="48" t="s">
        <v>181</v>
      </c>
      <c r="BQ89" s="48"/>
      <c r="BR89" s="48"/>
      <c r="BS89" s="48">
        <v>0</v>
      </c>
      <c r="BT89" s="48"/>
      <c r="BU89" s="48"/>
      <c r="BV89" t="s">
        <v>185</v>
      </c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7"/>
      <c r="C90" s="47" t="b">
        <v>1</v>
      </c>
      <c r="D90" s="48"/>
      <c r="E90" s="48" t="s">
        <v>211</v>
      </c>
      <c r="F90" s="48">
        <v>202610010024</v>
      </c>
      <c r="G90" s="52">
        <v>46296</v>
      </c>
      <c r="H90" s="48" t="s">
        <v>82</v>
      </c>
      <c r="I90" s="48" t="s">
        <v>83</v>
      </c>
      <c r="J90" s="48" t="s">
        <v>212</v>
      </c>
      <c r="K90" s="48" t="s">
        <v>213</v>
      </c>
      <c r="L90" s="48" t="s">
        <v>363</v>
      </c>
      <c r="M90" s="48" t="s">
        <v>363</v>
      </c>
      <c r="N90" s="48"/>
      <c r="O90" s="47" t="s">
        <v>364</v>
      </c>
      <c r="P90" s="48" t="s">
        <v>363</v>
      </c>
      <c r="Q90" s="48"/>
      <c r="R90" s="47" t="b">
        <v>0</v>
      </c>
      <c r="S90" s="48" t="s">
        <v>453</v>
      </c>
      <c r="T90" s="48" t="s">
        <v>454</v>
      </c>
      <c r="U90" s="48">
        <v>30</v>
      </c>
      <c r="V90" s="48" t="s">
        <v>234</v>
      </c>
      <c r="W90" s="48" t="s">
        <v>235</v>
      </c>
      <c r="X90" s="48" t="s">
        <v>446</v>
      </c>
      <c r="Y90" s="47"/>
      <c r="Z90" s="48" t="s">
        <v>84</v>
      </c>
      <c r="AA90" s="49">
        <v>18900</v>
      </c>
      <c r="AB90" s="49">
        <v>17010</v>
      </c>
      <c r="AC90" s="49">
        <v>5</v>
      </c>
      <c r="AD90" s="47" t="b">
        <v>1</v>
      </c>
      <c r="AE90" s="50">
        <v>10</v>
      </c>
      <c r="AF90" s="48" t="s">
        <v>9</v>
      </c>
      <c r="AG90" s="49">
        <v>1</v>
      </c>
      <c r="AH90" s="49">
        <v>17010</v>
      </c>
      <c r="AI90" s="49">
        <v>77318</v>
      </c>
      <c r="AJ90" s="49">
        <v>7732</v>
      </c>
      <c r="AK90" s="49">
        <v>85050</v>
      </c>
      <c r="AL90" s="50">
        <v>77318</v>
      </c>
      <c r="AM90" s="50">
        <v>7732</v>
      </c>
      <c r="AN90" s="50">
        <v>85050</v>
      </c>
      <c r="AO90" s="47"/>
      <c r="AP90" s="48" t="s">
        <v>84</v>
      </c>
      <c r="AQ90" s="51">
        <v>5</v>
      </c>
      <c r="AR90" s="48" t="s">
        <v>221</v>
      </c>
      <c r="AS90" s="48">
        <v>24002</v>
      </c>
      <c r="AT90" s="47" t="b">
        <v>0</v>
      </c>
      <c r="AU90" s="48" t="s">
        <v>81</v>
      </c>
      <c r="AV90" s="48"/>
      <c r="AW90" s="48" t="s">
        <v>222</v>
      </c>
      <c r="AX90" s="48"/>
      <c r="AY90" s="48" t="s">
        <v>85</v>
      </c>
      <c r="AZ90" s="47" t="b">
        <v>0</v>
      </c>
      <c r="BA90" s="47"/>
      <c r="BB90" s="47"/>
      <c r="BC90" s="48"/>
      <c r="BD90" s="48"/>
      <c r="BE90" s="47" t="b">
        <v>0</v>
      </c>
      <c r="BF90" s="47" t="b">
        <v>0</v>
      </c>
      <c r="BG90" s="48"/>
      <c r="BH90" s="48"/>
      <c r="BI90" s="49">
        <v>0</v>
      </c>
      <c r="BJ90" s="49">
        <v>0</v>
      </c>
      <c r="BK90" s="49">
        <v>85050</v>
      </c>
      <c r="BL90" s="48"/>
      <c r="BM90" s="48"/>
      <c r="BN90" s="48"/>
      <c r="BO90" s="48"/>
      <c r="BP90" s="48" t="s">
        <v>181</v>
      </c>
      <c r="BQ90" s="48"/>
      <c r="BR90" s="48"/>
      <c r="BS90" s="48">
        <v>0</v>
      </c>
      <c r="BT90" s="48"/>
      <c r="BU90" s="48"/>
      <c r="BV90" t="s">
        <v>185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7"/>
      <c r="C91" s="47" t="b">
        <v>1</v>
      </c>
      <c r="D91" s="48"/>
      <c r="E91" s="48" t="s">
        <v>211</v>
      </c>
      <c r="F91" s="48">
        <v>202610010024</v>
      </c>
      <c r="G91" s="52">
        <v>46296</v>
      </c>
      <c r="H91" s="48" t="s">
        <v>82</v>
      </c>
      <c r="I91" s="48" t="s">
        <v>83</v>
      </c>
      <c r="J91" s="48" t="s">
        <v>212</v>
      </c>
      <c r="K91" s="48" t="s">
        <v>213</v>
      </c>
      <c r="L91" s="48" t="s">
        <v>363</v>
      </c>
      <c r="M91" s="48" t="s">
        <v>363</v>
      </c>
      <c r="N91" s="48"/>
      <c r="O91" s="47" t="s">
        <v>364</v>
      </c>
      <c r="P91" s="48" t="s">
        <v>363</v>
      </c>
      <c r="Q91" s="48"/>
      <c r="R91" s="47" t="b">
        <v>0</v>
      </c>
      <c r="S91" s="48" t="s">
        <v>294</v>
      </c>
      <c r="T91" s="48" t="s">
        <v>295</v>
      </c>
      <c r="U91" s="48">
        <v>21</v>
      </c>
      <c r="V91" s="48" t="s">
        <v>218</v>
      </c>
      <c r="W91" s="48" t="s">
        <v>219</v>
      </c>
      <c r="X91" s="48" t="s">
        <v>225</v>
      </c>
      <c r="Y91" s="47"/>
      <c r="Z91" s="48" t="s">
        <v>84</v>
      </c>
      <c r="AA91" s="49">
        <v>25200</v>
      </c>
      <c r="AB91" s="49">
        <v>22680</v>
      </c>
      <c r="AC91" s="49">
        <v>50</v>
      </c>
      <c r="AD91" s="47" t="b">
        <v>1</v>
      </c>
      <c r="AE91" s="50">
        <v>10</v>
      </c>
      <c r="AF91" s="48" t="s">
        <v>9</v>
      </c>
      <c r="AG91" s="49">
        <v>1</v>
      </c>
      <c r="AH91" s="49">
        <v>22680</v>
      </c>
      <c r="AI91" s="49">
        <v>1030909</v>
      </c>
      <c r="AJ91" s="49">
        <v>103091</v>
      </c>
      <c r="AK91" s="49">
        <v>1134000</v>
      </c>
      <c r="AL91" s="50">
        <v>1030909</v>
      </c>
      <c r="AM91" s="50">
        <v>103091</v>
      </c>
      <c r="AN91" s="50">
        <v>1134000</v>
      </c>
      <c r="AO91" s="47"/>
      <c r="AP91" s="48" t="s">
        <v>84</v>
      </c>
      <c r="AQ91" s="51">
        <v>50</v>
      </c>
      <c r="AR91" s="48" t="s">
        <v>221</v>
      </c>
      <c r="AS91" s="48">
        <v>26004</v>
      </c>
      <c r="AT91" s="47" t="b">
        <v>0</v>
      </c>
      <c r="AU91" s="48" t="s">
        <v>81</v>
      </c>
      <c r="AV91" s="48"/>
      <c r="AW91" s="48" t="s">
        <v>222</v>
      </c>
      <c r="AX91" s="48"/>
      <c r="AY91" s="48" t="s">
        <v>85</v>
      </c>
      <c r="AZ91" s="47" t="b">
        <v>0</v>
      </c>
      <c r="BA91" s="47"/>
      <c r="BB91" s="47"/>
      <c r="BC91" s="48"/>
      <c r="BD91" s="48"/>
      <c r="BE91" s="47" t="b">
        <v>0</v>
      </c>
      <c r="BF91" s="47" t="b">
        <v>0</v>
      </c>
      <c r="BG91" s="48"/>
      <c r="BH91" s="48"/>
      <c r="BI91" s="49">
        <v>0</v>
      </c>
      <c r="BJ91" s="49">
        <v>0</v>
      </c>
      <c r="BK91" s="49">
        <v>1134000</v>
      </c>
      <c r="BL91" s="48"/>
      <c r="BM91" s="48"/>
      <c r="BN91" s="48"/>
      <c r="BO91" s="48"/>
      <c r="BP91" s="48" t="s">
        <v>181</v>
      </c>
      <c r="BQ91" s="48"/>
      <c r="BR91" s="48"/>
      <c r="BS91" s="48">
        <v>0</v>
      </c>
      <c r="BT91" s="48"/>
      <c r="BU91" s="48"/>
      <c r="BV91" t="s">
        <v>185</v>
      </c>
      <c r="BW91" s="24" t="str">
        <f ca="1">VLOOKUP(BX91,Data!B:D,3,0)</f>
        <v>김화니</v>
      </c>
      <c r="BX91" s="24" t="str">
        <f>IFERROR(VLOOKUP(M91, 할인점점포등록!E:I, 5, 0), M91)</f>
        <v>백제약품영남본부</v>
      </c>
    </row>
    <row r="92" spans="2:76" ht="16.5" customHeight="1" x14ac:dyDescent="0.3">
      <c r="B92" s="47"/>
      <c r="C92" s="47" t="b">
        <v>1</v>
      </c>
      <c r="D92" s="48"/>
      <c r="E92" s="48" t="s">
        <v>211</v>
      </c>
      <c r="F92" s="48">
        <v>202610010024</v>
      </c>
      <c r="G92" s="52">
        <v>46296</v>
      </c>
      <c r="H92" s="48" t="s">
        <v>82</v>
      </c>
      <c r="I92" s="48" t="s">
        <v>83</v>
      </c>
      <c r="J92" s="48" t="s">
        <v>212</v>
      </c>
      <c r="K92" s="48" t="s">
        <v>213</v>
      </c>
      <c r="L92" s="48" t="s">
        <v>363</v>
      </c>
      <c r="M92" s="48" t="s">
        <v>363</v>
      </c>
      <c r="N92" s="48"/>
      <c r="O92" s="47" t="s">
        <v>364</v>
      </c>
      <c r="P92" s="48" t="s">
        <v>363</v>
      </c>
      <c r="Q92" s="48"/>
      <c r="R92" s="47" t="b">
        <v>0</v>
      </c>
      <c r="S92" s="48" t="s">
        <v>245</v>
      </c>
      <c r="T92" s="48" t="s">
        <v>246</v>
      </c>
      <c r="U92" s="48">
        <v>300</v>
      </c>
      <c r="V92" s="48" t="s">
        <v>218</v>
      </c>
      <c r="W92" s="48" t="s">
        <v>219</v>
      </c>
      <c r="X92" s="48" t="s">
        <v>225</v>
      </c>
      <c r="Y92" s="47"/>
      <c r="Z92" s="48" t="s">
        <v>84</v>
      </c>
      <c r="AA92" s="49">
        <v>61500</v>
      </c>
      <c r="AB92" s="49">
        <v>55350</v>
      </c>
      <c r="AC92" s="49">
        <v>2</v>
      </c>
      <c r="AD92" s="47" t="b">
        <v>1</v>
      </c>
      <c r="AE92" s="50">
        <v>10</v>
      </c>
      <c r="AF92" s="48" t="s">
        <v>9</v>
      </c>
      <c r="AG92" s="49">
        <v>1</v>
      </c>
      <c r="AH92" s="49">
        <v>55350</v>
      </c>
      <c r="AI92" s="49">
        <v>100636.4</v>
      </c>
      <c r="AJ92" s="49">
        <v>10063.6</v>
      </c>
      <c r="AK92" s="49">
        <v>110700</v>
      </c>
      <c r="AL92" s="50">
        <v>100636</v>
      </c>
      <c r="AM92" s="50">
        <v>10064</v>
      </c>
      <c r="AN92" s="50">
        <v>110700</v>
      </c>
      <c r="AO92" s="47"/>
      <c r="AP92" s="48" t="s">
        <v>84</v>
      </c>
      <c r="AQ92" s="51">
        <v>2</v>
      </c>
      <c r="AR92" s="48" t="s">
        <v>221</v>
      </c>
      <c r="AS92" s="48" t="s">
        <v>273</v>
      </c>
      <c r="AT92" s="47" t="b">
        <v>0</v>
      </c>
      <c r="AU92" s="48" t="s">
        <v>81</v>
      </c>
      <c r="AV92" s="48"/>
      <c r="AW92" s="48" t="s">
        <v>222</v>
      </c>
      <c r="AX92" s="48"/>
      <c r="AY92" s="48" t="s">
        <v>85</v>
      </c>
      <c r="AZ92" s="47" t="b">
        <v>0</v>
      </c>
      <c r="BA92" s="47"/>
      <c r="BB92" s="47"/>
      <c r="BC92" s="48"/>
      <c r="BD92" s="48"/>
      <c r="BE92" s="47" t="b">
        <v>0</v>
      </c>
      <c r="BF92" s="47" t="b">
        <v>0</v>
      </c>
      <c r="BG92" s="48"/>
      <c r="BH92" s="48"/>
      <c r="BI92" s="49">
        <v>0</v>
      </c>
      <c r="BJ92" s="49">
        <v>0</v>
      </c>
      <c r="BK92" s="49">
        <v>110700</v>
      </c>
      <c r="BL92" s="48"/>
      <c r="BM92" s="48"/>
      <c r="BN92" s="48"/>
      <c r="BO92" s="48"/>
      <c r="BP92" s="48" t="s">
        <v>181</v>
      </c>
      <c r="BQ92" s="48"/>
      <c r="BR92" s="48"/>
      <c r="BS92" s="48">
        <v>0</v>
      </c>
      <c r="BT92" s="48"/>
      <c r="BU92" s="48"/>
      <c r="BW92" s="24" t="str">
        <f ca="1">VLOOKUP(BX92,Data!B:D,3,0)</f>
        <v>김화니</v>
      </c>
      <c r="BX92" s="24" t="str">
        <f>IFERROR(VLOOKUP(M92, 할인점점포등록!E:I, 5, 0), M92)</f>
        <v>백제약품영남본부</v>
      </c>
    </row>
    <row r="93" spans="2:76" ht="16.5" customHeight="1" x14ac:dyDescent="0.3">
      <c r="B93" s="47"/>
      <c r="C93" s="47" t="b">
        <v>1</v>
      </c>
      <c r="D93" s="48"/>
      <c r="E93" s="48" t="s">
        <v>211</v>
      </c>
      <c r="F93" s="48">
        <v>202610010024</v>
      </c>
      <c r="G93" s="52">
        <v>46296</v>
      </c>
      <c r="H93" s="48" t="s">
        <v>82</v>
      </c>
      <c r="I93" s="48" t="s">
        <v>83</v>
      </c>
      <c r="J93" s="48" t="s">
        <v>212</v>
      </c>
      <c r="K93" s="48" t="s">
        <v>213</v>
      </c>
      <c r="L93" s="48" t="s">
        <v>363</v>
      </c>
      <c r="M93" s="48" t="s">
        <v>363</v>
      </c>
      <c r="N93" s="48"/>
      <c r="O93" s="47" t="s">
        <v>364</v>
      </c>
      <c r="P93" s="48" t="s">
        <v>363</v>
      </c>
      <c r="Q93" s="48"/>
      <c r="R93" s="47" t="b">
        <v>0</v>
      </c>
      <c r="S93" s="48" t="s">
        <v>245</v>
      </c>
      <c r="T93" s="48" t="s">
        <v>246</v>
      </c>
      <c r="U93" s="48">
        <v>300</v>
      </c>
      <c r="V93" s="48" t="s">
        <v>218</v>
      </c>
      <c r="W93" s="48" t="s">
        <v>219</v>
      </c>
      <c r="X93" s="48" t="s">
        <v>225</v>
      </c>
      <c r="Y93" s="47"/>
      <c r="Z93" s="48" t="s">
        <v>84</v>
      </c>
      <c r="AA93" s="49">
        <v>61500</v>
      </c>
      <c r="AB93" s="49">
        <v>55350</v>
      </c>
      <c r="AC93" s="49">
        <v>3</v>
      </c>
      <c r="AD93" s="47" t="b">
        <v>1</v>
      </c>
      <c r="AE93" s="50">
        <v>10</v>
      </c>
      <c r="AF93" s="48" t="s">
        <v>9</v>
      </c>
      <c r="AG93" s="49">
        <v>1</v>
      </c>
      <c r="AH93" s="49">
        <v>55350</v>
      </c>
      <c r="AI93" s="49">
        <v>150954.6</v>
      </c>
      <c r="AJ93" s="49">
        <v>15095.4</v>
      </c>
      <c r="AK93" s="49">
        <v>166050</v>
      </c>
      <c r="AL93" s="50">
        <v>150955</v>
      </c>
      <c r="AM93" s="50">
        <v>15095</v>
      </c>
      <c r="AN93" s="50">
        <v>166050</v>
      </c>
      <c r="AO93" s="47"/>
      <c r="AP93" s="48" t="s">
        <v>84</v>
      </c>
      <c r="AQ93" s="51">
        <v>3</v>
      </c>
      <c r="AR93" s="48" t="s">
        <v>221</v>
      </c>
      <c r="AS93" s="48">
        <v>24011</v>
      </c>
      <c r="AT93" s="47" t="b">
        <v>0</v>
      </c>
      <c r="AU93" s="48" t="s">
        <v>81</v>
      </c>
      <c r="AV93" s="48"/>
      <c r="AW93" s="48" t="s">
        <v>222</v>
      </c>
      <c r="AX93" s="48"/>
      <c r="AY93" s="48" t="s">
        <v>85</v>
      </c>
      <c r="AZ93" s="47" t="b">
        <v>0</v>
      </c>
      <c r="BA93" s="47"/>
      <c r="BB93" s="47"/>
      <c r="BC93" s="48"/>
      <c r="BD93" s="48"/>
      <c r="BE93" s="47" t="b">
        <v>0</v>
      </c>
      <c r="BF93" s="47" t="b">
        <v>0</v>
      </c>
      <c r="BG93" s="48"/>
      <c r="BH93" s="48"/>
      <c r="BI93" s="49">
        <v>0</v>
      </c>
      <c r="BJ93" s="49">
        <v>0</v>
      </c>
      <c r="BK93" s="49">
        <v>166050</v>
      </c>
      <c r="BL93" s="48"/>
      <c r="BM93" s="48"/>
      <c r="BN93" s="48"/>
      <c r="BO93" s="48"/>
      <c r="BP93" s="48" t="s">
        <v>181</v>
      </c>
      <c r="BQ93" s="48"/>
      <c r="BR93" s="48"/>
      <c r="BS93" s="48">
        <v>0</v>
      </c>
      <c r="BT93" s="48"/>
      <c r="BU93" s="48"/>
      <c r="BW93" s="24" t="str">
        <f ca="1">VLOOKUP(BX93,Data!B:D,3,0)</f>
        <v>김화니</v>
      </c>
      <c r="BX93" s="24" t="str">
        <f>IFERROR(VLOOKUP(M93, 할인점점포등록!E:I, 5, 0), M93)</f>
        <v>백제약품영남본부</v>
      </c>
    </row>
    <row r="94" spans="2:76" ht="16.5" customHeight="1" x14ac:dyDescent="0.3">
      <c r="B94" s="47"/>
      <c r="C94" s="47" t="b">
        <v>1</v>
      </c>
      <c r="D94" s="48"/>
      <c r="E94" s="48" t="s">
        <v>211</v>
      </c>
      <c r="F94" s="48">
        <v>202610010024</v>
      </c>
      <c r="G94" s="52">
        <v>46296</v>
      </c>
      <c r="H94" s="48" t="s">
        <v>82</v>
      </c>
      <c r="I94" s="48" t="s">
        <v>83</v>
      </c>
      <c r="J94" s="48" t="s">
        <v>212</v>
      </c>
      <c r="K94" s="48" t="s">
        <v>213</v>
      </c>
      <c r="L94" s="48" t="s">
        <v>363</v>
      </c>
      <c r="M94" s="48" t="s">
        <v>363</v>
      </c>
      <c r="N94" s="48"/>
      <c r="O94" s="47" t="s">
        <v>364</v>
      </c>
      <c r="P94" s="48" t="s">
        <v>363</v>
      </c>
      <c r="Q94" s="48"/>
      <c r="R94" s="47" t="b">
        <v>0</v>
      </c>
      <c r="S94" s="48" t="s">
        <v>223</v>
      </c>
      <c r="T94" s="48" t="s">
        <v>224</v>
      </c>
      <c r="U94" s="48">
        <v>300</v>
      </c>
      <c r="V94" s="48" t="s">
        <v>218</v>
      </c>
      <c r="W94" s="48" t="s">
        <v>219</v>
      </c>
      <c r="X94" s="48" t="s">
        <v>225</v>
      </c>
      <c r="Y94" s="47"/>
      <c r="Z94" s="48" t="s">
        <v>84</v>
      </c>
      <c r="AA94" s="49">
        <v>44400</v>
      </c>
      <c r="AB94" s="49">
        <v>39960</v>
      </c>
      <c r="AC94" s="49">
        <v>5</v>
      </c>
      <c r="AD94" s="47" t="b">
        <v>1</v>
      </c>
      <c r="AE94" s="50">
        <v>10</v>
      </c>
      <c r="AF94" s="48" t="s">
        <v>9</v>
      </c>
      <c r="AG94" s="49">
        <v>1</v>
      </c>
      <c r="AH94" s="49">
        <v>39960</v>
      </c>
      <c r="AI94" s="49">
        <v>181636</v>
      </c>
      <c r="AJ94" s="49">
        <v>18164</v>
      </c>
      <c r="AK94" s="49">
        <v>199800</v>
      </c>
      <c r="AL94" s="50">
        <v>181636</v>
      </c>
      <c r="AM94" s="50">
        <v>18164</v>
      </c>
      <c r="AN94" s="50">
        <v>199800</v>
      </c>
      <c r="AO94" s="47"/>
      <c r="AP94" s="48" t="s">
        <v>84</v>
      </c>
      <c r="AQ94" s="51">
        <v>5</v>
      </c>
      <c r="AR94" s="48" t="s">
        <v>221</v>
      </c>
      <c r="AS94" s="48">
        <v>26005</v>
      </c>
      <c r="AT94" s="47" t="b">
        <v>0</v>
      </c>
      <c r="AU94" s="48" t="s">
        <v>81</v>
      </c>
      <c r="AV94" s="48"/>
      <c r="AW94" s="48" t="s">
        <v>222</v>
      </c>
      <c r="AX94" s="48"/>
      <c r="AY94" s="48" t="s">
        <v>85</v>
      </c>
      <c r="AZ94" s="47" t="b">
        <v>0</v>
      </c>
      <c r="BA94" s="47"/>
      <c r="BB94" s="47"/>
      <c r="BC94" s="48"/>
      <c r="BD94" s="48"/>
      <c r="BE94" s="47" t="b">
        <v>0</v>
      </c>
      <c r="BF94" s="47" t="b">
        <v>0</v>
      </c>
      <c r="BG94" s="48"/>
      <c r="BH94" s="48"/>
      <c r="BI94" s="49">
        <v>0</v>
      </c>
      <c r="BJ94" s="49">
        <v>0</v>
      </c>
      <c r="BK94" s="49">
        <v>199800</v>
      </c>
      <c r="BL94" s="48"/>
      <c r="BM94" s="48"/>
      <c r="BN94" s="48"/>
      <c r="BO94" s="48"/>
      <c r="BP94" s="48" t="s">
        <v>181</v>
      </c>
      <c r="BQ94" s="48"/>
      <c r="BR94" s="48"/>
      <c r="BS94" s="48">
        <v>0</v>
      </c>
      <c r="BT94" s="48"/>
      <c r="BU94" s="48"/>
      <c r="BW94" s="24" t="str">
        <f ca="1">VLOOKUP(BX94,Data!B:D,3,0)</f>
        <v>김화니</v>
      </c>
      <c r="BX94" s="24" t="str">
        <f>IFERROR(VLOOKUP(M94, 할인점점포등록!E:I, 5, 0), M94)</f>
        <v>백제약품영남본부</v>
      </c>
    </row>
    <row r="95" spans="2:76" ht="16.5" customHeight="1" x14ac:dyDescent="0.3">
      <c r="B95" s="47"/>
      <c r="C95" s="47" t="b">
        <v>1</v>
      </c>
      <c r="D95" s="48"/>
      <c r="E95" s="48" t="s">
        <v>211</v>
      </c>
      <c r="F95" s="48">
        <v>202610010024</v>
      </c>
      <c r="G95" s="52">
        <v>46296</v>
      </c>
      <c r="H95" s="48" t="s">
        <v>82</v>
      </c>
      <c r="I95" s="48" t="s">
        <v>83</v>
      </c>
      <c r="J95" s="48" t="s">
        <v>212</v>
      </c>
      <c r="K95" s="48" t="s">
        <v>213</v>
      </c>
      <c r="L95" s="48" t="s">
        <v>363</v>
      </c>
      <c r="M95" s="48" t="s">
        <v>363</v>
      </c>
      <c r="N95" s="48"/>
      <c r="O95" s="47" t="s">
        <v>364</v>
      </c>
      <c r="P95" s="48" t="s">
        <v>363</v>
      </c>
      <c r="Q95" s="48"/>
      <c r="R95" s="47" t="b">
        <v>0</v>
      </c>
      <c r="S95" s="48" t="s">
        <v>267</v>
      </c>
      <c r="T95" s="48" t="s">
        <v>224</v>
      </c>
      <c r="U95" s="48">
        <v>30</v>
      </c>
      <c r="V95" s="48" t="s">
        <v>218</v>
      </c>
      <c r="W95" s="48" t="s">
        <v>219</v>
      </c>
      <c r="X95" s="48" t="s">
        <v>225</v>
      </c>
      <c r="Y95" s="47"/>
      <c r="Z95" s="48" t="s">
        <v>84</v>
      </c>
      <c r="AA95" s="49">
        <v>4440</v>
      </c>
      <c r="AB95" s="49">
        <v>3996</v>
      </c>
      <c r="AC95" s="49">
        <v>60</v>
      </c>
      <c r="AD95" s="47" t="b">
        <v>1</v>
      </c>
      <c r="AE95" s="50">
        <v>10</v>
      </c>
      <c r="AF95" s="48" t="s">
        <v>9</v>
      </c>
      <c r="AG95" s="49">
        <v>1</v>
      </c>
      <c r="AH95" s="49">
        <v>3996</v>
      </c>
      <c r="AI95" s="49">
        <v>217964</v>
      </c>
      <c r="AJ95" s="49">
        <v>21796</v>
      </c>
      <c r="AK95" s="49">
        <v>239760</v>
      </c>
      <c r="AL95" s="50">
        <v>217964</v>
      </c>
      <c r="AM95" s="50">
        <v>21796</v>
      </c>
      <c r="AN95" s="50">
        <v>239760</v>
      </c>
      <c r="AO95" s="47"/>
      <c r="AP95" s="48" t="s">
        <v>84</v>
      </c>
      <c r="AQ95" s="51">
        <v>60</v>
      </c>
      <c r="AR95" s="48" t="s">
        <v>221</v>
      </c>
      <c r="AS95" s="48" t="s">
        <v>268</v>
      </c>
      <c r="AT95" s="47" t="b">
        <v>0</v>
      </c>
      <c r="AU95" s="48" t="s">
        <v>81</v>
      </c>
      <c r="AV95" s="48"/>
      <c r="AW95" s="48" t="s">
        <v>222</v>
      </c>
      <c r="AX95" s="48"/>
      <c r="AY95" s="48" t="s">
        <v>85</v>
      </c>
      <c r="AZ95" s="47" t="b">
        <v>0</v>
      </c>
      <c r="BA95" s="47"/>
      <c r="BB95" s="47"/>
      <c r="BC95" s="48"/>
      <c r="BD95" s="48"/>
      <c r="BE95" s="47" t="b">
        <v>0</v>
      </c>
      <c r="BF95" s="47" t="b">
        <v>0</v>
      </c>
      <c r="BG95" s="48"/>
      <c r="BH95" s="48"/>
      <c r="BI95" s="49">
        <v>0</v>
      </c>
      <c r="BJ95" s="49">
        <v>0</v>
      </c>
      <c r="BK95" s="49">
        <v>239760</v>
      </c>
      <c r="BL95" s="48"/>
      <c r="BM95" s="48"/>
      <c r="BN95" s="48"/>
      <c r="BO95" s="48"/>
      <c r="BP95" s="48" t="s">
        <v>181</v>
      </c>
      <c r="BQ95" s="48"/>
      <c r="BR95" s="48"/>
      <c r="BS95" s="48">
        <v>0</v>
      </c>
      <c r="BT95" s="48"/>
      <c r="BU95" s="48"/>
      <c r="BW95" s="24" t="str">
        <f ca="1">VLOOKUP(BX95,Data!B:D,3,0)</f>
        <v>김화니</v>
      </c>
      <c r="BX95" s="24" t="str">
        <f>IFERROR(VLOOKUP(M95, 할인점점포등록!E:I, 5, 0), M95)</f>
        <v>백제약품영남본부</v>
      </c>
    </row>
    <row r="96" spans="2:76" ht="16.5" customHeight="1" x14ac:dyDescent="0.3">
      <c r="B96" s="47"/>
      <c r="C96" s="47" t="b">
        <v>1</v>
      </c>
      <c r="D96" s="48"/>
      <c r="E96" s="48" t="s">
        <v>211</v>
      </c>
      <c r="F96" s="48">
        <v>202610010024</v>
      </c>
      <c r="G96" s="52">
        <v>46296</v>
      </c>
      <c r="H96" s="48" t="s">
        <v>82</v>
      </c>
      <c r="I96" s="48" t="s">
        <v>83</v>
      </c>
      <c r="J96" s="48" t="s">
        <v>212</v>
      </c>
      <c r="K96" s="48" t="s">
        <v>213</v>
      </c>
      <c r="L96" s="48" t="s">
        <v>363</v>
      </c>
      <c r="M96" s="48" t="s">
        <v>363</v>
      </c>
      <c r="N96" s="48"/>
      <c r="O96" s="47" t="s">
        <v>364</v>
      </c>
      <c r="P96" s="48" t="s">
        <v>363</v>
      </c>
      <c r="Q96" s="48"/>
      <c r="R96" s="47" t="b">
        <v>0</v>
      </c>
      <c r="S96" s="48" t="s">
        <v>334</v>
      </c>
      <c r="T96" s="48" t="s">
        <v>335</v>
      </c>
      <c r="U96" s="48">
        <v>1</v>
      </c>
      <c r="V96" s="48" t="s">
        <v>218</v>
      </c>
      <c r="W96" s="48" t="s">
        <v>256</v>
      </c>
      <c r="X96" s="48" t="s">
        <v>336</v>
      </c>
      <c r="Y96" s="47"/>
      <c r="Z96" s="48" t="s">
        <v>84</v>
      </c>
      <c r="AA96" s="49">
        <v>8400</v>
      </c>
      <c r="AB96" s="49">
        <v>7560</v>
      </c>
      <c r="AC96" s="49">
        <v>30</v>
      </c>
      <c r="AD96" s="47" t="b">
        <v>1</v>
      </c>
      <c r="AE96" s="50">
        <v>10</v>
      </c>
      <c r="AF96" s="48" t="s">
        <v>9</v>
      </c>
      <c r="AG96" s="49">
        <v>1</v>
      </c>
      <c r="AH96" s="49">
        <v>7560</v>
      </c>
      <c r="AI96" s="49">
        <v>206182</v>
      </c>
      <c r="AJ96" s="49">
        <v>20618</v>
      </c>
      <c r="AK96" s="49">
        <v>226800</v>
      </c>
      <c r="AL96" s="50">
        <v>206182</v>
      </c>
      <c r="AM96" s="50">
        <v>20618</v>
      </c>
      <c r="AN96" s="50">
        <v>226800</v>
      </c>
      <c r="AO96" s="47"/>
      <c r="AP96" s="48" t="s">
        <v>84</v>
      </c>
      <c r="AQ96" s="51">
        <v>30</v>
      </c>
      <c r="AR96" s="48" t="s">
        <v>221</v>
      </c>
      <c r="AS96" s="48">
        <v>25003</v>
      </c>
      <c r="AT96" s="47" t="b">
        <v>0</v>
      </c>
      <c r="AU96" s="48" t="s">
        <v>81</v>
      </c>
      <c r="AV96" s="48"/>
      <c r="AW96" s="48" t="s">
        <v>222</v>
      </c>
      <c r="AX96" s="48"/>
      <c r="AY96" s="48" t="s">
        <v>85</v>
      </c>
      <c r="AZ96" s="47" t="b">
        <v>0</v>
      </c>
      <c r="BA96" s="47"/>
      <c r="BB96" s="47"/>
      <c r="BC96" s="48"/>
      <c r="BD96" s="48"/>
      <c r="BE96" s="47" t="b">
        <v>0</v>
      </c>
      <c r="BF96" s="47" t="b">
        <v>0</v>
      </c>
      <c r="BG96" s="48"/>
      <c r="BH96" s="48"/>
      <c r="BI96" s="49">
        <v>0</v>
      </c>
      <c r="BJ96" s="49">
        <v>0</v>
      </c>
      <c r="BK96" s="49">
        <v>226800</v>
      </c>
      <c r="BL96" s="48"/>
      <c r="BM96" s="48"/>
      <c r="BN96" s="48"/>
      <c r="BO96" s="48"/>
      <c r="BP96" s="48" t="s">
        <v>181</v>
      </c>
      <c r="BQ96" s="48"/>
      <c r="BR96" s="48"/>
      <c r="BS96" s="48">
        <v>0</v>
      </c>
      <c r="BT96" s="48"/>
      <c r="BU96" s="48"/>
      <c r="BW96" s="24" t="str">
        <f ca="1">VLOOKUP(BX96,Data!B:D,3,0)</f>
        <v>김화니</v>
      </c>
      <c r="BX96" s="24" t="str">
        <f>IFERROR(VLOOKUP(M96, 할인점점포등록!E:I, 5, 0), M96)</f>
        <v>백제약품영남본부</v>
      </c>
    </row>
    <row r="97" spans="2:76" ht="16.5" customHeight="1" x14ac:dyDescent="0.3">
      <c r="B97" s="47"/>
      <c r="C97" s="47" t="b">
        <v>1</v>
      </c>
      <c r="D97" s="48"/>
      <c r="E97" s="48" t="s">
        <v>211</v>
      </c>
      <c r="F97" s="48">
        <v>202610010024</v>
      </c>
      <c r="G97" s="52">
        <v>46296</v>
      </c>
      <c r="H97" s="48" t="s">
        <v>82</v>
      </c>
      <c r="I97" s="48" t="s">
        <v>83</v>
      </c>
      <c r="J97" s="48" t="s">
        <v>212</v>
      </c>
      <c r="K97" s="48" t="s">
        <v>213</v>
      </c>
      <c r="L97" s="48" t="s">
        <v>363</v>
      </c>
      <c r="M97" s="48" t="s">
        <v>363</v>
      </c>
      <c r="N97" s="48"/>
      <c r="O97" s="47" t="s">
        <v>364</v>
      </c>
      <c r="P97" s="48" t="s">
        <v>363</v>
      </c>
      <c r="Q97" s="48"/>
      <c r="R97" s="47" t="b">
        <v>0</v>
      </c>
      <c r="S97" s="48" t="s">
        <v>367</v>
      </c>
      <c r="T97" s="48" t="s">
        <v>368</v>
      </c>
      <c r="U97" s="48">
        <v>100</v>
      </c>
      <c r="V97" s="48" t="s">
        <v>234</v>
      </c>
      <c r="W97" s="48" t="s">
        <v>235</v>
      </c>
      <c r="X97" s="48" t="s">
        <v>236</v>
      </c>
      <c r="Y97" s="47"/>
      <c r="Z97" s="48" t="s">
        <v>84</v>
      </c>
      <c r="AA97" s="49">
        <v>30000</v>
      </c>
      <c r="AB97" s="49">
        <v>27000</v>
      </c>
      <c r="AC97" s="49">
        <v>20</v>
      </c>
      <c r="AD97" s="47" t="b">
        <v>1</v>
      </c>
      <c r="AE97" s="50">
        <v>10</v>
      </c>
      <c r="AF97" s="48" t="s">
        <v>9</v>
      </c>
      <c r="AG97" s="49">
        <v>1</v>
      </c>
      <c r="AH97" s="49">
        <v>27000</v>
      </c>
      <c r="AI97" s="49">
        <v>490909</v>
      </c>
      <c r="AJ97" s="49">
        <v>49091</v>
      </c>
      <c r="AK97" s="49">
        <v>540000</v>
      </c>
      <c r="AL97" s="50">
        <v>490909</v>
      </c>
      <c r="AM97" s="50">
        <v>49091</v>
      </c>
      <c r="AN97" s="50">
        <v>540000</v>
      </c>
      <c r="AO97" s="47"/>
      <c r="AP97" s="48" t="s">
        <v>84</v>
      </c>
      <c r="AQ97" s="51">
        <v>20</v>
      </c>
      <c r="AR97" s="48" t="s">
        <v>221</v>
      </c>
      <c r="AS97" s="48">
        <v>25003</v>
      </c>
      <c r="AT97" s="47" t="b">
        <v>0</v>
      </c>
      <c r="AU97" s="48" t="s">
        <v>81</v>
      </c>
      <c r="AV97" s="48"/>
      <c r="AW97" s="48" t="s">
        <v>222</v>
      </c>
      <c r="AX97" s="48"/>
      <c r="AY97" s="48" t="s">
        <v>85</v>
      </c>
      <c r="AZ97" s="47" t="b">
        <v>0</v>
      </c>
      <c r="BA97" s="47"/>
      <c r="BB97" s="47"/>
      <c r="BC97" s="48"/>
      <c r="BD97" s="48"/>
      <c r="BE97" s="47" t="b">
        <v>0</v>
      </c>
      <c r="BF97" s="47" t="b">
        <v>0</v>
      </c>
      <c r="BG97" s="48"/>
      <c r="BH97" s="48"/>
      <c r="BI97" s="49">
        <v>0</v>
      </c>
      <c r="BJ97" s="49">
        <v>0</v>
      </c>
      <c r="BK97" s="49">
        <v>540000</v>
      </c>
      <c r="BL97" s="48"/>
      <c r="BM97" s="48"/>
      <c r="BN97" s="48"/>
      <c r="BO97" s="48"/>
      <c r="BP97" s="48" t="s">
        <v>181</v>
      </c>
      <c r="BQ97" s="48"/>
      <c r="BR97" s="48"/>
      <c r="BS97" s="48">
        <v>0</v>
      </c>
      <c r="BT97" s="48"/>
      <c r="BU97" s="48"/>
      <c r="BW97" s="24" t="str">
        <f ca="1">VLOOKUP(BX97,Data!B:D,3,0)</f>
        <v>김화니</v>
      </c>
      <c r="BX97" s="24" t="str">
        <f>IFERROR(VLOOKUP(M97, 할인점점포등록!E:I, 5, 0), M97)</f>
        <v>백제약품영남본부</v>
      </c>
    </row>
    <row r="98" spans="2:76" ht="16.5" customHeight="1" x14ac:dyDescent="0.3">
      <c r="B98" s="47"/>
      <c r="C98" s="47" t="b">
        <v>1</v>
      </c>
      <c r="D98" s="48"/>
      <c r="E98" s="48" t="s">
        <v>211</v>
      </c>
      <c r="F98" s="48">
        <v>202610010024</v>
      </c>
      <c r="G98" s="52">
        <v>46296</v>
      </c>
      <c r="H98" s="48" t="s">
        <v>82</v>
      </c>
      <c r="I98" s="48" t="s">
        <v>83</v>
      </c>
      <c r="J98" s="48" t="s">
        <v>212</v>
      </c>
      <c r="K98" s="48" t="s">
        <v>213</v>
      </c>
      <c r="L98" s="48" t="s">
        <v>363</v>
      </c>
      <c r="M98" s="48" t="s">
        <v>363</v>
      </c>
      <c r="N98" s="48"/>
      <c r="O98" s="47" t="s">
        <v>364</v>
      </c>
      <c r="P98" s="48" t="s">
        <v>363</v>
      </c>
      <c r="Q98" s="48"/>
      <c r="R98" s="47" t="b">
        <v>0</v>
      </c>
      <c r="S98" s="48" t="s">
        <v>369</v>
      </c>
      <c r="T98" s="48" t="s">
        <v>370</v>
      </c>
      <c r="U98" s="48">
        <v>60</v>
      </c>
      <c r="V98" s="48" t="s">
        <v>234</v>
      </c>
      <c r="W98" s="48" t="s">
        <v>235</v>
      </c>
      <c r="X98" s="48" t="s">
        <v>236</v>
      </c>
      <c r="Y98" s="47"/>
      <c r="Z98" s="48" t="s">
        <v>84</v>
      </c>
      <c r="AA98" s="49">
        <v>28980</v>
      </c>
      <c r="AB98" s="49">
        <v>26082</v>
      </c>
      <c r="AC98" s="49">
        <v>15</v>
      </c>
      <c r="AD98" s="47" t="b">
        <v>1</v>
      </c>
      <c r="AE98" s="50">
        <v>10</v>
      </c>
      <c r="AF98" s="48" t="s">
        <v>9</v>
      </c>
      <c r="AG98" s="49">
        <v>1</v>
      </c>
      <c r="AH98" s="49">
        <v>26082</v>
      </c>
      <c r="AI98" s="49">
        <v>355664</v>
      </c>
      <c r="AJ98" s="49">
        <v>35566</v>
      </c>
      <c r="AK98" s="49">
        <v>391230</v>
      </c>
      <c r="AL98" s="50">
        <v>355664</v>
      </c>
      <c r="AM98" s="50">
        <v>35566</v>
      </c>
      <c r="AN98" s="50">
        <v>391230</v>
      </c>
      <c r="AO98" s="47"/>
      <c r="AP98" s="48" t="s">
        <v>84</v>
      </c>
      <c r="AQ98" s="51">
        <v>15</v>
      </c>
      <c r="AR98" s="48" t="s">
        <v>221</v>
      </c>
      <c r="AS98" s="48">
        <v>26002</v>
      </c>
      <c r="AT98" s="47" t="b">
        <v>0</v>
      </c>
      <c r="AU98" s="48" t="s">
        <v>81</v>
      </c>
      <c r="AV98" s="48"/>
      <c r="AW98" s="48" t="s">
        <v>222</v>
      </c>
      <c r="AX98" s="48"/>
      <c r="AY98" s="48" t="s">
        <v>85</v>
      </c>
      <c r="AZ98" s="47" t="b">
        <v>0</v>
      </c>
      <c r="BA98" s="47"/>
      <c r="BB98" s="47"/>
      <c r="BC98" s="48"/>
      <c r="BD98" s="48"/>
      <c r="BE98" s="47" t="b">
        <v>0</v>
      </c>
      <c r="BF98" s="47" t="b">
        <v>0</v>
      </c>
      <c r="BG98" s="48"/>
      <c r="BH98" s="48"/>
      <c r="BI98" s="49">
        <v>0</v>
      </c>
      <c r="BJ98" s="49">
        <v>0</v>
      </c>
      <c r="BK98" s="49">
        <v>391230</v>
      </c>
      <c r="BL98" s="48"/>
      <c r="BM98" s="48"/>
      <c r="BN98" s="48"/>
      <c r="BO98" s="48"/>
      <c r="BP98" s="48" t="s">
        <v>181</v>
      </c>
      <c r="BQ98" s="48"/>
      <c r="BR98" s="48"/>
      <c r="BS98" s="48">
        <v>0</v>
      </c>
      <c r="BT98" s="48"/>
      <c r="BU98" s="48"/>
      <c r="BW98" s="24" t="str">
        <f ca="1">VLOOKUP(BX98,Data!B:D,3,0)</f>
        <v>김화니</v>
      </c>
      <c r="BX98" s="24" t="str">
        <f>IFERROR(VLOOKUP(M98, 할인점점포등록!E:I, 5, 0), M98)</f>
        <v>백제약품영남본부</v>
      </c>
    </row>
    <row r="99" spans="2:76" ht="16.5" customHeight="1" x14ac:dyDescent="0.3">
      <c r="B99" s="47"/>
      <c r="C99" s="47" t="b">
        <v>1</v>
      </c>
      <c r="D99" s="48"/>
      <c r="E99" s="48" t="s">
        <v>211</v>
      </c>
      <c r="F99" s="48">
        <v>202610010024</v>
      </c>
      <c r="G99" s="52">
        <v>46296</v>
      </c>
      <c r="H99" s="48" t="s">
        <v>82</v>
      </c>
      <c r="I99" s="48" t="s">
        <v>83</v>
      </c>
      <c r="J99" s="48" t="s">
        <v>212</v>
      </c>
      <c r="K99" s="48" t="s">
        <v>213</v>
      </c>
      <c r="L99" s="48" t="s">
        <v>363</v>
      </c>
      <c r="M99" s="48" t="s">
        <v>363</v>
      </c>
      <c r="N99" s="48"/>
      <c r="O99" s="47" t="s">
        <v>364</v>
      </c>
      <c r="P99" s="48" t="s">
        <v>363</v>
      </c>
      <c r="Q99" s="48"/>
      <c r="R99" s="47" t="b">
        <v>0</v>
      </c>
      <c r="S99" s="48" t="s">
        <v>272</v>
      </c>
      <c r="T99" s="48" t="s">
        <v>230</v>
      </c>
      <c r="U99" s="48">
        <v>300</v>
      </c>
      <c r="V99" s="48" t="s">
        <v>218</v>
      </c>
      <c r="W99" s="48" t="s">
        <v>219</v>
      </c>
      <c r="X99" s="48" t="s">
        <v>225</v>
      </c>
      <c r="Y99" s="47"/>
      <c r="Z99" s="48" t="s">
        <v>84</v>
      </c>
      <c r="AA99" s="49">
        <v>37500</v>
      </c>
      <c r="AB99" s="49">
        <v>33750</v>
      </c>
      <c r="AC99" s="49">
        <v>10</v>
      </c>
      <c r="AD99" s="47" t="b">
        <v>1</v>
      </c>
      <c r="AE99" s="50">
        <v>10</v>
      </c>
      <c r="AF99" s="48" t="s">
        <v>9</v>
      </c>
      <c r="AG99" s="49">
        <v>1</v>
      </c>
      <c r="AH99" s="49">
        <v>33750</v>
      </c>
      <c r="AI99" s="49">
        <v>306818</v>
      </c>
      <c r="AJ99" s="49">
        <v>30682</v>
      </c>
      <c r="AK99" s="49">
        <v>337500</v>
      </c>
      <c r="AL99" s="50">
        <v>306818</v>
      </c>
      <c r="AM99" s="50">
        <v>30682</v>
      </c>
      <c r="AN99" s="50">
        <v>337500</v>
      </c>
      <c r="AO99" s="47"/>
      <c r="AP99" s="48" t="s">
        <v>84</v>
      </c>
      <c r="AQ99" s="51">
        <v>10</v>
      </c>
      <c r="AR99" s="48" t="s">
        <v>221</v>
      </c>
      <c r="AS99" s="48">
        <v>26003</v>
      </c>
      <c r="AT99" s="47" t="b">
        <v>0</v>
      </c>
      <c r="AU99" s="48" t="s">
        <v>81</v>
      </c>
      <c r="AV99" s="48"/>
      <c r="AW99" s="48" t="s">
        <v>222</v>
      </c>
      <c r="AX99" s="48"/>
      <c r="AY99" s="48" t="s">
        <v>85</v>
      </c>
      <c r="AZ99" s="47" t="b">
        <v>0</v>
      </c>
      <c r="BA99" s="47"/>
      <c r="BB99" s="47"/>
      <c r="BC99" s="48"/>
      <c r="BD99" s="48"/>
      <c r="BE99" s="47" t="b">
        <v>0</v>
      </c>
      <c r="BF99" s="47" t="b">
        <v>0</v>
      </c>
      <c r="BG99" s="48"/>
      <c r="BH99" s="48"/>
      <c r="BI99" s="49">
        <v>0</v>
      </c>
      <c r="BJ99" s="49">
        <v>0</v>
      </c>
      <c r="BK99" s="49">
        <v>337500</v>
      </c>
      <c r="BL99" s="48"/>
      <c r="BM99" s="48"/>
      <c r="BN99" s="48"/>
      <c r="BO99" s="48"/>
      <c r="BP99" s="48" t="s">
        <v>181</v>
      </c>
      <c r="BQ99" s="48"/>
      <c r="BR99" s="48"/>
      <c r="BS99" s="48">
        <v>0</v>
      </c>
      <c r="BT99" s="48"/>
      <c r="BU99" s="48"/>
      <c r="BW99" s="24" t="str">
        <f ca="1">VLOOKUP(BX99,Data!B:D,3,0)</f>
        <v>김화니</v>
      </c>
      <c r="BX99" s="24" t="str">
        <f>IFERROR(VLOOKUP(M99, 할인점점포등록!E:I, 5, 0), M99)</f>
        <v>백제약품영남본부</v>
      </c>
    </row>
    <row r="100" spans="2:76" ht="16.5" customHeight="1" x14ac:dyDescent="0.3">
      <c r="B100" s="47"/>
      <c r="C100" s="47" t="b">
        <v>1</v>
      </c>
      <c r="D100" s="48"/>
      <c r="E100" s="48" t="s">
        <v>211</v>
      </c>
      <c r="F100" s="48">
        <v>202610010024</v>
      </c>
      <c r="G100" s="52">
        <v>46296</v>
      </c>
      <c r="H100" s="48" t="s">
        <v>82</v>
      </c>
      <c r="I100" s="48" t="s">
        <v>83</v>
      </c>
      <c r="J100" s="48" t="s">
        <v>212</v>
      </c>
      <c r="K100" s="48" t="s">
        <v>213</v>
      </c>
      <c r="L100" s="48" t="s">
        <v>363</v>
      </c>
      <c r="M100" s="48" t="s">
        <v>363</v>
      </c>
      <c r="N100" s="48"/>
      <c r="O100" s="47" t="s">
        <v>364</v>
      </c>
      <c r="P100" s="48" t="s">
        <v>363</v>
      </c>
      <c r="Q100" s="48"/>
      <c r="R100" s="47" t="b">
        <v>0</v>
      </c>
      <c r="S100" s="48" t="s">
        <v>229</v>
      </c>
      <c r="T100" s="48" t="s">
        <v>230</v>
      </c>
      <c r="U100" s="48">
        <v>30</v>
      </c>
      <c r="V100" s="48" t="s">
        <v>218</v>
      </c>
      <c r="W100" s="48" t="s">
        <v>219</v>
      </c>
      <c r="X100" s="48" t="s">
        <v>225</v>
      </c>
      <c r="Y100" s="47"/>
      <c r="Z100" s="48" t="s">
        <v>84</v>
      </c>
      <c r="AA100" s="49">
        <v>3750</v>
      </c>
      <c r="AB100" s="49">
        <v>3375</v>
      </c>
      <c r="AC100" s="49">
        <v>20</v>
      </c>
      <c r="AD100" s="47" t="b">
        <v>1</v>
      </c>
      <c r="AE100" s="50">
        <v>10</v>
      </c>
      <c r="AF100" s="48" t="s">
        <v>9</v>
      </c>
      <c r="AG100" s="49">
        <v>1</v>
      </c>
      <c r="AH100" s="49">
        <v>3375</v>
      </c>
      <c r="AI100" s="49">
        <v>61364</v>
      </c>
      <c r="AJ100" s="49">
        <v>6136</v>
      </c>
      <c r="AK100" s="49">
        <v>67500</v>
      </c>
      <c r="AL100" s="50">
        <v>61364</v>
      </c>
      <c r="AM100" s="50">
        <v>6136</v>
      </c>
      <c r="AN100" s="50">
        <v>67500</v>
      </c>
      <c r="AO100" s="47"/>
      <c r="AP100" s="48" t="s">
        <v>84</v>
      </c>
      <c r="AQ100" s="51">
        <v>20</v>
      </c>
      <c r="AR100" s="48" t="s">
        <v>221</v>
      </c>
      <c r="AS100" s="48" t="s">
        <v>231</v>
      </c>
      <c r="AT100" s="47" t="b">
        <v>0</v>
      </c>
      <c r="AU100" s="48" t="s">
        <v>81</v>
      </c>
      <c r="AV100" s="48"/>
      <c r="AW100" s="48" t="s">
        <v>222</v>
      </c>
      <c r="AX100" s="48"/>
      <c r="AY100" s="48" t="s">
        <v>85</v>
      </c>
      <c r="AZ100" s="47" t="b">
        <v>0</v>
      </c>
      <c r="BA100" s="47"/>
      <c r="BB100" s="47"/>
      <c r="BC100" s="48"/>
      <c r="BD100" s="48"/>
      <c r="BE100" s="47" t="b">
        <v>0</v>
      </c>
      <c r="BF100" s="47" t="b">
        <v>0</v>
      </c>
      <c r="BG100" s="48"/>
      <c r="BH100" s="48"/>
      <c r="BI100" s="49">
        <v>0</v>
      </c>
      <c r="BJ100" s="49">
        <v>0</v>
      </c>
      <c r="BK100" s="49">
        <v>67500</v>
      </c>
      <c r="BL100" s="48"/>
      <c r="BM100" s="48"/>
      <c r="BN100" s="48"/>
      <c r="BO100" s="48"/>
      <c r="BP100" s="48" t="s">
        <v>181</v>
      </c>
      <c r="BQ100" s="48"/>
      <c r="BR100" s="48"/>
      <c r="BS100" s="48">
        <v>0</v>
      </c>
      <c r="BT100" s="48"/>
      <c r="BU100" s="48"/>
      <c r="BW100" s="24" t="str">
        <f ca="1">VLOOKUP(BX100,Data!B:D,3,0)</f>
        <v>김화니</v>
      </c>
      <c r="BX100" s="24" t="str">
        <f>IFERROR(VLOOKUP(M100, 할인점점포등록!E:I, 5, 0), M100)</f>
        <v>백제약품영남본부</v>
      </c>
    </row>
    <row r="101" spans="2:76" ht="16.5" customHeight="1" x14ac:dyDescent="0.3">
      <c r="B101" s="47"/>
      <c r="C101" s="47" t="b">
        <v>1</v>
      </c>
      <c r="D101" s="48"/>
      <c r="E101" s="48" t="s">
        <v>211</v>
      </c>
      <c r="F101" s="48">
        <v>202610010024</v>
      </c>
      <c r="G101" s="52">
        <v>46296</v>
      </c>
      <c r="H101" s="48" t="s">
        <v>82</v>
      </c>
      <c r="I101" s="48" t="s">
        <v>83</v>
      </c>
      <c r="J101" s="48" t="s">
        <v>212</v>
      </c>
      <c r="K101" s="48" t="s">
        <v>213</v>
      </c>
      <c r="L101" s="48" t="s">
        <v>363</v>
      </c>
      <c r="M101" s="48" t="s">
        <v>363</v>
      </c>
      <c r="N101" s="48"/>
      <c r="O101" s="47" t="s">
        <v>364</v>
      </c>
      <c r="P101" s="48" t="s">
        <v>363</v>
      </c>
      <c r="Q101" s="48"/>
      <c r="R101" s="47" t="b">
        <v>0</v>
      </c>
      <c r="S101" s="48" t="s">
        <v>274</v>
      </c>
      <c r="T101" s="48" t="s">
        <v>275</v>
      </c>
      <c r="U101" s="48">
        <v>300</v>
      </c>
      <c r="V101" s="48" t="s">
        <v>218</v>
      </c>
      <c r="W101" s="48" t="s">
        <v>219</v>
      </c>
      <c r="X101" s="48" t="s">
        <v>225</v>
      </c>
      <c r="Y101" s="47"/>
      <c r="Z101" s="48" t="s">
        <v>84</v>
      </c>
      <c r="AA101" s="49">
        <v>56100</v>
      </c>
      <c r="AB101" s="49">
        <v>50490</v>
      </c>
      <c r="AC101" s="49">
        <v>10</v>
      </c>
      <c r="AD101" s="47" t="b">
        <v>1</v>
      </c>
      <c r="AE101" s="50">
        <v>10</v>
      </c>
      <c r="AF101" s="48" t="s">
        <v>9</v>
      </c>
      <c r="AG101" s="49">
        <v>1</v>
      </c>
      <c r="AH101" s="49">
        <v>50490</v>
      </c>
      <c r="AI101" s="49">
        <v>459000</v>
      </c>
      <c r="AJ101" s="49">
        <v>45900</v>
      </c>
      <c r="AK101" s="49">
        <v>504900</v>
      </c>
      <c r="AL101" s="50">
        <v>459000</v>
      </c>
      <c r="AM101" s="50">
        <v>45900</v>
      </c>
      <c r="AN101" s="50">
        <v>504900</v>
      </c>
      <c r="AO101" s="47"/>
      <c r="AP101" s="48" t="s">
        <v>84</v>
      </c>
      <c r="AQ101" s="51">
        <v>10</v>
      </c>
      <c r="AR101" s="48" t="s">
        <v>221</v>
      </c>
      <c r="AS101" s="48">
        <v>26002</v>
      </c>
      <c r="AT101" s="47" t="b">
        <v>0</v>
      </c>
      <c r="AU101" s="48" t="s">
        <v>81</v>
      </c>
      <c r="AV101" s="48"/>
      <c r="AW101" s="48" t="s">
        <v>222</v>
      </c>
      <c r="AX101" s="48"/>
      <c r="AY101" s="48" t="s">
        <v>85</v>
      </c>
      <c r="AZ101" s="47" t="b">
        <v>0</v>
      </c>
      <c r="BA101" s="47"/>
      <c r="BB101" s="47"/>
      <c r="BC101" s="48"/>
      <c r="BD101" s="48"/>
      <c r="BE101" s="47" t="b">
        <v>0</v>
      </c>
      <c r="BF101" s="47" t="b">
        <v>0</v>
      </c>
      <c r="BG101" s="48"/>
      <c r="BH101" s="48"/>
      <c r="BI101" s="49">
        <v>0</v>
      </c>
      <c r="BJ101" s="49">
        <v>0</v>
      </c>
      <c r="BK101" s="49">
        <v>504900</v>
      </c>
      <c r="BL101" s="48"/>
      <c r="BM101" s="48"/>
      <c r="BN101" s="48"/>
      <c r="BO101" s="48"/>
      <c r="BP101" s="48" t="s">
        <v>181</v>
      </c>
      <c r="BQ101" s="48"/>
      <c r="BR101" s="48"/>
      <c r="BS101" s="48">
        <v>0</v>
      </c>
      <c r="BT101" s="48"/>
      <c r="BU101" s="48"/>
      <c r="BW101" s="24" t="str">
        <f ca="1">VLOOKUP(BX101,Data!B:D,3,0)</f>
        <v>김화니</v>
      </c>
      <c r="BX101" s="24" t="str">
        <f>IFERROR(VLOOKUP(M101, 할인점점포등록!E:I, 5, 0), M101)</f>
        <v>백제약품영남본부</v>
      </c>
    </row>
    <row r="102" spans="2:76" ht="16.5" customHeight="1" x14ac:dyDescent="0.3">
      <c r="B102" s="47"/>
      <c r="C102" s="47" t="b">
        <v>1</v>
      </c>
      <c r="D102" s="48"/>
      <c r="E102" s="48" t="s">
        <v>211</v>
      </c>
      <c r="F102" s="48">
        <v>202610010024</v>
      </c>
      <c r="G102" s="52">
        <v>46296</v>
      </c>
      <c r="H102" s="48" t="s">
        <v>82</v>
      </c>
      <c r="I102" s="48" t="s">
        <v>83</v>
      </c>
      <c r="J102" s="48" t="s">
        <v>212</v>
      </c>
      <c r="K102" s="48" t="s">
        <v>213</v>
      </c>
      <c r="L102" s="48" t="s">
        <v>363</v>
      </c>
      <c r="M102" s="48" t="s">
        <v>363</v>
      </c>
      <c r="N102" s="48"/>
      <c r="O102" s="47" t="s">
        <v>364</v>
      </c>
      <c r="P102" s="48" t="s">
        <v>363</v>
      </c>
      <c r="Q102" s="48"/>
      <c r="R102" s="47" t="b">
        <v>0</v>
      </c>
      <c r="S102" s="48" t="s">
        <v>276</v>
      </c>
      <c r="T102" s="48" t="s">
        <v>275</v>
      </c>
      <c r="U102" s="48">
        <v>30</v>
      </c>
      <c r="V102" s="48" t="s">
        <v>218</v>
      </c>
      <c r="W102" s="48" t="s">
        <v>219</v>
      </c>
      <c r="X102" s="48" t="s">
        <v>225</v>
      </c>
      <c r="Y102" s="47"/>
      <c r="Z102" s="48" t="s">
        <v>84</v>
      </c>
      <c r="AA102" s="49">
        <v>5610</v>
      </c>
      <c r="AB102" s="49">
        <v>5049</v>
      </c>
      <c r="AC102" s="49">
        <v>30</v>
      </c>
      <c r="AD102" s="47" t="b">
        <v>1</v>
      </c>
      <c r="AE102" s="50">
        <v>10</v>
      </c>
      <c r="AF102" s="48" t="s">
        <v>9</v>
      </c>
      <c r="AG102" s="49">
        <v>1</v>
      </c>
      <c r="AH102" s="49">
        <v>5049</v>
      </c>
      <c r="AI102" s="49">
        <v>137700</v>
      </c>
      <c r="AJ102" s="49">
        <v>13770</v>
      </c>
      <c r="AK102" s="49">
        <v>151470</v>
      </c>
      <c r="AL102" s="50">
        <v>137700</v>
      </c>
      <c r="AM102" s="50">
        <v>13770</v>
      </c>
      <c r="AN102" s="50">
        <v>151470</v>
      </c>
      <c r="AO102" s="47"/>
      <c r="AP102" s="48" t="s">
        <v>84</v>
      </c>
      <c r="AQ102" s="51">
        <v>30</v>
      </c>
      <c r="AR102" s="48" t="s">
        <v>221</v>
      </c>
      <c r="AS102" s="48" t="s">
        <v>277</v>
      </c>
      <c r="AT102" s="47" t="b">
        <v>0</v>
      </c>
      <c r="AU102" s="48" t="s">
        <v>81</v>
      </c>
      <c r="AV102" s="48"/>
      <c r="AW102" s="48" t="s">
        <v>222</v>
      </c>
      <c r="AX102" s="48"/>
      <c r="AY102" s="48" t="s">
        <v>85</v>
      </c>
      <c r="AZ102" s="47" t="b">
        <v>0</v>
      </c>
      <c r="BA102" s="47"/>
      <c r="BB102" s="47"/>
      <c r="BC102" s="48"/>
      <c r="BD102" s="48"/>
      <c r="BE102" s="47" t="b">
        <v>0</v>
      </c>
      <c r="BF102" s="47" t="b">
        <v>0</v>
      </c>
      <c r="BG102" s="48"/>
      <c r="BH102" s="48"/>
      <c r="BI102" s="49">
        <v>0</v>
      </c>
      <c r="BJ102" s="49">
        <v>0</v>
      </c>
      <c r="BK102" s="49">
        <v>151470</v>
      </c>
      <c r="BL102" s="48"/>
      <c r="BM102" s="48"/>
      <c r="BN102" s="48"/>
      <c r="BO102" s="48"/>
      <c r="BP102" s="48" t="s">
        <v>181</v>
      </c>
      <c r="BQ102" s="48"/>
      <c r="BR102" s="48"/>
      <c r="BS102" s="48">
        <v>0</v>
      </c>
      <c r="BT102" s="48"/>
      <c r="BU102" s="48"/>
      <c r="BW102" s="24" t="str">
        <f ca="1">VLOOKUP(BX102,Data!B:D,3,0)</f>
        <v>김화니</v>
      </c>
      <c r="BX102" s="24" t="str">
        <f>IFERROR(VLOOKUP(M102, 할인점점포등록!E:I, 5, 0), M102)</f>
        <v>백제약품영남본부</v>
      </c>
    </row>
    <row r="103" spans="2:76" ht="16.5" customHeight="1" x14ac:dyDescent="0.3">
      <c r="B103" s="47"/>
      <c r="C103" s="47" t="b">
        <v>1</v>
      </c>
      <c r="D103" s="48"/>
      <c r="E103" s="48" t="s">
        <v>211</v>
      </c>
      <c r="F103" s="48">
        <v>202610010024</v>
      </c>
      <c r="G103" s="52">
        <v>46296</v>
      </c>
      <c r="H103" s="48" t="s">
        <v>82</v>
      </c>
      <c r="I103" s="48" t="s">
        <v>83</v>
      </c>
      <c r="J103" s="48" t="s">
        <v>212</v>
      </c>
      <c r="K103" s="48" t="s">
        <v>213</v>
      </c>
      <c r="L103" s="48" t="s">
        <v>363</v>
      </c>
      <c r="M103" s="48" t="s">
        <v>363</v>
      </c>
      <c r="N103" s="48"/>
      <c r="O103" s="47" t="s">
        <v>364</v>
      </c>
      <c r="P103" s="48" t="s">
        <v>363</v>
      </c>
      <c r="Q103" s="48"/>
      <c r="R103" s="47" t="b">
        <v>0</v>
      </c>
      <c r="S103" s="48" t="s">
        <v>414</v>
      </c>
      <c r="T103" s="48" t="s">
        <v>395</v>
      </c>
      <c r="U103" s="48">
        <v>500</v>
      </c>
      <c r="V103" s="48" t="s">
        <v>234</v>
      </c>
      <c r="W103" s="48" t="s">
        <v>235</v>
      </c>
      <c r="X103" s="48" t="s">
        <v>236</v>
      </c>
      <c r="Y103" s="47"/>
      <c r="Z103" s="48" t="s">
        <v>84</v>
      </c>
      <c r="AA103" s="49">
        <v>62500</v>
      </c>
      <c r="AB103" s="49">
        <v>56250</v>
      </c>
      <c r="AC103" s="49">
        <v>3</v>
      </c>
      <c r="AD103" s="47" t="b">
        <v>1</v>
      </c>
      <c r="AE103" s="50">
        <v>10</v>
      </c>
      <c r="AF103" s="48" t="s">
        <v>9</v>
      </c>
      <c r="AG103" s="49">
        <v>1</v>
      </c>
      <c r="AH103" s="49">
        <v>56250</v>
      </c>
      <c r="AI103" s="49">
        <v>153409</v>
      </c>
      <c r="AJ103" s="49">
        <v>15341</v>
      </c>
      <c r="AK103" s="49">
        <v>168750</v>
      </c>
      <c r="AL103" s="50">
        <v>153409</v>
      </c>
      <c r="AM103" s="50">
        <v>15341</v>
      </c>
      <c r="AN103" s="50">
        <v>168750</v>
      </c>
      <c r="AO103" s="47"/>
      <c r="AP103" s="48" t="s">
        <v>84</v>
      </c>
      <c r="AQ103" s="51">
        <v>3</v>
      </c>
      <c r="AR103" s="48" t="s">
        <v>221</v>
      </c>
      <c r="AS103" s="48" t="s">
        <v>271</v>
      </c>
      <c r="AT103" s="47" t="b">
        <v>0</v>
      </c>
      <c r="AU103" s="48" t="s">
        <v>81</v>
      </c>
      <c r="AV103" s="48"/>
      <c r="AW103" s="48" t="s">
        <v>222</v>
      </c>
      <c r="AX103" s="48"/>
      <c r="AY103" s="48" t="s">
        <v>85</v>
      </c>
      <c r="AZ103" s="47" t="b">
        <v>0</v>
      </c>
      <c r="BA103" s="47"/>
      <c r="BB103" s="47"/>
      <c r="BC103" s="48"/>
      <c r="BD103" s="48"/>
      <c r="BE103" s="47" t="b">
        <v>0</v>
      </c>
      <c r="BF103" s="47" t="b">
        <v>0</v>
      </c>
      <c r="BG103" s="48"/>
      <c r="BH103" s="48"/>
      <c r="BI103" s="49">
        <v>0</v>
      </c>
      <c r="BJ103" s="49">
        <v>0</v>
      </c>
      <c r="BK103" s="49">
        <v>168750</v>
      </c>
      <c r="BL103" s="48"/>
      <c r="BM103" s="48"/>
      <c r="BN103" s="48"/>
      <c r="BO103" s="48"/>
      <c r="BP103" s="48" t="s">
        <v>181</v>
      </c>
      <c r="BQ103" s="48"/>
      <c r="BR103" s="48"/>
      <c r="BS103" s="48">
        <v>0</v>
      </c>
      <c r="BT103" s="48"/>
      <c r="BU103" s="48"/>
      <c r="BW103" s="24" t="str">
        <f ca="1">VLOOKUP(BX103,Data!B:D,3,0)</f>
        <v>김화니</v>
      </c>
      <c r="BX103" s="24" t="str">
        <f>IFERROR(VLOOKUP(M103, 할인점점포등록!E:I, 5, 0), M103)</f>
        <v>백제약품영남본부</v>
      </c>
    </row>
    <row r="104" spans="2:76" ht="16.5" customHeight="1" x14ac:dyDescent="0.3">
      <c r="B104" s="47"/>
      <c r="C104" s="47" t="b">
        <v>1</v>
      </c>
      <c r="D104" s="48"/>
      <c r="E104" s="48" t="s">
        <v>211</v>
      </c>
      <c r="F104" s="48">
        <v>202610010024</v>
      </c>
      <c r="G104" s="52">
        <v>46296</v>
      </c>
      <c r="H104" s="48" t="s">
        <v>82</v>
      </c>
      <c r="I104" s="48" t="s">
        <v>83</v>
      </c>
      <c r="J104" s="48" t="s">
        <v>212</v>
      </c>
      <c r="K104" s="48" t="s">
        <v>213</v>
      </c>
      <c r="L104" s="48" t="s">
        <v>363</v>
      </c>
      <c r="M104" s="48" t="s">
        <v>363</v>
      </c>
      <c r="N104" s="48"/>
      <c r="O104" s="47" t="s">
        <v>364</v>
      </c>
      <c r="P104" s="48" t="s">
        <v>363</v>
      </c>
      <c r="Q104" s="48"/>
      <c r="R104" s="47" t="b">
        <v>0</v>
      </c>
      <c r="S104" s="48" t="s">
        <v>216</v>
      </c>
      <c r="T104" s="48" t="s">
        <v>217</v>
      </c>
      <c r="U104" s="48">
        <v>90</v>
      </c>
      <c r="V104" s="48" t="s">
        <v>218</v>
      </c>
      <c r="W104" s="48" t="s">
        <v>219</v>
      </c>
      <c r="X104" s="48" t="s">
        <v>220</v>
      </c>
      <c r="Y104" s="47"/>
      <c r="Z104" s="48" t="s">
        <v>84</v>
      </c>
      <c r="AA104" s="49">
        <v>36000</v>
      </c>
      <c r="AB104" s="49">
        <v>32400</v>
      </c>
      <c r="AC104" s="49">
        <v>30</v>
      </c>
      <c r="AD104" s="47" t="b">
        <v>1</v>
      </c>
      <c r="AE104" s="50">
        <v>10</v>
      </c>
      <c r="AF104" s="48" t="s">
        <v>9</v>
      </c>
      <c r="AG104" s="49">
        <v>1</v>
      </c>
      <c r="AH104" s="49">
        <v>32400</v>
      </c>
      <c r="AI104" s="49">
        <v>883636</v>
      </c>
      <c r="AJ104" s="49">
        <v>88364</v>
      </c>
      <c r="AK104" s="49">
        <v>972000</v>
      </c>
      <c r="AL104" s="50">
        <v>883636</v>
      </c>
      <c r="AM104" s="50">
        <v>88364</v>
      </c>
      <c r="AN104" s="50">
        <v>972000</v>
      </c>
      <c r="AO104" s="47"/>
      <c r="AP104" s="48" t="s">
        <v>84</v>
      </c>
      <c r="AQ104" s="51">
        <v>30</v>
      </c>
      <c r="AR104" s="48" t="s">
        <v>221</v>
      </c>
      <c r="AS104" s="48">
        <v>26003</v>
      </c>
      <c r="AT104" s="47" t="b">
        <v>0</v>
      </c>
      <c r="AU104" s="48" t="s">
        <v>81</v>
      </c>
      <c r="AV104" s="48"/>
      <c r="AW104" s="48" t="s">
        <v>222</v>
      </c>
      <c r="AX104" s="48"/>
      <c r="AY104" s="48" t="s">
        <v>85</v>
      </c>
      <c r="AZ104" s="47" t="b">
        <v>0</v>
      </c>
      <c r="BA104" s="47"/>
      <c r="BB104" s="47"/>
      <c r="BC104" s="48"/>
      <c r="BD104" s="48"/>
      <c r="BE104" s="47" t="b">
        <v>0</v>
      </c>
      <c r="BF104" s="47" t="b">
        <v>0</v>
      </c>
      <c r="BG104" s="48"/>
      <c r="BH104" s="48"/>
      <c r="BI104" s="49">
        <v>0</v>
      </c>
      <c r="BJ104" s="49">
        <v>0</v>
      </c>
      <c r="BK104" s="49">
        <v>972000</v>
      </c>
      <c r="BL104" s="48"/>
      <c r="BM104" s="48"/>
      <c r="BN104" s="48"/>
      <c r="BO104" s="48"/>
      <c r="BP104" s="48" t="s">
        <v>181</v>
      </c>
      <c r="BQ104" s="48"/>
      <c r="BR104" s="48"/>
      <c r="BS104" s="48">
        <v>0</v>
      </c>
      <c r="BT104" s="48"/>
      <c r="BU104" s="48"/>
      <c r="BW104" s="24" t="str">
        <f ca="1">VLOOKUP(BX104,Data!B:D,3,0)</f>
        <v>김화니</v>
      </c>
      <c r="BX104" s="24" t="str">
        <f>IFERROR(VLOOKUP(M104, 할인점점포등록!E:I, 5, 0), M104)</f>
        <v>백제약품영남본부</v>
      </c>
    </row>
    <row r="105" spans="2:76" ht="16.5" customHeight="1" x14ac:dyDescent="0.3">
      <c r="B105" s="47"/>
      <c r="C105" s="47" t="b">
        <v>1</v>
      </c>
      <c r="D105" s="48"/>
      <c r="E105" s="48" t="s">
        <v>211</v>
      </c>
      <c r="F105" s="48">
        <v>202610010024</v>
      </c>
      <c r="G105" s="52">
        <v>46296</v>
      </c>
      <c r="H105" s="48" t="s">
        <v>82</v>
      </c>
      <c r="I105" s="48" t="s">
        <v>83</v>
      </c>
      <c r="J105" s="48" t="s">
        <v>212</v>
      </c>
      <c r="K105" s="48" t="s">
        <v>213</v>
      </c>
      <c r="L105" s="48" t="s">
        <v>363</v>
      </c>
      <c r="M105" s="48" t="s">
        <v>363</v>
      </c>
      <c r="N105" s="48"/>
      <c r="O105" s="47" t="s">
        <v>364</v>
      </c>
      <c r="P105" s="48" t="s">
        <v>363</v>
      </c>
      <c r="Q105" s="48"/>
      <c r="R105" s="47" t="b">
        <v>0</v>
      </c>
      <c r="S105" s="48" t="s">
        <v>337</v>
      </c>
      <c r="T105" s="48" t="s">
        <v>338</v>
      </c>
      <c r="U105" s="48">
        <v>100</v>
      </c>
      <c r="V105" s="48" t="s">
        <v>234</v>
      </c>
      <c r="W105" s="48" t="s">
        <v>235</v>
      </c>
      <c r="X105" s="48" t="s">
        <v>330</v>
      </c>
      <c r="Y105" s="47"/>
      <c r="Z105" s="48" t="s">
        <v>84</v>
      </c>
      <c r="AA105" s="49">
        <v>33000</v>
      </c>
      <c r="AB105" s="49">
        <v>29700</v>
      </c>
      <c r="AC105" s="49">
        <v>10</v>
      </c>
      <c r="AD105" s="47" t="b">
        <v>1</v>
      </c>
      <c r="AE105" s="50">
        <v>10</v>
      </c>
      <c r="AF105" s="48" t="s">
        <v>9</v>
      </c>
      <c r="AG105" s="49">
        <v>1</v>
      </c>
      <c r="AH105" s="49">
        <v>29700</v>
      </c>
      <c r="AI105" s="49">
        <v>270000</v>
      </c>
      <c r="AJ105" s="49">
        <v>27000</v>
      </c>
      <c r="AK105" s="49">
        <v>297000</v>
      </c>
      <c r="AL105" s="50">
        <v>270000</v>
      </c>
      <c r="AM105" s="50">
        <v>27000</v>
      </c>
      <c r="AN105" s="50">
        <v>297000</v>
      </c>
      <c r="AO105" s="47"/>
      <c r="AP105" s="48" t="s">
        <v>84</v>
      </c>
      <c r="AQ105" s="51">
        <v>10</v>
      </c>
      <c r="AR105" s="48" t="s">
        <v>221</v>
      </c>
      <c r="AS105" s="48" t="s">
        <v>981</v>
      </c>
      <c r="AT105" s="47" t="b">
        <v>0</v>
      </c>
      <c r="AU105" s="48" t="s">
        <v>81</v>
      </c>
      <c r="AV105" s="48"/>
      <c r="AW105" s="48" t="s">
        <v>222</v>
      </c>
      <c r="AX105" s="48"/>
      <c r="AY105" s="48" t="s">
        <v>85</v>
      </c>
      <c r="AZ105" s="47" t="b">
        <v>0</v>
      </c>
      <c r="BA105" s="47"/>
      <c r="BB105" s="47"/>
      <c r="BC105" s="48"/>
      <c r="BD105" s="48"/>
      <c r="BE105" s="47" t="b">
        <v>0</v>
      </c>
      <c r="BF105" s="47" t="b">
        <v>0</v>
      </c>
      <c r="BG105" s="48"/>
      <c r="BH105" s="48"/>
      <c r="BI105" s="49">
        <v>0</v>
      </c>
      <c r="BJ105" s="49">
        <v>0</v>
      </c>
      <c r="BK105" s="49">
        <v>297000</v>
      </c>
      <c r="BL105" s="48"/>
      <c r="BM105" s="48"/>
      <c r="BN105" s="48"/>
      <c r="BO105" s="48"/>
      <c r="BP105" s="48" t="s">
        <v>181</v>
      </c>
      <c r="BQ105" s="48"/>
      <c r="BR105" s="48"/>
      <c r="BS105" s="48">
        <v>0</v>
      </c>
      <c r="BT105" s="48"/>
      <c r="BU105" s="48"/>
      <c r="BW105" s="24" t="str">
        <f ca="1">VLOOKUP(BX105,Data!B:D,3,0)</f>
        <v>김화니</v>
      </c>
      <c r="BX105" s="24" t="str">
        <f>IFERROR(VLOOKUP(M105, 할인점점포등록!E:I, 5, 0), M105)</f>
        <v>백제약품영남본부</v>
      </c>
    </row>
    <row r="106" spans="2:76" ht="16.5" customHeight="1" x14ac:dyDescent="0.3">
      <c r="B106" s="47"/>
      <c r="C106" s="47" t="b">
        <v>1</v>
      </c>
      <c r="D106" s="48"/>
      <c r="E106" s="48" t="s">
        <v>211</v>
      </c>
      <c r="F106" s="48">
        <v>202610010024</v>
      </c>
      <c r="G106" s="52">
        <v>46296</v>
      </c>
      <c r="H106" s="48" t="s">
        <v>82</v>
      </c>
      <c r="I106" s="48" t="s">
        <v>83</v>
      </c>
      <c r="J106" s="48" t="s">
        <v>212</v>
      </c>
      <c r="K106" s="48" t="s">
        <v>213</v>
      </c>
      <c r="L106" s="48" t="s">
        <v>363</v>
      </c>
      <c r="M106" s="48" t="s">
        <v>363</v>
      </c>
      <c r="N106" s="48"/>
      <c r="O106" s="47" t="s">
        <v>364</v>
      </c>
      <c r="P106" s="48" t="s">
        <v>363</v>
      </c>
      <c r="Q106" s="48"/>
      <c r="R106" s="47" t="b">
        <v>0</v>
      </c>
      <c r="S106" s="48" t="s">
        <v>303</v>
      </c>
      <c r="T106" s="48" t="s">
        <v>259</v>
      </c>
      <c r="U106" s="48">
        <v>30</v>
      </c>
      <c r="V106" s="48" t="s">
        <v>234</v>
      </c>
      <c r="W106" s="48" t="s">
        <v>235</v>
      </c>
      <c r="X106" s="48" t="s">
        <v>236</v>
      </c>
      <c r="Y106" s="47"/>
      <c r="Z106" s="48" t="s">
        <v>84</v>
      </c>
      <c r="AA106" s="49">
        <v>3090</v>
      </c>
      <c r="AB106" s="49">
        <v>2781</v>
      </c>
      <c r="AC106" s="49">
        <v>5</v>
      </c>
      <c r="AD106" s="47" t="b">
        <v>1</v>
      </c>
      <c r="AE106" s="50">
        <v>10</v>
      </c>
      <c r="AF106" s="48" t="s">
        <v>9</v>
      </c>
      <c r="AG106" s="49">
        <v>1</v>
      </c>
      <c r="AH106" s="49">
        <v>2781</v>
      </c>
      <c r="AI106" s="49">
        <v>12641</v>
      </c>
      <c r="AJ106" s="49">
        <v>1264</v>
      </c>
      <c r="AK106" s="49">
        <v>13905</v>
      </c>
      <c r="AL106" s="50">
        <v>12641</v>
      </c>
      <c r="AM106" s="50">
        <v>1264</v>
      </c>
      <c r="AN106" s="50">
        <v>13905</v>
      </c>
      <c r="AO106" s="47"/>
      <c r="AP106" s="48" t="s">
        <v>84</v>
      </c>
      <c r="AQ106" s="51">
        <v>5</v>
      </c>
      <c r="AR106" s="48" t="s">
        <v>221</v>
      </c>
      <c r="AS106" s="48" t="s">
        <v>304</v>
      </c>
      <c r="AT106" s="47" t="b">
        <v>0</v>
      </c>
      <c r="AU106" s="48" t="s">
        <v>81</v>
      </c>
      <c r="AV106" s="48"/>
      <c r="AW106" s="48" t="s">
        <v>222</v>
      </c>
      <c r="AX106" s="48"/>
      <c r="AY106" s="48" t="s">
        <v>85</v>
      </c>
      <c r="AZ106" s="47" t="b">
        <v>0</v>
      </c>
      <c r="BA106" s="47"/>
      <c r="BB106" s="47"/>
      <c r="BC106" s="48"/>
      <c r="BD106" s="48"/>
      <c r="BE106" s="47" t="b">
        <v>0</v>
      </c>
      <c r="BF106" s="47" t="b">
        <v>0</v>
      </c>
      <c r="BG106" s="48"/>
      <c r="BH106" s="48"/>
      <c r="BI106" s="49">
        <v>0</v>
      </c>
      <c r="BJ106" s="49">
        <v>0</v>
      </c>
      <c r="BK106" s="49">
        <v>13905</v>
      </c>
      <c r="BL106" s="48"/>
      <c r="BM106" s="48"/>
      <c r="BN106" s="48"/>
      <c r="BO106" s="48"/>
      <c r="BP106" s="48" t="s">
        <v>181</v>
      </c>
      <c r="BQ106" s="48"/>
      <c r="BR106" s="48"/>
      <c r="BS106" s="48">
        <v>0</v>
      </c>
      <c r="BT106" s="48"/>
      <c r="BU106" s="48"/>
      <c r="BW106" s="24" t="str">
        <f ca="1">VLOOKUP(BX106,Data!B:D,3,0)</f>
        <v>김화니</v>
      </c>
      <c r="BX106" s="24" t="str">
        <f>IFERROR(VLOOKUP(M106, 할인점점포등록!E:I, 5, 0), M106)</f>
        <v>백제약품영남본부</v>
      </c>
    </row>
    <row r="107" spans="2:76" ht="16.5" customHeight="1" x14ac:dyDescent="0.3">
      <c r="B107" s="47"/>
      <c r="C107" s="47" t="b">
        <v>1</v>
      </c>
      <c r="D107" s="48"/>
      <c r="E107" s="48" t="s">
        <v>211</v>
      </c>
      <c r="F107" s="48">
        <v>202610010024</v>
      </c>
      <c r="G107" s="52">
        <v>46296</v>
      </c>
      <c r="H107" s="48" t="s">
        <v>82</v>
      </c>
      <c r="I107" s="48" t="s">
        <v>83</v>
      </c>
      <c r="J107" s="48" t="s">
        <v>212</v>
      </c>
      <c r="K107" s="48" t="s">
        <v>213</v>
      </c>
      <c r="L107" s="48" t="s">
        <v>363</v>
      </c>
      <c r="M107" s="48" t="s">
        <v>363</v>
      </c>
      <c r="N107" s="48"/>
      <c r="O107" s="47" t="s">
        <v>364</v>
      </c>
      <c r="P107" s="48" t="s">
        <v>363</v>
      </c>
      <c r="Q107" s="48"/>
      <c r="R107" s="47" t="b">
        <v>0</v>
      </c>
      <c r="S107" s="48" t="s">
        <v>377</v>
      </c>
      <c r="T107" s="48" t="s">
        <v>378</v>
      </c>
      <c r="U107" s="48">
        <v>4</v>
      </c>
      <c r="V107" s="48" t="s">
        <v>234</v>
      </c>
      <c r="W107" s="48" t="s">
        <v>235</v>
      </c>
      <c r="X107" s="48" t="s">
        <v>236</v>
      </c>
      <c r="Y107" s="47"/>
      <c r="Z107" s="48" t="s">
        <v>84</v>
      </c>
      <c r="AA107" s="49">
        <v>23200</v>
      </c>
      <c r="AB107" s="49">
        <v>20880</v>
      </c>
      <c r="AC107" s="49">
        <v>20</v>
      </c>
      <c r="AD107" s="47" t="b">
        <v>1</v>
      </c>
      <c r="AE107" s="50">
        <v>10</v>
      </c>
      <c r="AF107" s="48" t="s">
        <v>9</v>
      </c>
      <c r="AG107" s="49">
        <v>1</v>
      </c>
      <c r="AH107" s="49">
        <v>20880</v>
      </c>
      <c r="AI107" s="49">
        <v>379636</v>
      </c>
      <c r="AJ107" s="49">
        <v>37964</v>
      </c>
      <c r="AK107" s="49">
        <v>417600</v>
      </c>
      <c r="AL107" s="50">
        <v>379636</v>
      </c>
      <c r="AM107" s="50">
        <v>37964</v>
      </c>
      <c r="AN107" s="50">
        <v>417600</v>
      </c>
      <c r="AO107" s="47"/>
      <c r="AP107" s="48" t="s">
        <v>84</v>
      </c>
      <c r="AQ107" s="51">
        <v>20</v>
      </c>
      <c r="AR107" s="48" t="s">
        <v>221</v>
      </c>
      <c r="AS107" s="48">
        <v>26001</v>
      </c>
      <c r="AT107" s="47" t="b">
        <v>0</v>
      </c>
      <c r="AU107" s="48" t="s">
        <v>81</v>
      </c>
      <c r="AV107" s="48"/>
      <c r="AW107" s="48" t="s">
        <v>222</v>
      </c>
      <c r="AX107" s="48"/>
      <c r="AY107" s="48" t="s">
        <v>85</v>
      </c>
      <c r="AZ107" s="47" t="b">
        <v>0</v>
      </c>
      <c r="BA107" s="47"/>
      <c r="BB107" s="47"/>
      <c r="BC107" s="48"/>
      <c r="BD107" s="48"/>
      <c r="BE107" s="47" t="b">
        <v>0</v>
      </c>
      <c r="BF107" s="47" t="b">
        <v>0</v>
      </c>
      <c r="BG107" s="48"/>
      <c r="BH107" s="48"/>
      <c r="BI107" s="49">
        <v>0</v>
      </c>
      <c r="BJ107" s="49">
        <v>0</v>
      </c>
      <c r="BK107" s="49">
        <v>417600</v>
      </c>
      <c r="BL107" s="48"/>
      <c r="BM107" s="48"/>
      <c r="BN107" s="48"/>
      <c r="BO107" s="48"/>
      <c r="BP107" s="48" t="s">
        <v>181</v>
      </c>
      <c r="BQ107" s="48"/>
      <c r="BR107" s="48"/>
      <c r="BS107" s="48">
        <v>0</v>
      </c>
      <c r="BT107" s="48"/>
      <c r="BU107" s="48"/>
      <c r="BW107" s="24" t="str">
        <f ca="1">VLOOKUP(BX107,Data!B:D,3,0)</f>
        <v>김화니</v>
      </c>
      <c r="BX107" s="24" t="str">
        <f>IFERROR(VLOOKUP(M107, 할인점점포등록!E:I, 5, 0), M107)</f>
        <v>백제약품영남본부</v>
      </c>
    </row>
    <row r="108" spans="2:76" ht="16.5" customHeight="1" x14ac:dyDescent="0.3">
      <c r="B108" s="47"/>
      <c r="C108" s="47" t="b">
        <v>1</v>
      </c>
      <c r="D108" s="48"/>
      <c r="E108" s="48" t="s">
        <v>211</v>
      </c>
      <c r="F108" s="48">
        <v>202610010024</v>
      </c>
      <c r="G108" s="52">
        <v>46296</v>
      </c>
      <c r="H108" s="48" t="s">
        <v>82</v>
      </c>
      <c r="I108" s="48" t="s">
        <v>83</v>
      </c>
      <c r="J108" s="48" t="s">
        <v>212</v>
      </c>
      <c r="K108" s="48" t="s">
        <v>213</v>
      </c>
      <c r="L108" s="48" t="s">
        <v>363</v>
      </c>
      <c r="M108" s="48" t="s">
        <v>363</v>
      </c>
      <c r="N108" s="48"/>
      <c r="O108" s="47" t="s">
        <v>364</v>
      </c>
      <c r="P108" s="48" t="s">
        <v>363</v>
      </c>
      <c r="Q108" s="48"/>
      <c r="R108" s="47" t="b">
        <v>0</v>
      </c>
      <c r="S108" s="48" t="s">
        <v>379</v>
      </c>
      <c r="T108" s="48" t="s">
        <v>299</v>
      </c>
      <c r="U108" s="48">
        <v>100</v>
      </c>
      <c r="V108" s="48" t="s">
        <v>86</v>
      </c>
      <c r="W108" s="48" t="s">
        <v>283</v>
      </c>
      <c r="X108" s="48" t="s">
        <v>284</v>
      </c>
      <c r="Y108" s="47"/>
      <c r="Z108" s="48" t="s">
        <v>84</v>
      </c>
      <c r="AA108" s="49">
        <v>37300</v>
      </c>
      <c r="AB108" s="49">
        <v>33570</v>
      </c>
      <c r="AC108" s="49">
        <v>40</v>
      </c>
      <c r="AD108" s="47" t="b">
        <v>1</v>
      </c>
      <c r="AE108" s="50">
        <v>10</v>
      </c>
      <c r="AF108" s="48" t="s">
        <v>9</v>
      </c>
      <c r="AG108" s="49">
        <v>1</v>
      </c>
      <c r="AH108" s="49">
        <v>33570</v>
      </c>
      <c r="AI108" s="49">
        <v>1220727</v>
      </c>
      <c r="AJ108" s="49">
        <v>122073</v>
      </c>
      <c r="AK108" s="49">
        <v>1342800</v>
      </c>
      <c r="AL108" s="50">
        <v>1220727</v>
      </c>
      <c r="AM108" s="50">
        <v>122073</v>
      </c>
      <c r="AN108" s="50">
        <v>1342800</v>
      </c>
      <c r="AO108" s="47"/>
      <c r="AP108" s="48" t="s">
        <v>84</v>
      </c>
      <c r="AQ108" s="51">
        <v>40</v>
      </c>
      <c r="AR108" s="48" t="s">
        <v>221</v>
      </c>
      <c r="AS108" s="48">
        <v>26001</v>
      </c>
      <c r="AT108" s="47" t="b">
        <v>0</v>
      </c>
      <c r="AU108" s="48" t="s">
        <v>81</v>
      </c>
      <c r="AV108" s="48"/>
      <c r="AW108" s="48" t="s">
        <v>222</v>
      </c>
      <c r="AX108" s="48"/>
      <c r="AY108" s="48" t="s">
        <v>85</v>
      </c>
      <c r="AZ108" s="47" t="b">
        <v>0</v>
      </c>
      <c r="BA108" s="47"/>
      <c r="BB108" s="47"/>
      <c r="BC108" s="48"/>
      <c r="BD108" s="48"/>
      <c r="BE108" s="47" t="b">
        <v>0</v>
      </c>
      <c r="BF108" s="47" t="b">
        <v>0</v>
      </c>
      <c r="BG108" s="48"/>
      <c r="BH108" s="48"/>
      <c r="BI108" s="49">
        <v>0</v>
      </c>
      <c r="BJ108" s="49">
        <v>0</v>
      </c>
      <c r="BK108" s="49">
        <v>1342800</v>
      </c>
      <c r="BL108" s="48"/>
      <c r="BM108" s="48"/>
      <c r="BN108" s="48"/>
      <c r="BO108" s="48"/>
      <c r="BP108" s="48" t="s">
        <v>86</v>
      </c>
      <c r="BQ108" s="48"/>
      <c r="BR108" s="48"/>
      <c r="BS108" s="48">
        <v>0</v>
      </c>
      <c r="BT108" s="48"/>
      <c r="BU108" s="48"/>
      <c r="BW108" s="24" t="str">
        <f ca="1">VLOOKUP(BX108,Data!B:D,3,0)</f>
        <v>김화니</v>
      </c>
      <c r="BX108" s="24" t="str">
        <f>IFERROR(VLOOKUP(M108, 할인점점포등록!E:I, 5, 0), M108)</f>
        <v>백제약품영남본부</v>
      </c>
    </row>
    <row r="109" spans="2:76" ht="16.5" customHeight="1" x14ac:dyDescent="0.3">
      <c r="B109" s="47"/>
      <c r="C109" s="47" t="b">
        <v>1</v>
      </c>
      <c r="D109" s="48"/>
      <c r="E109" s="48" t="s">
        <v>211</v>
      </c>
      <c r="F109" s="48">
        <v>202610010025</v>
      </c>
      <c r="G109" s="52">
        <v>46296</v>
      </c>
      <c r="H109" s="48" t="s">
        <v>82</v>
      </c>
      <c r="I109" s="48" t="s">
        <v>83</v>
      </c>
      <c r="J109" s="48" t="s">
        <v>212</v>
      </c>
      <c r="K109" s="48" t="s">
        <v>213</v>
      </c>
      <c r="L109" s="48" t="s">
        <v>538</v>
      </c>
      <c r="M109" s="48" t="s">
        <v>538</v>
      </c>
      <c r="N109" s="48"/>
      <c r="O109" s="47" t="s">
        <v>539</v>
      </c>
      <c r="P109" s="48" t="s">
        <v>538</v>
      </c>
      <c r="Q109" s="48"/>
      <c r="R109" s="47" t="b">
        <v>0</v>
      </c>
      <c r="S109" s="48" t="s">
        <v>294</v>
      </c>
      <c r="T109" s="48" t="s">
        <v>295</v>
      </c>
      <c r="U109" s="48">
        <v>21</v>
      </c>
      <c r="V109" s="48" t="s">
        <v>218</v>
      </c>
      <c r="W109" s="48" t="s">
        <v>219</v>
      </c>
      <c r="X109" s="48" t="s">
        <v>225</v>
      </c>
      <c r="Y109" s="47"/>
      <c r="Z109" s="48" t="s">
        <v>84</v>
      </c>
      <c r="AA109" s="49">
        <v>25200</v>
      </c>
      <c r="AB109" s="49">
        <v>22680</v>
      </c>
      <c r="AC109" s="49">
        <v>100</v>
      </c>
      <c r="AD109" s="47" t="b">
        <v>1</v>
      </c>
      <c r="AE109" s="50">
        <v>10</v>
      </c>
      <c r="AF109" s="48" t="s">
        <v>9</v>
      </c>
      <c r="AG109" s="49">
        <v>1</v>
      </c>
      <c r="AH109" s="49">
        <v>22680</v>
      </c>
      <c r="AI109" s="49">
        <v>2061818</v>
      </c>
      <c r="AJ109" s="49">
        <v>206182</v>
      </c>
      <c r="AK109" s="49">
        <v>2268000</v>
      </c>
      <c r="AL109" s="50">
        <v>2061818</v>
      </c>
      <c r="AM109" s="50">
        <v>206182</v>
      </c>
      <c r="AN109" s="50">
        <v>2268000</v>
      </c>
      <c r="AO109" s="47"/>
      <c r="AP109" s="48" t="s">
        <v>84</v>
      </c>
      <c r="AQ109" s="51">
        <v>100</v>
      </c>
      <c r="AR109" s="48" t="s">
        <v>221</v>
      </c>
      <c r="AS109" s="48">
        <v>26004</v>
      </c>
      <c r="AT109" s="47" t="b">
        <v>0</v>
      </c>
      <c r="AU109" s="48" t="s">
        <v>81</v>
      </c>
      <c r="AV109" s="48"/>
      <c r="AW109" s="48" t="s">
        <v>222</v>
      </c>
      <c r="AX109" s="48"/>
      <c r="AY109" s="48" t="s">
        <v>85</v>
      </c>
      <c r="AZ109" s="47" t="b">
        <v>0</v>
      </c>
      <c r="BA109" s="47"/>
      <c r="BB109" s="47"/>
      <c r="BC109" s="48"/>
      <c r="BD109" s="48"/>
      <c r="BE109" s="47" t="b">
        <v>0</v>
      </c>
      <c r="BF109" s="47" t="b">
        <v>0</v>
      </c>
      <c r="BG109" s="48"/>
      <c r="BH109" s="48"/>
      <c r="BI109" s="49">
        <v>0</v>
      </c>
      <c r="BJ109" s="49">
        <v>0</v>
      </c>
      <c r="BK109" s="49">
        <v>2268000</v>
      </c>
      <c r="BL109" s="48"/>
      <c r="BM109" s="48"/>
      <c r="BN109" s="48"/>
      <c r="BO109" s="48"/>
      <c r="BP109" s="48" t="s">
        <v>181</v>
      </c>
      <c r="BQ109" s="48"/>
      <c r="BR109" s="48"/>
      <c r="BS109" s="48">
        <v>0</v>
      </c>
      <c r="BT109" s="48"/>
      <c r="BU109" s="48"/>
      <c r="BW109" s="24" t="str">
        <f ca="1">VLOOKUP(BX109,Data!B:D,3,0)</f>
        <v>김화니</v>
      </c>
      <c r="BX109" s="24" t="str">
        <f>IFERROR(VLOOKUP(M109, 할인점점포등록!E:I, 5, 0), M109)</f>
        <v>남양약품</v>
      </c>
    </row>
    <row r="110" spans="2:76" ht="16.5" customHeight="1" x14ac:dyDescent="0.3">
      <c r="B110" s="47"/>
      <c r="C110" s="47" t="b">
        <v>1</v>
      </c>
      <c r="D110" s="48"/>
      <c r="E110" s="48" t="s">
        <v>211</v>
      </c>
      <c r="F110" s="48">
        <v>202610010026</v>
      </c>
      <c r="G110" s="52">
        <v>46296</v>
      </c>
      <c r="H110" s="48" t="s">
        <v>82</v>
      </c>
      <c r="I110" s="48" t="s">
        <v>83</v>
      </c>
      <c r="J110" s="48" t="s">
        <v>212</v>
      </c>
      <c r="K110" s="48" t="s">
        <v>213</v>
      </c>
      <c r="L110" s="48" t="s">
        <v>648</v>
      </c>
      <c r="M110" s="48" t="s">
        <v>648</v>
      </c>
      <c r="N110" s="48"/>
      <c r="O110" s="47" t="s">
        <v>977</v>
      </c>
      <c r="P110" s="48" t="s">
        <v>648</v>
      </c>
      <c r="Q110" s="48"/>
      <c r="R110" s="47" t="b">
        <v>0</v>
      </c>
      <c r="S110" s="48" t="s">
        <v>241</v>
      </c>
      <c r="T110" s="48" t="s">
        <v>242</v>
      </c>
      <c r="U110" s="48">
        <v>28</v>
      </c>
      <c r="V110" s="48" t="s">
        <v>234</v>
      </c>
      <c r="W110" s="48" t="s">
        <v>235</v>
      </c>
      <c r="X110" s="48" t="s">
        <v>236</v>
      </c>
      <c r="Y110" s="47"/>
      <c r="Z110" s="48" t="s">
        <v>84</v>
      </c>
      <c r="AA110" s="49">
        <v>12712</v>
      </c>
      <c r="AB110" s="49">
        <v>11441</v>
      </c>
      <c r="AC110" s="49">
        <v>120</v>
      </c>
      <c r="AD110" s="47" t="b">
        <v>1</v>
      </c>
      <c r="AE110" s="50">
        <v>10</v>
      </c>
      <c r="AF110" s="48" t="s">
        <v>9</v>
      </c>
      <c r="AG110" s="49">
        <v>1</v>
      </c>
      <c r="AH110" s="49">
        <v>11441</v>
      </c>
      <c r="AI110" s="49">
        <v>1248109</v>
      </c>
      <c r="AJ110" s="49">
        <v>124811</v>
      </c>
      <c r="AK110" s="49">
        <v>1372920</v>
      </c>
      <c r="AL110" s="50">
        <v>1248109</v>
      </c>
      <c r="AM110" s="50">
        <v>124811</v>
      </c>
      <c r="AN110" s="50">
        <v>1372920</v>
      </c>
      <c r="AO110" s="47"/>
      <c r="AP110" s="48" t="s">
        <v>84</v>
      </c>
      <c r="AQ110" s="51">
        <v>120</v>
      </c>
      <c r="AR110" s="48" t="s">
        <v>221</v>
      </c>
      <c r="AS110" s="48">
        <v>26001</v>
      </c>
      <c r="AT110" s="47" t="b">
        <v>0</v>
      </c>
      <c r="AU110" s="48" t="s">
        <v>81</v>
      </c>
      <c r="AV110" s="48"/>
      <c r="AW110" s="48" t="s">
        <v>222</v>
      </c>
      <c r="AX110" s="48"/>
      <c r="AY110" s="48" t="s">
        <v>85</v>
      </c>
      <c r="AZ110" s="47" t="b">
        <v>0</v>
      </c>
      <c r="BA110" s="47"/>
      <c r="BB110" s="47"/>
      <c r="BC110" s="48"/>
      <c r="BD110" s="48"/>
      <c r="BE110" s="47" t="b">
        <v>0</v>
      </c>
      <c r="BF110" s="47" t="b">
        <v>0</v>
      </c>
      <c r="BG110" s="48"/>
      <c r="BH110" s="48"/>
      <c r="BI110" s="49">
        <v>0</v>
      </c>
      <c r="BJ110" s="49">
        <v>0</v>
      </c>
      <c r="BK110" s="49">
        <v>1372920</v>
      </c>
      <c r="BL110" s="48"/>
      <c r="BM110" s="48"/>
      <c r="BN110" s="48"/>
      <c r="BO110" s="48"/>
      <c r="BP110" s="48" t="s">
        <v>181</v>
      </c>
      <c r="BQ110" s="48"/>
      <c r="BR110" s="48"/>
      <c r="BS110" s="48">
        <v>0</v>
      </c>
      <c r="BT110" s="48"/>
      <c r="BU110" s="48"/>
      <c r="BW110" s="24" t="str">
        <f ca="1">VLOOKUP(BX110,Data!B:D,3,0)</f>
        <v>김화니</v>
      </c>
      <c r="BX110" s="24" t="str">
        <f>IFERROR(VLOOKUP(M110, 할인점점포등록!E:I, 5, 0), M110)</f>
        <v>나루팜</v>
      </c>
    </row>
    <row r="111" spans="2:76" ht="16.5" customHeight="1" x14ac:dyDescent="0.3">
      <c r="B111" s="47"/>
      <c r="C111" s="47" t="b">
        <v>1</v>
      </c>
      <c r="D111" s="48"/>
      <c r="E111" s="48" t="s">
        <v>211</v>
      </c>
      <c r="F111" s="48">
        <v>202610010027</v>
      </c>
      <c r="G111" s="52">
        <v>46296</v>
      </c>
      <c r="H111" s="48" t="s">
        <v>82</v>
      </c>
      <c r="I111" s="48" t="s">
        <v>83</v>
      </c>
      <c r="J111" s="48" t="s">
        <v>212</v>
      </c>
      <c r="K111" s="48" t="s">
        <v>213</v>
      </c>
      <c r="L111" s="48" t="s">
        <v>431</v>
      </c>
      <c r="M111" s="48" t="s">
        <v>431</v>
      </c>
      <c r="N111" s="48"/>
      <c r="O111" s="47" t="s">
        <v>432</v>
      </c>
      <c r="P111" s="48" t="s">
        <v>431</v>
      </c>
      <c r="Q111" s="48"/>
      <c r="R111" s="47" t="b">
        <v>0</v>
      </c>
      <c r="S111" s="48" t="s">
        <v>308</v>
      </c>
      <c r="T111" s="48" t="s">
        <v>309</v>
      </c>
      <c r="U111" s="48">
        <v>100</v>
      </c>
      <c r="V111" s="48" t="s">
        <v>86</v>
      </c>
      <c r="W111" s="48" t="s">
        <v>283</v>
      </c>
      <c r="X111" s="48" t="s">
        <v>284</v>
      </c>
      <c r="Y111" s="47"/>
      <c r="Z111" s="48" t="s">
        <v>84</v>
      </c>
      <c r="AA111" s="49">
        <v>34600</v>
      </c>
      <c r="AB111" s="49">
        <v>31140</v>
      </c>
      <c r="AC111" s="49">
        <v>5</v>
      </c>
      <c r="AD111" s="47" t="b">
        <v>1</v>
      </c>
      <c r="AE111" s="50">
        <v>10</v>
      </c>
      <c r="AF111" s="48" t="s">
        <v>9</v>
      </c>
      <c r="AG111" s="49">
        <v>1</v>
      </c>
      <c r="AH111" s="49">
        <v>31140</v>
      </c>
      <c r="AI111" s="49">
        <v>141545</v>
      </c>
      <c r="AJ111" s="49">
        <v>14155</v>
      </c>
      <c r="AK111" s="49">
        <v>155700</v>
      </c>
      <c r="AL111" s="50">
        <v>141545</v>
      </c>
      <c r="AM111" s="50">
        <v>14155</v>
      </c>
      <c r="AN111" s="50">
        <v>155700</v>
      </c>
      <c r="AO111" s="47"/>
      <c r="AP111" s="48" t="s">
        <v>84</v>
      </c>
      <c r="AQ111" s="51">
        <v>5</v>
      </c>
      <c r="AR111" s="48" t="s">
        <v>221</v>
      </c>
      <c r="AS111" s="48">
        <v>26001</v>
      </c>
      <c r="AT111" s="47" t="b">
        <v>0</v>
      </c>
      <c r="AU111" s="48" t="s">
        <v>81</v>
      </c>
      <c r="AV111" s="48"/>
      <c r="AW111" s="48" t="s">
        <v>222</v>
      </c>
      <c r="AX111" s="48"/>
      <c r="AY111" s="48" t="s">
        <v>85</v>
      </c>
      <c r="AZ111" s="47" t="b">
        <v>0</v>
      </c>
      <c r="BA111" s="47"/>
      <c r="BB111" s="47"/>
      <c r="BC111" s="48"/>
      <c r="BD111" s="48"/>
      <c r="BE111" s="47" t="b">
        <v>0</v>
      </c>
      <c r="BF111" s="47" t="b">
        <v>0</v>
      </c>
      <c r="BG111" s="48"/>
      <c r="BH111" s="48"/>
      <c r="BI111" s="49">
        <v>0</v>
      </c>
      <c r="BJ111" s="49">
        <v>0</v>
      </c>
      <c r="BK111" s="49">
        <v>155700</v>
      </c>
      <c r="BL111" s="48"/>
      <c r="BM111" s="48"/>
      <c r="BN111" s="48"/>
      <c r="BO111" s="48"/>
      <c r="BP111" s="48" t="s">
        <v>86</v>
      </c>
      <c r="BQ111" s="48"/>
      <c r="BR111" s="48"/>
      <c r="BS111" s="48">
        <v>0</v>
      </c>
      <c r="BT111" s="48"/>
      <c r="BU111" s="48"/>
      <c r="BW111" s="24" t="str">
        <f ca="1">VLOOKUP(BX111,Data!B:D,3,0)</f>
        <v>김화니</v>
      </c>
      <c r="BX111" s="24" t="str">
        <f>IFERROR(VLOOKUP(M111, 할인점점포등록!E:I, 5, 0), M111)</f>
        <v>대전지오팜</v>
      </c>
    </row>
    <row r="112" spans="2:76" ht="16.5" customHeight="1" x14ac:dyDescent="0.3">
      <c r="B112" s="47"/>
      <c r="C112" s="47" t="b">
        <v>1</v>
      </c>
      <c r="D112" s="48"/>
      <c r="E112" s="48" t="s">
        <v>211</v>
      </c>
      <c r="F112" s="48">
        <v>202610010027</v>
      </c>
      <c r="G112" s="52">
        <v>46296</v>
      </c>
      <c r="H112" s="48" t="s">
        <v>82</v>
      </c>
      <c r="I112" s="48" t="s">
        <v>83</v>
      </c>
      <c r="J112" s="48" t="s">
        <v>212</v>
      </c>
      <c r="K112" s="48" t="s">
        <v>213</v>
      </c>
      <c r="L112" s="48" t="s">
        <v>431</v>
      </c>
      <c r="M112" s="48" t="s">
        <v>431</v>
      </c>
      <c r="N112" s="48"/>
      <c r="O112" s="47" t="s">
        <v>432</v>
      </c>
      <c r="P112" s="48" t="s">
        <v>431</v>
      </c>
      <c r="Q112" s="48"/>
      <c r="R112" s="47" t="b">
        <v>0</v>
      </c>
      <c r="S112" s="48" t="s">
        <v>412</v>
      </c>
      <c r="T112" s="48" t="s">
        <v>309</v>
      </c>
      <c r="U112" s="48">
        <v>30</v>
      </c>
      <c r="V112" s="48" t="s">
        <v>86</v>
      </c>
      <c r="W112" s="48" t="s">
        <v>283</v>
      </c>
      <c r="X112" s="48" t="s">
        <v>284</v>
      </c>
      <c r="Y112" s="47"/>
      <c r="Z112" s="48" t="s">
        <v>84</v>
      </c>
      <c r="AA112" s="49">
        <v>10380</v>
      </c>
      <c r="AB112" s="49">
        <v>9342</v>
      </c>
      <c r="AC112" s="49">
        <v>5</v>
      </c>
      <c r="AD112" s="47" t="b">
        <v>1</v>
      </c>
      <c r="AE112" s="50">
        <v>10</v>
      </c>
      <c r="AF112" s="48" t="s">
        <v>9</v>
      </c>
      <c r="AG112" s="49">
        <v>1</v>
      </c>
      <c r="AH112" s="49">
        <v>9342</v>
      </c>
      <c r="AI112" s="49">
        <v>42464</v>
      </c>
      <c r="AJ112" s="49">
        <v>4246</v>
      </c>
      <c r="AK112" s="49">
        <v>46710</v>
      </c>
      <c r="AL112" s="50">
        <v>42464</v>
      </c>
      <c r="AM112" s="50">
        <v>4246</v>
      </c>
      <c r="AN112" s="50">
        <v>46710</v>
      </c>
      <c r="AO112" s="47"/>
      <c r="AP112" s="48" t="s">
        <v>84</v>
      </c>
      <c r="AQ112" s="51">
        <v>5</v>
      </c>
      <c r="AR112" s="48" t="s">
        <v>221</v>
      </c>
      <c r="AS112" s="48">
        <v>26001</v>
      </c>
      <c r="AT112" s="47" t="b">
        <v>0</v>
      </c>
      <c r="AU112" s="48" t="s">
        <v>81</v>
      </c>
      <c r="AV112" s="48"/>
      <c r="AW112" s="48" t="s">
        <v>222</v>
      </c>
      <c r="AX112" s="48"/>
      <c r="AY112" s="48" t="s">
        <v>85</v>
      </c>
      <c r="AZ112" s="47" t="b">
        <v>0</v>
      </c>
      <c r="BA112" s="47"/>
      <c r="BB112" s="47"/>
      <c r="BC112" s="48"/>
      <c r="BD112" s="48"/>
      <c r="BE112" s="47" t="b">
        <v>0</v>
      </c>
      <c r="BF112" s="47" t="b">
        <v>0</v>
      </c>
      <c r="BG112" s="48"/>
      <c r="BH112" s="48"/>
      <c r="BI112" s="49">
        <v>0</v>
      </c>
      <c r="BJ112" s="49">
        <v>0</v>
      </c>
      <c r="BK112" s="49">
        <v>46710</v>
      </c>
      <c r="BL112" s="48"/>
      <c r="BM112" s="48"/>
      <c r="BN112" s="48"/>
      <c r="BO112" s="48"/>
      <c r="BP112" s="48" t="s">
        <v>86</v>
      </c>
      <c r="BQ112" s="48"/>
      <c r="BR112" s="48"/>
      <c r="BS112" s="48">
        <v>0</v>
      </c>
      <c r="BT112" s="48"/>
      <c r="BU112" s="48"/>
      <c r="BW112" s="24" t="str">
        <f ca="1">VLOOKUP(BX112,Data!B:D,3,0)</f>
        <v>김화니</v>
      </c>
      <c r="BX112" s="24" t="str">
        <f>IFERROR(VLOOKUP(M112, 할인점점포등록!E:I, 5, 0), M112)</f>
        <v>대전지오팜</v>
      </c>
    </row>
    <row r="113" spans="2:76" ht="16.5" customHeight="1" x14ac:dyDescent="0.3">
      <c r="B113" s="47"/>
      <c r="C113" s="47" t="b">
        <v>1</v>
      </c>
      <c r="D113" s="48"/>
      <c r="E113" s="48" t="s">
        <v>211</v>
      </c>
      <c r="F113" s="48">
        <v>202610010027</v>
      </c>
      <c r="G113" s="52">
        <v>46296</v>
      </c>
      <c r="H113" s="48" t="s">
        <v>82</v>
      </c>
      <c r="I113" s="48" t="s">
        <v>83</v>
      </c>
      <c r="J113" s="48" t="s">
        <v>212</v>
      </c>
      <c r="K113" s="48" t="s">
        <v>213</v>
      </c>
      <c r="L113" s="48" t="s">
        <v>431</v>
      </c>
      <c r="M113" s="48" t="s">
        <v>431</v>
      </c>
      <c r="N113" s="48"/>
      <c r="O113" s="47" t="s">
        <v>432</v>
      </c>
      <c r="P113" s="48" t="s">
        <v>431</v>
      </c>
      <c r="Q113" s="48"/>
      <c r="R113" s="47" t="b">
        <v>0</v>
      </c>
      <c r="S113" s="48" t="s">
        <v>263</v>
      </c>
      <c r="T113" s="48" t="s">
        <v>264</v>
      </c>
      <c r="U113" s="48">
        <v>28</v>
      </c>
      <c r="V113" s="48" t="s">
        <v>234</v>
      </c>
      <c r="W113" s="48" t="s">
        <v>235</v>
      </c>
      <c r="X113" s="48" t="s">
        <v>236</v>
      </c>
      <c r="Y113" s="47"/>
      <c r="Z113" s="48" t="s">
        <v>84</v>
      </c>
      <c r="AA113" s="49">
        <v>18172</v>
      </c>
      <c r="AB113" s="49">
        <v>16355</v>
      </c>
      <c r="AC113" s="49">
        <v>15</v>
      </c>
      <c r="AD113" s="47" t="b">
        <v>1</v>
      </c>
      <c r="AE113" s="50">
        <v>10</v>
      </c>
      <c r="AF113" s="48" t="s">
        <v>9</v>
      </c>
      <c r="AG113" s="49">
        <v>1</v>
      </c>
      <c r="AH113" s="49">
        <v>16355</v>
      </c>
      <c r="AI113" s="49">
        <v>223023</v>
      </c>
      <c r="AJ113" s="49">
        <v>22302</v>
      </c>
      <c r="AK113" s="49">
        <v>245325</v>
      </c>
      <c r="AL113" s="50">
        <v>223023</v>
      </c>
      <c r="AM113" s="50">
        <v>22302</v>
      </c>
      <c r="AN113" s="50">
        <v>245325</v>
      </c>
      <c r="AO113" s="47"/>
      <c r="AP113" s="48" t="s">
        <v>84</v>
      </c>
      <c r="AQ113" s="51">
        <v>15</v>
      </c>
      <c r="AR113" s="48" t="s">
        <v>221</v>
      </c>
      <c r="AS113" s="48">
        <v>26001</v>
      </c>
      <c r="AT113" s="47" t="b">
        <v>0</v>
      </c>
      <c r="AU113" s="48" t="s">
        <v>81</v>
      </c>
      <c r="AV113" s="48"/>
      <c r="AW113" s="48" t="s">
        <v>222</v>
      </c>
      <c r="AX113" s="48"/>
      <c r="AY113" s="48" t="s">
        <v>85</v>
      </c>
      <c r="AZ113" s="47" t="b">
        <v>0</v>
      </c>
      <c r="BA113" s="47"/>
      <c r="BB113" s="47"/>
      <c r="BC113" s="48"/>
      <c r="BD113" s="48"/>
      <c r="BE113" s="47" t="b">
        <v>0</v>
      </c>
      <c r="BF113" s="47" t="b">
        <v>0</v>
      </c>
      <c r="BG113" s="48"/>
      <c r="BH113" s="48"/>
      <c r="BI113" s="49">
        <v>0</v>
      </c>
      <c r="BJ113" s="49">
        <v>0</v>
      </c>
      <c r="BK113" s="49">
        <v>245325</v>
      </c>
      <c r="BL113" s="48"/>
      <c r="BM113" s="48"/>
      <c r="BN113" s="48"/>
      <c r="BO113" s="48"/>
      <c r="BP113" s="48" t="s">
        <v>181</v>
      </c>
      <c r="BQ113" s="48"/>
      <c r="BR113" s="48"/>
      <c r="BS113" s="48">
        <v>0</v>
      </c>
      <c r="BT113" s="48"/>
      <c r="BU113" s="48"/>
      <c r="BW113" s="24" t="str">
        <f ca="1">VLOOKUP(BX113,Data!B:D,3,0)</f>
        <v>김화니</v>
      </c>
      <c r="BX113" s="24" t="str">
        <f>IFERROR(VLOOKUP(M113, 할인점점포등록!E:I, 5, 0), M113)</f>
        <v>대전지오팜</v>
      </c>
    </row>
    <row r="114" spans="2:76" ht="16.5" customHeight="1" x14ac:dyDescent="0.3">
      <c r="B114" s="47"/>
      <c r="C114" s="47" t="b">
        <v>1</v>
      </c>
      <c r="D114" s="48"/>
      <c r="E114" s="48" t="s">
        <v>211</v>
      </c>
      <c r="F114" s="48">
        <v>202610010027</v>
      </c>
      <c r="G114" s="52">
        <v>46296</v>
      </c>
      <c r="H114" s="48" t="s">
        <v>82</v>
      </c>
      <c r="I114" s="48" t="s">
        <v>83</v>
      </c>
      <c r="J114" s="48" t="s">
        <v>212</v>
      </c>
      <c r="K114" s="48" t="s">
        <v>213</v>
      </c>
      <c r="L114" s="48" t="s">
        <v>431</v>
      </c>
      <c r="M114" s="48" t="s">
        <v>431</v>
      </c>
      <c r="N114" s="48"/>
      <c r="O114" s="47" t="s">
        <v>432</v>
      </c>
      <c r="P114" s="48" t="s">
        <v>431</v>
      </c>
      <c r="Q114" s="48"/>
      <c r="R114" s="47" t="b">
        <v>0</v>
      </c>
      <c r="S114" s="48" t="s">
        <v>475</v>
      </c>
      <c r="T114" s="48" t="s">
        <v>476</v>
      </c>
      <c r="U114" s="48">
        <v>28</v>
      </c>
      <c r="V114" s="48" t="s">
        <v>234</v>
      </c>
      <c r="W114" s="48" t="s">
        <v>235</v>
      </c>
      <c r="X114" s="48" t="s">
        <v>236</v>
      </c>
      <c r="Y114" s="47"/>
      <c r="Z114" s="48" t="s">
        <v>84</v>
      </c>
      <c r="AA114" s="49">
        <v>25648</v>
      </c>
      <c r="AB114" s="49">
        <v>23083</v>
      </c>
      <c r="AC114" s="49">
        <v>2</v>
      </c>
      <c r="AD114" s="47" t="b">
        <v>1</v>
      </c>
      <c r="AE114" s="50">
        <v>10</v>
      </c>
      <c r="AF114" s="48" t="s">
        <v>9</v>
      </c>
      <c r="AG114" s="49">
        <v>1</v>
      </c>
      <c r="AH114" s="49">
        <v>23083</v>
      </c>
      <c r="AI114" s="49">
        <v>41969</v>
      </c>
      <c r="AJ114" s="49">
        <v>4197</v>
      </c>
      <c r="AK114" s="49">
        <v>46166</v>
      </c>
      <c r="AL114" s="50">
        <v>41969</v>
      </c>
      <c r="AM114" s="50">
        <v>4197</v>
      </c>
      <c r="AN114" s="50">
        <v>46166</v>
      </c>
      <c r="AO114" s="47"/>
      <c r="AP114" s="48" t="s">
        <v>84</v>
      </c>
      <c r="AQ114" s="51">
        <v>2</v>
      </c>
      <c r="AR114" s="48" t="s">
        <v>221</v>
      </c>
      <c r="AS114" s="48">
        <v>25001</v>
      </c>
      <c r="AT114" s="47" t="b">
        <v>0</v>
      </c>
      <c r="AU114" s="48" t="s">
        <v>81</v>
      </c>
      <c r="AV114" s="48"/>
      <c r="AW114" s="48" t="s">
        <v>222</v>
      </c>
      <c r="AX114" s="48"/>
      <c r="AY114" s="48" t="s">
        <v>85</v>
      </c>
      <c r="AZ114" s="47" t="b">
        <v>0</v>
      </c>
      <c r="BA114" s="47"/>
      <c r="BB114" s="47"/>
      <c r="BC114" s="48"/>
      <c r="BD114" s="48"/>
      <c r="BE114" s="47" t="b">
        <v>0</v>
      </c>
      <c r="BF114" s="47" t="b">
        <v>0</v>
      </c>
      <c r="BG114" s="48"/>
      <c r="BH114" s="48"/>
      <c r="BI114" s="49">
        <v>0</v>
      </c>
      <c r="BJ114" s="49">
        <v>0</v>
      </c>
      <c r="BK114" s="49">
        <v>46166</v>
      </c>
      <c r="BL114" s="48"/>
      <c r="BM114" s="48"/>
      <c r="BN114" s="48"/>
      <c r="BO114" s="48"/>
      <c r="BP114" s="48" t="s">
        <v>181</v>
      </c>
      <c r="BQ114" s="48"/>
      <c r="BR114" s="48"/>
      <c r="BS114" s="48">
        <v>0</v>
      </c>
      <c r="BT114" s="48"/>
      <c r="BU114" s="48"/>
      <c r="BW114" s="24" t="str">
        <f ca="1">VLOOKUP(BX114,Data!B:D,3,0)</f>
        <v>김화니</v>
      </c>
      <c r="BX114" s="24" t="str">
        <f>IFERROR(VLOOKUP(M114, 할인점점포등록!E:I, 5, 0), M114)</f>
        <v>대전지오팜</v>
      </c>
    </row>
    <row r="115" spans="2:76" ht="16.5" customHeight="1" x14ac:dyDescent="0.3">
      <c r="B115" s="47"/>
      <c r="C115" s="47" t="b">
        <v>1</v>
      </c>
      <c r="D115" s="48"/>
      <c r="E115" s="48" t="s">
        <v>211</v>
      </c>
      <c r="F115" s="48">
        <v>202610010027</v>
      </c>
      <c r="G115" s="52">
        <v>46296</v>
      </c>
      <c r="H115" s="48" t="s">
        <v>82</v>
      </c>
      <c r="I115" s="48" t="s">
        <v>83</v>
      </c>
      <c r="J115" s="48" t="s">
        <v>212</v>
      </c>
      <c r="K115" s="48" t="s">
        <v>213</v>
      </c>
      <c r="L115" s="48" t="s">
        <v>431</v>
      </c>
      <c r="M115" s="48" t="s">
        <v>431</v>
      </c>
      <c r="N115" s="48"/>
      <c r="O115" s="47" t="s">
        <v>432</v>
      </c>
      <c r="P115" s="48" t="s">
        <v>431</v>
      </c>
      <c r="Q115" s="48"/>
      <c r="R115" s="47" t="b">
        <v>0</v>
      </c>
      <c r="S115" s="48" t="s">
        <v>340</v>
      </c>
      <c r="T115" s="48" t="s">
        <v>341</v>
      </c>
      <c r="U115" s="48">
        <v>100</v>
      </c>
      <c r="V115" s="48" t="s">
        <v>218</v>
      </c>
      <c r="W115" s="48" t="s">
        <v>219</v>
      </c>
      <c r="X115" s="48" t="s">
        <v>225</v>
      </c>
      <c r="Y115" s="47"/>
      <c r="Z115" s="48" t="s">
        <v>84</v>
      </c>
      <c r="AA115" s="49">
        <v>209100</v>
      </c>
      <c r="AB115" s="49">
        <v>188190</v>
      </c>
      <c r="AC115" s="49">
        <v>10</v>
      </c>
      <c r="AD115" s="47" t="b">
        <v>1</v>
      </c>
      <c r="AE115" s="50">
        <v>10</v>
      </c>
      <c r="AF115" s="48" t="s">
        <v>9</v>
      </c>
      <c r="AG115" s="49">
        <v>1</v>
      </c>
      <c r="AH115" s="49">
        <v>188190</v>
      </c>
      <c r="AI115" s="49">
        <v>1710818</v>
      </c>
      <c r="AJ115" s="49">
        <v>171082</v>
      </c>
      <c r="AK115" s="49">
        <v>1881900</v>
      </c>
      <c r="AL115" s="50">
        <v>1710818</v>
      </c>
      <c r="AM115" s="50">
        <v>171082</v>
      </c>
      <c r="AN115" s="50">
        <v>1881900</v>
      </c>
      <c r="AO115" s="47"/>
      <c r="AP115" s="48" t="s">
        <v>84</v>
      </c>
      <c r="AQ115" s="51">
        <v>10</v>
      </c>
      <c r="AR115" s="48" t="s">
        <v>221</v>
      </c>
      <c r="AS115" s="48">
        <v>24005</v>
      </c>
      <c r="AT115" s="47" t="b">
        <v>0</v>
      </c>
      <c r="AU115" s="48" t="s">
        <v>81</v>
      </c>
      <c r="AV115" s="48"/>
      <c r="AW115" s="48" t="s">
        <v>222</v>
      </c>
      <c r="AX115" s="48"/>
      <c r="AY115" s="48" t="s">
        <v>85</v>
      </c>
      <c r="AZ115" s="47" t="b">
        <v>0</v>
      </c>
      <c r="BA115" s="47"/>
      <c r="BB115" s="47"/>
      <c r="BC115" s="48"/>
      <c r="BD115" s="48"/>
      <c r="BE115" s="47" t="b">
        <v>0</v>
      </c>
      <c r="BF115" s="47" t="b">
        <v>0</v>
      </c>
      <c r="BG115" s="48"/>
      <c r="BH115" s="48"/>
      <c r="BI115" s="49">
        <v>0</v>
      </c>
      <c r="BJ115" s="49">
        <v>0</v>
      </c>
      <c r="BK115" s="49">
        <v>1881900</v>
      </c>
      <c r="BL115" s="48"/>
      <c r="BM115" s="48"/>
      <c r="BN115" s="48"/>
      <c r="BO115" s="48"/>
      <c r="BP115" s="48" t="s">
        <v>181</v>
      </c>
      <c r="BQ115" s="48"/>
      <c r="BR115" s="48"/>
      <c r="BS115" s="48">
        <v>0</v>
      </c>
      <c r="BT115" s="48"/>
      <c r="BU115" s="48"/>
      <c r="BW115" s="24" t="str">
        <f ca="1">VLOOKUP(BX115,Data!B:D,3,0)</f>
        <v>김화니</v>
      </c>
      <c r="BX115" s="24" t="str">
        <f>IFERROR(VLOOKUP(M115, 할인점점포등록!E:I, 5, 0), M115)</f>
        <v>대전지오팜</v>
      </c>
    </row>
    <row r="116" spans="2:76" ht="16.5" customHeight="1" x14ac:dyDescent="0.3">
      <c r="B116" s="47"/>
      <c r="C116" s="47" t="b">
        <v>1</v>
      </c>
      <c r="D116" s="48"/>
      <c r="E116" s="48" t="s">
        <v>211</v>
      </c>
      <c r="F116" s="48">
        <v>202610010027</v>
      </c>
      <c r="G116" s="52">
        <v>46296</v>
      </c>
      <c r="H116" s="48" t="s">
        <v>82</v>
      </c>
      <c r="I116" s="48" t="s">
        <v>83</v>
      </c>
      <c r="J116" s="48" t="s">
        <v>212</v>
      </c>
      <c r="K116" s="48" t="s">
        <v>213</v>
      </c>
      <c r="L116" s="48" t="s">
        <v>431</v>
      </c>
      <c r="M116" s="48" t="s">
        <v>431</v>
      </c>
      <c r="N116" s="48"/>
      <c r="O116" s="47" t="s">
        <v>432</v>
      </c>
      <c r="P116" s="48" t="s">
        <v>431</v>
      </c>
      <c r="Q116" s="48"/>
      <c r="R116" s="47" t="b">
        <v>0</v>
      </c>
      <c r="S116" s="48" t="s">
        <v>343</v>
      </c>
      <c r="T116" s="48" t="s">
        <v>325</v>
      </c>
      <c r="U116" s="48">
        <v>100</v>
      </c>
      <c r="V116" s="48" t="s">
        <v>218</v>
      </c>
      <c r="W116" s="48" t="s">
        <v>219</v>
      </c>
      <c r="X116" s="48" t="s">
        <v>225</v>
      </c>
      <c r="Y116" s="47"/>
      <c r="Z116" s="48" t="s">
        <v>84</v>
      </c>
      <c r="AA116" s="49">
        <v>175100</v>
      </c>
      <c r="AB116" s="49">
        <v>157590</v>
      </c>
      <c r="AC116" s="49">
        <v>50</v>
      </c>
      <c r="AD116" s="47" t="b">
        <v>1</v>
      </c>
      <c r="AE116" s="50">
        <v>10</v>
      </c>
      <c r="AF116" s="48" t="s">
        <v>9</v>
      </c>
      <c r="AG116" s="49">
        <v>1</v>
      </c>
      <c r="AH116" s="49">
        <v>157590</v>
      </c>
      <c r="AI116" s="49">
        <v>7163182</v>
      </c>
      <c r="AJ116" s="49">
        <v>716318</v>
      </c>
      <c r="AK116" s="49">
        <v>7879500</v>
      </c>
      <c r="AL116" s="50">
        <v>7163182</v>
      </c>
      <c r="AM116" s="50">
        <v>716318</v>
      </c>
      <c r="AN116" s="50">
        <v>7879500</v>
      </c>
      <c r="AO116" s="47"/>
      <c r="AP116" s="48" t="s">
        <v>84</v>
      </c>
      <c r="AQ116" s="51">
        <v>50</v>
      </c>
      <c r="AR116" s="48" t="s">
        <v>221</v>
      </c>
      <c r="AS116" s="48" t="s">
        <v>344</v>
      </c>
      <c r="AT116" s="47" t="b">
        <v>0</v>
      </c>
      <c r="AU116" s="48" t="s">
        <v>81</v>
      </c>
      <c r="AV116" s="48"/>
      <c r="AW116" s="48" t="s">
        <v>222</v>
      </c>
      <c r="AX116" s="48"/>
      <c r="AY116" s="48" t="s">
        <v>85</v>
      </c>
      <c r="AZ116" s="47" t="b">
        <v>0</v>
      </c>
      <c r="BA116" s="47"/>
      <c r="BB116" s="47"/>
      <c r="BC116" s="48"/>
      <c r="BD116" s="48"/>
      <c r="BE116" s="47" t="b">
        <v>0</v>
      </c>
      <c r="BF116" s="47" t="b">
        <v>0</v>
      </c>
      <c r="BG116" s="48"/>
      <c r="BH116" s="48"/>
      <c r="BI116" s="49">
        <v>0</v>
      </c>
      <c r="BJ116" s="49">
        <v>0</v>
      </c>
      <c r="BK116" s="49">
        <v>7879500</v>
      </c>
      <c r="BL116" s="48"/>
      <c r="BM116" s="48"/>
      <c r="BN116" s="48"/>
      <c r="BO116" s="48"/>
      <c r="BP116" s="48" t="s">
        <v>181</v>
      </c>
      <c r="BQ116" s="48"/>
      <c r="BR116" s="48"/>
      <c r="BS116" s="48">
        <v>0</v>
      </c>
      <c r="BT116" s="48"/>
      <c r="BU116" s="48"/>
      <c r="BW116" s="24" t="str">
        <f ca="1">VLOOKUP(BX116,Data!B:D,3,0)</f>
        <v>김화니</v>
      </c>
      <c r="BX116" s="24" t="str">
        <f>IFERROR(VLOOKUP(M116, 할인점점포등록!E:I, 5, 0), M116)</f>
        <v>대전지오팜</v>
      </c>
    </row>
    <row r="117" spans="2:76" ht="16.5" customHeight="1" x14ac:dyDescent="0.3">
      <c r="B117" s="47"/>
      <c r="C117" s="47" t="b">
        <v>1</v>
      </c>
      <c r="D117" s="48"/>
      <c r="E117" s="48" t="s">
        <v>211</v>
      </c>
      <c r="F117" s="48">
        <v>202610010027</v>
      </c>
      <c r="G117" s="52">
        <v>46296</v>
      </c>
      <c r="H117" s="48" t="s">
        <v>82</v>
      </c>
      <c r="I117" s="48" t="s">
        <v>83</v>
      </c>
      <c r="J117" s="48" t="s">
        <v>212</v>
      </c>
      <c r="K117" s="48" t="s">
        <v>213</v>
      </c>
      <c r="L117" s="48" t="s">
        <v>431</v>
      </c>
      <c r="M117" s="48" t="s">
        <v>431</v>
      </c>
      <c r="N117" s="48"/>
      <c r="O117" s="47" t="s">
        <v>432</v>
      </c>
      <c r="P117" s="48" t="s">
        <v>431</v>
      </c>
      <c r="Q117" s="48"/>
      <c r="R117" s="47" t="b">
        <v>0</v>
      </c>
      <c r="S117" s="48" t="s">
        <v>241</v>
      </c>
      <c r="T117" s="48" t="s">
        <v>242</v>
      </c>
      <c r="U117" s="48">
        <v>28</v>
      </c>
      <c r="V117" s="48" t="s">
        <v>234</v>
      </c>
      <c r="W117" s="48" t="s">
        <v>235</v>
      </c>
      <c r="X117" s="48" t="s">
        <v>236</v>
      </c>
      <c r="Y117" s="47"/>
      <c r="Z117" s="48" t="s">
        <v>84</v>
      </c>
      <c r="AA117" s="49">
        <v>12712</v>
      </c>
      <c r="AB117" s="49">
        <v>11441</v>
      </c>
      <c r="AC117" s="49">
        <v>100</v>
      </c>
      <c r="AD117" s="47" t="b">
        <v>1</v>
      </c>
      <c r="AE117" s="50">
        <v>10</v>
      </c>
      <c r="AF117" s="48" t="s">
        <v>9</v>
      </c>
      <c r="AG117" s="49">
        <v>1</v>
      </c>
      <c r="AH117" s="49">
        <v>11441</v>
      </c>
      <c r="AI117" s="49">
        <v>1040091</v>
      </c>
      <c r="AJ117" s="49">
        <v>104009</v>
      </c>
      <c r="AK117" s="49">
        <v>1144100</v>
      </c>
      <c r="AL117" s="50">
        <v>1040091</v>
      </c>
      <c r="AM117" s="50">
        <v>104009</v>
      </c>
      <c r="AN117" s="50">
        <v>1144100</v>
      </c>
      <c r="AO117" s="47"/>
      <c r="AP117" s="48" t="s">
        <v>84</v>
      </c>
      <c r="AQ117" s="51">
        <v>100</v>
      </c>
      <c r="AR117" s="48" t="s">
        <v>221</v>
      </c>
      <c r="AS117" s="48">
        <v>26001</v>
      </c>
      <c r="AT117" s="47" t="b">
        <v>0</v>
      </c>
      <c r="AU117" s="48" t="s">
        <v>81</v>
      </c>
      <c r="AV117" s="48"/>
      <c r="AW117" s="48" t="s">
        <v>222</v>
      </c>
      <c r="AX117" s="48"/>
      <c r="AY117" s="48" t="s">
        <v>85</v>
      </c>
      <c r="AZ117" s="47" t="b">
        <v>0</v>
      </c>
      <c r="BA117" s="47"/>
      <c r="BB117" s="47"/>
      <c r="BC117" s="48"/>
      <c r="BD117" s="48"/>
      <c r="BE117" s="47" t="b">
        <v>0</v>
      </c>
      <c r="BF117" s="47" t="b">
        <v>0</v>
      </c>
      <c r="BG117" s="48"/>
      <c r="BH117" s="48"/>
      <c r="BI117" s="49">
        <v>0</v>
      </c>
      <c r="BJ117" s="49">
        <v>0</v>
      </c>
      <c r="BK117" s="49">
        <v>1144100</v>
      </c>
      <c r="BL117" s="48"/>
      <c r="BM117" s="48"/>
      <c r="BN117" s="48"/>
      <c r="BO117" s="48"/>
      <c r="BP117" s="48" t="s">
        <v>181</v>
      </c>
      <c r="BQ117" s="48"/>
      <c r="BR117" s="48"/>
      <c r="BS117" s="48">
        <v>0</v>
      </c>
      <c r="BT117" s="48"/>
      <c r="BU117" s="48"/>
      <c r="BW117" s="24" t="str">
        <f ca="1">VLOOKUP(BX117,Data!B:D,3,0)</f>
        <v>김화니</v>
      </c>
      <c r="BX117" s="24" t="str">
        <f>IFERROR(VLOOKUP(M117, 할인점점포등록!E:I, 5, 0), M117)</f>
        <v>대전지오팜</v>
      </c>
    </row>
    <row r="118" spans="2:76" ht="16.5" customHeight="1" x14ac:dyDescent="0.3">
      <c r="B118" s="47"/>
      <c r="C118" s="47" t="b">
        <v>1</v>
      </c>
      <c r="D118" s="48"/>
      <c r="E118" s="48" t="s">
        <v>211</v>
      </c>
      <c r="F118" s="48">
        <v>202610010027</v>
      </c>
      <c r="G118" s="52">
        <v>46296</v>
      </c>
      <c r="H118" s="48" t="s">
        <v>82</v>
      </c>
      <c r="I118" s="48" t="s">
        <v>83</v>
      </c>
      <c r="J118" s="48" t="s">
        <v>212</v>
      </c>
      <c r="K118" s="48" t="s">
        <v>213</v>
      </c>
      <c r="L118" s="48" t="s">
        <v>431</v>
      </c>
      <c r="M118" s="48" t="s">
        <v>431</v>
      </c>
      <c r="N118" s="48"/>
      <c r="O118" s="47" t="s">
        <v>432</v>
      </c>
      <c r="P118" s="48" t="s">
        <v>431</v>
      </c>
      <c r="Q118" s="48"/>
      <c r="R118" s="47" t="b">
        <v>0</v>
      </c>
      <c r="S118" s="48" t="s">
        <v>442</v>
      </c>
      <c r="T118" s="48" t="s">
        <v>443</v>
      </c>
      <c r="U118" s="48">
        <v>30</v>
      </c>
      <c r="V118" s="48" t="s">
        <v>234</v>
      </c>
      <c r="W118" s="48" t="s">
        <v>235</v>
      </c>
      <c r="X118" s="48" t="s">
        <v>236</v>
      </c>
      <c r="Y118" s="47"/>
      <c r="Z118" s="48" t="s">
        <v>84</v>
      </c>
      <c r="AA118" s="49">
        <v>20760</v>
      </c>
      <c r="AB118" s="49">
        <v>18684</v>
      </c>
      <c r="AC118" s="49">
        <v>15</v>
      </c>
      <c r="AD118" s="47" t="b">
        <v>1</v>
      </c>
      <c r="AE118" s="50">
        <v>10</v>
      </c>
      <c r="AF118" s="48" t="s">
        <v>9</v>
      </c>
      <c r="AG118" s="49">
        <v>1</v>
      </c>
      <c r="AH118" s="49">
        <v>18684</v>
      </c>
      <c r="AI118" s="49">
        <v>254782</v>
      </c>
      <c r="AJ118" s="49">
        <v>25478</v>
      </c>
      <c r="AK118" s="49">
        <v>280260</v>
      </c>
      <c r="AL118" s="50">
        <v>254782</v>
      </c>
      <c r="AM118" s="50">
        <v>25478</v>
      </c>
      <c r="AN118" s="50">
        <v>280260</v>
      </c>
      <c r="AO118" s="47"/>
      <c r="AP118" s="48" t="s">
        <v>84</v>
      </c>
      <c r="AQ118" s="51">
        <v>15</v>
      </c>
      <c r="AR118" s="48" t="s">
        <v>221</v>
      </c>
      <c r="AS118" s="48">
        <v>25001</v>
      </c>
      <c r="AT118" s="47" t="b">
        <v>0</v>
      </c>
      <c r="AU118" s="48" t="s">
        <v>81</v>
      </c>
      <c r="AV118" s="48"/>
      <c r="AW118" s="48" t="s">
        <v>222</v>
      </c>
      <c r="AX118" s="48"/>
      <c r="AY118" s="48" t="s">
        <v>85</v>
      </c>
      <c r="AZ118" s="47" t="b">
        <v>0</v>
      </c>
      <c r="BA118" s="47"/>
      <c r="BB118" s="47"/>
      <c r="BC118" s="48"/>
      <c r="BD118" s="48"/>
      <c r="BE118" s="47" t="b">
        <v>0</v>
      </c>
      <c r="BF118" s="47" t="b">
        <v>0</v>
      </c>
      <c r="BG118" s="48"/>
      <c r="BH118" s="48"/>
      <c r="BI118" s="49">
        <v>0</v>
      </c>
      <c r="BJ118" s="49">
        <v>0</v>
      </c>
      <c r="BK118" s="49">
        <v>280260</v>
      </c>
      <c r="BL118" s="48"/>
      <c r="BM118" s="48"/>
      <c r="BN118" s="48"/>
      <c r="BO118" s="48"/>
      <c r="BP118" s="48" t="s">
        <v>181</v>
      </c>
      <c r="BQ118" s="48"/>
      <c r="BR118" s="48"/>
      <c r="BS118" s="48">
        <v>0</v>
      </c>
      <c r="BT118" s="48"/>
      <c r="BU118" s="48"/>
      <c r="BW118" s="24" t="str">
        <f ca="1">VLOOKUP(BX118,Data!B:D,3,0)</f>
        <v>김화니</v>
      </c>
      <c r="BX118" s="24" t="str">
        <f>IFERROR(VLOOKUP(M118, 할인점점포등록!E:I, 5, 0), M118)</f>
        <v>대전지오팜</v>
      </c>
    </row>
    <row r="119" spans="2:76" ht="16.5" customHeight="1" x14ac:dyDescent="0.3">
      <c r="B119" s="47"/>
      <c r="C119" s="47" t="b">
        <v>1</v>
      </c>
      <c r="D119" s="48"/>
      <c r="E119" s="48" t="s">
        <v>211</v>
      </c>
      <c r="F119" s="48">
        <v>202610010027</v>
      </c>
      <c r="G119" s="52">
        <v>46296</v>
      </c>
      <c r="H119" s="48" t="s">
        <v>82</v>
      </c>
      <c r="I119" s="48" t="s">
        <v>83</v>
      </c>
      <c r="J119" s="48" t="s">
        <v>212</v>
      </c>
      <c r="K119" s="48" t="s">
        <v>213</v>
      </c>
      <c r="L119" s="48" t="s">
        <v>431</v>
      </c>
      <c r="M119" s="48" t="s">
        <v>431</v>
      </c>
      <c r="N119" s="48"/>
      <c r="O119" s="47" t="s">
        <v>432</v>
      </c>
      <c r="P119" s="48" t="s">
        <v>431</v>
      </c>
      <c r="Q119" s="48"/>
      <c r="R119" s="47" t="b">
        <v>0</v>
      </c>
      <c r="S119" s="48" t="s">
        <v>433</v>
      </c>
      <c r="T119" s="48" t="s">
        <v>434</v>
      </c>
      <c r="U119" s="48">
        <v>30</v>
      </c>
      <c r="V119" s="48" t="s">
        <v>234</v>
      </c>
      <c r="W119" s="48" t="s">
        <v>235</v>
      </c>
      <c r="X119" s="48" t="s">
        <v>236</v>
      </c>
      <c r="Y119" s="47"/>
      <c r="Z119" s="48" t="s">
        <v>84</v>
      </c>
      <c r="AA119" s="49">
        <v>17760</v>
      </c>
      <c r="AB119" s="49">
        <v>15984</v>
      </c>
      <c r="AC119" s="49">
        <v>10</v>
      </c>
      <c r="AD119" s="47" t="b">
        <v>1</v>
      </c>
      <c r="AE119" s="50">
        <v>10</v>
      </c>
      <c r="AF119" s="48" t="s">
        <v>9</v>
      </c>
      <c r="AG119" s="49">
        <v>1</v>
      </c>
      <c r="AH119" s="49">
        <v>15984</v>
      </c>
      <c r="AI119" s="49">
        <v>145309</v>
      </c>
      <c r="AJ119" s="49">
        <v>14531</v>
      </c>
      <c r="AK119" s="49">
        <v>159840</v>
      </c>
      <c r="AL119" s="50">
        <v>145309</v>
      </c>
      <c r="AM119" s="50">
        <v>14531</v>
      </c>
      <c r="AN119" s="50">
        <v>159840</v>
      </c>
      <c r="AO119" s="47"/>
      <c r="AP119" s="48" t="s">
        <v>84</v>
      </c>
      <c r="AQ119" s="51">
        <v>10</v>
      </c>
      <c r="AR119" s="48" t="s">
        <v>221</v>
      </c>
      <c r="AS119" s="48">
        <v>25001</v>
      </c>
      <c r="AT119" s="47" t="b">
        <v>0</v>
      </c>
      <c r="AU119" s="48" t="s">
        <v>81</v>
      </c>
      <c r="AV119" s="48"/>
      <c r="AW119" s="48" t="s">
        <v>222</v>
      </c>
      <c r="AX119" s="48"/>
      <c r="AY119" s="48" t="s">
        <v>85</v>
      </c>
      <c r="AZ119" s="47" t="b">
        <v>0</v>
      </c>
      <c r="BA119" s="47"/>
      <c r="BB119" s="47"/>
      <c r="BC119" s="48"/>
      <c r="BD119" s="48"/>
      <c r="BE119" s="47" t="b">
        <v>0</v>
      </c>
      <c r="BF119" s="47" t="b">
        <v>0</v>
      </c>
      <c r="BG119" s="48"/>
      <c r="BH119" s="48"/>
      <c r="BI119" s="49">
        <v>0</v>
      </c>
      <c r="BJ119" s="49">
        <v>0</v>
      </c>
      <c r="BK119" s="49">
        <v>159840</v>
      </c>
      <c r="BL119" s="48"/>
      <c r="BM119" s="48"/>
      <c r="BN119" s="48"/>
      <c r="BO119" s="48"/>
      <c r="BP119" s="48" t="s">
        <v>181</v>
      </c>
      <c r="BQ119" s="48"/>
      <c r="BR119" s="48"/>
      <c r="BS119" s="48">
        <v>0</v>
      </c>
      <c r="BT119" s="48"/>
      <c r="BU119" s="48"/>
      <c r="BW119" s="24" t="str">
        <f ca="1">VLOOKUP(BX119,Data!B:D,3,0)</f>
        <v>김화니</v>
      </c>
      <c r="BX119" s="24" t="str">
        <f>IFERROR(VLOOKUP(M119, 할인점점포등록!E:I, 5, 0), M119)</f>
        <v>대전지오팜</v>
      </c>
    </row>
    <row r="120" spans="2:76" ht="16.5" customHeight="1" x14ac:dyDescent="0.3">
      <c r="B120" s="47"/>
      <c r="C120" s="47" t="b">
        <v>1</v>
      </c>
      <c r="D120" s="48"/>
      <c r="E120" s="48" t="s">
        <v>211</v>
      </c>
      <c r="F120" s="48">
        <v>202610010027</v>
      </c>
      <c r="G120" s="52">
        <v>46296</v>
      </c>
      <c r="H120" s="48" t="s">
        <v>82</v>
      </c>
      <c r="I120" s="48" t="s">
        <v>83</v>
      </c>
      <c r="J120" s="48" t="s">
        <v>212</v>
      </c>
      <c r="K120" s="48" t="s">
        <v>213</v>
      </c>
      <c r="L120" s="48" t="s">
        <v>431</v>
      </c>
      <c r="M120" s="48" t="s">
        <v>431</v>
      </c>
      <c r="N120" s="48"/>
      <c r="O120" s="47" t="s">
        <v>432</v>
      </c>
      <c r="P120" s="48" t="s">
        <v>431</v>
      </c>
      <c r="Q120" s="48"/>
      <c r="R120" s="47" t="b">
        <v>0</v>
      </c>
      <c r="S120" s="48" t="s">
        <v>389</v>
      </c>
      <c r="T120" s="48" t="s">
        <v>390</v>
      </c>
      <c r="U120" s="48">
        <v>30</v>
      </c>
      <c r="V120" s="48" t="s">
        <v>234</v>
      </c>
      <c r="W120" s="48" t="s">
        <v>235</v>
      </c>
      <c r="X120" s="48" t="s">
        <v>236</v>
      </c>
      <c r="Y120" s="47"/>
      <c r="Z120" s="48" t="s">
        <v>84</v>
      </c>
      <c r="AA120" s="49">
        <v>19320</v>
      </c>
      <c r="AB120" s="49">
        <v>17388</v>
      </c>
      <c r="AC120" s="49">
        <v>2</v>
      </c>
      <c r="AD120" s="47" t="b">
        <v>1</v>
      </c>
      <c r="AE120" s="50">
        <v>10</v>
      </c>
      <c r="AF120" s="48" t="s">
        <v>9</v>
      </c>
      <c r="AG120" s="49">
        <v>1</v>
      </c>
      <c r="AH120" s="49">
        <v>17388</v>
      </c>
      <c r="AI120" s="49">
        <v>31615</v>
      </c>
      <c r="AJ120" s="49">
        <v>3161</v>
      </c>
      <c r="AK120" s="49">
        <v>34776</v>
      </c>
      <c r="AL120" s="50">
        <v>31615</v>
      </c>
      <c r="AM120" s="50">
        <v>3161</v>
      </c>
      <c r="AN120" s="50">
        <v>34776</v>
      </c>
      <c r="AO120" s="47"/>
      <c r="AP120" s="48" t="s">
        <v>84</v>
      </c>
      <c r="AQ120" s="51">
        <v>2</v>
      </c>
      <c r="AR120" s="48" t="s">
        <v>221</v>
      </c>
      <c r="AS120" s="48">
        <v>25001</v>
      </c>
      <c r="AT120" s="47" t="b">
        <v>0</v>
      </c>
      <c r="AU120" s="48" t="s">
        <v>81</v>
      </c>
      <c r="AV120" s="48"/>
      <c r="AW120" s="48" t="s">
        <v>222</v>
      </c>
      <c r="AX120" s="48"/>
      <c r="AY120" s="48" t="s">
        <v>85</v>
      </c>
      <c r="AZ120" s="47" t="b">
        <v>0</v>
      </c>
      <c r="BA120" s="47"/>
      <c r="BB120" s="47"/>
      <c r="BC120" s="48"/>
      <c r="BD120" s="48"/>
      <c r="BE120" s="47" t="b">
        <v>0</v>
      </c>
      <c r="BF120" s="47" t="b">
        <v>0</v>
      </c>
      <c r="BG120" s="48"/>
      <c r="BH120" s="48"/>
      <c r="BI120" s="49">
        <v>0</v>
      </c>
      <c r="BJ120" s="49">
        <v>0</v>
      </c>
      <c r="BK120" s="49">
        <v>34776</v>
      </c>
      <c r="BL120" s="48"/>
      <c r="BM120" s="48"/>
      <c r="BN120" s="48"/>
      <c r="BO120" s="48"/>
      <c r="BP120" s="48" t="s">
        <v>181</v>
      </c>
      <c r="BQ120" s="48"/>
      <c r="BR120" s="48"/>
      <c r="BS120" s="48">
        <v>0</v>
      </c>
      <c r="BT120" s="48"/>
      <c r="BU120" s="48"/>
      <c r="BW120" s="24" t="str">
        <f ca="1">VLOOKUP(BX120,Data!B:D,3,0)</f>
        <v>김화니</v>
      </c>
      <c r="BX120" s="24" t="str">
        <f>IFERROR(VLOOKUP(M120, 할인점점포등록!E:I, 5, 0), M120)</f>
        <v>대전지오팜</v>
      </c>
    </row>
    <row r="121" spans="2:76" ht="16.5" customHeight="1" x14ac:dyDescent="0.3">
      <c r="B121" s="47"/>
      <c r="C121" s="47" t="b">
        <v>1</v>
      </c>
      <c r="D121" s="48"/>
      <c r="E121" s="48" t="s">
        <v>211</v>
      </c>
      <c r="F121" s="48">
        <v>202610010027</v>
      </c>
      <c r="G121" s="52">
        <v>46296</v>
      </c>
      <c r="H121" s="48" t="s">
        <v>82</v>
      </c>
      <c r="I121" s="48" t="s">
        <v>83</v>
      </c>
      <c r="J121" s="48" t="s">
        <v>212</v>
      </c>
      <c r="K121" s="48" t="s">
        <v>213</v>
      </c>
      <c r="L121" s="48" t="s">
        <v>431</v>
      </c>
      <c r="M121" s="48" t="s">
        <v>431</v>
      </c>
      <c r="N121" s="48"/>
      <c r="O121" s="47" t="s">
        <v>432</v>
      </c>
      <c r="P121" s="48" t="s">
        <v>431</v>
      </c>
      <c r="Q121" s="48"/>
      <c r="R121" s="47" t="b">
        <v>0</v>
      </c>
      <c r="S121" s="48" t="s">
        <v>245</v>
      </c>
      <c r="T121" s="48" t="s">
        <v>246</v>
      </c>
      <c r="U121" s="48">
        <v>300</v>
      </c>
      <c r="V121" s="48" t="s">
        <v>218</v>
      </c>
      <c r="W121" s="48" t="s">
        <v>219</v>
      </c>
      <c r="X121" s="48" t="s">
        <v>225</v>
      </c>
      <c r="Y121" s="47"/>
      <c r="Z121" s="48" t="s">
        <v>84</v>
      </c>
      <c r="AA121" s="49">
        <v>61500</v>
      </c>
      <c r="AB121" s="49">
        <v>55350</v>
      </c>
      <c r="AC121" s="49">
        <v>2</v>
      </c>
      <c r="AD121" s="47" t="b">
        <v>1</v>
      </c>
      <c r="AE121" s="50">
        <v>10</v>
      </c>
      <c r="AF121" s="48" t="s">
        <v>9</v>
      </c>
      <c r="AG121" s="49">
        <v>1</v>
      </c>
      <c r="AH121" s="49">
        <v>55350</v>
      </c>
      <c r="AI121" s="49">
        <v>100636</v>
      </c>
      <c r="AJ121" s="49">
        <v>10064</v>
      </c>
      <c r="AK121" s="49">
        <v>110700</v>
      </c>
      <c r="AL121" s="50">
        <v>100636</v>
      </c>
      <c r="AM121" s="50">
        <v>10064</v>
      </c>
      <c r="AN121" s="50">
        <v>110700</v>
      </c>
      <c r="AO121" s="47"/>
      <c r="AP121" s="48" t="s">
        <v>84</v>
      </c>
      <c r="AQ121" s="51">
        <v>2</v>
      </c>
      <c r="AR121" s="48" t="s">
        <v>221</v>
      </c>
      <c r="AS121" s="48">
        <v>24011</v>
      </c>
      <c r="AT121" s="47" t="b">
        <v>0</v>
      </c>
      <c r="AU121" s="48" t="s">
        <v>81</v>
      </c>
      <c r="AV121" s="48"/>
      <c r="AW121" s="48" t="s">
        <v>222</v>
      </c>
      <c r="AX121" s="48"/>
      <c r="AY121" s="48" t="s">
        <v>85</v>
      </c>
      <c r="AZ121" s="47" t="b">
        <v>0</v>
      </c>
      <c r="BA121" s="47"/>
      <c r="BB121" s="47"/>
      <c r="BC121" s="48"/>
      <c r="BD121" s="48"/>
      <c r="BE121" s="47" t="b">
        <v>0</v>
      </c>
      <c r="BF121" s="47" t="b">
        <v>0</v>
      </c>
      <c r="BG121" s="48"/>
      <c r="BH121" s="48"/>
      <c r="BI121" s="49">
        <v>0</v>
      </c>
      <c r="BJ121" s="49">
        <v>0</v>
      </c>
      <c r="BK121" s="49">
        <v>110700</v>
      </c>
      <c r="BL121" s="48"/>
      <c r="BM121" s="48"/>
      <c r="BN121" s="48"/>
      <c r="BO121" s="48"/>
      <c r="BP121" s="48" t="s">
        <v>181</v>
      </c>
      <c r="BQ121" s="48"/>
      <c r="BR121" s="48"/>
      <c r="BS121" s="48">
        <v>0</v>
      </c>
      <c r="BT121" s="48"/>
      <c r="BU121" s="48"/>
      <c r="BW121" s="24" t="str">
        <f ca="1">VLOOKUP(BX121,Data!B:D,3,0)</f>
        <v>김화니</v>
      </c>
      <c r="BX121" s="24" t="str">
        <f>IFERROR(VLOOKUP(M121, 할인점점포등록!E:I, 5, 0), M121)</f>
        <v>대전지오팜</v>
      </c>
    </row>
    <row r="122" spans="2:76" ht="16.5" customHeight="1" x14ac:dyDescent="0.3">
      <c r="B122" s="47"/>
      <c r="C122" s="47" t="b">
        <v>1</v>
      </c>
      <c r="D122" s="48"/>
      <c r="E122" s="48" t="s">
        <v>211</v>
      </c>
      <c r="F122" s="48">
        <v>202610010027</v>
      </c>
      <c r="G122" s="52">
        <v>46296</v>
      </c>
      <c r="H122" s="48" t="s">
        <v>82</v>
      </c>
      <c r="I122" s="48" t="s">
        <v>83</v>
      </c>
      <c r="J122" s="48" t="s">
        <v>212</v>
      </c>
      <c r="K122" s="48" t="s">
        <v>213</v>
      </c>
      <c r="L122" s="48" t="s">
        <v>431</v>
      </c>
      <c r="M122" s="48" t="s">
        <v>431</v>
      </c>
      <c r="N122" s="48"/>
      <c r="O122" s="47" t="s">
        <v>432</v>
      </c>
      <c r="P122" s="48" t="s">
        <v>431</v>
      </c>
      <c r="Q122" s="48"/>
      <c r="R122" s="47" t="b">
        <v>0</v>
      </c>
      <c r="S122" s="48" t="s">
        <v>310</v>
      </c>
      <c r="T122" s="48" t="s">
        <v>311</v>
      </c>
      <c r="U122" s="48">
        <v>30</v>
      </c>
      <c r="V122" s="48" t="s">
        <v>234</v>
      </c>
      <c r="W122" s="48" t="s">
        <v>235</v>
      </c>
      <c r="X122" s="48" t="s">
        <v>236</v>
      </c>
      <c r="Y122" s="47"/>
      <c r="Z122" s="48" t="s">
        <v>84</v>
      </c>
      <c r="AA122" s="49">
        <v>2640</v>
      </c>
      <c r="AB122" s="49">
        <v>2376</v>
      </c>
      <c r="AC122" s="49">
        <v>15</v>
      </c>
      <c r="AD122" s="47" t="b">
        <v>1</v>
      </c>
      <c r="AE122" s="50">
        <v>10</v>
      </c>
      <c r="AF122" s="48" t="s">
        <v>9</v>
      </c>
      <c r="AG122" s="49">
        <v>1</v>
      </c>
      <c r="AH122" s="49">
        <v>2376</v>
      </c>
      <c r="AI122" s="49">
        <v>32400</v>
      </c>
      <c r="AJ122" s="49">
        <v>3240</v>
      </c>
      <c r="AK122" s="49">
        <v>35640</v>
      </c>
      <c r="AL122" s="50">
        <v>32400</v>
      </c>
      <c r="AM122" s="50">
        <v>3240</v>
      </c>
      <c r="AN122" s="50">
        <v>35640</v>
      </c>
      <c r="AO122" s="47"/>
      <c r="AP122" s="48" t="s">
        <v>84</v>
      </c>
      <c r="AQ122" s="51">
        <v>15</v>
      </c>
      <c r="AR122" s="48" t="s">
        <v>221</v>
      </c>
      <c r="AS122" s="48" t="s">
        <v>231</v>
      </c>
      <c r="AT122" s="47" t="b">
        <v>0</v>
      </c>
      <c r="AU122" s="48" t="s">
        <v>81</v>
      </c>
      <c r="AV122" s="48"/>
      <c r="AW122" s="48" t="s">
        <v>222</v>
      </c>
      <c r="AX122" s="48"/>
      <c r="AY122" s="48" t="s">
        <v>85</v>
      </c>
      <c r="AZ122" s="47" t="b">
        <v>0</v>
      </c>
      <c r="BA122" s="47"/>
      <c r="BB122" s="47"/>
      <c r="BC122" s="48"/>
      <c r="BD122" s="48"/>
      <c r="BE122" s="47" t="b">
        <v>0</v>
      </c>
      <c r="BF122" s="47" t="b">
        <v>0</v>
      </c>
      <c r="BG122" s="48"/>
      <c r="BH122" s="48"/>
      <c r="BI122" s="49">
        <v>0</v>
      </c>
      <c r="BJ122" s="49">
        <v>0</v>
      </c>
      <c r="BK122" s="49">
        <v>35640</v>
      </c>
      <c r="BL122" s="48"/>
      <c r="BM122" s="48"/>
      <c r="BN122" s="48"/>
      <c r="BO122" s="48"/>
      <c r="BP122" s="48" t="s">
        <v>181</v>
      </c>
      <c r="BQ122" s="48"/>
      <c r="BR122" s="48"/>
      <c r="BS122" s="48">
        <v>0</v>
      </c>
      <c r="BT122" s="48"/>
      <c r="BU122" s="48"/>
      <c r="BW122" s="24" t="str">
        <f ca="1">VLOOKUP(BX122,Data!B:D,3,0)</f>
        <v>김화니</v>
      </c>
      <c r="BX122" s="24" t="str">
        <f>IFERROR(VLOOKUP(M122, 할인점점포등록!E:I, 5, 0), M122)</f>
        <v>대전지오팜</v>
      </c>
    </row>
    <row r="123" spans="2:76" ht="16.5" customHeight="1" x14ac:dyDescent="0.3">
      <c r="B123" s="47"/>
      <c r="C123" s="47" t="b">
        <v>1</v>
      </c>
      <c r="D123" s="48"/>
      <c r="E123" s="48" t="s">
        <v>211</v>
      </c>
      <c r="F123" s="48">
        <v>202610010027</v>
      </c>
      <c r="G123" s="52">
        <v>46296</v>
      </c>
      <c r="H123" s="48" t="s">
        <v>82</v>
      </c>
      <c r="I123" s="48" t="s">
        <v>83</v>
      </c>
      <c r="J123" s="48" t="s">
        <v>212</v>
      </c>
      <c r="K123" s="48" t="s">
        <v>213</v>
      </c>
      <c r="L123" s="48" t="s">
        <v>431</v>
      </c>
      <c r="M123" s="48" t="s">
        <v>431</v>
      </c>
      <c r="N123" s="48"/>
      <c r="O123" s="47" t="s">
        <v>432</v>
      </c>
      <c r="P123" s="48" t="s">
        <v>431</v>
      </c>
      <c r="Q123" s="48"/>
      <c r="R123" s="47" t="b">
        <v>0</v>
      </c>
      <c r="S123" s="48" t="s">
        <v>327</v>
      </c>
      <c r="T123" s="48" t="s">
        <v>311</v>
      </c>
      <c r="U123" s="48">
        <v>600</v>
      </c>
      <c r="V123" s="48" t="s">
        <v>234</v>
      </c>
      <c r="W123" s="48" t="s">
        <v>235</v>
      </c>
      <c r="X123" s="48" t="s">
        <v>236</v>
      </c>
      <c r="Y123" s="47"/>
      <c r="Z123" s="48" t="s">
        <v>84</v>
      </c>
      <c r="AA123" s="49">
        <v>52800</v>
      </c>
      <c r="AB123" s="49">
        <v>47520</v>
      </c>
      <c r="AC123" s="49">
        <v>2</v>
      </c>
      <c r="AD123" s="47" t="b">
        <v>1</v>
      </c>
      <c r="AE123" s="50">
        <v>10</v>
      </c>
      <c r="AF123" s="48" t="s">
        <v>9</v>
      </c>
      <c r="AG123" s="49">
        <v>1</v>
      </c>
      <c r="AH123" s="49">
        <v>47520</v>
      </c>
      <c r="AI123" s="49">
        <v>86400</v>
      </c>
      <c r="AJ123" s="49">
        <v>8640</v>
      </c>
      <c r="AK123" s="49">
        <v>95040</v>
      </c>
      <c r="AL123" s="50">
        <v>86400</v>
      </c>
      <c r="AM123" s="50">
        <v>8640</v>
      </c>
      <c r="AN123" s="50">
        <v>95040</v>
      </c>
      <c r="AO123" s="47"/>
      <c r="AP123" s="48" t="s">
        <v>84</v>
      </c>
      <c r="AQ123" s="51">
        <v>2</v>
      </c>
      <c r="AR123" s="48" t="s">
        <v>221</v>
      </c>
      <c r="AS123" s="48" t="s">
        <v>271</v>
      </c>
      <c r="AT123" s="47" t="b">
        <v>0</v>
      </c>
      <c r="AU123" s="48" t="s">
        <v>81</v>
      </c>
      <c r="AV123" s="48"/>
      <c r="AW123" s="48" t="s">
        <v>222</v>
      </c>
      <c r="AX123" s="48"/>
      <c r="AY123" s="48" t="s">
        <v>85</v>
      </c>
      <c r="AZ123" s="47" t="b">
        <v>0</v>
      </c>
      <c r="BA123" s="47"/>
      <c r="BB123" s="47"/>
      <c r="BC123" s="48"/>
      <c r="BD123" s="48"/>
      <c r="BE123" s="47" t="b">
        <v>0</v>
      </c>
      <c r="BF123" s="47" t="b">
        <v>0</v>
      </c>
      <c r="BG123" s="48"/>
      <c r="BH123" s="48"/>
      <c r="BI123" s="49">
        <v>0</v>
      </c>
      <c r="BJ123" s="49">
        <v>0</v>
      </c>
      <c r="BK123" s="49">
        <v>95040</v>
      </c>
      <c r="BL123" s="48"/>
      <c r="BM123" s="48"/>
      <c r="BN123" s="48"/>
      <c r="BO123" s="48"/>
      <c r="BP123" s="48" t="s">
        <v>181</v>
      </c>
      <c r="BQ123" s="48"/>
      <c r="BR123" s="48"/>
      <c r="BS123" s="48">
        <v>0</v>
      </c>
      <c r="BT123" s="48"/>
      <c r="BU123" s="48"/>
      <c r="BW123" s="24" t="str">
        <f ca="1">VLOOKUP(BX123,Data!B:D,3,0)</f>
        <v>김화니</v>
      </c>
      <c r="BX123" s="24" t="str">
        <f>IFERROR(VLOOKUP(M123, 할인점점포등록!E:I, 5, 0), M123)</f>
        <v>대전지오팜</v>
      </c>
    </row>
    <row r="124" spans="2:76" ht="16.5" customHeight="1" x14ac:dyDescent="0.3">
      <c r="B124" s="47"/>
      <c r="C124" s="47" t="b">
        <v>1</v>
      </c>
      <c r="D124" s="48"/>
      <c r="E124" s="48" t="s">
        <v>211</v>
      </c>
      <c r="F124" s="48">
        <v>202610010027</v>
      </c>
      <c r="G124" s="52">
        <v>46296</v>
      </c>
      <c r="H124" s="48" t="s">
        <v>82</v>
      </c>
      <c r="I124" s="48" t="s">
        <v>83</v>
      </c>
      <c r="J124" s="48" t="s">
        <v>212</v>
      </c>
      <c r="K124" s="48" t="s">
        <v>213</v>
      </c>
      <c r="L124" s="48" t="s">
        <v>431</v>
      </c>
      <c r="M124" s="48" t="s">
        <v>431</v>
      </c>
      <c r="N124" s="48"/>
      <c r="O124" s="47" t="s">
        <v>432</v>
      </c>
      <c r="P124" s="48" t="s">
        <v>431</v>
      </c>
      <c r="Q124" s="48"/>
      <c r="R124" s="47" t="b">
        <v>0</v>
      </c>
      <c r="S124" s="48" t="s">
        <v>223</v>
      </c>
      <c r="T124" s="48" t="s">
        <v>224</v>
      </c>
      <c r="U124" s="48">
        <v>300</v>
      </c>
      <c r="V124" s="48" t="s">
        <v>218</v>
      </c>
      <c r="W124" s="48" t="s">
        <v>219</v>
      </c>
      <c r="X124" s="48" t="s">
        <v>225</v>
      </c>
      <c r="Y124" s="47"/>
      <c r="Z124" s="48" t="s">
        <v>84</v>
      </c>
      <c r="AA124" s="49">
        <v>44400</v>
      </c>
      <c r="AB124" s="49">
        <v>39960</v>
      </c>
      <c r="AC124" s="49">
        <v>120</v>
      </c>
      <c r="AD124" s="47" t="b">
        <v>1</v>
      </c>
      <c r="AE124" s="50">
        <v>10</v>
      </c>
      <c r="AF124" s="48" t="s">
        <v>9</v>
      </c>
      <c r="AG124" s="49">
        <v>1</v>
      </c>
      <c r="AH124" s="49">
        <v>39960</v>
      </c>
      <c r="AI124" s="49">
        <v>4359273</v>
      </c>
      <c r="AJ124" s="49">
        <v>435927</v>
      </c>
      <c r="AK124" s="49">
        <v>4795200</v>
      </c>
      <c r="AL124" s="50">
        <v>4359273</v>
      </c>
      <c r="AM124" s="50">
        <v>435927</v>
      </c>
      <c r="AN124" s="50">
        <v>4795200</v>
      </c>
      <c r="AO124" s="47"/>
      <c r="AP124" s="48" t="s">
        <v>84</v>
      </c>
      <c r="AQ124" s="51">
        <v>120</v>
      </c>
      <c r="AR124" s="48" t="s">
        <v>221</v>
      </c>
      <c r="AS124" s="48">
        <v>26005</v>
      </c>
      <c r="AT124" s="47" t="b">
        <v>0</v>
      </c>
      <c r="AU124" s="48" t="s">
        <v>81</v>
      </c>
      <c r="AV124" s="48"/>
      <c r="AW124" s="48" t="s">
        <v>222</v>
      </c>
      <c r="AX124" s="48"/>
      <c r="AY124" s="48" t="s">
        <v>85</v>
      </c>
      <c r="AZ124" s="47" t="b">
        <v>0</v>
      </c>
      <c r="BA124" s="47"/>
      <c r="BB124" s="47"/>
      <c r="BC124" s="48"/>
      <c r="BD124" s="48"/>
      <c r="BE124" s="47" t="b">
        <v>0</v>
      </c>
      <c r="BF124" s="47" t="b">
        <v>0</v>
      </c>
      <c r="BG124" s="48"/>
      <c r="BH124" s="48"/>
      <c r="BI124" s="49">
        <v>0</v>
      </c>
      <c r="BJ124" s="49">
        <v>0</v>
      </c>
      <c r="BK124" s="49">
        <v>4795200</v>
      </c>
      <c r="BL124" s="48"/>
      <c r="BM124" s="48"/>
      <c r="BN124" s="48"/>
      <c r="BO124" s="48"/>
      <c r="BP124" s="48" t="s">
        <v>181</v>
      </c>
      <c r="BQ124" s="48"/>
      <c r="BR124" s="48"/>
      <c r="BS124" s="48">
        <v>0</v>
      </c>
      <c r="BT124" s="48"/>
      <c r="BU124" s="48"/>
      <c r="BW124" s="24" t="str">
        <f ca="1">VLOOKUP(BX124,Data!B:D,3,0)</f>
        <v>김화니</v>
      </c>
      <c r="BX124" s="24" t="str">
        <f>IFERROR(VLOOKUP(M124, 할인점점포등록!E:I, 5, 0), M124)</f>
        <v>대전지오팜</v>
      </c>
    </row>
    <row r="125" spans="2:76" ht="16.5" customHeight="1" x14ac:dyDescent="0.3">
      <c r="B125" s="47"/>
      <c r="C125" s="47" t="b">
        <v>1</v>
      </c>
      <c r="D125" s="48"/>
      <c r="E125" s="48" t="s">
        <v>211</v>
      </c>
      <c r="F125" s="48">
        <v>202610010027</v>
      </c>
      <c r="G125" s="52">
        <v>46296</v>
      </c>
      <c r="H125" s="48" t="s">
        <v>82</v>
      </c>
      <c r="I125" s="48" t="s">
        <v>83</v>
      </c>
      <c r="J125" s="48" t="s">
        <v>212</v>
      </c>
      <c r="K125" s="48" t="s">
        <v>213</v>
      </c>
      <c r="L125" s="48" t="s">
        <v>431</v>
      </c>
      <c r="M125" s="48" t="s">
        <v>431</v>
      </c>
      <c r="N125" s="48"/>
      <c r="O125" s="47" t="s">
        <v>432</v>
      </c>
      <c r="P125" s="48" t="s">
        <v>431</v>
      </c>
      <c r="Q125" s="48"/>
      <c r="R125" s="47" t="b">
        <v>0</v>
      </c>
      <c r="S125" s="48" t="s">
        <v>267</v>
      </c>
      <c r="T125" s="48" t="s">
        <v>224</v>
      </c>
      <c r="U125" s="48">
        <v>30</v>
      </c>
      <c r="V125" s="48" t="s">
        <v>218</v>
      </c>
      <c r="W125" s="48" t="s">
        <v>219</v>
      </c>
      <c r="X125" s="48" t="s">
        <v>225</v>
      </c>
      <c r="Y125" s="47"/>
      <c r="Z125" s="48" t="s">
        <v>84</v>
      </c>
      <c r="AA125" s="49">
        <v>4440</v>
      </c>
      <c r="AB125" s="49">
        <v>3996</v>
      </c>
      <c r="AC125" s="49">
        <v>50</v>
      </c>
      <c r="AD125" s="47" t="b">
        <v>1</v>
      </c>
      <c r="AE125" s="50">
        <v>10</v>
      </c>
      <c r="AF125" s="48" t="s">
        <v>9</v>
      </c>
      <c r="AG125" s="49">
        <v>1</v>
      </c>
      <c r="AH125" s="49">
        <v>3996</v>
      </c>
      <c r="AI125" s="49">
        <v>181636</v>
      </c>
      <c r="AJ125" s="49">
        <v>18164</v>
      </c>
      <c r="AK125" s="49">
        <v>199800</v>
      </c>
      <c r="AL125" s="50">
        <v>181636</v>
      </c>
      <c r="AM125" s="50">
        <v>18164</v>
      </c>
      <c r="AN125" s="50">
        <v>199800</v>
      </c>
      <c r="AO125" s="47"/>
      <c r="AP125" s="48" t="s">
        <v>84</v>
      </c>
      <c r="AQ125" s="51">
        <v>50</v>
      </c>
      <c r="AR125" s="48" t="s">
        <v>221</v>
      </c>
      <c r="AS125" s="48" t="s">
        <v>268</v>
      </c>
      <c r="AT125" s="47" t="b">
        <v>0</v>
      </c>
      <c r="AU125" s="48" t="s">
        <v>81</v>
      </c>
      <c r="AV125" s="48"/>
      <c r="AW125" s="48" t="s">
        <v>222</v>
      </c>
      <c r="AX125" s="48"/>
      <c r="AY125" s="48" t="s">
        <v>85</v>
      </c>
      <c r="AZ125" s="47" t="b">
        <v>0</v>
      </c>
      <c r="BA125" s="47"/>
      <c r="BB125" s="47"/>
      <c r="BC125" s="48"/>
      <c r="BD125" s="48"/>
      <c r="BE125" s="47" t="b">
        <v>0</v>
      </c>
      <c r="BF125" s="47" t="b">
        <v>0</v>
      </c>
      <c r="BG125" s="48"/>
      <c r="BH125" s="48"/>
      <c r="BI125" s="49">
        <v>0</v>
      </c>
      <c r="BJ125" s="49">
        <v>0</v>
      </c>
      <c r="BK125" s="49">
        <v>199800</v>
      </c>
      <c r="BL125" s="48"/>
      <c r="BM125" s="48"/>
      <c r="BN125" s="48"/>
      <c r="BO125" s="48"/>
      <c r="BP125" s="48" t="s">
        <v>181</v>
      </c>
      <c r="BQ125" s="48"/>
      <c r="BR125" s="48"/>
      <c r="BS125" s="48">
        <v>0</v>
      </c>
      <c r="BT125" s="48"/>
      <c r="BU125" s="48"/>
      <c r="BW125" s="24" t="str">
        <f ca="1">VLOOKUP(BX125,Data!B:D,3,0)</f>
        <v>김화니</v>
      </c>
      <c r="BX125" s="24" t="str">
        <f>IFERROR(VLOOKUP(M125, 할인점점포등록!E:I, 5, 0), M125)</f>
        <v>대전지오팜</v>
      </c>
    </row>
    <row r="126" spans="2:76" ht="16.5" customHeight="1" x14ac:dyDescent="0.3">
      <c r="B126" s="47"/>
      <c r="C126" s="47" t="b">
        <v>1</v>
      </c>
      <c r="D126" s="48"/>
      <c r="E126" s="48" t="s">
        <v>211</v>
      </c>
      <c r="F126" s="48">
        <v>202610010027</v>
      </c>
      <c r="G126" s="52">
        <v>46296</v>
      </c>
      <c r="H126" s="48" t="s">
        <v>82</v>
      </c>
      <c r="I126" s="48" t="s">
        <v>83</v>
      </c>
      <c r="J126" s="48" t="s">
        <v>212</v>
      </c>
      <c r="K126" s="48" t="s">
        <v>213</v>
      </c>
      <c r="L126" s="48" t="s">
        <v>431</v>
      </c>
      <c r="M126" s="48" t="s">
        <v>431</v>
      </c>
      <c r="N126" s="48"/>
      <c r="O126" s="47" t="s">
        <v>432</v>
      </c>
      <c r="P126" s="48" t="s">
        <v>431</v>
      </c>
      <c r="Q126" s="48"/>
      <c r="R126" s="47" t="b">
        <v>0</v>
      </c>
      <c r="S126" s="48" t="s">
        <v>251</v>
      </c>
      <c r="T126" s="48" t="s">
        <v>252</v>
      </c>
      <c r="U126" s="48">
        <v>1</v>
      </c>
      <c r="V126" s="48" t="s">
        <v>234</v>
      </c>
      <c r="W126" s="48" t="s">
        <v>235</v>
      </c>
      <c r="X126" s="48" t="s">
        <v>253</v>
      </c>
      <c r="Y126" s="47"/>
      <c r="Z126" s="48" t="s">
        <v>84</v>
      </c>
      <c r="AA126" s="49">
        <v>3450</v>
      </c>
      <c r="AB126" s="49">
        <v>3105</v>
      </c>
      <c r="AC126" s="49">
        <v>40</v>
      </c>
      <c r="AD126" s="47" t="b">
        <v>1</v>
      </c>
      <c r="AE126" s="50">
        <v>10</v>
      </c>
      <c r="AF126" s="48" t="s">
        <v>9</v>
      </c>
      <c r="AG126" s="49">
        <v>1</v>
      </c>
      <c r="AH126" s="49">
        <v>3105</v>
      </c>
      <c r="AI126" s="49">
        <v>112909</v>
      </c>
      <c r="AJ126" s="49">
        <v>11291</v>
      </c>
      <c r="AK126" s="49">
        <v>124200</v>
      </c>
      <c r="AL126" s="50">
        <v>112909</v>
      </c>
      <c r="AM126" s="50">
        <v>11291</v>
      </c>
      <c r="AN126" s="50">
        <v>124200</v>
      </c>
      <c r="AO126" s="47"/>
      <c r="AP126" s="48" t="s">
        <v>84</v>
      </c>
      <c r="AQ126" s="51">
        <v>40</v>
      </c>
      <c r="AR126" s="48" t="s">
        <v>221</v>
      </c>
      <c r="AS126" s="48">
        <v>25001</v>
      </c>
      <c r="AT126" s="47" t="b">
        <v>0</v>
      </c>
      <c r="AU126" s="48" t="s">
        <v>81</v>
      </c>
      <c r="AV126" s="48"/>
      <c r="AW126" s="48" t="s">
        <v>222</v>
      </c>
      <c r="AX126" s="48"/>
      <c r="AY126" s="48" t="s">
        <v>85</v>
      </c>
      <c r="AZ126" s="47" t="b">
        <v>0</v>
      </c>
      <c r="BA126" s="47"/>
      <c r="BB126" s="47"/>
      <c r="BC126" s="48"/>
      <c r="BD126" s="48"/>
      <c r="BE126" s="47" t="b">
        <v>0</v>
      </c>
      <c r="BF126" s="47" t="b">
        <v>0</v>
      </c>
      <c r="BG126" s="48"/>
      <c r="BH126" s="48"/>
      <c r="BI126" s="49">
        <v>0</v>
      </c>
      <c r="BJ126" s="49">
        <v>0</v>
      </c>
      <c r="BK126" s="49">
        <v>124200</v>
      </c>
      <c r="BL126" s="48"/>
      <c r="BM126" s="48"/>
      <c r="BN126" s="48"/>
      <c r="BO126" s="48"/>
      <c r="BP126" s="48" t="s">
        <v>181</v>
      </c>
      <c r="BQ126" s="48"/>
      <c r="BR126" s="48"/>
      <c r="BS126" s="48">
        <v>0</v>
      </c>
      <c r="BT126" s="48"/>
      <c r="BU126" s="48"/>
      <c r="BW126" s="24" t="str">
        <f ca="1">VLOOKUP(BX126,Data!B:D,3,0)</f>
        <v>김화니</v>
      </c>
      <c r="BX126" s="24" t="str">
        <f>IFERROR(VLOOKUP(M126, 할인점점포등록!E:I, 5, 0), M126)</f>
        <v>대전지오팜</v>
      </c>
    </row>
    <row r="127" spans="2:76" ht="16.5" customHeight="1" x14ac:dyDescent="0.3">
      <c r="B127" s="47"/>
      <c r="C127" s="47" t="b">
        <v>1</v>
      </c>
      <c r="D127" s="48"/>
      <c r="E127" s="48" t="s">
        <v>211</v>
      </c>
      <c r="F127" s="48">
        <v>202610010027</v>
      </c>
      <c r="G127" s="52">
        <v>46296</v>
      </c>
      <c r="H127" s="48" t="s">
        <v>82</v>
      </c>
      <c r="I127" s="48" t="s">
        <v>83</v>
      </c>
      <c r="J127" s="48" t="s">
        <v>212</v>
      </c>
      <c r="K127" s="48" t="s">
        <v>213</v>
      </c>
      <c r="L127" s="48" t="s">
        <v>431</v>
      </c>
      <c r="M127" s="48" t="s">
        <v>431</v>
      </c>
      <c r="N127" s="48"/>
      <c r="O127" s="47" t="s">
        <v>432</v>
      </c>
      <c r="P127" s="48" t="s">
        <v>431</v>
      </c>
      <c r="Q127" s="48"/>
      <c r="R127" s="47" t="b">
        <v>0</v>
      </c>
      <c r="S127" s="48" t="s">
        <v>369</v>
      </c>
      <c r="T127" s="48" t="s">
        <v>370</v>
      </c>
      <c r="U127" s="48">
        <v>60</v>
      </c>
      <c r="V127" s="48" t="s">
        <v>234</v>
      </c>
      <c r="W127" s="48" t="s">
        <v>235</v>
      </c>
      <c r="X127" s="48" t="s">
        <v>236</v>
      </c>
      <c r="Y127" s="47"/>
      <c r="Z127" s="48" t="s">
        <v>84</v>
      </c>
      <c r="AA127" s="49">
        <v>28980</v>
      </c>
      <c r="AB127" s="49">
        <v>26082</v>
      </c>
      <c r="AC127" s="49">
        <v>2</v>
      </c>
      <c r="AD127" s="47" t="b">
        <v>1</v>
      </c>
      <c r="AE127" s="50">
        <v>10</v>
      </c>
      <c r="AF127" s="48" t="s">
        <v>9</v>
      </c>
      <c r="AG127" s="49">
        <v>1</v>
      </c>
      <c r="AH127" s="49">
        <v>26082</v>
      </c>
      <c r="AI127" s="49">
        <v>47422</v>
      </c>
      <c r="AJ127" s="49">
        <v>4742</v>
      </c>
      <c r="AK127" s="49">
        <v>52164</v>
      </c>
      <c r="AL127" s="50">
        <v>47422</v>
      </c>
      <c r="AM127" s="50">
        <v>4742</v>
      </c>
      <c r="AN127" s="50">
        <v>52164</v>
      </c>
      <c r="AO127" s="47"/>
      <c r="AP127" s="48" t="s">
        <v>84</v>
      </c>
      <c r="AQ127" s="51">
        <v>2</v>
      </c>
      <c r="AR127" s="48" t="s">
        <v>221</v>
      </c>
      <c r="AS127" s="48">
        <v>26002</v>
      </c>
      <c r="AT127" s="47" t="b">
        <v>0</v>
      </c>
      <c r="AU127" s="48" t="s">
        <v>81</v>
      </c>
      <c r="AV127" s="48"/>
      <c r="AW127" s="48" t="s">
        <v>222</v>
      </c>
      <c r="AX127" s="48"/>
      <c r="AY127" s="48" t="s">
        <v>85</v>
      </c>
      <c r="AZ127" s="47" t="b">
        <v>0</v>
      </c>
      <c r="BA127" s="47"/>
      <c r="BB127" s="47"/>
      <c r="BC127" s="48"/>
      <c r="BD127" s="48"/>
      <c r="BE127" s="47" t="b">
        <v>0</v>
      </c>
      <c r="BF127" s="47" t="b">
        <v>0</v>
      </c>
      <c r="BG127" s="48"/>
      <c r="BH127" s="48"/>
      <c r="BI127" s="49">
        <v>0</v>
      </c>
      <c r="BJ127" s="49">
        <v>0</v>
      </c>
      <c r="BK127" s="49">
        <v>52164</v>
      </c>
      <c r="BL127" s="48"/>
      <c r="BM127" s="48"/>
      <c r="BN127" s="48"/>
      <c r="BO127" s="48"/>
      <c r="BP127" s="48" t="s">
        <v>181</v>
      </c>
      <c r="BQ127" s="48"/>
      <c r="BR127" s="48"/>
      <c r="BS127" s="48">
        <v>0</v>
      </c>
      <c r="BT127" s="48"/>
      <c r="BU127" s="48"/>
      <c r="BW127" s="24" t="str">
        <f ca="1">VLOOKUP(BX127,Data!B:D,3,0)</f>
        <v>김화니</v>
      </c>
      <c r="BX127" s="24" t="str">
        <f>IFERROR(VLOOKUP(M127, 할인점점포등록!E:I, 5, 0), M127)</f>
        <v>대전지오팜</v>
      </c>
    </row>
    <row r="128" spans="2:76" ht="16.5" customHeight="1" x14ac:dyDescent="0.3">
      <c r="B128" s="47"/>
      <c r="C128" s="47" t="b">
        <v>1</v>
      </c>
      <c r="D128" s="48"/>
      <c r="E128" s="48" t="s">
        <v>211</v>
      </c>
      <c r="F128" s="48">
        <v>202610010027</v>
      </c>
      <c r="G128" s="52">
        <v>46296</v>
      </c>
      <c r="H128" s="48" t="s">
        <v>82</v>
      </c>
      <c r="I128" s="48" t="s">
        <v>83</v>
      </c>
      <c r="J128" s="48" t="s">
        <v>212</v>
      </c>
      <c r="K128" s="48" t="s">
        <v>213</v>
      </c>
      <c r="L128" s="48" t="s">
        <v>431</v>
      </c>
      <c r="M128" s="48" t="s">
        <v>431</v>
      </c>
      <c r="N128" s="48"/>
      <c r="O128" s="47" t="s">
        <v>432</v>
      </c>
      <c r="P128" s="48" t="s">
        <v>431</v>
      </c>
      <c r="Q128" s="48"/>
      <c r="R128" s="47" t="b">
        <v>0</v>
      </c>
      <c r="S128" s="48" t="s">
        <v>402</v>
      </c>
      <c r="T128" s="48" t="s">
        <v>401</v>
      </c>
      <c r="U128" s="48">
        <v>300</v>
      </c>
      <c r="V128" s="48" t="s">
        <v>234</v>
      </c>
      <c r="W128" s="48" t="s">
        <v>235</v>
      </c>
      <c r="X128" s="48" t="s">
        <v>330</v>
      </c>
      <c r="Y128" s="47"/>
      <c r="Z128" s="48" t="s">
        <v>84</v>
      </c>
      <c r="AA128" s="49">
        <v>58800</v>
      </c>
      <c r="AB128" s="49">
        <v>52920</v>
      </c>
      <c r="AC128" s="49">
        <v>2</v>
      </c>
      <c r="AD128" s="47" t="b">
        <v>1</v>
      </c>
      <c r="AE128" s="50">
        <v>10</v>
      </c>
      <c r="AF128" s="48" t="s">
        <v>9</v>
      </c>
      <c r="AG128" s="49">
        <v>1</v>
      </c>
      <c r="AH128" s="49">
        <v>52920</v>
      </c>
      <c r="AI128" s="49">
        <v>96218</v>
      </c>
      <c r="AJ128" s="49">
        <v>9622</v>
      </c>
      <c r="AK128" s="49">
        <v>105840</v>
      </c>
      <c r="AL128" s="50">
        <v>96218</v>
      </c>
      <c r="AM128" s="50">
        <v>9622</v>
      </c>
      <c r="AN128" s="50">
        <v>105840</v>
      </c>
      <c r="AO128" s="47"/>
      <c r="AP128" s="48" t="s">
        <v>84</v>
      </c>
      <c r="AQ128" s="51">
        <v>2</v>
      </c>
      <c r="AR128" s="48" t="s">
        <v>221</v>
      </c>
      <c r="AS128" s="48" t="s">
        <v>273</v>
      </c>
      <c r="AT128" s="47" t="b">
        <v>0</v>
      </c>
      <c r="AU128" s="48" t="s">
        <v>81</v>
      </c>
      <c r="AV128" s="48"/>
      <c r="AW128" s="48" t="s">
        <v>222</v>
      </c>
      <c r="AX128" s="48"/>
      <c r="AY128" s="48" t="s">
        <v>85</v>
      </c>
      <c r="AZ128" s="47" t="b">
        <v>0</v>
      </c>
      <c r="BA128" s="47"/>
      <c r="BB128" s="47"/>
      <c r="BC128" s="48"/>
      <c r="BD128" s="48"/>
      <c r="BE128" s="47" t="b">
        <v>0</v>
      </c>
      <c r="BF128" s="47" t="b">
        <v>0</v>
      </c>
      <c r="BG128" s="48"/>
      <c r="BH128" s="48"/>
      <c r="BI128" s="49">
        <v>0</v>
      </c>
      <c r="BJ128" s="49">
        <v>0</v>
      </c>
      <c r="BK128" s="49">
        <v>105840</v>
      </c>
      <c r="BL128" s="48"/>
      <c r="BM128" s="48"/>
      <c r="BN128" s="48"/>
      <c r="BO128" s="48"/>
      <c r="BP128" s="48" t="s">
        <v>181</v>
      </c>
      <c r="BQ128" s="48"/>
      <c r="BR128" s="48"/>
      <c r="BS128" s="48">
        <v>0</v>
      </c>
      <c r="BT128" s="48"/>
      <c r="BU128" s="48"/>
      <c r="BW128" s="24" t="str">
        <f ca="1">VLOOKUP(BX128,Data!B:D,3,0)</f>
        <v>김화니</v>
      </c>
      <c r="BX128" s="24" t="str">
        <f>IFERROR(VLOOKUP(M128, 할인점점포등록!E:I, 5, 0), M128)</f>
        <v>대전지오팜</v>
      </c>
    </row>
    <row r="129" spans="2:76" ht="16.5" customHeight="1" x14ac:dyDescent="0.3">
      <c r="B129" s="47"/>
      <c r="C129" s="47" t="b">
        <v>1</v>
      </c>
      <c r="D129" s="48"/>
      <c r="E129" s="48" t="s">
        <v>211</v>
      </c>
      <c r="F129" s="48">
        <v>202610010027</v>
      </c>
      <c r="G129" s="52">
        <v>46296</v>
      </c>
      <c r="H129" s="48" t="s">
        <v>82</v>
      </c>
      <c r="I129" s="48" t="s">
        <v>83</v>
      </c>
      <c r="J129" s="48" t="s">
        <v>212</v>
      </c>
      <c r="K129" s="48" t="s">
        <v>213</v>
      </c>
      <c r="L129" s="48" t="s">
        <v>431</v>
      </c>
      <c r="M129" s="48" t="s">
        <v>431</v>
      </c>
      <c r="N129" s="48"/>
      <c r="O129" s="47" t="s">
        <v>432</v>
      </c>
      <c r="P129" s="48" t="s">
        <v>431</v>
      </c>
      <c r="Q129" s="48"/>
      <c r="R129" s="47" t="b">
        <v>0</v>
      </c>
      <c r="S129" s="48" t="s">
        <v>394</v>
      </c>
      <c r="T129" s="48" t="s">
        <v>395</v>
      </c>
      <c r="U129" s="48">
        <v>30</v>
      </c>
      <c r="V129" s="48" t="s">
        <v>234</v>
      </c>
      <c r="W129" s="48" t="s">
        <v>235</v>
      </c>
      <c r="X129" s="48" t="s">
        <v>236</v>
      </c>
      <c r="Y129" s="47"/>
      <c r="Z129" s="48" t="s">
        <v>84</v>
      </c>
      <c r="AA129" s="49">
        <v>3750</v>
      </c>
      <c r="AB129" s="49">
        <v>3375</v>
      </c>
      <c r="AC129" s="49">
        <v>10</v>
      </c>
      <c r="AD129" s="47" t="b">
        <v>1</v>
      </c>
      <c r="AE129" s="50">
        <v>10</v>
      </c>
      <c r="AF129" s="48" t="s">
        <v>9</v>
      </c>
      <c r="AG129" s="49">
        <v>1</v>
      </c>
      <c r="AH129" s="49">
        <v>3375</v>
      </c>
      <c r="AI129" s="49">
        <v>30682</v>
      </c>
      <c r="AJ129" s="49">
        <v>3068</v>
      </c>
      <c r="AK129" s="49">
        <v>33750</v>
      </c>
      <c r="AL129" s="50">
        <v>30682</v>
      </c>
      <c r="AM129" s="50">
        <v>3068</v>
      </c>
      <c r="AN129" s="50">
        <v>33750</v>
      </c>
      <c r="AO129" s="47"/>
      <c r="AP129" s="48" t="s">
        <v>84</v>
      </c>
      <c r="AQ129" s="51">
        <v>10</v>
      </c>
      <c r="AR129" s="48" t="s">
        <v>221</v>
      </c>
      <c r="AS129" s="48" t="s">
        <v>396</v>
      </c>
      <c r="AT129" s="47" t="b">
        <v>0</v>
      </c>
      <c r="AU129" s="48" t="s">
        <v>81</v>
      </c>
      <c r="AV129" s="48"/>
      <c r="AW129" s="48" t="s">
        <v>222</v>
      </c>
      <c r="AX129" s="48"/>
      <c r="AY129" s="48" t="s">
        <v>85</v>
      </c>
      <c r="AZ129" s="47" t="b">
        <v>0</v>
      </c>
      <c r="BA129" s="47"/>
      <c r="BB129" s="47"/>
      <c r="BC129" s="48"/>
      <c r="BD129" s="48"/>
      <c r="BE129" s="47" t="b">
        <v>0</v>
      </c>
      <c r="BF129" s="47" t="b">
        <v>0</v>
      </c>
      <c r="BG129" s="48"/>
      <c r="BH129" s="48"/>
      <c r="BI129" s="49">
        <v>0</v>
      </c>
      <c r="BJ129" s="49">
        <v>0</v>
      </c>
      <c r="BK129" s="49">
        <v>33750</v>
      </c>
      <c r="BL129" s="48"/>
      <c r="BM129" s="48"/>
      <c r="BN129" s="48"/>
      <c r="BO129" s="48"/>
      <c r="BP129" s="48" t="s">
        <v>181</v>
      </c>
      <c r="BQ129" s="48"/>
      <c r="BR129" s="48"/>
      <c r="BS129" s="48">
        <v>0</v>
      </c>
      <c r="BT129" s="48"/>
      <c r="BU129" s="48"/>
      <c r="BW129" s="24" t="str">
        <f ca="1">VLOOKUP(BX129,Data!B:D,3,0)</f>
        <v>김화니</v>
      </c>
      <c r="BX129" s="24" t="str">
        <f>IFERROR(VLOOKUP(M129, 할인점점포등록!E:I, 5, 0), M129)</f>
        <v>대전지오팜</v>
      </c>
    </row>
    <row r="130" spans="2:76" ht="16.5" customHeight="1" x14ac:dyDescent="0.3">
      <c r="B130" s="47"/>
      <c r="C130" s="47" t="b">
        <v>1</v>
      </c>
      <c r="D130" s="48"/>
      <c r="E130" s="48" t="s">
        <v>211</v>
      </c>
      <c r="F130" s="48">
        <v>202610010027</v>
      </c>
      <c r="G130" s="52">
        <v>46296</v>
      </c>
      <c r="H130" s="48" t="s">
        <v>82</v>
      </c>
      <c r="I130" s="48" t="s">
        <v>83</v>
      </c>
      <c r="J130" s="48" t="s">
        <v>212</v>
      </c>
      <c r="K130" s="48" t="s">
        <v>213</v>
      </c>
      <c r="L130" s="48" t="s">
        <v>431</v>
      </c>
      <c r="M130" s="48" t="s">
        <v>431</v>
      </c>
      <c r="N130" s="48"/>
      <c r="O130" s="47" t="s">
        <v>432</v>
      </c>
      <c r="P130" s="48" t="s">
        <v>431</v>
      </c>
      <c r="Q130" s="48"/>
      <c r="R130" s="47" t="b">
        <v>0</v>
      </c>
      <c r="S130" s="48" t="s">
        <v>414</v>
      </c>
      <c r="T130" s="48" t="s">
        <v>395</v>
      </c>
      <c r="U130" s="48">
        <v>500</v>
      </c>
      <c r="V130" s="48" t="s">
        <v>234</v>
      </c>
      <c r="W130" s="48" t="s">
        <v>235</v>
      </c>
      <c r="X130" s="48" t="s">
        <v>236</v>
      </c>
      <c r="Y130" s="47"/>
      <c r="Z130" s="48" t="s">
        <v>84</v>
      </c>
      <c r="AA130" s="49">
        <v>62500</v>
      </c>
      <c r="AB130" s="49">
        <v>56250</v>
      </c>
      <c r="AC130" s="49">
        <v>15</v>
      </c>
      <c r="AD130" s="47" t="b">
        <v>1</v>
      </c>
      <c r="AE130" s="50">
        <v>10</v>
      </c>
      <c r="AF130" s="48" t="s">
        <v>9</v>
      </c>
      <c r="AG130" s="49">
        <v>1</v>
      </c>
      <c r="AH130" s="49">
        <v>56250</v>
      </c>
      <c r="AI130" s="49">
        <v>767045</v>
      </c>
      <c r="AJ130" s="49">
        <v>76705</v>
      </c>
      <c r="AK130" s="49">
        <v>843750</v>
      </c>
      <c r="AL130" s="50">
        <v>767045</v>
      </c>
      <c r="AM130" s="50">
        <v>76705</v>
      </c>
      <c r="AN130" s="50">
        <v>843750</v>
      </c>
      <c r="AO130" s="47"/>
      <c r="AP130" s="48" t="s">
        <v>84</v>
      </c>
      <c r="AQ130" s="51">
        <v>15</v>
      </c>
      <c r="AR130" s="48" t="s">
        <v>221</v>
      </c>
      <c r="AS130" s="48" t="s">
        <v>271</v>
      </c>
      <c r="AT130" s="47" t="b">
        <v>0</v>
      </c>
      <c r="AU130" s="48" t="s">
        <v>81</v>
      </c>
      <c r="AV130" s="48"/>
      <c r="AW130" s="48" t="s">
        <v>222</v>
      </c>
      <c r="AX130" s="48"/>
      <c r="AY130" s="48" t="s">
        <v>85</v>
      </c>
      <c r="AZ130" s="47" t="b">
        <v>0</v>
      </c>
      <c r="BA130" s="47"/>
      <c r="BB130" s="47"/>
      <c r="BC130" s="48"/>
      <c r="BD130" s="48"/>
      <c r="BE130" s="47" t="b">
        <v>0</v>
      </c>
      <c r="BF130" s="47" t="b">
        <v>0</v>
      </c>
      <c r="BG130" s="48"/>
      <c r="BH130" s="48"/>
      <c r="BI130" s="49">
        <v>0</v>
      </c>
      <c r="BJ130" s="49">
        <v>0</v>
      </c>
      <c r="BK130" s="49">
        <v>843750</v>
      </c>
      <c r="BL130" s="48"/>
      <c r="BM130" s="48"/>
      <c r="BN130" s="48"/>
      <c r="BO130" s="48"/>
      <c r="BP130" s="48" t="s">
        <v>181</v>
      </c>
      <c r="BQ130" s="48"/>
      <c r="BR130" s="48"/>
      <c r="BS130" s="48">
        <v>0</v>
      </c>
      <c r="BT130" s="48"/>
      <c r="BU130" s="48"/>
      <c r="BW130" s="24" t="str">
        <f ca="1">VLOOKUP(BX130,Data!B:D,3,0)</f>
        <v>김화니</v>
      </c>
      <c r="BX130" s="24" t="str">
        <f>IFERROR(VLOOKUP(M130, 할인점점포등록!E:I, 5, 0), M130)</f>
        <v>대전지오팜</v>
      </c>
    </row>
    <row r="131" spans="2:76" ht="16.5" customHeight="1" x14ac:dyDescent="0.3">
      <c r="B131" s="47"/>
      <c r="C131" s="47" t="b">
        <v>1</v>
      </c>
      <c r="D131" s="48"/>
      <c r="E131" s="48" t="s">
        <v>211</v>
      </c>
      <c r="F131" s="48">
        <v>202610010027</v>
      </c>
      <c r="G131" s="52">
        <v>46296</v>
      </c>
      <c r="H131" s="48" t="s">
        <v>82</v>
      </c>
      <c r="I131" s="48" t="s">
        <v>83</v>
      </c>
      <c r="J131" s="48" t="s">
        <v>212</v>
      </c>
      <c r="K131" s="48" t="s">
        <v>213</v>
      </c>
      <c r="L131" s="48" t="s">
        <v>431</v>
      </c>
      <c r="M131" s="48" t="s">
        <v>431</v>
      </c>
      <c r="N131" s="48"/>
      <c r="O131" s="47" t="s">
        <v>432</v>
      </c>
      <c r="P131" s="48" t="s">
        <v>431</v>
      </c>
      <c r="Q131" s="48"/>
      <c r="R131" s="47" t="b">
        <v>0</v>
      </c>
      <c r="S131" s="48" t="s">
        <v>328</v>
      </c>
      <c r="T131" s="48" t="s">
        <v>329</v>
      </c>
      <c r="U131" s="48">
        <v>300</v>
      </c>
      <c r="V131" s="48" t="s">
        <v>234</v>
      </c>
      <c r="W131" s="48" t="s">
        <v>235</v>
      </c>
      <c r="X131" s="48" t="s">
        <v>330</v>
      </c>
      <c r="Y131" s="47"/>
      <c r="Z131" s="48" t="s">
        <v>84</v>
      </c>
      <c r="AA131" s="49">
        <v>111600</v>
      </c>
      <c r="AB131" s="49">
        <v>100440</v>
      </c>
      <c r="AC131" s="49">
        <v>2</v>
      </c>
      <c r="AD131" s="47" t="b">
        <v>1</v>
      </c>
      <c r="AE131" s="50">
        <v>10</v>
      </c>
      <c r="AF131" s="48" t="s">
        <v>9</v>
      </c>
      <c r="AG131" s="49">
        <v>1</v>
      </c>
      <c r="AH131" s="49">
        <v>100440</v>
      </c>
      <c r="AI131" s="49">
        <v>182618</v>
      </c>
      <c r="AJ131" s="49">
        <v>18262</v>
      </c>
      <c r="AK131" s="49">
        <v>200880</v>
      </c>
      <c r="AL131" s="50">
        <v>182618</v>
      </c>
      <c r="AM131" s="50">
        <v>18262</v>
      </c>
      <c r="AN131" s="50">
        <v>200880</v>
      </c>
      <c r="AO131" s="47"/>
      <c r="AP131" s="48" t="s">
        <v>84</v>
      </c>
      <c r="AQ131" s="51">
        <v>2</v>
      </c>
      <c r="AR131" s="48" t="s">
        <v>221</v>
      </c>
      <c r="AS131" s="48">
        <v>25003</v>
      </c>
      <c r="AT131" s="47" t="b">
        <v>0</v>
      </c>
      <c r="AU131" s="48" t="s">
        <v>81</v>
      </c>
      <c r="AV131" s="48"/>
      <c r="AW131" s="48" t="s">
        <v>222</v>
      </c>
      <c r="AX131" s="48"/>
      <c r="AY131" s="48" t="s">
        <v>85</v>
      </c>
      <c r="AZ131" s="47" t="b">
        <v>0</v>
      </c>
      <c r="BA131" s="47"/>
      <c r="BB131" s="47"/>
      <c r="BC131" s="48"/>
      <c r="BD131" s="48"/>
      <c r="BE131" s="47" t="b">
        <v>0</v>
      </c>
      <c r="BF131" s="47" t="b">
        <v>0</v>
      </c>
      <c r="BG131" s="48"/>
      <c r="BH131" s="48"/>
      <c r="BI131" s="49">
        <v>0</v>
      </c>
      <c r="BJ131" s="49">
        <v>0</v>
      </c>
      <c r="BK131" s="49">
        <v>200880</v>
      </c>
      <c r="BL131" s="48"/>
      <c r="BM131" s="48"/>
      <c r="BN131" s="48"/>
      <c r="BO131" s="48"/>
      <c r="BP131" s="48" t="s">
        <v>181</v>
      </c>
      <c r="BQ131" s="48"/>
      <c r="BR131" s="48"/>
      <c r="BS131" s="48">
        <v>0</v>
      </c>
      <c r="BT131" s="48"/>
      <c r="BU131" s="48"/>
      <c r="BW131" s="24" t="str">
        <f ca="1">VLOOKUP(BX131,Data!B:D,3,0)</f>
        <v>김화니</v>
      </c>
      <c r="BX131" s="24" t="str">
        <f>IFERROR(VLOOKUP(M131, 할인점점포등록!E:I, 5, 0), M131)</f>
        <v>대전지오팜</v>
      </c>
    </row>
    <row r="132" spans="2:76" ht="16.5" customHeight="1" x14ac:dyDescent="0.3">
      <c r="B132" s="47"/>
      <c r="C132" s="47" t="b">
        <v>1</v>
      </c>
      <c r="D132" s="48"/>
      <c r="E132" s="48" t="s">
        <v>211</v>
      </c>
      <c r="F132" s="48">
        <v>202610010027</v>
      </c>
      <c r="G132" s="52">
        <v>46296</v>
      </c>
      <c r="H132" s="48" t="s">
        <v>82</v>
      </c>
      <c r="I132" s="48" t="s">
        <v>83</v>
      </c>
      <c r="J132" s="48" t="s">
        <v>212</v>
      </c>
      <c r="K132" s="48" t="s">
        <v>213</v>
      </c>
      <c r="L132" s="48" t="s">
        <v>431</v>
      </c>
      <c r="M132" s="48" t="s">
        <v>431</v>
      </c>
      <c r="N132" s="48"/>
      <c r="O132" s="47" t="s">
        <v>432</v>
      </c>
      <c r="P132" s="48" t="s">
        <v>431</v>
      </c>
      <c r="Q132" s="48"/>
      <c r="R132" s="47" t="b">
        <v>0</v>
      </c>
      <c r="S132" s="48" t="s">
        <v>397</v>
      </c>
      <c r="T132" s="48" t="s">
        <v>329</v>
      </c>
      <c r="U132" s="48">
        <v>30</v>
      </c>
      <c r="V132" s="48" t="s">
        <v>234</v>
      </c>
      <c r="W132" s="48" t="s">
        <v>235</v>
      </c>
      <c r="X132" s="48" t="s">
        <v>330</v>
      </c>
      <c r="Y132" s="47"/>
      <c r="Z132" s="48" t="s">
        <v>84</v>
      </c>
      <c r="AA132" s="49">
        <v>11160</v>
      </c>
      <c r="AB132" s="49">
        <v>10044</v>
      </c>
      <c r="AC132" s="49">
        <v>3</v>
      </c>
      <c r="AD132" s="47" t="b">
        <v>1</v>
      </c>
      <c r="AE132" s="50">
        <v>10</v>
      </c>
      <c r="AF132" s="48" t="s">
        <v>9</v>
      </c>
      <c r="AG132" s="49">
        <v>1</v>
      </c>
      <c r="AH132" s="49">
        <v>10044</v>
      </c>
      <c r="AI132" s="49">
        <v>27393</v>
      </c>
      <c r="AJ132" s="49">
        <v>2739</v>
      </c>
      <c r="AK132" s="49">
        <v>30132</v>
      </c>
      <c r="AL132" s="50">
        <v>27393</v>
      </c>
      <c r="AM132" s="50">
        <v>2739</v>
      </c>
      <c r="AN132" s="50">
        <v>30132</v>
      </c>
      <c r="AO132" s="47"/>
      <c r="AP132" s="48" t="s">
        <v>84</v>
      </c>
      <c r="AQ132" s="51">
        <v>3</v>
      </c>
      <c r="AR132" s="48" t="s">
        <v>221</v>
      </c>
      <c r="AS132" s="48">
        <v>24003</v>
      </c>
      <c r="AT132" s="47" t="b">
        <v>0</v>
      </c>
      <c r="AU132" s="48" t="s">
        <v>81</v>
      </c>
      <c r="AV132" s="48"/>
      <c r="AW132" s="48" t="s">
        <v>222</v>
      </c>
      <c r="AX132" s="48"/>
      <c r="AY132" s="48" t="s">
        <v>85</v>
      </c>
      <c r="AZ132" s="47" t="b">
        <v>0</v>
      </c>
      <c r="BA132" s="47"/>
      <c r="BB132" s="47"/>
      <c r="BC132" s="48"/>
      <c r="BD132" s="48"/>
      <c r="BE132" s="47" t="b">
        <v>0</v>
      </c>
      <c r="BF132" s="47" t="b">
        <v>0</v>
      </c>
      <c r="BG132" s="48"/>
      <c r="BH132" s="48"/>
      <c r="BI132" s="49">
        <v>0</v>
      </c>
      <c r="BJ132" s="49">
        <v>0</v>
      </c>
      <c r="BK132" s="49">
        <v>30132</v>
      </c>
      <c r="BL132" s="48"/>
      <c r="BM132" s="48"/>
      <c r="BN132" s="48"/>
      <c r="BO132" s="48"/>
      <c r="BP132" s="48" t="s">
        <v>181</v>
      </c>
      <c r="BQ132" s="48"/>
      <c r="BR132" s="48"/>
      <c r="BS132" s="48">
        <v>0</v>
      </c>
      <c r="BT132" s="48"/>
      <c r="BU132" s="48"/>
      <c r="BW132" s="24" t="str">
        <f ca="1">VLOOKUP(BX132,Data!B:D,3,0)</f>
        <v>김화니</v>
      </c>
      <c r="BX132" s="24" t="str">
        <f>IFERROR(VLOOKUP(M132, 할인점점포등록!E:I, 5, 0), M132)</f>
        <v>대전지오팜</v>
      </c>
    </row>
    <row r="133" spans="2:76" ht="16.5" customHeight="1" x14ac:dyDescent="0.3">
      <c r="B133" s="47"/>
      <c r="C133" s="47" t="b">
        <v>1</v>
      </c>
      <c r="D133" s="48"/>
      <c r="E133" s="48" t="s">
        <v>211</v>
      </c>
      <c r="F133" s="48">
        <v>202610010027</v>
      </c>
      <c r="G133" s="52">
        <v>46296</v>
      </c>
      <c r="H133" s="48" t="s">
        <v>82</v>
      </c>
      <c r="I133" s="48" t="s">
        <v>83</v>
      </c>
      <c r="J133" s="48" t="s">
        <v>212</v>
      </c>
      <c r="K133" s="48" t="s">
        <v>213</v>
      </c>
      <c r="L133" s="48" t="s">
        <v>431</v>
      </c>
      <c r="M133" s="48" t="s">
        <v>431</v>
      </c>
      <c r="N133" s="48"/>
      <c r="O133" s="47" t="s">
        <v>432</v>
      </c>
      <c r="P133" s="48" t="s">
        <v>431</v>
      </c>
      <c r="Q133" s="48"/>
      <c r="R133" s="47" t="b">
        <v>0</v>
      </c>
      <c r="S133" s="48" t="s">
        <v>290</v>
      </c>
      <c r="T133" s="48" t="s">
        <v>291</v>
      </c>
      <c r="U133" s="48">
        <v>30</v>
      </c>
      <c r="V133" s="48" t="s">
        <v>234</v>
      </c>
      <c r="W133" s="48" t="s">
        <v>235</v>
      </c>
      <c r="X133" s="48" t="s">
        <v>236</v>
      </c>
      <c r="Y133" s="47"/>
      <c r="Z133" s="48" t="s">
        <v>84</v>
      </c>
      <c r="AA133" s="49">
        <v>21000</v>
      </c>
      <c r="AB133" s="49">
        <v>18900</v>
      </c>
      <c r="AC133" s="49">
        <v>210</v>
      </c>
      <c r="AD133" s="47" t="b">
        <v>1</v>
      </c>
      <c r="AE133" s="50">
        <v>10</v>
      </c>
      <c r="AF133" s="48" t="s">
        <v>9</v>
      </c>
      <c r="AG133" s="49">
        <v>1</v>
      </c>
      <c r="AH133" s="49">
        <v>18900</v>
      </c>
      <c r="AI133" s="49">
        <v>3608182</v>
      </c>
      <c r="AJ133" s="49">
        <v>360818</v>
      </c>
      <c r="AK133" s="49">
        <v>3969000</v>
      </c>
      <c r="AL133" s="50">
        <v>3608182</v>
      </c>
      <c r="AM133" s="50">
        <v>360818</v>
      </c>
      <c r="AN133" s="50">
        <v>3969000</v>
      </c>
      <c r="AO133" s="47"/>
      <c r="AP133" s="48" t="s">
        <v>84</v>
      </c>
      <c r="AQ133" s="51">
        <v>210</v>
      </c>
      <c r="AR133" s="48" t="s">
        <v>221</v>
      </c>
      <c r="AS133" s="48">
        <v>26001</v>
      </c>
      <c r="AT133" s="47" t="b">
        <v>0</v>
      </c>
      <c r="AU133" s="48" t="s">
        <v>81</v>
      </c>
      <c r="AV133" s="48"/>
      <c r="AW133" s="48" t="s">
        <v>222</v>
      </c>
      <c r="AX133" s="48"/>
      <c r="AY133" s="48" t="s">
        <v>85</v>
      </c>
      <c r="AZ133" s="47" t="b">
        <v>0</v>
      </c>
      <c r="BA133" s="47"/>
      <c r="BB133" s="47"/>
      <c r="BC133" s="48"/>
      <c r="BD133" s="48"/>
      <c r="BE133" s="47" t="b">
        <v>0</v>
      </c>
      <c r="BF133" s="47" t="b">
        <v>0</v>
      </c>
      <c r="BG133" s="48"/>
      <c r="BH133" s="48"/>
      <c r="BI133" s="49">
        <v>0</v>
      </c>
      <c r="BJ133" s="49">
        <v>0</v>
      </c>
      <c r="BK133" s="49">
        <v>3969000</v>
      </c>
      <c r="BL133" s="48"/>
      <c r="BM133" s="48"/>
      <c r="BN133" s="48"/>
      <c r="BO133" s="48"/>
      <c r="BP133" s="48" t="s">
        <v>181</v>
      </c>
      <c r="BQ133" s="48"/>
      <c r="BR133" s="48"/>
      <c r="BS133" s="48">
        <v>0</v>
      </c>
      <c r="BT133" s="48"/>
      <c r="BU133" s="48"/>
      <c r="BW133" s="24" t="str">
        <f ca="1">VLOOKUP(BX133,Data!B:D,3,0)</f>
        <v>김화니</v>
      </c>
      <c r="BX133" s="24" t="str">
        <f>IFERROR(VLOOKUP(M133, 할인점점포등록!E:I, 5, 0), M133)</f>
        <v>대전지오팜</v>
      </c>
    </row>
    <row r="134" spans="2:76" ht="16.5" customHeight="1" x14ac:dyDescent="0.3">
      <c r="B134" s="47"/>
      <c r="C134" s="47" t="b">
        <v>1</v>
      </c>
      <c r="D134" s="48"/>
      <c r="E134" s="48" t="s">
        <v>211</v>
      </c>
      <c r="F134" s="48">
        <v>202610010027</v>
      </c>
      <c r="G134" s="52">
        <v>46296</v>
      </c>
      <c r="H134" s="48" t="s">
        <v>82</v>
      </c>
      <c r="I134" s="48" t="s">
        <v>83</v>
      </c>
      <c r="J134" s="48" t="s">
        <v>212</v>
      </c>
      <c r="K134" s="48" t="s">
        <v>213</v>
      </c>
      <c r="L134" s="48" t="s">
        <v>431</v>
      </c>
      <c r="M134" s="48" t="s">
        <v>431</v>
      </c>
      <c r="N134" s="48"/>
      <c r="O134" s="47" t="s">
        <v>432</v>
      </c>
      <c r="P134" s="48" t="s">
        <v>431</v>
      </c>
      <c r="Q134" s="48"/>
      <c r="R134" s="47" t="b">
        <v>0</v>
      </c>
      <c r="S134" s="48" t="s">
        <v>294</v>
      </c>
      <c r="T134" s="48" t="s">
        <v>295</v>
      </c>
      <c r="U134" s="48">
        <v>21</v>
      </c>
      <c r="V134" s="48" t="s">
        <v>218</v>
      </c>
      <c r="W134" s="48" t="s">
        <v>219</v>
      </c>
      <c r="X134" s="48" t="s">
        <v>225</v>
      </c>
      <c r="Y134" s="47"/>
      <c r="Z134" s="48" t="s">
        <v>84</v>
      </c>
      <c r="AA134" s="49">
        <v>25200</v>
      </c>
      <c r="AB134" s="49">
        <v>22680</v>
      </c>
      <c r="AC134" s="49">
        <v>50</v>
      </c>
      <c r="AD134" s="47" t="b">
        <v>1</v>
      </c>
      <c r="AE134" s="50">
        <v>10</v>
      </c>
      <c r="AF134" s="48" t="s">
        <v>9</v>
      </c>
      <c r="AG134" s="49">
        <v>1</v>
      </c>
      <c r="AH134" s="49">
        <v>22680</v>
      </c>
      <c r="AI134" s="49">
        <v>1030909</v>
      </c>
      <c r="AJ134" s="49">
        <v>103091</v>
      </c>
      <c r="AK134" s="49">
        <v>1134000</v>
      </c>
      <c r="AL134" s="50">
        <v>1030909</v>
      </c>
      <c r="AM134" s="50">
        <v>103091</v>
      </c>
      <c r="AN134" s="50">
        <v>1134000</v>
      </c>
      <c r="AO134" s="47"/>
      <c r="AP134" s="48" t="s">
        <v>84</v>
      </c>
      <c r="AQ134" s="51">
        <v>50</v>
      </c>
      <c r="AR134" s="48" t="s">
        <v>221</v>
      </c>
      <c r="AS134" s="48">
        <v>26004</v>
      </c>
      <c r="AT134" s="47" t="b">
        <v>0</v>
      </c>
      <c r="AU134" s="48" t="s">
        <v>81</v>
      </c>
      <c r="AV134" s="48"/>
      <c r="AW134" s="48" t="s">
        <v>222</v>
      </c>
      <c r="AX134" s="48"/>
      <c r="AY134" s="48" t="s">
        <v>85</v>
      </c>
      <c r="AZ134" s="47" t="b">
        <v>0</v>
      </c>
      <c r="BA134" s="47"/>
      <c r="BB134" s="47"/>
      <c r="BC134" s="48"/>
      <c r="BD134" s="48"/>
      <c r="BE134" s="47" t="b">
        <v>0</v>
      </c>
      <c r="BF134" s="47" t="b">
        <v>0</v>
      </c>
      <c r="BG134" s="48"/>
      <c r="BH134" s="48"/>
      <c r="BI134" s="49">
        <v>0</v>
      </c>
      <c r="BJ134" s="49">
        <v>0</v>
      </c>
      <c r="BK134" s="49">
        <v>1134000</v>
      </c>
      <c r="BL134" s="48"/>
      <c r="BM134" s="48"/>
      <c r="BN134" s="48"/>
      <c r="BO134" s="48"/>
      <c r="BP134" s="48" t="s">
        <v>181</v>
      </c>
      <c r="BQ134" s="48"/>
      <c r="BR134" s="48"/>
      <c r="BS134" s="48">
        <v>0</v>
      </c>
      <c r="BT134" s="48"/>
      <c r="BU134" s="48"/>
      <c r="BW134" s="24" t="str">
        <f ca="1">VLOOKUP(BX134,Data!B:D,3,0)</f>
        <v>김화니</v>
      </c>
      <c r="BX134" s="24" t="str">
        <f>IFERROR(VLOOKUP(M134, 할인점점포등록!E:I, 5, 0), M134)</f>
        <v>대전지오팜</v>
      </c>
    </row>
    <row r="135" spans="2:76" ht="16.5" customHeight="1" x14ac:dyDescent="0.3">
      <c r="B135" s="47"/>
      <c r="C135" s="47" t="b">
        <v>1</v>
      </c>
      <c r="D135" s="48"/>
      <c r="E135" s="48" t="s">
        <v>211</v>
      </c>
      <c r="F135" s="48">
        <v>202610010027</v>
      </c>
      <c r="G135" s="52">
        <v>46296</v>
      </c>
      <c r="H135" s="48" t="s">
        <v>82</v>
      </c>
      <c r="I135" s="48" t="s">
        <v>83</v>
      </c>
      <c r="J135" s="48" t="s">
        <v>212</v>
      </c>
      <c r="K135" s="48" t="s">
        <v>213</v>
      </c>
      <c r="L135" s="48" t="s">
        <v>431</v>
      </c>
      <c r="M135" s="48" t="s">
        <v>431</v>
      </c>
      <c r="N135" s="48"/>
      <c r="O135" s="47" t="s">
        <v>432</v>
      </c>
      <c r="P135" s="48" t="s">
        <v>431</v>
      </c>
      <c r="Q135" s="48"/>
      <c r="R135" s="47" t="b">
        <v>0</v>
      </c>
      <c r="S135" s="48" t="s">
        <v>399</v>
      </c>
      <c r="T135" s="48" t="s">
        <v>346</v>
      </c>
      <c r="U135" s="48">
        <v>30</v>
      </c>
      <c r="V135" s="48" t="s">
        <v>218</v>
      </c>
      <c r="W135" s="48" t="s">
        <v>219</v>
      </c>
      <c r="X135" s="48" t="s">
        <v>225</v>
      </c>
      <c r="Y135" s="47"/>
      <c r="Z135" s="48" t="s">
        <v>84</v>
      </c>
      <c r="AA135" s="49">
        <v>15000</v>
      </c>
      <c r="AB135" s="49">
        <v>13500</v>
      </c>
      <c r="AC135" s="49">
        <v>2</v>
      </c>
      <c r="AD135" s="47" t="b">
        <v>1</v>
      </c>
      <c r="AE135" s="50">
        <v>10</v>
      </c>
      <c r="AF135" s="48" t="s">
        <v>9</v>
      </c>
      <c r="AG135" s="49">
        <v>1</v>
      </c>
      <c r="AH135" s="49">
        <v>13500</v>
      </c>
      <c r="AI135" s="49">
        <v>24545</v>
      </c>
      <c r="AJ135" s="49">
        <v>2455</v>
      </c>
      <c r="AK135" s="49">
        <v>27000</v>
      </c>
      <c r="AL135" s="50">
        <v>24545</v>
      </c>
      <c r="AM135" s="50">
        <v>2455</v>
      </c>
      <c r="AN135" s="50">
        <v>27000</v>
      </c>
      <c r="AO135" s="47"/>
      <c r="AP135" s="48" t="s">
        <v>84</v>
      </c>
      <c r="AQ135" s="51">
        <v>2</v>
      </c>
      <c r="AR135" s="48" t="s">
        <v>221</v>
      </c>
      <c r="AS135" s="48" t="s">
        <v>396</v>
      </c>
      <c r="AT135" s="47" t="b">
        <v>0</v>
      </c>
      <c r="AU135" s="48" t="s">
        <v>81</v>
      </c>
      <c r="AV135" s="48"/>
      <c r="AW135" s="48" t="s">
        <v>222</v>
      </c>
      <c r="AX135" s="48"/>
      <c r="AY135" s="48" t="s">
        <v>85</v>
      </c>
      <c r="AZ135" s="47" t="b">
        <v>0</v>
      </c>
      <c r="BA135" s="47"/>
      <c r="BB135" s="47"/>
      <c r="BC135" s="48"/>
      <c r="BD135" s="48"/>
      <c r="BE135" s="47" t="b">
        <v>0</v>
      </c>
      <c r="BF135" s="47" t="b">
        <v>0</v>
      </c>
      <c r="BG135" s="48"/>
      <c r="BH135" s="48"/>
      <c r="BI135" s="49">
        <v>0</v>
      </c>
      <c r="BJ135" s="49">
        <v>0</v>
      </c>
      <c r="BK135" s="49">
        <v>27000</v>
      </c>
      <c r="BL135" s="48"/>
      <c r="BM135" s="48"/>
      <c r="BN135" s="48"/>
      <c r="BO135" s="48"/>
      <c r="BP135" s="48" t="s">
        <v>181</v>
      </c>
      <c r="BQ135" s="48"/>
      <c r="BR135" s="48"/>
      <c r="BS135" s="48">
        <v>0</v>
      </c>
      <c r="BT135" s="48"/>
      <c r="BU135" s="48"/>
      <c r="BW135" s="24" t="str">
        <f ca="1">VLOOKUP(BX135,Data!B:D,3,0)</f>
        <v>김화니</v>
      </c>
      <c r="BX135" s="24" t="str">
        <f>IFERROR(VLOOKUP(M135, 할인점점포등록!E:I, 5, 0), M135)</f>
        <v>대전지오팜</v>
      </c>
    </row>
    <row r="136" spans="2:76" ht="16.5" customHeight="1" x14ac:dyDescent="0.3">
      <c r="B136" s="47"/>
      <c r="C136" s="47" t="b">
        <v>1</v>
      </c>
      <c r="D136" s="48"/>
      <c r="E136" s="48" t="s">
        <v>211</v>
      </c>
      <c r="F136" s="48">
        <v>202610010027</v>
      </c>
      <c r="G136" s="52">
        <v>46296</v>
      </c>
      <c r="H136" s="48" t="s">
        <v>82</v>
      </c>
      <c r="I136" s="48" t="s">
        <v>83</v>
      </c>
      <c r="J136" s="48" t="s">
        <v>212</v>
      </c>
      <c r="K136" s="48" t="s">
        <v>213</v>
      </c>
      <c r="L136" s="48" t="s">
        <v>431</v>
      </c>
      <c r="M136" s="48" t="s">
        <v>431</v>
      </c>
      <c r="N136" s="48"/>
      <c r="O136" s="47" t="s">
        <v>432</v>
      </c>
      <c r="P136" s="48" t="s">
        <v>431</v>
      </c>
      <c r="Q136" s="48"/>
      <c r="R136" s="47" t="b">
        <v>0</v>
      </c>
      <c r="S136" s="48" t="s">
        <v>563</v>
      </c>
      <c r="T136" s="48" t="s">
        <v>564</v>
      </c>
      <c r="U136" s="48">
        <v>1</v>
      </c>
      <c r="V136" s="48" t="s">
        <v>234</v>
      </c>
      <c r="W136" s="48" t="s">
        <v>565</v>
      </c>
      <c r="X136" s="48" t="s">
        <v>566</v>
      </c>
      <c r="Y136" s="47"/>
      <c r="Z136" s="48" t="s">
        <v>84</v>
      </c>
      <c r="AA136" s="49">
        <v>0</v>
      </c>
      <c r="AB136" s="49">
        <v>20000</v>
      </c>
      <c r="AC136" s="49">
        <v>10</v>
      </c>
      <c r="AD136" s="47" t="b">
        <v>1</v>
      </c>
      <c r="AE136" s="50">
        <v>10</v>
      </c>
      <c r="AF136" s="48" t="s">
        <v>9</v>
      </c>
      <c r="AG136" s="49">
        <v>1</v>
      </c>
      <c r="AH136" s="49">
        <v>20000</v>
      </c>
      <c r="AI136" s="49">
        <v>181818.33</v>
      </c>
      <c r="AJ136" s="49">
        <v>18181.669999999998</v>
      </c>
      <c r="AK136" s="49">
        <v>200000</v>
      </c>
      <c r="AL136" s="50">
        <v>181818</v>
      </c>
      <c r="AM136" s="50">
        <v>18182</v>
      </c>
      <c r="AN136" s="50">
        <v>200000</v>
      </c>
      <c r="AO136" s="47"/>
      <c r="AP136" s="48" t="s">
        <v>84</v>
      </c>
      <c r="AQ136" s="51">
        <v>10</v>
      </c>
      <c r="AR136" s="48" t="s">
        <v>221</v>
      </c>
      <c r="AS136" s="48">
        <v>25001</v>
      </c>
      <c r="AT136" s="47" t="b">
        <v>0</v>
      </c>
      <c r="AU136" s="48" t="s">
        <v>81</v>
      </c>
      <c r="AV136" s="48"/>
      <c r="AW136" s="48" t="s">
        <v>222</v>
      </c>
      <c r="AX136" s="48"/>
      <c r="AY136" s="48" t="s">
        <v>85</v>
      </c>
      <c r="AZ136" s="47" t="b">
        <v>0</v>
      </c>
      <c r="BA136" s="47"/>
      <c r="BB136" s="47"/>
      <c r="BC136" s="48"/>
      <c r="BD136" s="48"/>
      <c r="BE136" s="47" t="b">
        <v>0</v>
      </c>
      <c r="BF136" s="47" t="b">
        <v>0</v>
      </c>
      <c r="BG136" s="48"/>
      <c r="BH136" s="48"/>
      <c r="BI136" s="49">
        <v>0</v>
      </c>
      <c r="BJ136" s="49">
        <v>0</v>
      </c>
      <c r="BK136" s="49">
        <v>200000</v>
      </c>
      <c r="BL136" s="48"/>
      <c r="BM136" s="48"/>
      <c r="BN136" s="48"/>
      <c r="BO136" s="48"/>
      <c r="BP136" s="48" t="s">
        <v>181</v>
      </c>
      <c r="BQ136" s="48"/>
      <c r="BR136" s="48"/>
      <c r="BS136" s="48">
        <v>0</v>
      </c>
      <c r="BT136" s="48"/>
      <c r="BU136" s="48"/>
      <c r="BW136" s="24" t="str">
        <f ca="1">VLOOKUP(BX136,Data!B:D,3,0)</f>
        <v>김화니</v>
      </c>
      <c r="BX136" s="24" t="str">
        <f>IFERROR(VLOOKUP(M136, 할인점점포등록!E:I, 5, 0), M136)</f>
        <v>대전지오팜</v>
      </c>
    </row>
    <row r="137" spans="2:76" ht="16.5" customHeight="1" x14ac:dyDescent="0.3">
      <c r="B137" s="47"/>
      <c r="C137" s="47" t="b">
        <v>1</v>
      </c>
      <c r="D137" s="48"/>
      <c r="E137" s="48" t="s">
        <v>211</v>
      </c>
      <c r="F137" s="48">
        <v>202610010027</v>
      </c>
      <c r="G137" s="52">
        <v>46296</v>
      </c>
      <c r="H137" s="48" t="s">
        <v>82</v>
      </c>
      <c r="I137" s="48" t="s">
        <v>83</v>
      </c>
      <c r="J137" s="48" t="s">
        <v>212</v>
      </c>
      <c r="K137" s="48" t="s">
        <v>213</v>
      </c>
      <c r="L137" s="48" t="s">
        <v>431</v>
      </c>
      <c r="M137" s="48" t="s">
        <v>431</v>
      </c>
      <c r="N137" s="48"/>
      <c r="O137" s="47" t="s">
        <v>432</v>
      </c>
      <c r="P137" s="48" t="s">
        <v>431</v>
      </c>
      <c r="Q137" s="48"/>
      <c r="R137" s="47" t="b">
        <v>0</v>
      </c>
      <c r="S137" s="48" t="s">
        <v>563</v>
      </c>
      <c r="T137" s="48" t="s">
        <v>564</v>
      </c>
      <c r="U137" s="48">
        <v>1</v>
      </c>
      <c r="V137" s="48" t="s">
        <v>234</v>
      </c>
      <c r="W137" s="48" t="s">
        <v>565</v>
      </c>
      <c r="X137" s="48" t="s">
        <v>566</v>
      </c>
      <c r="Y137" s="47"/>
      <c r="Z137" s="48" t="s">
        <v>84</v>
      </c>
      <c r="AA137" s="49">
        <v>0</v>
      </c>
      <c r="AB137" s="49">
        <v>20000</v>
      </c>
      <c r="AC137" s="49">
        <v>20</v>
      </c>
      <c r="AD137" s="47" t="b">
        <v>1</v>
      </c>
      <c r="AE137" s="50">
        <v>10</v>
      </c>
      <c r="AF137" s="48" t="s">
        <v>9</v>
      </c>
      <c r="AG137" s="49">
        <v>1</v>
      </c>
      <c r="AH137" s="49">
        <v>20000</v>
      </c>
      <c r="AI137" s="49">
        <v>363636.67</v>
      </c>
      <c r="AJ137" s="49">
        <v>36363.33</v>
      </c>
      <c r="AK137" s="49">
        <v>400000</v>
      </c>
      <c r="AL137" s="50">
        <v>363637</v>
      </c>
      <c r="AM137" s="50">
        <v>36363</v>
      </c>
      <c r="AN137" s="50">
        <v>400000</v>
      </c>
      <c r="AO137" s="47"/>
      <c r="AP137" s="48" t="s">
        <v>84</v>
      </c>
      <c r="AQ137" s="51">
        <v>20</v>
      </c>
      <c r="AR137" s="48" t="s">
        <v>221</v>
      </c>
      <c r="AS137" s="48">
        <v>25002</v>
      </c>
      <c r="AT137" s="47" t="b">
        <v>0</v>
      </c>
      <c r="AU137" s="48" t="s">
        <v>81</v>
      </c>
      <c r="AV137" s="48"/>
      <c r="AW137" s="48" t="s">
        <v>222</v>
      </c>
      <c r="AX137" s="48"/>
      <c r="AY137" s="48" t="s">
        <v>85</v>
      </c>
      <c r="AZ137" s="47" t="b">
        <v>0</v>
      </c>
      <c r="BA137" s="47"/>
      <c r="BB137" s="47"/>
      <c r="BC137" s="48"/>
      <c r="BD137" s="48"/>
      <c r="BE137" s="47" t="b">
        <v>0</v>
      </c>
      <c r="BF137" s="47" t="b">
        <v>0</v>
      </c>
      <c r="BG137" s="48"/>
      <c r="BH137" s="48"/>
      <c r="BI137" s="49">
        <v>0</v>
      </c>
      <c r="BJ137" s="49">
        <v>0</v>
      </c>
      <c r="BK137" s="49">
        <v>400000</v>
      </c>
      <c r="BL137" s="48"/>
      <c r="BM137" s="48"/>
      <c r="BN137" s="48"/>
      <c r="BO137" s="48"/>
      <c r="BP137" s="48" t="s">
        <v>181</v>
      </c>
      <c r="BQ137" s="48"/>
      <c r="BR137" s="48"/>
      <c r="BS137" s="48">
        <v>0</v>
      </c>
      <c r="BT137" s="48"/>
      <c r="BU137" s="48"/>
      <c r="BW137" s="24" t="str">
        <f ca="1">VLOOKUP(BX137,Data!B:D,3,0)</f>
        <v>김화니</v>
      </c>
      <c r="BX137" s="24" t="str">
        <f>IFERROR(VLOOKUP(M137, 할인점점포등록!E:I, 5, 0), M137)</f>
        <v>대전지오팜</v>
      </c>
    </row>
    <row r="138" spans="2:76" ht="16.5" customHeight="1" x14ac:dyDescent="0.3">
      <c r="B138" s="47"/>
      <c r="C138" s="47" t="b">
        <v>1</v>
      </c>
      <c r="D138" s="48"/>
      <c r="E138" s="48" t="s">
        <v>211</v>
      </c>
      <c r="F138" s="48">
        <v>202610010027</v>
      </c>
      <c r="G138" s="52">
        <v>46296</v>
      </c>
      <c r="H138" s="48" t="s">
        <v>82</v>
      </c>
      <c r="I138" s="48" t="s">
        <v>83</v>
      </c>
      <c r="J138" s="48" t="s">
        <v>212</v>
      </c>
      <c r="K138" s="48" t="s">
        <v>213</v>
      </c>
      <c r="L138" s="48" t="s">
        <v>431</v>
      </c>
      <c r="M138" s="48" t="s">
        <v>431</v>
      </c>
      <c r="N138" s="48"/>
      <c r="O138" s="47" t="s">
        <v>432</v>
      </c>
      <c r="P138" s="48" t="s">
        <v>431</v>
      </c>
      <c r="Q138" s="48"/>
      <c r="R138" s="47" t="b">
        <v>0</v>
      </c>
      <c r="S138" s="48" t="s">
        <v>216</v>
      </c>
      <c r="T138" s="48" t="s">
        <v>217</v>
      </c>
      <c r="U138" s="48">
        <v>90</v>
      </c>
      <c r="V138" s="48" t="s">
        <v>218</v>
      </c>
      <c r="W138" s="48" t="s">
        <v>219</v>
      </c>
      <c r="X138" s="48" t="s">
        <v>220</v>
      </c>
      <c r="Y138" s="47"/>
      <c r="Z138" s="48" t="s">
        <v>84</v>
      </c>
      <c r="AA138" s="49">
        <v>36000</v>
      </c>
      <c r="AB138" s="49">
        <v>32400</v>
      </c>
      <c r="AC138" s="49">
        <v>2</v>
      </c>
      <c r="AD138" s="47" t="b">
        <v>1</v>
      </c>
      <c r="AE138" s="50">
        <v>10</v>
      </c>
      <c r="AF138" s="48" t="s">
        <v>9</v>
      </c>
      <c r="AG138" s="49">
        <v>1</v>
      </c>
      <c r="AH138" s="49">
        <v>32400</v>
      </c>
      <c r="AI138" s="49">
        <v>58909</v>
      </c>
      <c r="AJ138" s="49">
        <v>5891</v>
      </c>
      <c r="AK138" s="49">
        <v>64800</v>
      </c>
      <c r="AL138" s="50">
        <v>58909</v>
      </c>
      <c r="AM138" s="50">
        <v>5891</v>
      </c>
      <c r="AN138" s="50">
        <v>64800</v>
      </c>
      <c r="AO138" s="47"/>
      <c r="AP138" s="48" t="s">
        <v>84</v>
      </c>
      <c r="AQ138" s="51">
        <v>2</v>
      </c>
      <c r="AR138" s="48" t="s">
        <v>221</v>
      </c>
      <c r="AS138" s="48">
        <v>26003</v>
      </c>
      <c r="AT138" s="47" t="b">
        <v>0</v>
      </c>
      <c r="AU138" s="48" t="s">
        <v>81</v>
      </c>
      <c r="AV138" s="48"/>
      <c r="AW138" s="48" t="s">
        <v>222</v>
      </c>
      <c r="AX138" s="48"/>
      <c r="AY138" s="48" t="s">
        <v>85</v>
      </c>
      <c r="AZ138" s="47" t="b">
        <v>0</v>
      </c>
      <c r="BA138" s="47"/>
      <c r="BB138" s="47"/>
      <c r="BC138" s="48"/>
      <c r="BD138" s="48"/>
      <c r="BE138" s="47" t="b">
        <v>0</v>
      </c>
      <c r="BF138" s="47" t="b">
        <v>0</v>
      </c>
      <c r="BG138" s="48"/>
      <c r="BH138" s="48"/>
      <c r="BI138" s="49">
        <v>0</v>
      </c>
      <c r="BJ138" s="49">
        <v>0</v>
      </c>
      <c r="BK138" s="49">
        <v>64800</v>
      </c>
      <c r="BL138" s="48"/>
      <c r="BM138" s="48"/>
      <c r="BN138" s="48"/>
      <c r="BO138" s="48"/>
      <c r="BP138" s="48" t="s">
        <v>181</v>
      </c>
      <c r="BQ138" s="48"/>
      <c r="BR138" s="48"/>
      <c r="BS138" s="48">
        <v>0</v>
      </c>
      <c r="BT138" s="48"/>
      <c r="BU138" s="48"/>
      <c r="BW138" s="24" t="str">
        <f ca="1">VLOOKUP(BX138,Data!B:D,3,0)</f>
        <v>김화니</v>
      </c>
      <c r="BX138" s="24" t="str">
        <f>IFERROR(VLOOKUP(M138, 할인점점포등록!E:I, 5, 0), M138)</f>
        <v>대전지오팜</v>
      </c>
    </row>
    <row r="139" spans="2:76" ht="16.5" customHeight="1" x14ac:dyDescent="0.3">
      <c r="B139" s="47"/>
      <c r="C139" s="47" t="b">
        <v>1</v>
      </c>
      <c r="D139" s="48"/>
      <c r="E139" s="48" t="s">
        <v>211</v>
      </c>
      <c r="F139" s="48">
        <v>202610010028</v>
      </c>
      <c r="G139" s="52">
        <v>46296</v>
      </c>
      <c r="H139" s="48" t="s">
        <v>82</v>
      </c>
      <c r="I139" s="48" t="s">
        <v>83</v>
      </c>
      <c r="J139" s="48" t="s">
        <v>212</v>
      </c>
      <c r="K139" s="48" t="s">
        <v>213</v>
      </c>
      <c r="L139" s="48" t="s">
        <v>331</v>
      </c>
      <c r="M139" s="48" t="s">
        <v>331</v>
      </c>
      <c r="N139" s="48"/>
      <c r="O139" s="47" t="s">
        <v>332</v>
      </c>
      <c r="P139" s="48" t="s">
        <v>411</v>
      </c>
      <c r="Q139" s="48"/>
      <c r="R139" s="47" t="b">
        <v>0</v>
      </c>
      <c r="S139" s="48" t="s">
        <v>369</v>
      </c>
      <c r="T139" s="48" t="s">
        <v>370</v>
      </c>
      <c r="U139" s="48">
        <v>60</v>
      </c>
      <c r="V139" s="48" t="s">
        <v>234</v>
      </c>
      <c r="W139" s="48" t="s">
        <v>235</v>
      </c>
      <c r="X139" s="48" t="s">
        <v>236</v>
      </c>
      <c r="Y139" s="47"/>
      <c r="Z139" s="48" t="s">
        <v>84</v>
      </c>
      <c r="AA139" s="49">
        <v>28980</v>
      </c>
      <c r="AB139" s="49">
        <v>26082</v>
      </c>
      <c r="AC139" s="49">
        <v>20</v>
      </c>
      <c r="AD139" s="47" t="b">
        <v>1</v>
      </c>
      <c r="AE139" s="50">
        <v>10</v>
      </c>
      <c r="AF139" s="48" t="s">
        <v>9</v>
      </c>
      <c r="AG139" s="49">
        <v>1</v>
      </c>
      <c r="AH139" s="49">
        <v>26082</v>
      </c>
      <c r="AI139" s="49">
        <v>474218</v>
      </c>
      <c r="AJ139" s="49">
        <v>47422</v>
      </c>
      <c r="AK139" s="49">
        <v>521640</v>
      </c>
      <c r="AL139" s="50">
        <v>474218</v>
      </c>
      <c r="AM139" s="50">
        <v>47422</v>
      </c>
      <c r="AN139" s="50">
        <v>521640</v>
      </c>
      <c r="AO139" s="47"/>
      <c r="AP139" s="48" t="s">
        <v>84</v>
      </c>
      <c r="AQ139" s="51">
        <v>20</v>
      </c>
      <c r="AR139" s="48" t="s">
        <v>221</v>
      </c>
      <c r="AS139" s="48">
        <v>26002</v>
      </c>
      <c r="AT139" s="47" t="b">
        <v>0</v>
      </c>
      <c r="AU139" s="48" t="s">
        <v>81</v>
      </c>
      <c r="AV139" s="48"/>
      <c r="AW139" s="48" t="s">
        <v>222</v>
      </c>
      <c r="AX139" s="48"/>
      <c r="AY139" s="48" t="s">
        <v>85</v>
      </c>
      <c r="AZ139" s="47" t="b">
        <v>0</v>
      </c>
      <c r="BA139" s="47"/>
      <c r="BB139" s="47"/>
      <c r="BC139" s="48"/>
      <c r="BD139" s="48"/>
      <c r="BE139" s="47" t="b">
        <v>0</v>
      </c>
      <c r="BF139" s="47" t="b">
        <v>0</v>
      </c>
      <c r="BG139" s="48"/>
      <c r="BH139" s="48"/>
      <c r="BI139" s="49">
        <v>0</v>
      </c>
      <c r="BJ139" s="49">
        <v>0</v>
      </c>
      <c r="BK139" s="49">
        <v>521640</v>
      </c>
      <c r="BL139" s="48"/>
      <c r="BM139" s="48"/>
      <c r="BN139" s="48"/>
      <c r="BO139" s="48"/>
      <c r="BP139" s="48" t="s">
        <v>181</v>
      </c>
      <c r="BQ139" s="48"/>
      <c r="BR139" s="48"/>
      <c r="BS139" s="48">
        <v>0</v>
      </c>
      <c r="BT139" s="48"/>
      <c r="BU139" s="48" t="s">
        <v>413</v>
      </c>
      <c r="BW139" s="24" t="str">
        <f ca="1">VLOOKUP(BX139,Data!B:D,3,0)</f>
        <v>김화니</v>
      </c>
      <c r="BX139" s="24" t="str">
        <f>IFERROR(VLOOKUP(M139, 할인점점포등록!E:I, 5, 0), M139)</f>
        <v>지오영</v>
      </c>
    </row>
    <row r="140" spans="2:76" ht="16.5" customHeight="1" x14ac:dyDescent="0.3">
      <c r="B140" s="47"/>
      <c r="C140" s="47" t="b">
        <v>1</v>
      </c>
      <c r="D140" s="48"/>
      <c r="E140" s="48" t="s">
        <v>211</v>
      </c>
      <c r="F140" s="48">
        <v>202610010028</v>
      </c>
      <c r="G140" s="52">
        <v>46296</v>
      </c>
      <c r="H140" s="48" t="s">
        <v>82</v>
      </c>
      <c r="I140" s="48" t="s">
        <v>83</v>
      </c>
      <c r="J140" s="48" t="s">
        <v>212</v>
      </c>
      <c r="K140" s="48" t="s">
        <v>213</v>
      </c>
      <c r="L140" s="48" t="s">
        <v>331</v>
      </c>
      <c r="M140" s="48" t="s">
        <v>331</v>
      </c>
      <c r="N140" s="48"/>
      <c r="O140" s="47" t="s">
        <v>332</v>
      </c>
      <c r="P140" s="48" t="s">
        <v>411</v>
      </c>
      <c r="Q140" s="48"/>
      <c r="R140" s="47" t="b">
        <v>0</v>
      </c>
      <c r="S140" s="48" t="s">
        <v>414</v>
      </c>
      <c r="T140" s="48" t="s">
        <v>395</v>
      </c>
      <c r="U140" s="48">
        <v>500</v>
      </c>
      <c r="V140" s="48" t="s">
        <v>234</v>
      </c>
      <c r="W140" s="48" t="s">
        <v>235</v>
      </c>
      <c r="X140" s="48" t="s">
        <v>236</v>
      </c>
      <c r="Y140" s="47"/>
      <c r="Z140" s="48" t="s">
        <v>84</v>
      </c>
      <c r="AA140" s="49">
        <v>62500</v>
      </c>
      <c r="AB140" s="49">
        <v>56250</v>
      </c>
      <c r="AC140" s="49">
        <v>10</v>
      </c>
      <c r="AD140" s="47" t="b">
        <v>1</v>
      </c>
      <c r="AE140" s="50">
        <v>10</v>
      </c>
      <c r="AF140" s="48" t="s">
        <v>9</v>
      </c>
      <c r="AG140" s="49">
        <v>1</v>
      </c>
      <c r="AH140" s="49">
        <v>56250</v>
      </c>
      <c r="AI140" s="49">
        <v>511364</v>
      </c>
      <c r="AJ140" s="49">
        <v>51136</v>
      </c>
      <c r="AK140" s="49">
        <v>562500</v>
      </c>
      <c r="AL140" s="50">
        <v>511364</v>
      </c>
      <c r="AM140" s="50">
        <v>51136</v>
      </c>
      <c r="AN140" s="50">
        <v>562500</v>
      </c>
      <c r="AO140" s="47"/>
      <c r="AP140" s="48" t="s">
        <v>84</v>
      </c>
      <c r="AQ140" s="51">
        <v>10</v>
      </c>
      <c r="AR140" s="48" t="s">
        <v>221</v>
      </c>
      <c r="AS140" s="48" t="s">
        <v>271</v>
      </c>
      <c r="AT140" s="47" t="b">
        <v>0</v>
      </c>
      <c r="AU140" s="48" t="s">
        <v>81</v>
      </c>
      <c r="AV140" s="48"/>
      <c r="AW140" s="48" t="s">
        <v>222</v>
      </c>
      <c r="AX140" s="48"/>
      <c r="AY140" s="48" t="s">
        <v>85</v>
      </c>
      <c r="AZ140" s="47" t="b">
        <v>0</v>
      </c>
      <c r="BA140" s="47"/>
      <c r="BB140" s="47"/>
      <c r="BC140" s="48"/>
      <c r="BD140" s="48"/>
      <c r="BE140" s="47" t="b">
        <v>0</v>
      </c>
      <c r="BF140" s="47" t="b">
        <v>0</v>
      </c>
      <c r="BG140" s="48"/>
      <c r="BH140" s="48"/>
      <c r="BI140" s="49">
        <v>0</v>
      </c>
      <c r="BJ140" s="49">
        <v>0</v>
      </c>
      <c r="BK140" s="49">
        <v>562500</v>
      </c>
      <c r="BL140" s="48"/>
      <c r="BM140" s="48"/>
      <c r="BN140" s="48"/>
      <c r="BO140" s="48"/>
      <c r="BP140" s="48" t="s">
        <v>181</v>
      </c>
      <c r="BQ140" s="48"/>
      <c r="BR140" s="48"/>
      <c r="BS140" s="48">
        <v>0</v>
      </c>
      <c r="BT140" s="48"/>
      <c r="BU140" s="48" t="s">
        <v>413</v>
      </c>
      <c r="BW140" s="24" t="str">
        <f ca="1">VLOOKUP(BX140,Data!B:D,3,0)</f>
        <v>김화니</v>
      </c>
      <c r="BX140" s="24" t="str">
        <f>IFERROR(VLOOKUP(M140, 할인점점포등록!E:I, 5, 0), M140)</f>
        <v>지오영</v>
      </c>
    </row>
    <row r="141" spans="2:76" ht="16.5" customHeight="1" x14ac:dyDescent="0.3">
      <c r="B141" s="47"/>
      <c r="C141" s="47" t="b">
        <v>1</v>
      </c>
      <c r="D141" s="48"/>
      <c r="E141" s="48" t="s">
        <v>211</v>
      </c>
      <c r="F141" s="48">
        <v>202610010028</v>
      </c>
      <c r="G141" s="52">
        <v>46296</v>
      </c>
      <c r="H141" s="48" t="s">
        <v>82</v>
      </c>
      <c r="I141" s="48" t="s">
        <v>83</v>
      </c>
      <c r="J141" s="48" t="s">
        <v>212</v>
      </c>
      <c r="K141" s="48" t="s">
        <v>213</v>
      </c>
      <c r="L141" s="48" t="s">
        <v>331</v>
      </c>
      <c r="M141" s="48" t="s">
        <v>331</v>
      </c>
      <c r="N141" s="48"/>
      <c r="O141" s="47" t="s">
        <v>332</v>
      </c>
      <c r="P141" s="48" t="s">
        <v>411</v>
      </c>
      <c r="Q141" s="48"/>
      <c r="R141" s="47" t="b">
        <v>0</v>
      </c>
      <c r="S141" s="48" t="s">
        <v>232</v>
      </c>
      <c r="T141" s="48" t="s">
        <v>233</v>
      </c>
      <c r="U141" s="48">
        <v>30</v>
      </c>
      <c r="V141" s="48" t="s">
        <v>234</v>
      </c>
      <c r="W141" s="48" t="s">
        <v>235</v>
      </c>
      <c r="X141" s="48" t="s">
        <v>236</v>
      </c>
      <c r="Y141" s="47"/>
      <c r="Z141" s="48" t="s">
        <v>84</v>
      </c>
      <c r="AA141" s="49">
        <v>21000</v>
      </c>
      <c r="AB141" s="49">
        <v>18900</v>
      </c>
      <c r="AC141" s="49">
        <v>20</v>
      </c>
      <c r="AD141" s="47" t="b">
        <v>1</v>
      </c>
      <c r="AE141" s="50">
        <v>10</v>
      </c>
      <c r="AF141" s="48" t="s">
        <v>9</v>
      </c>
      <c r="AG141" s="49">
        <v>1</v>
      </c>
      <c r="AH141" s="49">
        <v>18900</v>
      </c>
      <c r="AI141" s="49">
        <v>343636</v>
      </c>
      <c r="AJ141" s="49">
        <v>34364</v>
      </c>
      <c r="AK141" s="49">
        <v>378000</v>
      </c>
      <c r="AL141" s="50">
        <v>343636</v>
      </c>
      <c r="AM141" s="50">
        <v>34364</v>
      </c>
      <c r="AN141" s="50">
        <v>378000</v>
      </c>
      <c r="AO141" s="47"/>
      <c r="AP141" s="48" t="s">
        <v>84</v>
      </c>
      <c r="AQ141" s="51">
        <v>20</v>
      </c>
      <c r="AR141" s="48" t="s">
        <v>221</v>
      </c>
      <c r="AS141" s="48" t="s">
        <v>237</v>
      </c>
      <c r="AT141" s="47" t="b">
        <v>0</v>
      </c>
      <c r="AU141" s="48" t="s">
        <v>81</v>
      </c>
      <c r="AV141" s="48"/>
      <c r="AW141" s="48" t="s">
        <v>222</v>
      </c>
      <c r="AX141" s="48"/>
      <c r="AY141" s="48" t="s">
        <v>85</v>
      </c>
      <c r="AZ141" s="47" t="b">
        <v>0</v>
      </c>
      <c r="BA141" s="47"/>
      <c r="BB141" s="47"/>
      <c r="BC141" s="48"/>
      <c r="BD141" s="48"/>
      <c r="BE141" s="47" t="b">
        <v>0</v>
      </c>
      <c r="BF141" s="47" t="b">
        <v>0</v>
      </c>
      <c r="BG141" s="48"/>
      <c r="BH141" s="48"/>
      <c r="BI141" s="49">
        <v>0</v>
      </c>
      <c r="BJ141" s="49">
        <v>0</v>
      </c>
      <c r="BK141" s="49">
        <v>378000</v>
      </c>
      <c r="BL141" s="48"/>
      <c r="BM141" s="48"/>
      <c r="BN141" s="48"/>
      <c r="BO141" s="48"/>
      <c r="BP141" s="48" t="s">
        <v>181</v>
      </c>
      <c r="BQ141" s="48"/>
      <c r="BR141" s="48"/>
      <c r="BS141" s="48">
        <v>0</v>
      </c>
      <c r="BT141" s="48"/>
      <c r="BU141" s="48" t="s">
        <v>413</v>
      </c>
      <c r="BW141" s="24" t="str">
        <f ca="1">VLOOKUP(BX141,Data!B:D,3,0)</f>
        <v>김화니</v>
      </c>
      <c r="BX141" s="24" t="str">
        <f>IFERROR(VLOOKUP(M141, 할인점점포등록!E:I, 5, 0), M141)</f>
        <v>지오영</v>
      </c>
    </row>
    <row r="142" spans="2:76" ht="16.5" customHeight="1" x14ac:dyDescent="0.3">
      <c r="B142" s="47"/>
      <c r="C142" s="47" t="b">
        <v>1</v>
      </c>
      <c r="D142" s="48"/>
      <c r="E142" s="48" t="s">
        <v>211</v>
      </c>
      <c r="F142" s="48">
        <v>202610010028</v>
      </c>
      <c r="G142" s="52">
        <v>46296</v>
      </c>
      <c r="H142" s="48" t="s">
        <v>82</v>
      </c>
      <c r="I142" s="48" t="s">
        <v>83</v>
      </c>
      <c r="J142" s="48" t="s">
        <v>212</v>
      </c>
      <c r="K142" s="48" t="s">
        <v>213</v>
      </c>
      <c r="L142" s="48" t="s">
        <v>331</v>
      </c>
      <c r="M142" s="48" t="s">
        <v>331</v>
      </c>
      <c r="N142" s="48"/>
      <c r="O142" s="47" t="s">
        <v>332</v>
      </c>
      <c r="P142" s="48" t="s">
        <v>411</v>
      </c>
      <c r="Q142" s="48"/>
      <c r="R142" s="47" t="b">
        <v>0</v>
      </c>
      <c r="S142" s="48" t="s">
        <v>238</v>
      </c>
      <c r="T142" s="48" t="s">
        <v>233</v>
      </c>
      <c r="U142" s="48">
        <v>90</v>
      </c>
      <c r="V142" s="48" t="s">
        <v>234</v>
      </c>
      <c r="W142" s="48" t="s">
        <v>235</v>
      </c>
      <c r="X142" s="48" t="s">
        <v>236</v>
      </c>
      <c r="Y142" s="47"/>
      <c r="Z142" s="48" t="s">
        <v>84</v>
      </c>
      <c r="AA142" s="49">
        <v>63000</v>
      </c>
      <c r="AB142" s="49">
        <v>56700</v>
      </c>
      <c r="AC142" s="49">
        <v>10</v>
      </c>
      <c r="AD142" s="47" t="b">
        <v>1</v>
      </c>
      <c r="AE142" s="50">
        <v>10</v>
      </c>
      <c r="AF142" s="48" t="s">
        <v>9</v>
      </c>
      <c r="AG142" s="49">
        <v>1</v>
      </c>
      <c r="AH142" s="49">
        <v>56700</v>
      </c>
      <c r="AI142" s="49">
        <v>515455</v>
      </c>
      <c r="AJ142" s="49">
        <v>51545</v>
      </c>
      <c r="AK142" s="49">
        <v>567000</v>
      </c>
      <c r="AL142" s="50">
        <v>515455</v>
      </c>
      <c r="AM142" s="50">
        <v>51545</v>
      </c>
      <c r="AN142" s="50">
        <v>567000</v>
      </c>
      <c r="AO142" s="47"/>
      <c r="AP142" s="48" t="s">
        <v>84</v>
      </c>
      <c r="AQ142" s="51">
        <v>10</v>
      </c>
      <c r="AR142" s="48" t="s">
        <v>221</v>
      </c>
      <c r="AS142" s="48" t="s">
        <v>239</v>
      </c>
      <c r="AT142" s="47" t="b">
        <v>0</v>
      </c>
      <c r="AU142" s="48" t="s">
        <v>81</v>
      </c>
      <c r="AV142" s="48"/>
      <c r="AW142" s="48" t="s">
        <v>222</v>
      </c>
      <c r="AX142" s="48"/>
      <c r="AY142" s="48" t="s">
        <v>85</v>
      </c>
      <c r="AZ142" s="47" t="b">
        <v>0</v>
      </c>
      <c r="BA142" s="47"/>
      <c r="BB142" s="47"/>
      <c r="BC142" s="48"/>
      <c r="BD142" s="48"/>
      <c r="BE142" s="47" t="b">
        <v>0</v>
      </c>
      <c r="BF142" s="47" t="b">
        <v>0</v>
      </c>
      <c r="BG142" s="48"/>
      <c r="BH142" s="48"/>
      <c r="BI142" s="49">
        <v>0</v>
      </c>
      <c r="BJ142" s="49">
        <v>0</v>
      </c>
      <c r="BK142" s="49">
        <v>567000</v>
      </c>
      <c r="BL142" s="48"/>
      <c r="BM142" s="48"/>
      <c r="BN142" s="48"/>
      <c r="BO142" s="48"/>
      <c r="BP142" s="48" t="s">
        <v>181</v>
      </c>
      <c r="BQ142" s="48"/>
      <c r="BR142" s="48"/>
      <c r="BS142" s="48">
        <v>0</v>
      </c>
      <c r="BT142" s="48"/>
      <c r="BU142" s="48" t="s">
        <v>413</v>
      </c>
      <c r="BW142" s="24" t="str">
        <f ca="1">VLOOKUP(BX142,Data!B:D,3,0)</f>
        <v>김화니</v>
      </c>
      <c r="BX142" s="24" t="str">
        <f>IFERROR(VLOOKUP(M142, 할인점점포등록!E:I, 5, 0), M142)</f>
        <v>지오영</v>
      </c>
    </row>
    <row r="143" spans="2:76" ht="16.5" customHeight="1" x14ac:dyDescent="0.3">
      <c r="B143" s="47"/>
      <c r="C143" s="47" t="b">
        <v>1</v>
      </c>
      <c r="D143" s="48"/>
      <c r="E143" s="48" t="s">
        <v>211</v>
      </c>
      <c r="F143" s="48">
        <v>202610010028</v>
      </c>
      <c r="G143" s="52">
        <v>46296</v>
      </c>
      <c r="H143" s="48" t="s">
        <v>82</v>
      </c>
      <c r="I143" s="48" t="s">
        <v>83</v>
      </c>
      <c r="J143" s="48" t="s">
        <v>212</v>
      </c>
      <c r="K143" s="48" t="s">
        <v>213</v>
      </c>
      <c r="L143" s="48" t="s">
        <v>331</v>
      </c>
      <c r="M143" s="48" t="s">
        <v>331</v>
      </c>
      <c r="N143" s="48"/>
      <c r="O143" s="47" t="s">
        <v>332</v>
      </c>
      <c r="P143" s="48" t="s">
        <v>411</v>
      </c>
      <c r="Q143" s="48"/>
      <c r="R143" s="47" t="b">
        <v>0</v>
      </c>
      <c r="S143" s="48" t="s">
        <v>328</v>
      </c>
      <c r="T143" s="48" t="s">
        <v>329</v>
      </c>
      <c r="U143" s="48">
        <v>300</v>
      </c>
      <c r="V143" s="48" t="s">
        <v>234</v>
      </c>
      <c r="W143" s="48" t="s">
        <v>235</v>
      </c>
      <c r="X143" s="48" t="s">
        <v>330</v>
      </c>
      <c r="Y143" s="47"/>
      <c r="Z143" s="48" t="s">
        <v>84</v>
      </c>
      <c r="AA143" s="49">
        <v>111600</v>
      </c>
      <c r="AB143" s="49">
        <v>100440</v>
      </c>
      <c r="AC143" s="49">
        <v>5</v>
      </c>
      <c r="AD143" s="47" t="b">
        <v>1</v>
      </c>
      <c r="AE143" s="50">
        <v>10</v>
      </c>
      <c r="AF143" s="48" t="s">
        <v>9</v>
      </c>
      <c r="AG143" s="49">
        <v>1</v>
      </c>
      <c r="AH143" s="49">
        <v>100440</v>
      </c>
      <c r="AI143" s="49">
        <v>456545</v>
      </c>
      <c r="AJ143" s="49">
        <v>45655</v>
      </c>
      <c r="AK143" s="49">
        <v>502200</v>
      </c>
      <c r="AL143" s="50">
        <v>456545</v>
      </c>
      <c r="AM143" s="50">
        <v>45655</v>
      </c>
      <c r="AN143" s="50">
        <v>502200</v>
      </c>
      <c r="AO143" s="47"/>
      <c r="AP143" s="48" t="s">
        <v>84</v>
      </c>
      <c r="AQ143" s="51">
        <v>5</v>
      </c>
      <c r="AR143" s="48" t="s">
        <v>221</v>
      </c>
      <c r="AS143" s="48">
        <v>25003</v>
      </c>
      <c r="AT143" s="47" t="b">
        <v>0</v>
      </c>
      <c r="AU143" s="48" t="s">
        <v>81</v>
      </c>
      <c r="AV143" s="48"/>
      <c r="AW143" s="48" t="s">
        <v>222</v>
      </c>
      <c r="AX143" s="48"/>
      <c r="AY143" s="48" t="s">
        <v>85</v>
      </c>
      <c r="AZ143" s="47" t="b">
        <v>0</v>
      </c>
      <c r="BA143" s="47"/>
      <c r="BB143" s="47"/>
      <c r="BC143" s="48"/>
      <c r="BD143" s="48"/>
      <c r="BE143" s="47" t="b">
        <v>0</v>
      </c>
      <c r="BF143" s="47" t="b">
        <v>0</v>
      </c>
      <c r="BG143" s="48"/>
      <c r="BH143" s="48"/>
      <c r="BI143" s="49">
        <v>0</v>
      </c>
      <c r="BJ143" s="49">
        <v>0</v>
      </c>
      <c r="BK143" s="49">
        <v>502200</v>
      </c>
      <c r="BL143" s="48"/>
      <c r="BM143" s="48"/>
      <c r="BN143" s="48"/>
      <c r="BO143" s="48"/>
      <c r="BP143" s="48" t="s">
        <v>181</v>
      </c>
      <c r="BQ143" s="48"/>
      <c r="BR143" s="48"/>
      <c r="BS143" s="48">
        <v>0</v>
      </c>
      <c r="BT143" s="48"/>
      <c r="BU143" s="48" t="s">
        <v>413</v>
      </c>
      <c r="BV143" t="s">
        <v>186</v>
      </c>
      <c r="BW143" s="24" t="str">
        <f ca="1">VLOOKUP(BX143,Data!B:D,3,0)</f>
        <v>김화니</v>
      </c>
      <c r="BX143" s="24" t="str">
        <f>IFERROR(VLOOKUP(M143, 할인점점포등록!E:I, 5, 0), M143)</f>
        <v>지오영</v>
      </c>
    </row>
    <row r="144" spans="2:76" ht="16.5" customHeight="1" x14ac:dyDescent="0.3">
      <c r="B144" s="47"/>
      <c r="C144" s="47" t="b">
        <v>1</v>
      </c>
      <c r="D144" s="48"/>
      <c r="E144" s="48" t="s">
        <v>211</v>
      </c>
      <c r="F144" s="48">
        <v>202610010028</v>
      </c>
      <c r="G144" s="52">
        <v>46296</v>
      </c>
      <c r="H144" s="48" t="s">
        <v>82</v>
      </c>
      <c r="I144" s="48" t="s">
        <v>83</v>
      </c>
      <c r="J144" s="48" t="s">
        <v>212</v>
      </c>
      <c r="K144" s="48" t="s">
        <v>213</v>
      </c>
      <c r="L144" s="48" t="s">
        <v>331</v>
      </c>
      <c r="M144" s="48" t="s">
        <v>331</v>
      </c>
      <c r="N144" s="48"/>
      <c r="O144" s="47" t="s">
        <v>332</v>
      </c>
      <c r="P144" s="48" t="s">
        <v>411</v>
      </c>
      <c r="Q144" s="48"/>
      <c r="R144" s="47" t="b">
        <v>0</v>
      </c>
      <c r="S144" s="48" t="s">
        <v>377</v>
      </c>
      <c r="T144" s="48" t="s">
        <v>378</v>
      </c>
      <c r="U144" s="48">
        <v>4</v>
      </c>
      <c r="V144" s="48" t="s">
        <v>234</v>
      </c>
      <c r="W144" s="48" t="s">
        <v>235</v>
      </c>
      <c r="X144" s="48" t="s">
        <v>236</v>
      </c>
      <c r="Y144" s="47"/>
      <c r="Z144" s="48" t="s">
        <v>84</v>
      </c>
      <c r="AA144" s="49">
        <v>23200</v>
      </c>
      <c r="AB144" s="49">
        <v>20880</v>
      </c>
      <c r="AC144" s="49">
        <v>10</v>
      </c>
      <c r="AD144" s="47" t="b">
        <v>1</v>
      </c>
      <c r="AE144" s="50">
        <v>10</v>
      </c>
      <c r="AF144" s="48" t="s">
        <v>9</v>
      </c>
      <c r="AG144" s="49">
        <v>1</v>
      </c>
      <c r="AH144" s="49">
        <v>20880</v>
      </c>
      <c r="AI144" s="49">
        <v>189818</v>
      </c>
      <c r="AJ144" s="49">
        <v>18982</v>
      </c>
      <c r="AK144" s="49">
        <v>208800</v>
      </c>
      <c r="AL144" s="50">
        <v>189818</v>
      </c>
      <c r="AM144" s="50">
        <v>18982</v>
      </c>
      <c r="AN144" s="50">
        <v>208800</v>
      </c>
      <c r="AO144" s="47"/>
      <c r="AP144" s="48" t="s">
        <v>84</v>
      </c>
      <c r="AQ144" s="51">
        <v>10</v>
      </c>
      <c r="AR144" s="48" t="s">
        <v>221</v>
      </c>
      <c r="AS144" s="48">
        <v>26001</v>
      </c>
      <c r="AT144" s="47" t="b">
        <v>0</v>
      </c>
      <c r="AU144" s="48" t="s">
        <v>81</v>
      </c>
      <c r="AV144" s="48"/>
      <c r="AW144" s="48" t="s">
        <v>222</v>
      </c>
      <c r="AX144" s="48"/>
      <c r="AY144" s="48" t="s">
        <v>85</v>
      </c>
      <c r="AZ144" s="47" t="b">
        <v>0</v>
      </c>
      <c r="BA144" s="47"/>
      <c r="BB144" s="47"/>
      <c r="BC144" s="48"/>
      <c r="BD144" s="48"/>
      <c r="BE144" s="47" t="b">
        <v>0</v>
      </c>
      <c r="BF144" s="47" t="b">
        <v>0</v>
      </c>
      <c r="BG144" s="48"/>
      <c r="BH144" s="48"/>
      <c r="BI144" s="49">
        <v>0</v>
      </c>
      <c r="BJ144" s="49">
        <v>0</v>
      </c>
      <c r="BK144" s="49">
        <v>208800</v>
      </c>
      <c r="BL144" s="48"/>
      <c r="BM144" s="48"/>
      <c r="BN144" s="48"/>
      <c r="BO144" s="48"/>
      <c r="BP144" s="48" t="s">
        <v>181</v>
      </c>
      <c r="BQ144" s="48"/>
      <c r="BR144" s="48"/>
      <c r="BS144" s="48">
        <v>0</v>
      </c>
      <c r="BT144" s="48"/>
      <c r="BU144" s="48" t="s">
        <v>413</v>
      </c>
      <c r="BW144" s="24" t="str">
        <f ca="1">VLOOKUP(BX144,Data!B:D,3,0)</f>
        <v>김화니</v>
      </c>
      <c r="BX144" s="24" t="str">
        <f>IFERROR(VLOOKUP(M144, 할인점점포등록!E:I, 5, 0), M144)</f>
        <v>지오영</v>
      </c>
    </row>
    <row r="145" spans="2:76" ht="16.5" customHeight="1" x14ac:dyDescent="0.3">
      <c r="B145" s="47"/>
      <c r="C145" s="47" t="b">
        <v>1</v>
      </c>
      <c r="D145" s="48"/>
      <c r="E145" s="48" t="s">
        <v>211</v>
      </c>
      <c r="F145" s="48">
        <v>202610010029</v>
      </c>
      <c r="G145" s="52">
        <v>46296</v>
      </c>
      <c r="H145" s="48" t="s">
        <v>82</v>
      </c>
      <c r="I145" s="48" t="s">
        <v>83</v>
      </c>
      <c r="J145" s="48" t="s">
        <v>212</v>
      </c>
      <c r="K145" s="48" t="s">
        <v>213</v>
      </c>
      <c r="L145" s="48" t="s">
        <v>456</v>
      </c>
      <c r="M145" s="48" t="s">
        <v>456</v>
      </c>
      <c r="N145" s="48"/>
      <c r="O145" s="47" t="s">
        <v>457</v>
      </c>
      <c r="P145" s="48" t="s">
        <v>456</v>
      </c>
      <c r="Q145" s="48"/>
      <c r="R145" s="47" t="b">
        <v>0</v>
      </c>
      <c r="S145" s="48" t="s">
        <v>263</v>
      </c>
      <c r="T145" s="48" t="s">
        <v>264</v>
      </c>
      <c r="U145" s="48">
        <v>28</v>
      </c>
      <c r="V145" s="48" t="s">
        <v>234</v>
      </c>
      <c r="W145" s="48" t="s">
        <v>235</v>
      </c>
      <c r="X145" s="48" t="s">
        <v>236</v>
      </c>
      <c r="Y145" s="47"/>
      <c r="Z145" s="48" t="s">
        <v>84</v>
      </c>
      <c r="AA145" s="49">
        <v>18172</v>
      </c>
      <c r="AB145" s="49">
        <v>16355</v>
      </c>
      <c r="AC145" s="49">
        <v>10</v>
      </c>
      <c r="AD145" s="47" t="b">
        <v>1</v>
      </c>
      <c r="AE145" s="50">
        <v>10</v>
      </c>
      <c r="AF145" s="48" t="s">
        <v>9</v>
      </c>
      <c r="AG145" s="49">
        <v>1</v>
      </c>
      <c r="AH145" s="49">
        <v>16355</v>
      </c>
      <c r="AI145" s="49">
        <v>148682</v>
      </c>
      <c r="AJ145" s="49">
        <v>14868</v>
      </c>
      <c r="AK145" s="49">
        <v>163550</v>
      </c>
      <c r="AL145" s="50">
        <v>148682</v>
      </c>
      <c r="AM145" s="50">
        <v>14868</v>
      </c>
      <c r="AN145" s="50">
        <v>163550</v>
      </c>
      <c r="AO145" s="47"/>
      <c r="AP145" s="48" t="s">
        <v>84</v>
      </c>
      <c r="AQ145" s="51">
        <v>10</v>
      </c>
      <c r="AR145" s="48" t="s">
        <v>221</v>
      </c>
      <c r="AS145" s="48">
        <v>26001</v>
      </c>
      <c r="AT145" s="47" t="b">
        <v>0</v>
      </c>
      <c r="AU145" s="48" t="s">
        <v>81</v>
      </c>
      <c r="AV145" s="48"/>
      <c r="AW145" s="48" t="s">
        <v>222</v>
      </c>
      <c r="AX145" s="48"/>
      <c r="AY145" s="48" t="s">
        <v>85</v>
      </c>
      <c r="AZ145" s="47" t="b">
        <v>0</v>
      </c>
      <c r="BA145" s="47"/>
      <c r="BB145" s="47"/>
      <c r="BC145" s="48"/>
      <c r="BD145" s="48"/>
      <c r="BE145" s="47" t="b">
        <v>0</v>
      </c>
      <c r="BF145" s="47" t="b">
        <v>0</v>
      </c>
      <c r="BG145" s="48"/>
      <c r="BH145" s="48"/>
      <c r="BI145" s="49">
        <v>0</v>
      </c>
      <c r="BJ145" s="49">
        <v>0</v>
      </c>
      <c r="BK145" s="49">
        <v>163550</v>
      </c>
      <c r="BL145" s="48"/>
      <c r="BM145" s="48"/>
      <c r="BN145" s="48"/>
      <c r="BO145" s="48"/>
      <c r="BP145" s="48" t="s">
        <v>181</v>
      </c>
      <c r="BQ145" s="48"/>
      <c r="BR145" s="48"/>
      <c r="BS145" s="48">
        <v>0</v>
      </c>
      <c r="BT145" s="48"/>
      <c r="BU145" s="48"/>
      <c r="BW145" s="24" t="str">
        <f ca="1">VLOOKUP(BX145,Data!B:D,3,0)</f>
        <v>김화니</v>
      </c>
      <c r="BX145" s="24" t="str">
        <f>IFERROR(VLOOKUP(M145, 할인점점포등록!E:I, 5, 0), M145)</f>
        <v>광주지오팜</v>
      </c>
    </row>
    <row r="146" spans="2:76" ht="16.5" customHeight="1" x14ac:dyDescent="0.3">
      <c r="B146" s="47"/>
      <c r="C146" s="47" t="b">
        <v>1</v>
      </c>
      <c r="D146" s="48"/>
      <c r="E146" s="48" t="s">
        <v>211</v>
      </c>
      <c r="F146" s="48">
        <v>202610010029</v>
      </c>
      <c r="G146" s="52">
        <v>46296</v>
      </c>
      <c r="H146" s="48" t="s">
        <v>82</v>
      </c>
      <c r="I146" s="48" t="s">
        <v>83</v>
      </c>
      <c r="J146" s="48" t="s">
        <v>212</v>
      </c>
      <c r="K146" s="48" t="s">
        <v>213</v>
      </c>
      <c r="L146" s="48" t="s">
        <v>456</v>
      </c>
      <c r="M146" s="48" t="s">
        <v>456</v>
      </c>
      <c r="N146" s="48"/>
      <c r="O146" s="47" t="s">
        <v>457</v>
      </c>
      <c r="P146" s="48" t="s">
        <v>456</v>
      </c>
      <c r="Q146" s="48"/>
      <c r="R146" s="47" t="b">
        <v>0</v>
      </c>
      <c r="S146" s="48" t="s">
        <v>433</v>
      </c>
      <c r="T146" s="48" t="s">
        <v>434</v>
      </c>
      <c r="U146" s="48">
        <v>30</v>
      </c>
      <c r="V146" s="48" t="s">
        <v>234</v>
      </c>
      <c r="W146" s="48" t="s">
        <v>235</v>
      </c>
      <c r="X146" s="48" t="s">
        <v>236</v>
      </c>
      <c r="Y146" s="47"/>
      <c r="Z146" s="48" t="s">
        <v>84</v>
      </c>
      <c r="AA146" s="49">
        <v>17760</v>
      </c>
      <c r="AB146" s="49">
        <v>15984</v>
      </c>
      <c r="AC146" s="49">
        <v>5</v>
      </c>
      <c r="AD146" s="47" t="b">
        <v>1</v>
      </c>
      <c r="AE146" s="50">
        <v>10</v>
      </c>
      <c r="AF146" s="48" t="s">
        <v>9</v>
      </c>
      <c r="AG146" s="49">
        <v>1</v>
      </c>
      <c r="AH146" s="49">
        <v>15984</v>
      </c>
      <c r="AI146" s="49">
        <v>72655</v>
      </c>
      <c r="AJ146" s="49">
        <v>7265</v>
      </c>
      <c r="AK146" s="49">
        <v>79920</v>
      </c>
      <c r="AL146" s="50">
        <v>72655</v>
      </c>
      <c r="AM146" s="50">
        <v>7265</v>
      </c>
      <c r="AN146" s="50">
        <v>79920</v>
      </c>
      <c r="AO146" s="47"/>
      <c r="AP146" s="48" t="s">
        <v>84</v>
      </c>
      <c r="AQ146" s="51">
        <v>5</v>
      </c>
      <c r="AR146" s="48" t="s">
        <v>221</v>
      </c>
      <c r="AS146" s="48">
        <v>25001</v>
      </c>
      <c r="AT146" s="47" t="b">
        <v>0</v>
      </c>
      <c r="AU146" s="48" t="s">
        <v>81</v>
      </c>
      <c r="AV146" s="48"/>
      <c r="AW146" s="48" t="s">
        <v>222</v>
      </c>
      <c r="AX146" s="48"/>
      <c r="AY146" s="48" t="s">
        <v>85</v>
      </c>
      <c r="AZ146" s="47" t="b">
        <v>0</v>
      </c>
      <c r="BA146" s="47"/>
      <c r="BB146" s="47"/>
      <c r="BC146" s="48"/>
      <c r="BD146" s="48"/>
      <c r="BE146" s="47" t="b">
        <v>0</v>
      </c>
      <c r="BF146" s="47" t="b">
        <v>0</v>
      </c>
      <c r="BG146" s="48"/>
      <c r="BH146" s="48"/>
      <c r="BI146" s="49">
        <v>0</v>
      </c>
      <c r="BJ146" s="49">
        <v>0</v>
      </c>
      <c r="BK146" s="49">
        <v>79920</v>
      </c>
      <c r="BL146" s="48"/>
      <c r="BM146" s="48"/>
      <c r="BN146" s="48"/>
      <c r="BO146" s="48"/>
      <c r="BP146" s="48" t="s">
        <v>181</v>
      </c>
      <c r="BQ146" s="48"/>
      <c r="BR146" s="48"/>
      <c r="BS146" s="48">
        <v>0</v>
      </c>
      <c r="BT146" s="48"/>
      <c r="BU146" s="48"/>
      <c r="BW146" s="24" t="str">
        <f ca="1">VLOOKUP(BX146,Data!B:D,3,0)</f>
        <v>김화니</v>
      </c>
      <c r="BX146" s="24" t="str">
        <f>IFERROR(VLOOKUP(M146, 할인점점포등록!E:I, 5, 0), M146)</f>
        <v>광주지오팜</v>
      </c>
    </row>
    <row r="147" spans="2:76" ht="16.5" customHeight="1" x14ac:dyDescent="0.3">
      <c r="B147" s="47"/>
      <c r="C147" s="47" t="b">
        <v>1</v>
      </c>
      <c r="D147" s="48"/>
      <c r="E147" s="48" t="s">
        <v>211</v>
      </c>
      <c r="F147" s="48">
        <v>202610010029</v>
      </c>
      <c r="G147" s="52">
        <v>46296</v>
      </c>
      <c r="H147" s="48" t="s">
        <v>82</v>
      </c>
      <c r="I147" s="48" t="s">
        <v>83</v>
      </c>
      <c r="J147" s="48" t="s">
        <v>212</v>
      </c>
      <c r="K147" s="48" t="s">
        <v>213</v>
      </c>
      <c r="L147" s="48" t="s">
        <v>456</v>
      </c>
      <c r="M147" s="48" t="s">
        <v>456</v>
      </c>
      <c r="N147" s="48"/>
      <c r="O147" s="47" t="s">
        <v>457</v>
      </c>
      <c r="P147" s="48" t="s">
        <v>456</v>
      </c>
      <c r="Q147" s="48"/>
      <c r="R147" s="47" t="b">
        <v>0</v>
      </c>
      <c r="S147" s="48" t="s">
        <v>310</v>
      </c>
      <c r="T147" s="48" t="s">
        <v>311</v>
      </c>
      <c r="U147" s="48">
        <v>30</v>
      </c>
      <c r="V147" s="48" t="s">
        <v>234</v>
      </c>
      <c r="W147" s="48" t="s">
        <v>235</v>
      </c>
      <c r="X147" s="48" t="s">
        <v>236</v>
      </c>
      <c r="Y147" s="47"/>
      <c r="Z147" s="48" t="s">
        <v>84</v>
      </c>
      <c r="AA147" s="49">
        <v>2640</v>
      </c>
      <c r="AB147" s="49">
        <v>2376</v>
      </c>
      <c r="AC147" s="49">
        <v>10</v>
      </c>
      <c r="AD147" s="47" t="b">
        <v>1</v>
      </c>
      <c r="AE147" s="50">
        <v>10</v>
      </c>
      <c r="AF147" s="48" t="s">
        <v>9</v>
      </c>
      <c r="AG147" s="49">
        <v>1</v>
      </c>
      <c r="AH147" s="49">
        <v>2376</v>
      </c>
      <c r="AI147" s="49">
        <v>21600</v>
      </c>
      <c r="AJ147" s="49">
        <v>2160</v>
      </c>
      <c r="AK147" s="49">
        <v>23760</v>
      </c>
      <c r="AL147" s="50">
        <v>21600</v>
      </c>
      <c r="AM147" s="50">
        <v>2160</v>
      </c>
      <c r="AN147" s="50">
        <v>23760</v>
      </c>
      <c r="AO147" s="47"/>
      <c r="AP147" s="48" t="s">
        <v>84</v>
      </c>
      <c r="AQ147" s="51">
        <v>10</v>
      </c>
      <c r="AR147" s="48" t="s">
        <v>221</v>
      </c>
      <c r="AS147" s="48" t="s">
        <v>231</v>
      </c>
      <c r="AT147" s="47" t="b">
        <v>0</v>
      </c>
      <c r="AU147" s="48" t="s">
        <v>81</v>
      </c>
      <c r="AV147" s="48"/>
      <c r="AW147" s="48" t="s">
        <v>222</v>
      </c>
      <c r="AX147" s="48"/>
      <c r="AY147" s="48" t="s">
        <v>85</v>
      </c>
      <c r="AZ147" s="47" t="b">
        <v>0</v>
      </c>
      <c r="BA147" s="47"/>
      <c r="BB147" s="47"/>
      <c r="BC147" s="48"/>
      <c r="BD147" s="48"/>
      <c r="BE147" s="47" t="b">
        <v>0</v>
      </c>
      <c r="BF147" s="47" t="b">
        <v>0</v>
      </c>
      <c r="BG147" s="48"/>
      <c r="BH147" s="48"/>
      <c r="BI147" s="49">
        <v>0</v>
      </c>
      <c r="BJ147" s="49">
        <v>0</v>
      </c>
      <c r="BK147" s="49">
        <v>23760</v>
      </c>
      <c r="BL147" s="48"/>
      <c r="BM147" s="48"/>
      <c r="BN147" s="48"/>
      <c r="BO147" s="48"/>
      <c r="BP147" s="48" t="s">
        <v>181</v>
      </c>
      <c r="BQ147" s="48"/>
      <c r="BR147" s="48"/>
      <c r="BS147" s="48">
        <v>0</v>
      </c>
      <c r="BT147" s="48"/>
      <c r="BU147" s="48"/>
      <c r="BW147" s="24" t="str">
        <f ca="1">VLOOKUP(BX147,Data!B:D,3,0)</f>
        <v>김화니</v>
      </c>
      <c r="BX147" s="24" t="str">
        <f>IFERROR(VLOOKUP(M147, 할인점점포등록!E:I, 5, 0), M147)</f>
        <v>광주지오팜</v>
      </c>
    </row>
    <row r="148" spans="2:76" ht="16.5" customHeight="1" x14ac:dyDescent="0.3">
      <c r="B148" s="47"/>
      <c r="C148" s="47" t="b">
        <v>1</v>
      </c>
      <c r="D148" s="48"/>
      <c r="E148" s="48" t="s">
        <v>211</v>
      </c>
      <c r="F148" s="48">
        <v>202610010029</v>
      </c>
      <c r="G148" s="52">
        <v>46296</v>
      </c>
      <c r="H148" s="48" t="s">
        <v>82</v>
      </c>
      <c r="I148" s="48" t="s">
        <v>83</v>
      </c>
      <c r="J148" s="48" t="s">
        <v>212</v>
      </c>
      <c r="K148" s="48" t="s">
        <v>213</v>
      </c>
      <c r="L148" s="48" t="s">
        <v>456</v>
      </c>
      <c r="M148" s="48" t="s">
        <v>456</v>
      </c>
      <c r="N148" s="48"/>
      <c r="O148" s="47" t="s">
        <v>457</v>
      </c>
      <c r="P148" s="48" t="s">
        <v>456</v>
      </c>
      <c r="Q148" s="48"/>
      <c r="R148" s="47" t="b">
        <v>0</v>
      </c>
      <c r="S148" s="48" t="s">
        <v>223</v>
      </c>
      <c r="T148" s="48" t="s">
        <v>224</v>
      </c>
      <c r="U148" s="48">
        <v>300</v>
      </c>
      <c r="V148" s="48" t="s">
        <v>218</v>
      </c>
      <c r="W148" s="48" t="s">
        <v>219</v>
      </c>
      <c r="X148" s="48" t="s">
        <v>225</v>
      </c>
      <c r="Y148" s="47"/>
      <c r="Z148" s="48" t="s">
        <v>84</v>
      </c>
      <c r="AA148" s="49">
        <v>44400</v>
      </c>
      <c r="AB148" s="49">
        <v>39960</v>
      </c>
      <c r="AC148" s="49">
        <v>2</v>
      </c>
      <c r="AD148" s="47" t="b">
        <v>1</v>
      </c>
      <c r="AE148" s="50">
        <v>10</v>
      </c>
      <c r="AF148" s="48" t="s">
        <v>9</v>
      </c>
      <c r="AG148" s="49">
        <v>1</v>
      </c>
      <c r="AH148" s="49">
        <v>39960</v>
      </c>
      <c r="AI148" s="49">
        <v>72655</v>
      </c>
      <c r="AJ148" s="49">
        <v>7265</v>
      </c>
      <c r="AK148" s="49">
        <v>79920</v>
      </c>
      <c r="AL148" s="50">
        <v>72655</v>
      </c>
      <c r="AM148" s="50">
        <v>7265</v>
      </c>
      <c r="AN148" s="50">
        <v>79920</v>
      </c>
      <c r="AO148" s="47"/>
      <c r="AP148" s="48" t="s">
        <v>84</v>
      </c>
      <c r="AQ148" s="51">
        <v>2</v>
      </c>
      <c r="AR148" s="48" t="s">
        <v>221</v>
      </c>
      <c r="AS148" s="48">
        <v>26005</v>
      </c>
      <c r="AT148" s="47" t="b">
        <v>0</v>
      </c>
      <c r="AU148" s="48" t="s">
        <v>81</v>
      </c>
      <c r="AV148" s="48"/>
      <c r="AW148" s="48" t="s">
        <v>222</v>
      </c>
      <c r="AX148" s="48"/>
      <c r="AY148" s="48" t="s">
        <v>85</v>
      </c>
      <c r="AZ148" s="47" t="b">
        <v>0</v>
      </c>
      <c r="BA148" s="47"/>
      <c r="BB148" s="47"/>
      <c r="BC148" s="48"/>
      <c r="BD148" s="48"/>
      <c r="BE148" s="47" t="b">
        <v>0</v>
      </c>
      <c r="BF148" s="47" t="b">
        <v>0</v>
      </c>
      <c r="BG148" s="48"/>
      <c r="BH148" s="48"/>
      <c r="BI148" s="49">
        <v>0</v>
      </c>
      <c r="BJ148" s="49">
        <v>0</v>
      </c>
      <c r="BK148" s="49">
        <v>79920</v>
      </c>
      <c r="BL148" s="48"/>
      <c r="BM148" s="48"/>
      <c r="BN148" s="48"/>
      <c r="BO148" s="48"/>
      <c r="BP148" s="48" t="s">
        <v>181</v>
      </c>
      <c r="BQ148" s="48"/>
      <c r="BR148" s="48"/>
      <c r="BS148" s="48">
        <v>0</v>
      </c>
      <c r="BT148" s="48"/>
      <c r="BU148" s="48"/>
      <c r="BW148" s="24" t="str">
        <f ca="1">VLOOKUP(BX148,Data!B:D,3,0)</f>
        <v>김화니</v>
      </c>
      <c r="BX148" s="24" t="str">
        <f>IFERROR(VLOOKUP(M148, 할인점점포등록!E:I, 5, 0), M148)</f>
        <v>광주지오팜</v>
      </c>
    </row>
    <row r="149" spans="2:76" ht="16.5" customHeight="1" x14ac:dyDescent="0.3">
      <c r="B149" s="47"/>
      <c r="C149" s="47" t="b">
        <v>1</v>
      </c>
      <c r="D149" s="48"/>
      <c r="E149" s="48" t="s">
        <v>211</v>
      </c>
      <c r="F149" s="48">
        <v>202610010029</v>
      </c>
      <c r="G149" s="52">
        <v>46296</v>
      </c>
      <c r="H149" s="48" t="s">
        <v>82</v>
      </c>
      <c r="I149" s="48" t="s">
        <v>83</v>
      </c>
      <c r="J149" s="48" t="s">
        <v>212</v>
      </c>
      <c r="K149" s="48" t="s">
        <v>213</v>
      </c>
      <c r="L149" s="48" t="s">
        <v>456</v>
      </c>
      <c r="M149" s="48" t="s">
        <v>456</v>
      </c>
      <c r="N149" s="48"/>
      <c r="O149" s="47" t="s">
        <v>457</v>
      </c>
      <c r="P149" s="48" t="s">
        <v>456</v>
      </c>
      <c r="Q149" s="48"/>
      <c r="R149" s="47" t="b">
        <v>0</v>
      </c>
      <c r="S149" s="48" t="s">
        <v>267</v>
      </c>
      <c r="T149" s="48" t="s">
        <v>224</v>
      </c>
      <c r="U149" s="48">
        <v>30</v>
      </c>
      <c r="V149" s="48" t="s">
        <v>218</v>
      </c>
      <c r="W149" s="48" t="s">
        <v>219</v>
      </c>
      <c r="X149" s="48" t="s">
        <v>225</v>
      </c>
      <c r="Y149" s="47"/>
      <c r="Z149" s="48" t="s">
        <v>84</v>
      </c>
      <c r="AA149" s="49">
        <v>4440</v>
      </c>
      <c r="AB149" s="49">
        <v>3996</v>
      </c>
      <c r="AC149" s="49">
        <v>30</v>
      </c>
      <c r="AD149" s="47" t="b">
        <v>1</v>
      </c>
      <c r="AE149" s="50">
        <v>10</v>
      </c>
      <c r="AF149" s="48" t="s">
        <v>9</v>
      </c>
      <c r="AG149" s="49">
        <v>1</v>
      </c>
      <c r="AH149" s="49">
        <v>3996</v>
      </c>
      <c r="AI149" s="49">
        <v>108982</v>
      </c>
      <c r="AJ149" s="49">
        <v>10898</v>
      </c>
      <c r="AK149" s="49">
        <v>119880</v>
      </c>
      <c r="AL149" s="50">
        <v>108982</v>
      </c>
      <c r="AM149" s="50">
        <v>10898</v>
      </c>
      <c r="AN149" s="50">
        <v>119880</v>
      </c>
      <c r="AO149" s="47"/>
      <c r="AP149" s="48" t="s">
        <v>84</v>
      </c>
      <c r="AQ149" s="51">
        <v>30</v>
      </c>
      <c r="AR149" s="48" t="s">
        <v>221</v>
      </c>
      <c r="AS149" s="48" t="s">
        <v>268</v>
      </c>
      <c r="AT149" s="47" t="b">
        <v>0</v>
      </c>
      <c r="AU149" s="48" t="s">
        <v>81</v>
      </c>
      <c r="AV149" s="48"/>
      <c r="AW149" s="48" t="s">
        <v>222</v>
      </c>
      <c r="AX149" s="48"/>
      <c r="AY149" s="48" t="s">
        <v>85</v>
      </c>
      <c r="AZ149" s="47" t="b">
        <v>0</v>
      </c>
      <c r="BA149" s="47"/>
      <c r="BB149" s="47"/>
      <c r="BC149" s="48"/>
      <c r="BD149" s="48"/>
      <c r="BE149" s="47" t="b">
        <v>0</v>
      </c>
      <c r="BF149" s="47" t="b">
        <v>0</v>
      </c>
      <c r="BG149" s="48"/>
      <c r="BH149" s="48"/>
      <c r="BI149" s="49">
        <v>0</v>
      </c>
      <c r="BJ149" s="49">
        <v>0</v>
      </c>
      <c r="BK149" s="49">
        <v>119880</v>
      </c>
      <c r="BL149" s="48"/>
      <c r="BM149" s="48"/>
      <c r="BN149" s="48"/>
      <c r="BO149" s="48"/>
      <c r="BP149" s="48" t="s">
        <v>181</v>
      </c>
      <c r="BQ149" s="48"/>
      <c r="BR149" s="48"/>
      <c r="BS149" s="48">
        <v>0</v>
      </c>
      <c r="BT149" s="48"/>
      <c r="BU149" s="48"/>
      <c r="BW149" s="24" t="str">
        <f ca="1">VLOOKUP(BX149,Data!B:D,3,0)</f>
        <v>김화니</v>
      </c>
      <c r="BX149" s="24" t="str">
        <f>IFERROR(VLOOKUP(M149, 할인점점포등록!E:I, 5, 0), M149)</f>
        <v>광주지오팜</v>
      </c>
    </row>
    <row r="150" spans="2:76" ht="16.5" customHeight="1" x14ac:dyDescent="0.3">
      <c r="B150" s="47"/>
      <c r="C150" s="47" t="b">
        <v>1</v>
      </c>
      <c r="D150" s="48"/>
      <c r="E150" s="48" t="s">
        <v>211</v>
      </c>
      <c r="F150" s="48">
        <v>202610010029</v>
      </c>
      <c r="G150" s="52">
        <v>46296</v>
      </c>
      <c r="H150" s="48" t="s">
        <v>82</v>
      </c>
      <c r="I150" s="48" t="s">
        <v>83</v>
      </c>
      <c r="J150" s="48" t="s">
        <v>212</v>
      </c>
      <c r="K150" s="48" t="s">
        <v>213</v>
      </c>
      <c r="L150" s="48" t="s">
        <v>456</v>
      </c>
      <c r="M150" s="48" t="s">
        <v>456</v>
      </c>
      <c r="N150" s="48"/>
      <c r="O150" s="47" t="s">
        <v>457</v>
      </c>
      <c r="P150" s="48" t="s">
        <v>456</v>
      </c>
      <c r="Q150" s="48"/>
      <c r="R150" s="47" t="b">
        <v>0</v>
      </c>
      <c r="S150" s="48" t="s">
        <v>367</v>
      </c>
      <c r="T150" s="48" t="s">
        <v>368</v>
      </c>
      <c r="U150" s="48">
        <v>100</v>
      </c>
      <c r="V150" s="48" t="s">
        <v>234</v>
      </c>
      <c r="W150" s="48" t="s">
        <v>235</v>
      </c>
      <c r="X150" s="48" t="s">
        <v>236</v>
      </c>
      <c r="Y150" s="47"/>
      <c r="Z150" s="48" t="s">
        <v>84</v>
      </c>
      <c r="AA150" s="49">
        <v>30000</v>
      </c>
      <c r="AB150" s="49">
        <v>27000</v>
      </c>
      <c r="AC150" s="49">
        <v>10</v>
      </c>
      <c r="AD150" s="47" t="b">
        <v>1</v>
      </c>
      <c r="AE150" s="50">
        <v>10</v>
      </c>
      <c r="AF150" s="48" t="s">
        <v>9</v>
      </c>
      <c r="AG150" s="49">
        <v>1</v>
      </c>
      <c r="AH150" s="49">
        <v>27000</v>
      </c>
      <c r="AI150" s="49">
        <v>245455</v>
      </c>
      <c r="AJ150" s="49">
        <v>24545</v>
      </c>
      <c r="AK150" s="49">
        <v>270000</v>
      </c>
      <c r="AL150" s="50">
        <v>245455</v>
      </c>
      <c r="AM150" s="50">
        <v>24545</v>
      </c>
      <c r="AN150" s="50">
        <v>270000</v>
      </c>
      <c r="AO150" s="47"/>
      <c r="AP150" s="48" t="s">
        <v>84</v>
      </c>
      <c r="AQ150" s="51">
        <v>10</v>
      </c>
      <c r="AR150" s="48" t="s">
        <v>221</v>
      </c>
      <c r="AS150" s="48">
        <v>25003</v>
      </c>
      <c r="AT150" s="47" t="b">
        <v>0</v>
      </c>
      <c r="AU150" s="48" t="s">
        <v>81</v>
      </c>
      <c r="AV150" s="48"/>
      <c r="AW150" s="48" t="s">
        <v>222</v>
      </c>
      <c r="AX150" s="48"/>
      <c r="AY150" s="48" t="s">
        <v>85</v>
      </c>
      <c r="AZ150" s="47" t="b">
        <v>0</v>
      </c>
      <c r="BA150" s="47"/>
      <c r="BB150" s="47"/>
      <c r="BC150" s="48"/>
      <c r="BD150" s="48"/>
      <c r="BE150" s="47" t="b">
        <v>0</v>
      </c>
      <c r="BF150" s="47" t="b">
        <v>0</v>
      </c>
      <c r="BG150" s="48"/>
      <c r="BH150" s="48"/>
      <c r="BI150" s="49">
        <v>0</v>
      </c>
      <c r="BJ150" s="49">
        <v>0</v>
      </c>
      <c r="BK150" s="49">
        <v>270000</v>
      </c>
      <c r="BL150" s="48"/>
      <c r="BM150" s="48"/>
      <c r="BN150" s="48"/>
      <c r="BO150" s="48"/>
      <c r="BP150" s="48" t="s">
        <v>181</v>
      </c>
      <c r="BQ150" s="48"/>
      <c r="BR150" s="48"/>
      <c r="BS150" s="48">
        <v>0</v>
      </c>
      <c r="BT150" s="48"/>
      <c r="BU150" s="48"/>
      <c r="BW150" s="24" t="str">
        <f ca="1">VLOOKUP(BX150,Data!B:D,3,0)</f>
        <v>김화니</v>
      </c>
      <c r="BX150" s="24" t="str">
        <f>IFERROR(VLOOKUP(M150, 할인점점포등록!E:I, 5, 0), M150)</f>
        <v>광주지오팜</v>
      </c>
    </row>
    <row r="151" spans="2:76" ht="16.5" customHeight="1" x14ac:dyDescent="0.3">
      <c r="B151" s="47"/>
      <c r="C151" s="47" t="b">
        <v>1</v>
      </c>
      <c r="D151" s="48"/>
      <c r="E151" s="48" t="s">
        <v>211</v>
      </c>
      <c r="F151" s="48">
        <v>202610010029</v>
      </c>
      <c r="G151" s="52">
        <v>46296</v>
      </c>
      <c r="H151" s="48" t="s">
        <v>82</v>
      </c>
      <c r="I151" s="48" t="s">
        <v>83</v>
      </c>
      <c r="J151" s="48" t="s">
        <v>212</v>
      </c>
      <c r="K151" s="48" t="s">
        <v>213</v>
      </c>
      <c r="L151" s="48" t="s">
        <v>456</v>
      </c>
      <c r="M151" s="48" t="s">
        <v>456</v>
      </c>
      <c r="N151" s="48"/>
      <c r="O151" s="47" t="s">
        <v>457</v>
      </c>
      <c r="P151" s="48" t="s">
        <v>456</v>
      </c>
      <c r="Q151" s="48"/>
      <c r="R151" s="47" t="b">
        <v>0</v>
      </c>
      <c r="S151" s="48" t="s">
        <v>254</v>
      </c>
      <c r="T151" s="48" t="s">
        <v>255</v>
      </c>
      <c r="U151" s="48">
        <v>10</v>
      </c>
      <c r="V151" s="48" t="s">
        <v>218</v>
      </c>
      <c r="W151" s="48" t="s">
        <v>256</v>
      </c>
      <c r="X151" s="48" t="s">
        <v>257</v>
      </c>
      <c r="Y151" s="47"/>
      <c r="Z151" s="48" t="s">
        <v>84</v>
      </c>
      <c r="AA151" s="49">
        <v>6780</v>
      </c>
      <c r="AB151" s="49">
        <v>6102</v>
      </c>
      <c r="AC151" s="49">
        <v>180</v>
      </c>
      <c r="AD151" s="47" t="b">
        <v>1</v>
      </c>
      <c r="AE151" s="50">
        <v>10</v>
      </c>
      <c r="AF151" s="48" t="s">
        <v>9</v>
      </c>
      <c r="AG151" s="49">
        <v>1</v>
      </c>
      <c r="AH151" s="49">
        <v>6102</v>
      </c>
      <c r="AI151" s="49">
        <v>998509</v>
      </c>
      <c r="AJ151" s="49">
        <v>99851</v>
      </c>
      <c r="AK151" s="49">
        <v>1098360</v>
      </c>
      <c r="AL151" s="50">
        <v>998509</v>
      </c>
      <c r="AM151" s="50">
        <v>99851</v>
      </c>
      <c r="AN151" s="50">
        <v>1098360</v>
      </c>
      <c r="AO151" s="47"/>
      <c r="AP151" s="48" t="s">
        <v>84</v>
      </c>
      <c r="AQ151" s="51">
        <v>180</v>
      </c>
      <c r="AR151" s="48" t="s">
        <v>221</v>
      </c>
      <c r="AS151" s="48">
        <v>26001</v>
      </c>
      <c r="AT151" s="47" t="b">
        <v>0</v>
      </c>
      <c r="AU151" s="48" t="s">
        <v>81</v>
      </c>
      <c r="AV151" s="48"/>
      <c r="AW151" s="48" t="s">
        <v>222</v>
      </c>
      <c r="AX151" s="48"/>
      <c r="AY151" s="48" t="s">
        <v>85</v>
      </c>
      <c r="AZ151" s="47" t="b">
        <v>0</v>
      </c>
      <c r="BA151" s="47"/>
      <c r="BB151" s="47"/>
      <c r="BC151" s="48"/>
      <c r="BD151" s="48"/>
      <c r="BE151" s="47" t="b">
        <v>0</v>
      </c>
      <c r="BF151" s="47" t="b">
        <v>0</v>
      </c>
      <c r="BG151" s="48"/>
      <c r="BH151" s="48"/>
      <c r="BI151" s="49">
        <v>0</v>
      </c>
      <c r="BJ151" s="49">
        <v>0</v>
      </c>
      <c r="BK151" s="49">
        <v>1098360</v>
      </c>
      <c r="BL151" s="48"/>
      <c r="BM151" s="48"/>
      <c r="BN151" s="48"/>
      <c r="BO151" s="48"/>
      <c r="BP151" s="48" t="s">
        <v>181</v>
      </c>
      <c r="BQ151" s="48"/>
      <c r="BR151" s="48"/>
      <c r="BS151" s="48">
        <v>0</v>
      </c>
      <c r="BT151" s="48"/>
      <c r="BU151" s="48"/>
      <c r="BW151" s="24" t="str">
        <f ca="1">VLOOKUP(BX151,Data!B:D,3,0)</f>
        <v>김화니</v>
      </c>
      <c r="BX151" s="24" t="str">
        <f>IFERROR(VLOOKUP(M151, 할인점점포등록!E:I, 5, 0), M151)</f>
        <v>광주지오팜</v>
      </c>
    </row>
    <row r="152" spans="2:76" ht="16.5" customHeight="1" x14ac:dyDescent="0.3">
      <c r="B152" s="47"/>
      <c r="C152" s="47" t="b">
        <v>1</v>
      </c>
      <c r="D152" s="48"/>
      <c r="E152" s="48" t="s">
        <v>211</v>
      </c>
      <c r="F152" s="48">
        <v>202610010029</v>
      </c>
      <c r="G152" s="52">
        <v>46296</v>
      </c>
      <c r="H152" s="48" t="s">
        <v>82</v>
      </c>
      <c r="I152" s="48" t="s">
        <v>83</v>
      </c>
      <c r="J152" s="48" t="s">
        <v>212</v>
      </c>
      <c r="K152" s="48" t="s">
        <v>213</v>
      </c>
      <c r="L152" s="48" t="s">
        <v>456</v>
      </c>
      <c r="M152" s="48" t="s">
        <v>456</v>
      </c>
      <c r="N152" s="48"/>
      <c r="O152" s="47" t="s">
        <v>457</v>
      </c>
      <c r="P152" s="48" t="s">
        <v>456</v>
      </c>
      <c r="Q152" s="48"/>
      <c r="R152" s="47" t="b">
        <v>0</v>
      </c>
      <c r="S152" s="48" t="s">
        <v>272</v>
      </c>
      <c r="T152" s="48" t="s">
        <v>230</v>
      </c>
      <c r="U152" s="48">
        <v>300</v>
      </c>
      <c r="V152" s="48" t="s">
        <v>218</v>
      </c>
      <c r="W152" s="48" t="s">
        <v>219</v>
      </c>
      <c r="X152" s="48" t="s">
        <v>225</v>
      </c>
      <c r="Y152" s="47"/>
      <c r="Z152" s="48" t="s">
        <v>84</v>
      </c>
      <c r="AA152" s="49">
        <v>37500</v>
      </c>
      <c r="AB152" s="49">
        <v>33750</v>
      </c>
      <c r="AC152" s="49">
        <v>2</v>
      </c>
      <c r="AD152" s="47" t="b">
        <v>1</v>
      </c>
      <c r="AE152" s="50">
        <v>10</v>
      </c>
      <c r="AF152" s="48" t="s">
        <v>9</v>
      </c>
      <c r="AG152" s="49">
        <v>1</v>
      </c>
      <c r="AH152" s="49">
        <v>33750</v>
      </c>
      <c r="AI152" s="49">
        <v>61364</v>
      </c>
      <c r="AJ152" s="49">
        <v>6136</v>
      </c>
      <c r="AK152" s="49">
        <v>67500</v>
      </c>
      <c r="AL152" s="50">
        <v>61364</v>
      </c>
      <c r="AM152" s="50">
        <v>6136</v>
      </c>
      <c r="AN152" s="50">
        <v>67500</v>
      </c>
      <c r="AO152" s="47"/>
      <c r="AP152" s="48" t="s">
        <v>84</v>
      </c>
      <c r="AQ152" s="51">
        <v>2</v>
      </c>
      <c r="AR152" s="48" t="s">
        <v>221</v>
      </c>
      <c r="AS152" s="48">
        <v>26003</v>
      </c>
      <c r="AT152" s="47" t="b">
        <v>0</v>
      </c>
      <c r="AU152" s="48" t="s">
        <v>81</v>
      </c>
      <c r="AV152" s="48"/>
      <c r="AW152" s="48" t="s">
        <v>222</v>
      </c>
      <c r="AX152" s="48"/>
      <c r="AY152" s="48" t="s">
        <v>85</v>
      </c>
      <c r="AZ152" s="47" t="b">
        <v>0</v>
      </c>
      <c r="BA152" s="47"/>
      <c r="BB152" s="47"/>
      <c r="BC152" s="48"/>
      <c r="BD152" s="48"/>
      <c r="BE152" s="47" t="b">
        <v>0</v>
      </c>
      <c r="BF152" s="47" t="b">
        <v>0</v>
      </c>
      <c r="BG152" s="48"/>
      <c r="BH152" s="48"/>
      <c r="BI152" s="49">
        <v>0</v>
      </c>
      <c r="BJ152" s="49">
        <v>0</v>
      </c>
      <c r="BK152" s="49">
        <v>67500</v>
      </c>
      <c r="BL152" s="48"/>
      <c r="BM152" s="48"/>
      <c r="BN152" s="48"/>
      <c r="BO152" s="48"/>
      <c r="BP152" s="48" t="s">
        <v>181</v>
      </c>
      <c r="BQ152" s="48"/>
      <c r="BR152" s="48"/>
      <c r="BS152" s="48">
        <v>0</v>
      </c>
      <c r="BT152" s="48"/>
      <c r="BU152" s="48"/>
      <c r="BW152" s="24" t="str">
        <f ca="1">VLOOKUP(BX152,Data!B:D,3,0)</f>
        <v>김화니</v>
      </c>
      <c r="BX152" s="24" t="str">
        <f>IFERROR(VLOOKUP(M152, 할인점점포등록!E:I, 5, 0), M152)</f>
        <v>광주지오팜</v>
      </c>
    </row>
    <row r="153" spans="2:76" ht="16.5" customHeight="1" x14ac:dyDescent="0.3">
      <c r="B153" s="47"/>
      <c r="C153" s="47" t="b">
        <v>1</v>
      </c>
      <c r="D153" s="48"/>
      <c r="E153" s="48" t="s">
        <v>211</v>
      </c>
      <c r="F153" s="48">
        <v>202610010029</v>
      </c>
      <c r="G153" s="52">
        <v>46296</v>
      </c>
      <c r="H153" s="48" t="s">
        <v>82</v>
      </c>
      <c r="I153" s="48" t="s">
        <v>83</v>
      </c>
      <c r="J153" s="48" t="s">
        <v>212</v>
      </c>
      <c r="K153" s="48" t="s">
        <v>213</v>
      </c>
      <c r="L153" s="48" t="s">
        <v>456</v>
      </c>
      <c r="M153" s="48" t="s">
        <v>456</v>
      </c>
      <c r="N153" s="48"/>
      <c r="O153" s="47" t="s">
        <v>457</v>
      </c>
      <c r="P153" s="48" t="s">
        <v>456</v>
      </c>
      <c r="Q153" s="48"/>
      <c r="R153" s="47" t="b">
        <v>0</v>
      </c>
      <c r="S153" s="48" t="s">
        <v>394</v>
      </c>
      <c r="T153" s="48" t="s">
        <v>395</v>
      </c>
      <c r="U153" s="48">
        <v>30</v>
      </c>
      <c r="V153" s="48" t="s">
        <v>234</v>
      </c>
      <c r="W153" s="48" t="s">
        <v>235</v>
      </c>
      <c r="X153" s="48" t="s">
        <v>236</v>
      </c>
      <c r="Y153" s="47"/>
      <c r="Z153" s="48" t="s">
        <v>84</v>
      </c>
      <c r="AA153" s="49">
        <v>3750</v>
      </c>
      <c r="AB153" s="49">
        <v>3375</v>
      </c>
      <c r="AC153" s="49">
        <v>2</v>
      </c>
      <c r="AD153" s="47" t="b">
        <v>1</v>
      </c>
      <c r="AE153" s="50">
        <v>10</v>
      </c>
      <c r="AF153" s="48" t="s">
        <v>9</v>
      </c>
      <c r="AG153" s="49">
        <v>1</v>
      </c>
      <c r="AH153" s="49">
        <v>3375</v>
      </c>
      <c r="AI153" s="49">
        <v>6136</v>
      </c>
      <c r="AJ153" s="49">
        <v>614</v>
      </c>
      <c r="AK153" s="49">
        <v>6750</v>
      </c>
      <c r="AL153" s="50">
        <v>6136</v>
      </c>
      <c r="AM153" s="50">
        <v>614</v>
      </c>
      <c r="AN153" s="50">
        <v>6750</v>
      </c>
      <c r="AO153" s="47"/>
      <c r="AP153" s="48" t="s">
        <v>84</v>
      </c>
      <c r="AQ153" s="51">
        <v>2</v>
      </c>
      <c r="AR153" s="48" t="s">
        <v>221</v>
      </c>
      <c r="AS153" s="48" t="s">
        <v>396</v>
      </c>
      <c r="AT153" s="47" t="b">
        <v>0</v>
      </c>
      <c r="AU153" s="48" t="s">
        <v>81</v>
      </c>
      <c r="AV153" s="48"/>
      <c r="AW153" s="48" t="s">
        <v>222</v>
      </c>
      <c r="AX153" s="48"/>
      <c r="AY153" s="48" t="s">
        <v>85</v>
      </c>
      <c r="AZ153" s="47" t="b">
        <v>0</v>
      </c>
      <c r="BA153" s="47"/>
      <c r="BB153" s="47"/>
      <c r="BC153" s="48"/>
      <c r="BD153" s="48"/>
      <c r="BE153" s="47" t="b">
        <v>0</v>
      </c>
      <c r="BF153" s="47" t="b">
        <v>0</v>
      </c>
      <c r="BG153" s="48"/>
      <c r="BH153" s="48"/>
      <c r="BI153" s="49">
        <v>0</v>
      </c>
      <c r="BJ153" s="49">
        <v>0</v>
      </c>
      <c r="BK153" s="49">
        <v>6750</v>
      </c>
      <c r="BL153" s="48"/>
      <c r="BM153" s="48"/>
      <c r="BN153" s="48"/>
      <c r="BO153" s="48"/>
      <c r="BP153" s="48" t="s">
        <v>181</v>
      </c>
      <c r="BQ153" s="48"/>
      <c r="BR153" s="48"/>
      <c r="BS153" s="48">
        <v>0</v>
      </c>
      <c r="BT153" s="48"/>
      <c r="BU153" s="48"/>
      <c r="BW153" s="24" t="str">
        <f ca="1">VLOOKUP(BX153,Data!B:D,3,0)</f>
        <v>김화니</v>
      </c>
      <c r="BX153" s="24" t="str">
        <f>IFERROR(VLOOKUP(M153, 할인점점포등록!E:I, 5, 0), M153)</f>
        <v>광주지오팜</v>
      </c>
    </row>
    <row r="154" spans="2:76" ht="16.5" customHeight="1" x14ac:dyDescent="0.3">
      <c r="B154" s="47"/>
      <c r="C154" s="47" t="b">
        <v>1</v>
      </c>
      <c r="D154" s="48"/>
      <c r="E154" s="48" t="s">
        <v>211</v>
      </c>
      <c r="F154" s="48">
        <v>202610010029</v>
      </c>
      <c r="G154" s="52">
        <v>46296</v>
      </c>
      <c r="H154" s="48" t="s">
        <v>82</v>
      </c>
      <c r="I154" s="48" t="s">
        <v>83</v>
      </c>
      <c r="J154" s="48" t="s">
        <v>212</v>
      </c>
      <c r="K154" s="48" t="s">
        <v>213</v>
      </c>
      <c r="L154" s="48" t="s">
        <v>456</v>
      </c>
      <c r="M154" s="48" t="s">
        <v>456</v>
      </c>
      <c r="N154" s="48"/>
      <c r="O154" s="47" t="s">
        <v>457</v>
      </c>
      <c r="P154" s="48" t="s">
        <v>456</v>
      </c>
      <c r="Q154" s="48"/>
      <c r="R154" s="47" t="b">
        <v>0</v>
      </c>
      <c r="S154" s="48" t="s">
        <v>397</v>
      </c>
      <c r="T154" s="48" t="s">
        <v>329</v>
      </c>
      <c r="U154" s="48">
        <v>30</v>
      </c>
      <c r="V154" s="48" t="s">
        <v>234</v>
      </c>
      <c r="W154" s="48" t="s">
        <v>235</v>
      </c>
      <c r="X154" s="48" t="s">
        <v>330</v>
      </c>
      <c r="Y154" s="47"/>
      <c r="Z154" s="48" t="s">
        <v>84</v>
      </c>
      <c r="AA154" s="49">
        <v>11160</v>
      </c>
      <c r="AB154" s="49">
        <v>10044</v>
      </c>
      <c r="AC154" s="49">
        <v>2</v>
      </c>
      <c r="AD154" s="47" t="b">
        <v>1</v>
      </c>
      <c r="AE154" s="50">
        <v>10</v>
      </c>
      <c r="AF154" s="48" t="s">
        <v>9</v>
      </c>
      <c r="AG154" s="49">
        <v>1</v>
      </c>
      <c r="AH154" s="49">
        <v>10044</v>
      </c>
      <c r="AI154" s="49">
        <v>18262</v>
      </c>
      <c r="AJ154" s="49">
        <v>1826</v>
      </c>
      <c r="AK154" s="49">
        <v>20088</v>
      </c>
      <c r="AL154" s="50">
        <v>18262</v>
      </c>
      <c r="AM154" s="50">
        <v>1826</v>
      </c>
      <c r="AN154" s="50">
        <v>20088</v>
      </c>
      <c r="AO154" s="47"/>
      <c r="AP154" s="48" t="s">
        <v>84</v>
      </c>
      <c r="AQ154" s="51">
        <v>2</v>
      </c>
      <c r="AR154" s="48" t="s">
        <v>221</v>
      </c>
      <c r="AS154" s="48">
        <v>24003</v>
      </c>
      <c r="AT154" s="47" t="b">
        <v>0</v>
      </c>
      <c r="AU154" s="48" t="s">
        <v>81</v>
      </c>
      <c r="AV154" s="48"/>
      <c r="AW154" s="48" t="s">
        <v>222</v>
      </c>
      <c r="AX154" s="48"/>
      <c r="AY154" s="48" t="s">
        <v>85</v>
      </c>
      <c r="AZ154" s="47" t="b">
        <v>0</v>
      </c>
      <c r="BA154" s="47"/>
      <c r="BB154" s="47"/>
      <c r="BC154" s="48"/>
      <c r="BD154" s="48"/>
      <c r="BE154" s="47" t="b">
        <v>0</v>
      </c>
      <c r="BF154" s="47" t="b">
        <v>0</v>
      </c>
      <c r="BG154" s="48"/>
      <c r="BH154" s="48"/>
      <c r="BI154" s="49">
        <v>0</v>
      </c>
      <c r="BJ154" s="49">
        <v>0</v>
      </c>
      <c r="BK154" s="49">
        <v>20088</v>
      </c>
      <c r="BL154" s="48"/>
      <c r="BM154" s="48"/>
      <c r="BN154" s="48"/>
      <c r="BO154" s="48"/>
      <c r="BP154" s="48" t="s">
        <v>181</v>
      </c>
      <c r="BQ154" s="48"/>
      <c r="BR154" s="48"/>
      <c r="BS154" s="48">
        <v>0</v>
      </c>
      <c r="BT154" s="48"/>
      <c r="BU154" s="48"/>
      <c r="BW154" s="24" t="str">
        <f ca="1">VLOOKUP(BX154,Data!B:D,3,0)</f>
        <v>김화니</v>
      </c>
      <c r="BX154" s="24" t="str">
        <f>IFERROR(VLOOKUP(M154, 할인점점포등록!E:I, 5, 0), M154)</f>
        <v>광주지오팜</v>
      </c>
    </row>
    <row r="155" spans="2:76" ht="16.5" customHeight="1" x14ac:dyDescent="0.3">
      <c r="B155" s="47"/>
      <c r="C155" s="47" t="b">
        <v>1</v>
      </c>
      <c r="D155" s="48"/>
      <c r="E155" s="48" t="s">
        <v>211</v>
      </c>
      <c r="F155" s="48">
        <v>202610010029</v>
      </c>
      <c r="G155" s="52">
        <v>46296</v>
      </c>
      <c r="H155" s="48" t="s">
        <v>82</v>
      </c>
      <c r="I155" s="48" t="s">
        <v>83</v>
      </c>
      <c r="J155" s="48" t="s">
        <v>212</v>
      </c>
      <c r="K155" s="48" t="s">
        <v>213</v>
      </c>
      <c r="L155" s="48" t="s">
        <v>456</v>
      </c>
      <c r="M155" s="48" t="s">
        <v>456</v>
      </c>
      <c r="N155" s="48"/>
      <c r="O155" s="47" t="s">
        <v>457</v>
      </c>
      <c r="P155" s="48" t="s">
        <v>456</v>
      </c>
      <c r="Q155" s="48"/>
      <c r="R155" s="47" t="b">
        <v>0</v>
      </c>
      <c r="S155" s="48" t="s">
        <v>377</v>
      </c>
      <c r="T155" s="48" t="s">
        <v>378</v>
      </c>
      <c r="U155" s="48">
        <v>4</v>
      </c>
      <c r="V155" s="48" t="s">
        <v>234</v>
      </c>
      <c r="W155" s="48" t="s">
        <v>235</v>
      </c>
      <c r="X155" s="48" t="s">
        <v>236</v>
      </c>
      <c r="Y155" s="47"/>
      <c r="Z155" s="48" t="s">
        <v>84</v>
      </c>
      <c r="AA155" s="49">
        <v>23200</v>
      </c>
      <c r="AB155" s="49">
        <v>20880</v>
      </c>
      <c r="AC155" s="49">
        <v>2</v>
      </c>
      <c r="AD155" s="47" t="b">
        <v>1</v>
      </c>
      <c r="AE155" s="50">
        <v>10</v>
      </c>
      <c r="AF155" s="48" t="s">
        <v>9</v>
      </c>
      <c r="AG155" s="49">
        <v>1</v>
      </c>
      <c r="AH155" s="49">
        <v>20880</v>
      </c>
      <c r="AI155" s="49">
        <v>37964</v>
      </c>
      <c r="AJ155" s="49">
        <v>3796</v>
      </c>
      <c r="AK155" s="49">
        <v>41760</v>
      </c>
      <c r="AL155" s="50">
        <v>37964</v>
      </c>
      <c r="AM155" s="50">
        <v>3796</v>
      </c>
      <c r="AN155" s="50">
        <v>41760</v>
      </c>
      <c r="AO155" s="47"/>
      <c r="AP155" s="48" t="s">
        <v>84</v>
      </c>
      <c r="AQ155" s="51">
        <v>2</v>
      </c>
      <c r="AR155" s="48" t="s">
        <v>221</v>
      </c>
      <c r="AS155" s="48">
        <v>26001</v>
      </c>
      <c r="AT155" s="47" t="b">
        <v>0</v>
      </c>
      <c r="AU155" s="48" t="s">
        <v>81</v>
      </c>
      <c r="AV155" s="48"/>
      <c r="AW155" s="48" t="s">
        <v>222</v>
      </c>
      <c r="AX155" s="48"/>
      <c r="AY155" s="48" t="s">
        <v>85</v>
      </c>
      <c r="AZ155" s="47" t="b">
        <v>0</v>
      </c>
      <c r="BA155" s="47"/>
      <c r="BB155" s="47"/>
      <c r="BC155" s="48"/>
      <c r="BD155" s="48"/>
      <c r="BE155" s="47" t="b">
        <v>0</v>
      </c>
      <c r="BF155" s="47" t="b">
        <v>0</v>
      </c>
      <c r="BG155" s="48"/>
      <c r="BH155" s="48"/>
      <c r="BI155" s="49">
        <v>0</v>
      </c>
      <c r="BJ155" s="49">
        <v>0</v>
      </c>
      <c r="BK155" s="49">
        <v>41760</v>
      </c>
      <c r="BL155" s="48"/>
      <c r="BM155" s="48"/>
      <c r="BN155" s="48"/>
      <c r="BO155" s="48"/>
      <c r="BP155" s="48" t="s">
        <v>181</v>
      </c>
      <c r="BQ155" s="48"/>
      <c r="BR155" s="48"/>
      <c r="BS155" s="48">
        <v>0</v>
      </c>
      <c r="BT155" s="48"/>
      <c r="BU155" s="48"/>
      <c r="BW155" s="24" t="str">
        <f ca="1">VLOOKUP(BX155,Data!B:D,3,0)</f>
        <v>김화니</v>
      </c>
      <c r="BX155" s="24" t="str">
        <f>IFERROR(VLOOKUP(M155, 할인점점포등록!E:I, 5, 0), M155)</f>
        <v>광주지오팜</v>
      </c>
    </row>
    <row r="156" spans="2:76" ht="16.5" customHeight="1" x14ac:dyDescent="0.3">
      <c r="B156" s="47"/>
      <c r="C156" s="47" t="b">
        <v>1</v>
      </c>
      <c r="D156" s="48"/>
      <c r="E156" s="48" t="s">
        <v>211</v>
      </c>
      <c r="F156" s="48">
        <v>202610010029</v>
      </c>
      <c r="G156" s="52">
        <v>46296</v>
      </c>
      <c r="H156" s="48" t="s">
        <v>82</v>
      </c>
      <c r="I156" s="48" t="s">
        <v>83</v>
      </c>
      <c r="J156" s="48" t="s">
        <v>212</v>
      </c>
      <c r="K156" s="48" t="s">
        <v>213</v>
      </c>
      <c r="L156" s="48" t="s">
        <v>456</v>
      </c>
      <c r="M156" s="48" t="s">
        <v>456</v>
      </c>
      <c r="N156" s="48"/>
      <c r="O156" s="47" t="s">
        <v>457</v>
      </c>
      <c r="P156" s="48" t="s">
        <v>456</v>
      </c>
      <c r="Q156" s="48"/>
      <c r="R156" s="47" t="b">
        <v>0</v>
      </c>
      <c r="S156" s="48" t="s">
        <v>294</v>
      </c>
      <c r="T156" s="48" t="s">
        <v>295</v>
      </c>
      <c r="U156" s="48">
        <v>21</v>
      </c>
      <c r="V156" s="48" t="s">
        <v>218</v>
      </c>
      <c r="W156" s="48" t="s">
        <v>219</v>
      </c>
      <c r="X156" s="48" t="s">
        <v>225</v>
      </c>
      <c r="Y156" s="47"/>
      <c r="Z156" s="48" t="s">
        <v>84</v>
      </c>
      <c r="AA156" s="49">
        <v>25200</v>
      </c>
      <c r="AB156" s="49">
        <v>22680</v>
      </c>
      <c r="AC156" s="49">
        <v>100</v>
      </c>
      <c r="AD156" s="47" t="b">
        <v>1</v>
      </c>
      <c r="AE156" s="50">
        <v>10</v>
      </c>
      <c r="AF156" s="48" t="s">
        <v>9</v>
      </c>
      <c r="AG156" s="49">
        <v>1</v>
      </c>
      <c r="AH156" s="49">
        <v>22680</v>
      </c>
      <c r="AI156" s="49">
        <v>2061818</v>
      </c>
      <c r="AJ156" s="49">
        <v>206182</v>
      </c>
      <c r="AK156" s="49">
        <v>2268000</v>
      </c>
      <c r="AL156" s="50">
        <v>2061818</v>
      </c>
      <c r="AM156" s="50">
        <v>206182</v>
      </c>
      <c r="AN156" s="50">
        <v>2268000</v>
      </c>
      <c r="AO156" s="47"/>
      <c r="AP156" s="48" t="s">
        <v>84</v>
      </c>
      <c r="AQ156" s="51">
        <v>100</v>
      </c>
      <c r="AR156" s="48" t="s">
        <v>221</v>
      </c>
      <c r="AS156" s="48">
        <v>26004</v>
      </c>
      <c r="AT156" s="47" t="b">
        <v>0</v>
      </c>
      <c r="AU156" s="48" t="s">
        <v>81</v>
      </c>
      <c r="AV156" s="48"/>
      <c r="AW156" s="48" t="s">
        <v>222</v>
      </c>
      <c r="AX156" s="48"/>
      <c r="AY156" s="48" t="s">
        <v>85</v>
      </c>
      <c r="AZ156" s="47" t="b">
        <v>0</v>
      </c>
      <c r="BA156" s="47"/>
      <c r="BB156" s="47"/>
      <c r="BC156" s="48"/>
      <c r="BD156" s="48"/>
      <c r="BE156" s="47" t="b">
        <v>0</v>
      </c>
      <c r="BF156" s="47" t="b">
        <v>0</v>
      </c>
      <c r="BG156" s="48"/>
      <c r="BH156" s="48"/>
      <c r="BI156" s="49">
        <v>0</v>
      </c>
      <c r="BJ156" s="49">
        <v>0</v>
      </c>
      <c r="BK156" s="49">
        <v>2268000</v>
      </c>
      <c r="BL156" s="48"/>
      <c r="BM156" s="48"/>
      <c r="BN156" s="48"/>
      <c r="BO156" s="48"/>
      <c r="BP156" s="48" t="s">
        <v>181</v>
      </c>
      <c r="BQ156" s="48"/>
      <c r="BR156" s="48"/>
      <c r="BS156" s="48">
        <v>0</v>
      </c>
      <c r="BT156" s="48"/>
      <c r="BU156" s="48"/>
      <c r="BW156" s="24" t="str">
        <f ca="1">VLOOKUP(BX156,Data!B:D,3,0)</f>
        <v>김화니</v>
      </c>
      <c r="BX156" s="24" t="str">
        <f>IFERROR(VLOOKUP(M156, 할인점점포등록!E:I, 5, 0), M156)</f>
        <v>광주지오팜</v>
      </c>
    </row>
    <row r="157" spans="2:76" ht="16.5" customHeight="1" x14ac:dyDescent="0.3">
      <c r="B157" s="47"/>
      <c r="C157" s="47" t="b">
        <v>1</v>
      </c>
      <c r="D157" s="48"/>
      <c r="E157" s="48" t="s">
        <v>211</v>
      </c>
      <c r="F157" s="48">
        <v>202610010029</v>
      </c>
      <c r="G157" s="52">
        <v>46296</v>
      </c>
      <c r="H157" s="48" t="s">
        <v>82</v>
      </c>
      <c r="I157" s="48" t="s">
        <v>83</v>
      </c>
      <c r="J157" s="48" t="s">
        <v>212</v>
      </c>
      <c r="K157" s="48" t="s">
        <v>213</v>
      </c>
      <c r="L157" s="48" t="s">
        <v>456</v>
      </c>
      <c r="M157" s="48" t="s">
        <v>456</v>
      </c>
      <c r="N157" s="48"/>
      <c r="O157" s="47" t="s">
        <v>457</v>
      </c>
      <c r="P157" s="48" t="s">
        <v>456</v>
      </c>
      <c r="Q157" s="48"/>
      <c r="R157" s="47" t="b">
        <v>0</v>
      </c>
      <c r="S157" s="48" t="s">
        <v>399</v>
      </c>
      <c r="T157" s="48" t="s">
        <v>346</v>
      </c>
      <c r="U157" s="48">
        <v>30</v>
      </c>
      <c r="V157" s="48" t="s">
        <v>218</v>
      </c>
      <c r="W157" s="48" t="s">
        <v>219</v>
      </c>
      <c r="X157" s="48" t="s">
        <v>225</v>
      </c>
      <c r="Y157" s="47"/>
      <c r="Z157" s="48" t="s">
        <v>84</v>
      </c>
      <c r="AA157" s="49">
        <v>15000</v>
      </c>
      <c r="AB157" s="49">
        <v>13500</v>
      </c>
      <c r="AC157" s="49">
        <v>2</v>
      </c>
      <c r="AD157" s="47" t="b">
        <v>1</v>
      </c>
      <c r="AE157" s="50">
        <v>10</v>
      </c>
      <c r="AF157" s="48" t="s">
        <v>9</v>
      </c>
      <c r="AG157" s="49">
        <v>1</v>
      </c>
      <c r="AH157" s="49">
        <v>13500</v>
      </c>
      <c r="AI157" s="49">
        <v>24545</v>
      </c>
      <c r="AJ157" s="49">
        <v>2455</v>
      </c>
      <c r="AK157" s="49">
        <v>27000</v>
      </c>
      <c r="AL157" s="50">
        <v>24545</v>
      </c>
      <c r="AM157" s="50">
        <v>2455</v>
      </c>
      <c r="AN157" s="50">
        <v>27000</v>
      </c>
      <c r="AO157" s="47"/>
      <c r="AP157" s="48" t="s">
        <v>84</v>
      </c>
      <c r="AQ157" s="51">
        <v>2</v>
      </c>
      <c r="AR157" s="48" t="s">
        <v>221</v>
      </c>
      <c r="AS157" s="48" t="s">
        <v>396</v>
      </c>
      <c r="AT157" s="47" t="b">
        <v>0</v>
      </c>
      <c r="AU157" s="48" t="s">
        <v>81</v>
      </c>
      <c r="AV157" s="48"/>
      <c r="AW157" s="48" t="s">
        <v>222</v>
      </c>
      <c r="AX157" s="48"/>
      <c r="AY157" s="48" t="s">
        <v>85</v>
      </c>
      <c r="AZ157" s="47" t="b">
        <v>0</v>
      </c>
      <c r="BA157" s="47"/>
      <c r="BB157" s="47"/>
      <c r="BC157" s="48"/>
      <c r="BD157" s="48"/>
      <c r="BE157" s="47" t="b">
        <v>0</v>
      </c>
      <c r="BF157" s="47" t="b">
        <v>0</v>
      </c>
      <c r="BG157" s="48"/>
      <c r="BH157" s="48"/>
      <c r="BI157" s="49">
        <v>0</v>
      </c>
      <c r="BJ157" s="49">
        <v>0</v>
      </c>
      <c r="BK157" s="49">
        <v>27000</v>
      </c>
      <c r="BL157" s="48"/>
      <c r="BM157" s="48"/>
      <c r="BN157" s="48"/>
      <c r="BO157" s="48"/>
      <c r="BP157" s="48" t="s">
        <v>181</v>
      </c>
      <c r="BQ157" s="48"/>
      <c r="BR157" s="48"/>
      <c r="BS157" s="48">
        <v>0</v>
      </c>
      <c r="BT157" s="48"/>
      <c r="BU157" s="48"/>
      <c r="BW157" s="24" t="str">
        <f ca="1">VLOOKUP(BX157,Data!B:D,3,0)</f>
        <v>김화니</v>
      </c>
      <c r="BX157" s="24" t="str">
        <f>IFERROR(VLOOKUP(M157, 할인점점포등록!E:I, 5, 0), M157)</f>
        <v>광주지오팜</v>
      </c>
    </row>
    <row r="158" spans="2:76" ht="16.5" customHeight="1" x14ac:dyDescent="0.3">
      <c r="B158" s="47"/>
      <c r="C158" s="47" t="b">
        <v>1</v>
      </c>
      <c r="D158" s="48"/>
      <c r="E158" s="48" t="s">
        <v>211</v>
      </c>
      <c r="F158" s="48">
        <v>202610010029</v>
      </c>
      <c r="G158" s="52">
        <v>46296</v>
      </c>
      <c r="H158" s="48" t="s">
        <v>82</v>
      </c>
      <c r="I158" s="48" t="s">
        <v>83</v>
      </c>
      <c r="J158" s="48" t="s">
        <v>212</v>
      </c>
      <c r="K158" s="48" t="s">
        <v>213</v>
      </c>
      <c r="L158" s="48" t="s">
        <v>456</v>
      </c>
      <c r="M158" s="48" t="s">
        <v>456</v>
      </c>
      <c r="N158" s="48"/>
      <c r="O158" s="47" t="s">
        <v>457</v>
      </c>
      <c r="P158" s="48" t="s">
        <v>456</v>
      </c>
      <c r="Q158" s="48"/>
      <c r="R158" s="47" t="b">
        <v>0</v>
      </c>
      <c r="S158" s="48" t="s">
        <v>216</v>
      </c>
      <c r="T158" s="48" t="s">
        <v>217</v>
      </c>
      <c r="U158" s="48">
        <v>90</v>
      </c>
      <c r="V158" s="48" t="s">
        <v>218</v>
      </c>
      <c r="W158" s="48" t="s">
        <v>219</v>
      </c>
      <c r="X158" s="48" t="s">
        <v>220</v>
      </c>
      <c r="Y158" s="47"/>
      <c r="Z158" s="48" t="s">
        <v>84</v>
      </c>
      <c r="AA158" s="49">
        <v>36000</v>
      </c>
      <c r="AB158" s="49">
        <v>32400</v>
      </c>
      <c r="AC158" s="49">
        <v>3</v>
      </c>
      <c r="AD158" s="47" t="b">
        <v>1</v>
      </c>
      <c r="AE158" s="50">
        <v>10</v>
      </c>
      <c r="AF158" s="48" t="s">
        <v>9</v>
      </c>
      <c r="AG158" s="49">
        <v>1</v>
      </c>
      <c r="AH158" s="49">
        <v>32400</v>
      </c>
      <c r="AI158" s="49">
        <v>88364</v>
      </c>
      <c r="AJ158" s="49">
        <v>8836</v>
      </c>
      <c r="AK158" s="49">
        <v>97200</v>
      </c>
      <c r="AL158" s="50">
        <v>88364</v>
      </c>
      <c r="AM158" s="50">
        <v>8836</v>
      </c>
      <c r="AN158" s="50">
        <v>97200</v>
      </c>
      <c r="AO158" s="47"/>
      <c r="AP158" s="48" t="s">
        <v>84</v>
      </c>
      <c r="AQ158" s="51">
        <v>3</v>
      </c>
      <c r="AR158" s="48" t="s">
        <v>221</v>
      </c>
      <c r="AS158" s="48">
        <v>26003</v>
      </c>
      <c r="AT158" s="47" t="b">
        <v>0</v>
      </c>
      <c r="AU158" s="48" t="s">
        <v>81</v>
      </c>
      <c r="AV158" s="48"/>
      <c r="AW158" s="48" t="s">
        <v>222</v>
      </c>
      <c r="AX158" s="48"/>
      <c r="AY158" s="48" t="s">
        <v>85</v>
      </c>
      <c r="AZ158" s="47" t="b">
        <v>0</v>
      </c>
      <c r="BA158" s="47"/>
      <c r="BB158" s="47"/>
      <c r="BC158" s="48"/>
      <c r="BD158" s="48"/>
      <c r="BE158" s="47" t="b">
        <v>0</v>
      </c>
      <c r="BF158" s="47" t="b">
        <v>0</v>
      </c>
      <c r="BG158" s="48"/>
      <c r="BH158" s="48"/>
      <c r="BI158" s="49">
        <v>0</v>
      </c>
      <c r="BJ158" s="49">
        <v>0</v>
      </c>
      <c r="BK158" s="49">
        <v>97200</v>
      </c>
      <c r="BL158" s="48"/>
      <c r="BM158" s="48"/>
      <c r="BN158" s="48"/>
      <c r="BO158" s="48"/>
      <c r="BP158" s="48" t="s">
        <v>181</v>
      </c>
      <c r="BQ158" s="48"/>
      <c r="BR158" s="48"/>
      <c r="BS158" s="48">
        <v>0</v>
      </c>
      <c r="BT158" s="48"/>
      <c r="BU158" s="48"/>
      <c r="BW158" s="24" t="str">
        <f ca="1">VLOOKUP(BX158,Data!B:D,3,0)</f>
        <v>김화니</v>
      </c>
      <c r="BX158" s="24" t="str">
        <f>IFERROR(VLOOKUP(M158, 할인점점포등록!E:I, 5, 0), M158)</f>
        <v>광주지오팜</v>
      </c>
    </row>
    <row r="159" spans="2:76" ht="16.5" customHeight="1" x14ac:dyDescent="0.3">
      <c r="B159" s="47"/>
      <c r="C159" s="47" t="b">
        <v>1</v>
      </c>
      <c r="D159" s="48"/>
      <c r="E159" s="48" t="s">
        <v>211</v>
      </c>
      <c r="F159" s="48">
        <v>202610010029</v>
      </c>
      <c r="G159" s="52">
        <v>46296</v>
      </c>
      <c r="H159" s="48" t="s">
        <v>82</v>
      </c>
      <c r="I159" s="48" t="s">
        <v>83</v>
      </c>
      <c r="J159" s="48" t="s">
        <v>212</v>
      </c>
      <c r="K159" s="48" t="s">
        <v>213</v>
      </c>
      <c r="L159" s="48" t="s">
        <v>456</v>
      </c>
      <c r="M159" s="48" t="s">
        <v>456</v>
      </c>
      <c r="N159" s="48"/>
      <c r="O159" s="47" t="s">
        <v>457</v>
      </c>
      <c r="P159" s="48" t="s">
        <v>456</v>
      </c>
      <c r="Q159" s="48"/>
      <c r="R159" s="47" t="b">
        <v>0</v>
      </c>
      <c r="S159" s="48" t="s">
        <v>298</v>
      </c>
      <c r="T159" s="48" t="s">
        <v>299</v>
      </c>
      <c r="U159" s="48">
        <v>30</v>
      </c>
      <c r="V159" s="48" t="s">
        <v>86</v>
      </c>
      <c r="W159" s="48" t="s">
        <v>283</v>
      </c>
      <c r="X159" s="48" t="s">
        <v>284</v>
      </c>
      <c r="Y159" s="47"/>
      <c r="Z159" s="48" t="s">
        <v>84</v>
      </c>
      <c r="AA159" s="49">
        <v>11190</v>
      </c>
      <c r="AB159" s="49">
        <v>10071</v>
      </c>
      <c r="AC159" s="49">
        <v>5</v>
      </c>
      <c r="AD159" s="47" t="b">
        <v>1</v>
      </c>
      <c r="AE159" s="50">
        <v>10</v>
      </c>
      <c r="AF159" s="48" t="s">
        <v>9</v>
      </c>
      <c r="AG159" s="49">
        <v>1</v>
      </c>
      <c r="AH159" s="49">
        <v>10071</v>
      </c>
      <c r="AI159" s="49">
        <v>45777</v>
      </c>
      <c r="AJ159" s="49">
        <v>4578</v>
      </c>
      <c r="AK159" s="49">
        <v>50355</v>
      </c>
      <c r="AL159" s="50">
        <v>45777</v>
      </c>
      <c r="AM159" s="50">
        <v>4578</v>
      </c>
      <c r="AN159" s="50">
        <v>50355</v>
      </c>
      <c r="AO159" s="47"/>
      <c r="AP159" s="48" t="s">
        <v>84</v>
      </c>
      <c r="AQ159" s="51">
        <v>5</v>
      </c>
      <c r="AR159" s="48" t="s">
        <v>221</v>
      </c>
      <c r="AS159" s="48">
        <v>26001</v>
      </c>
      <c r="AT159" s="47" t="b">
        <v>0</v>
      </c>
      <c r="AU159" s="48" t="s">
        <v>81</v>
      </c>
      <c r="AV159" s="48"/>
      <c r="AW159" s="48" t="s">
        <v>222</v>
      </c>
      <c r="AX159" s="48"/>
      <c r="AY159" s="48" t="s">
        <v>85</v>
      </c>
      <c r="AZ159" s="47" t="b">
        <v>0</v>
      </c>
      <c r="BA159" s="47"/>
      <c r="BB159" s="47"/>
      <c r="BC159" s="48"/>
      <c r="BD159" s="48"/>
      <c r="BE159" s="47" t="b">
        <v>0</v>
      </c>
      <c r="BF159" s="47" t="b">
        <v>0</v>
      </c>
      <c r="BG159" s="48"/>
      <c r="BH159" s="48"/>
      <c r="BI159" s="49">
        <v>0</v>
      </c>
      <c r="BJ159" s="49">
        <v>0</v>
      </c>
      <c r="BK159" s="49">
        <v>50355</v>
      </c>
      <c r="BL159" s="48"/>
      <c r="BM159" s="48"/>
      <c r="BN159" s="48"/>
      <c r="BO159" s="48"/>
      <c r="BP159" s="48" t="s">
        <v>86</v>
      </c>
      <c r="BQ159" s="48"/>
      <c r="BR159" s="48"/>
      <c r="BS159" s="48">
        <v>0</v>
      </c>
      <c r="BT159" s="48"/>
      <c r="BU159" s="48"/>
      <c r="BW159" s="24" t="str">
        <f ca="1">VLOOKUP(BX159,Data!B:D,3,0)</f>
        <v>김화니</v>
      </c>
      <c r="BX159" s="24" t="str">
        <f>IFERROR(VLOOKUP(M159, 할인점점포등록!E:I, 5, 0), M159)</f>
        <v>광주지오팜</v>
      </c>
    </row>
    <row r="160" spans="2:76" ht="16.5" customHeight="1" x14ac:dyDescent="0.3">
      <c r="B160" s="47"/>
      <c r="C160" s="47" t="b">
        <v>1</v>
      </c>
      <c r="D160" s="48"/>
      <c r="E160" s="48" t="s">
        <v>211</v>
      </c>
      <c r="F160" s="48">
        <v>202610010029</v>
      </c>
      <c r="G160" s="52">
        <v>46296</v>
      </c>
      <c r="H160" s="48" t="s">
        <v>82</v>
      </c>
      <c r="I160" s="48" t="s">
        <v>83</v>
      </c>
      <c r="J160" s="48" t="s">
        <v>212</v>
      </c>
      <c r="K160" s="48" t="s">
        <v>213</v>
      </c>
      <c r="L160" s="48" t="s">
        <v>456</v>
      </c>
      <c r="M160" s="48" t="s">
        <v>456</v>
      </c>
      <c r="N160" s="48"/>
      <c r="O160" s="47" t="s">
        <v>457</v>
      </c>
      <c r="P160" s="48" t="s">
        <v>456</v>
      </c>
      <c r="Q160" s="48"/>
      <c r="R160" s="47" t="b">
        <v>0</v>
      </c>
      <c r="S160" s="48" t="s">
        <v>379</v>
      </c>
      <c r="T160" s="48" t="s">
        <v>299</v>
      </c>
      <c r="U160" s="48">
        <v>100</v>
      </c>
      <c r="V160" s="48" t="s">
        <v>86</v>
      </c>
      <c r="W160" s="48" t="s">
        <v>283</v>
      </c>
      <c r="X160" s="48" t="s">
        <v>284</v>
      </c>
      <c r="Y160" s="47"/>
      <c r="Z160" s="48" t="s">
        <v>84</v>
      </c>
      <c r="AA160" s="49">
        <v>37300</v>
      </c>
      <c r="AB160" s="49">
        <v>33570</v>
      </c>
      <c r="AC160" s="49">
        <v>5</v>
      </c>
      <c r="AD160" s="47" t="b">
        <v>1</v>
      </c>
      <c r="AE160" s="50">
        <v>10</v>
      </c>
      <c r="AF160" s="48" t="s">
        <v>9</v>
      </c>
      <c r="AG160" s="49">
        <v>1</v>
      </c>
      <c r="AH160" s="49">
        <v>33570</v>
      </c>
      <c r="AI160" s="49">
        <v>152591</v>
      </c>
      <c r="AJ160" s="49">
        <v>15259</v>
      </c>
      <c r="AK160" s="49">
        <v>167850</v>
      </c>
      <c r="AL160" s="50">
        <v>152591</v>
      </c>
      <c r="AM160" s="50">
        <v>15259</v>
      </c>
      <c r="AN160" s="50">
        <v>167850</v>
      </c>
      <c r="AO160" s="47"/>
      <c r="AP160" s="48" t="s">
        <v>84</v>
      </c>
      <c r="AQ160" s="51">
        <v>5</v>
      </c>
      <c r="AR160" s="48" t="s">
        <v>221</v>
      </c>
      <c r="AS160" s="48">
        <v>26001</v>
      </c>
      <c r="AT160" s="47" t="b">
        <v>0</v>
      </c>
      <c r="AU160" s="48" t="s">
        <v>81</v>
      </c>
      <c r="AV160" s="48"/>
      <c r="AW160" s="48" t="s">
        <v>222</v>
      </c>
      <c r="AX160" s="48"/>
      <c r="AY160" s="48" t="s">
        <v>85</v>
      </c>
      <c r="AZ160" s="47" t="b">
        <v>0</v>
      </c>
      <c r="BA160" s="47"/>
      <c r="BB160" s="47"/>
      <c r="BC160" s="48"/>
      <c r="BD160" s="48"/>
      <c r="BE160" s="47" t="b">
        <v>0</v>
      </c>
      <c r="BF160" s="47" t="b">
        <v>0</v>
      </c>
      <c r="BG160" s="48"/>
      <c r="BH160" s="48"/>
      <c r="BI160" s="49">
        <v>0</v>
      </c>
      <c r="BJ160" s="49">
        <v>0</v>
      </c>
      <c r="BK160" s="49">
        <v>167850</v>
      </c>
      <c r="BL160" s="48"/>
      <c r="BM160" s="48"/>
      <c r="BN160" s="48"/>
      <c r="BO160" s="48"/>
      <c r="BP160" s="48" t="s">
        <v>86</v>
      </c>
      <c r="BQ160" s="48"/>
      <c r="BR160" s="48"/>
      <c r="BS160" s="48">
        <v>0</v>
      </c>
      <c r="BT160" s="48"/>
      <c r="BU160" s="48"/>
      <c r="BW160" s="24" t="str">
        <f ca="1">VLOOKUP(BX160,Data!B:D,3,0)</f>
        <v>김화니</v>
      </c>
      <c r="BX160" s="24" t="str">
        <f>IFERROR(VLOOKUP(M160, 할인점점포등록!E:I, 5, 0), M160)</f>
        <v>광주지오팜</v>
      </c>
    </row>
    <row r="161" spans="2:76" ht="16.5" customHeight="1" x14ac:dyDescent="0.3">
      <c r="B161" s="47"/>
      <c r="C161" s="47" t="b">
        <v>1</v>
      </c>
      <c r="D161" s="48"/>
      <c r="E161" s="48" t="s">
        <v>211</v>
      </c>
      <c r="F161" s="48">
        <v>202610010030</v>
      </c>
      <c r="G161" s="52">
        <v>46296</v>
      </c>
      <c r="H161" s="48" t="s">
        <v>82</v>
      </c>
      <c r="I161" s="48" t="s">
        <v>83</v>
      </c>
      <c r="J161" s="48" t="s">
        <v>212</v>
      </c>
      <c r="K161" s="48" t="s">
        <v>213</v>
      </c>
      <c r="L161" s="48" t="s">
        <v>361</v>
      </c>
      <c r="M161" s="48" t="s">
        <v>361</v>
      </c>
      <c r="N161" s="48"/>
      <c r="O161" s="47" t="s">
        <v>362</v>
      </c>
      <c r="P161" s="48" t="s">
        <v>361</v>
      </c>
      <c r="Q161" s="48"/>
      <c r="R161" s="47" t="b">
        <v>0</v>
      </c>
      <c r="S161" s="48" t="s">
        <v>272</v>
      </c>
      <c r="T161" s="48" t="s">
        <v>230</v>
      </c>
      <c r="U161" s="48">
        <v>300</v>
      </c>
      <c r="V161" s="48" t="s">
        <v>218</v>
      </c>
      <c r="W161" s="48" t="s">
        <v>219</v>
      </c>
      <c r="X161" s="48" t="s">
        <v>225</v>
      </c>
      <c r="Y161" s="47"/>
      <c r="Z161" s="48" t="s">
        <v>84</v>
      </c>
      <c r="AA161" s="49">
        <v>37500</v>
      </c>
      <c r="AB161" s="49">
        <v>33750</v>
      </c>
      <c r="AC161" s="49">
        <v>10</v>
      </c>
      <c r="AD161" s="47" t="b">
        <v>1</v>
      </c>
      <c r="AE161" s="50">
        <v>10</v>
      </c>
      <c r="AF161" s="48" t="s">
        <v>9</v>
      </c>
      <c r="AG161" s="49">
        <v>1</v>
      </c>
      <c r="AH161" s="49">
        <v>33750</v>
      </c>
      <c r="AI161" s="49">
        <v>306818</v>
      </c>
      <c r="AJ161" s="49">
        <v>30682</v>
      </c>
      <c r="AK161" s="49">
        <v>337500</v>
      </c>
      <c r="AL161" s="50">
        <v>306818</v>
      </c>
      <c r="AM161" s="50">
        <v>30682</v>
      </c>
      <c r="AN161" s="50">
        <v>337500</v>
      </c>
      <c r="AO161" s="47"/>
      <c r="AP161" s="48" t="s">
        <v>84</v>
      </c>
      <c r="AQ161" s="51">
        <v>10</v>
      </c>
      <c r="AR161" s="48" t="s">
        <v>221</v>
      </c>
      <c r="AS161" s="48">
        <v>26003</v>
      </c>
      <c r="AT161" s="47" t="b">
        <v>0</v>
      </c>
      <c r="AU161" s="48" t="s">
        <v>81</v>
      </c>
      <c r="AV161" s="48"/>
      <c r="AW161" s="48" t="s">
        <v>222</v>
      </c>
      <c r="AX161" s="48"/>
      <c r="AY161" s="48" t="s">
        <v>85</v>
      </c>
      <c r="AZ161" s="47" t="b">
        <v>0</v>
      </c>
      <c r="BA161" s="47"/>
      <c r="BB161" s="47"/>
      <c r="BC161" s="48"/>
      <c r="BD161" s="48"/>
      <c r="BE161" s="47" t="b">
        <v>0</v>
      </c>
      <c r="BF161" s="47" t="b">
        <v>0</v>
      </c>
      <c r="BG161" s="48"/>
      <c r="BH161" s="48"/>
      <c r="BI161" s="49">
        <v>0</v>
      </c>
      <c r="BJ161" s="49">
        <v>0</v>
      </c>
      <c r="BK161" s="49">
        <v>337500</v>
      </c>
      <c r="BL161" s="48"/>
      <c r="BM161" s="48"/>
      <c r="BN161" s="48"/>
      <c r="BO161" s="48"/>
      <c r="BP161" s="48" t="s">
        <v>181</v>
      </c>
      <c r="BQ161" s="48"/>
      <c r="BR161" s="48"/>
      <c r="BS161" s="48">
        <v>0</v>
      </c>
      <c r="BT161" s="48"/>
      <c r="BU161" s="48"/>
      <c r="BW161" s="24" t="str">
        <f ca="1">VLOOKUP(BX161,Data!B:D,3,0)</f>
        <v>김화니</v>
      </c>
      <c r="BX161" s="24" t="str">
        <f>IFERROR(VLOOKUP(M161, 할인점점포등록!E:I, 5, 0), M161)</f>
        <v>한신메디팜</v>
      </c>
    </row>
    <row r="162" spans="2:76" ht="16.5" customHeight="1" x14ac:dyDescent="0.3">
      <c r="B162" s="47"/>
      <c r="C162" s="47" t="b">
        <v>1</v>
      </c>
      <c r="D162" s="48"/>
      <c r="E162" s="48" t="s">
        <v>211</v>
      </c>
      <c r="F162" s="48">
        <v>202610010030</v>
      </c>
      <c r="G162" s="52">
        <v>46296</v>
      </c>
      <c r="H162" s="48" t="s">
        <v>82</v>
      </c>
      <c r="I162" s="48" t="s">
        <v>83</v>
      </c>
      <c r="J162" s="48" t="s">
        <v>212</v>
      </c>
      <c r="K162" s="48" t="s">
        <v>213</v>
      </c>
      <c r="L162" s="48" t="s">
        <v>361</v>
      </c>
      <c r="M162" s="48" t="s">
        <v>361</v>
      </c>
      <c r="N162" s="48"/>
      <c r="O162" s="47" t="s">
        <v>362</v>
      </c>
      <c r="P162" s="48" t="s">
        <v>361</v>
      </c>
      <c r="Q162" s="48"/>
      <c r="R162" s="47" t="b">
        <v>0</v>
      </c>
      <c r="S162" s="48" t="s">
        <v>274</v>
      </c>
      <c r="T162" s="48" t="s">
        <v>275</v>
      </c>
      <c r="U162" s="48">
        <v>300</v>
      </c>
      <c r="V162" s="48" t="s">
        <v>218</v>
      </c>
      <c r="W162" s="48" t="s">
        <v>219</v>
      </c>
      <c r="X162" s="48" t="s">
        <v>225</v>
      </c>
      <c r="Y162" s="47"/>
      <c r="Z162" s="48" t="s">
        <v>84</v>
      </c>
      <c r="AA162" s="49">
        <v>56100</v>
      </c>
      <c r="AB162" s="49">
        <v>50490</v>
      </c>
      <c r="AC162" s="49">
        <v>5</v>
      </c>
      <c r="AD162" s="47" t="b">
        <v>1</v>
      </c>
      <c r="AE162" s="50">
        <v>10</v>
      </c>
      <c r="AF162" s="48" t="s">
        <v>9</v>
      </c>
      <c r="AG162" s="49">
        <v>1</v>
      </c>
      <c r="AH162" s="49">
        <v>50490</v>
      </c>
      <c r="AI162" s="49">
        <v>229500</v>
      </c>
      <c r="AJ162" s="49">
        <v>22950</v>
      </c>
      <c r="AK162" s="49">
        <v>252450</v>
      </c>
      <c r="AL162" s="50">
        <v>229500</v>
      </c>
      <c r="AM162" s="50">
        <v>22950</v>
      </c>
      <c r="AN162" s="50">
        <v>252450</v>
      </c>
      <c r="AO162" s="47"/>
      <c r="AP162" s="48" t="s">
        <v>84</v>
      </c>
      <c r="AQ162" s="51">
        <v>5</v>
      </c>
      <c r="AR162" s="48" t="s">
        <v>221</v>
      </c>
      <c r="AS162" s="48">
        <v>26002</v>
      </c>
      <c r="AT162" s="47" t="b">
        <v>0</v>
      </c>
      <c r="AU162" s="48" t="s">
        <v>81</v>
      </c>
      <c r="AV162" s="48"/>
      <c r="AW162" s="48" t="s">
        <v>222</v>
      </c>
      <c r="AX162" s="48"/>
      <c r="AY162" s="48" t="s">
        <v>85</v>
      </c>
      <c r="AZ162" s="47" t="b">
        <v>0</v>
      </c>
      <c r="BA162" s="47"/>
      <c r="BB162" s="47"/>
      <c r="BC162" s="48"/>
      <c r="BD162" s="48"/>
      <c r="BE162" s="47" t="b">
        <v>0</v>
      </c>
      <c r="BF162" s="47" t="b">
        <v>0</v>
      </c>
      <c r="BG162" s="48"/>
      <c r="BH162" s="48"/>
      <c r="BI162" s="49">
        <v>0</v>
      </c>
      <c r="BJ162" s="49">
        <v>0</v>
      </c>
      <c r="BK162" s="49">
        <v>252450</v>
      </c>
      <c r="BL162" s="48"/>
      <c r="BM162" s="48"/>
      <c r="BN162" s="48"/>
      <c r="BO162" s="48"/>
      <c r="BP162" s="48" t="s">
        <v>181</v>
      </c>
      <c r="BQ162" s="48"/>
      <c r="BR162" s="48"/>
      <c r="BS162" s="48">
        <v>0</v>
      </c>
      <c r="BT162" s="48"/>
      <c r="BU162" s="48"/>
      <c r="BW162" s="24" t="str">
        <f ca="1">VLOOKUP(BX162,Data!B:D,3,0)</f>
        <v>김화니</v>
      </c>
      <c r="BX162" s="24" t="str">
        <f>IFERROR(VLOOKUP(M162, 할인점점포등록!E:I, 5, 0), M162)</f>
        <v>한신메디팜</v>
      </c>
    </row>
    <row r="163" spans="2:76" ht="16.5" customHeight="1" x14ac:dyDescent="0.3">
      <c r="B163" s="47"/>
      <c r="C163" s="47" t="b">
        <v>1</v>
      </c>
      <c r="D163" s="48"/>
      <c r="E163" s="48" t="s">
        <v>211</v>
      </c>
      <c r="F163" s="48">
        <v>202610010031</v>
      </c>
      <c r="G163" s="52">
        <v>46296</v>
      </c>
      <c r="H163" s="48" t="s">
        <v>82</v>
      </c>
      <c r="I163" s="48" t="s">
        <v>83</v>
      </c>
      <c r="J163" s="48" t="s">
        <v>212</v>
      </c>
      <c r="K163" s="48" t="s">
        <v>213</v>
      </c>
      <c r="L163" s="48" t="s">
        <v>754</v>
      </c>
      <c r="M163" s="48" t="s">
        <v>754</v>
      </c>
      <c r="N163" s="48"/>
      <c r="O163" s="47" t="s">
        <v>986</v>
      </c>
      <c r="P163" s="48" t="s">
        <v>754</v>
      </c>
      <c r="Q163" s="48"/>
      <c r="R163" s="47" t="b">
        <v>0</v>
      </c>
      <c r="S163" s="48" t="s">
        <v>343</v>
      </c>
      <c r="T163" s="48" t="s">
        <v>325</v>
      </c>
      <c r="U163" s="48">
        <v>100</v>
      </c>
      <c r="V163" s="48" t="s">
        <v>218</v>
      </c>
      <c r="W163" s="48" t="s">
        <v>219</v>
      </c>
      <c r="X163" s="48" t="s">
        <v>225</v>
      </c>
      <c r="Y163" s="47"/>
      <c r="Z163" s="48" t="s">
        <v>84</v>
      </c>
      <c r="AA163" s="49">
        <v>175100</v>
      </c>
      <c r="AB163" s="49">
        <v>157590</v>
      </c>
      <c r="AC163" s="49">
        <v>100</v>
      </c>
      <c r="AD163" s="47" t="b">
        <v>1</v>
      </c>
      <c r="AE163" s="50">
        <v>10</v>
      </c>
      <c r="AF163" s="48" t="s">
        <v>9</v>
      </c>
      <c r="AG163" s="49">
        <v>1</v>
      </c>
      <c r="AH163" s="49">
        <v>157590</v>
      </c>
      <c r="AI163" s="49">
        <v>14326364</v>
      </c>
      <c r="AJ163" s="49">
        <v>1432636</v>
      </c>
      <c r="AK163" s="49">
        <v>15759000</v>
      </c>
      <c r="AL163" s="50">
        <v>14326364</v>
      </c>
      <c r="AM163" s="50">
        <v>1432636</v>
      </c>
      <c r="AN163" s="50">
        <v>15759000</v>
      </c>
      <c r="AO163" s="47"/>
      <c r="AP163" s="48" t="s">
        <v>84</v>
      </c>
      <c r="AQ163" s="51">
        <v>100</v>
      </c>
      <c r="AR163" s="48" t="s">
        <v>221</v>
      </c>
      <c r="AS163" s="48" t="s">
        <v>344</v>
      </c>
      <c r="AT163" s="47" t="b">
        <v>0</v>
      </c>
      <c r="AU163" s="48" t="s">
        <v>81</v>
      </c>
      <c r="AV163" s="48"/>
      <c r="AW163" s="48" t="s">
        <v>222</v>
      </c>
      <c r="AX163" s="48"/>
      <c r="AY163" s="48" t="s">
        <v>85</v>
      </c>
      <c r="AZ163" s="47" t="b">
        <v>0</v>
      </c>
      <c r="BA163" s="47"/>
      <c r="BB163" s="47"/>
      <c r="BC163" s="48"/>
      <c r="BD163" s="48"/>
      <c r="BE163" s="47" t="b">
        <v>0</v>
      </c>
      <c r="BF163" s="47" t="b">
        <v>0</v>
      </c>
      <c r="BG163" s="48"/>
      <c r="BH163" s="48"/>
      <c r="BI163" s="49">
        <v>0</v>
      </c>
      <c r="BJ163" s="49">
        <v>0</v>
      </c>
      <c r="BK163" s="49">
        <v>15759000</v>
      </c>
      <c r="BL163" s="48"/>
      <c r="BM163" s="48"/>
      <c r="BN163" s="48"/>
      <c r="BO163" s="48"/>
      <c r="BP163" s="48" t="s">
        <v>181</v>
      </c>
      <c r="BQ163" s="48"/>
      <c r="BR163" s="48"/>
      <c r="BS163" s="48">
        <v>0</v>
      </c>
      <c r="BT163" s="48"/>
      <c r="BU163" s="48"/>
      <c r="BW163" s="24" t="str">
        <f ca="1">VLOOKUP(BX163,Data!B:D,3,0)</f>
        <v>김화니</v>
      </c>
      <c r="BX163" s="24" t="str">
        <f>IFERROR(VLOOKUP(M163, 할인점점포등록!E:I, 5, 0), M163)</f>
        <v>이건약품</v>
      </c>
    </row>
    <row r="164" spans="2:76" ht="16.5" customHeight="1" x14ac:dyDescent="0.3">
      <c r="B164" s="47"/>
      <c r="C164" s="47" t="b">
        <v>1</v>
      </c>
      <c r="D164" s="48"/>
      <c r="E164" s="48" t="s">
        <v>211</v>
      </c>
      <c r="F164" s="48">
        <v>202610010032</v>
      </c>
      <c r="G164" s="52">
        <v>46296</v>
      </c>
      <c r="H164" s="48" t="s">
        <v>82</v>
      </c>
      <c r="I164" s="48" t="s">
        <v>83</v>
      </c>
      <c r="J164" s="48" t="s">
        <v>350</v>
      </c>
      <c r="K164" s="48" t="s">
        <v>351</v>
      </c>
      <c r="L164" s="48" t="s">
        <v>352</v>
      </c>
      <c r="M164" s="48" t="s">
        <v>352</v>
      </c>
      <c r="N164" s="48"/>
      <c r="O164" s="47" t="s">
        <v>353</v>
      </c>
      <c r="P164" s="48" t="s">
        <v>354</v>
      </c>
      <c r="Q164" s="48"/>
      <c r="R164" s="47" t="b">
        <v>0</v>
      </c>
      <c r="S164" s="48" t="s">
        <v>355</v>
      </c>
      <c r="T164" s="48" t="s">
        <v>356</v>
      </c>
      <c r="U164" s="48" t="s">
        <v>357</v>
      </c>
      <c r="V164" s="48" t="s">
        <v>234</v>
      </c>
      <c r="W164" s="48" t="s">
        <v>358</v>
      </c>
      <c r="X164" s="48" t="s">
        <v>359</v>
      </c>
      <c r="Y164" s="47"/>
      <c r="Z164" s="48" t="s">
        <v>84</v>
      </c>
      <c r="AA164" s="49">
        <v>77000</v>
      </c>
      <c r="AB164" s="49">
        <v>66000</v>
      </c>
      <c r="AC164" s="49">
        <v>30</v>
      </c>
      <c r="AD164" s="47" t="b">
        <v>1</v>
      </c>
      <c r="AE164" s="50">
        <v>10</v>
      </c>
      <c r="AF164" s="48" t="s">
        <v>9</v>
      </c>
      <c r="AG164" s="49">
        <v>1</v>
      </c>
      <c r="AH164" s="49">
        <v>66000</v>
      </c>
      <c r="AI164" s="49">
        <v>1800000</v>
      </c>
      <c r="AJ164" s="49">
        <v>180000</v>
      </c>
      <c r="AK164" s="49">
        <v>1980000</v>
      </c>
      <c r="AL164" s="50">
        <v>1800000</v>
      </c>
      <c r="AM164" s="50">
        <v>180000</v>
      </c>
      <c r="AN164" s="50">
        <v>1980000</v>
      </c>
      <c r="AO164" s="47"/>
      <c r="AP164" s="48" t="s">
        <v>84</v>
      </c>
      <c r="AQ164" s="51">
        <v>30</v>
      </c>
      <c r="AR164" s="48" t="s">
        <v>221</v>
      </c>
      <c r="AS164" s="48" t="s">
        <v>360</v>
      </c>
      <c r="AT164" s="47" t="b">
        <v>0</v>
      </c>
      <c r="AU164" s="48" t="s">
        <v>81</v>
      </c>
      <c r="AV164" s="48"/>
      <c r="AW164" s="48" t="s">
        <v>222</v>
      </c>
      <c r="AX164" s="48"/>
      <c r="AY164" s="48" t="s">
        <v>85</v>
      </c>
      <c r="AZ164" s="47" t="b">
        <v>0</v>
      </c>
      <c r="BA164" s="47"/>
      <c r="BB164" s="47"/>
      <c r="BC164" s="48"/>
      <c r="BD164" s="48"/>
      <c r="BE164" s="47" t="b">
        <v>0</v>
      </c>
      <c r="BF164" s="47" t="b">
        <v>0</v>
      </c>
      <c r="BG164" s="48"/>
      <c r="BH164" s="48"/>
      <c r="BI164" s="49">
        <v>0</v>
      </c>
      <c r="BJ164" s="49">
        <v>0</v>
      </c>
      <c r="BK164" s="49">
        <v>1980000</v>
      </c>
      <c r="BL164" s="48"/>
      <c r="BM164" s="48"/>
      <c r="BN164" s="48"/>
      <c r="BO164" s="48"/>
      <c r="BP164" s="48" t="s">
        <v>181</v>
      </c>
      <c r="BQ164" s="48"/>
      <c r="BR164" s="48"/>
      <c r="BS164" s="48">
        <v>0</v>
      </c>
      <c r="BT164" s="48"/>
      <c r="BU164" s="48"/>
      <c r="BW164" s="24" t="str">
        <f ca="1">VLOOKUP(BX164,Data!B:D,3,0)</f>
        <v>권정일1</v>
      </c>
      <c r="BX164" s="24" t="str">
        <f>IFERROR(VLOOKUP(M164, 할인점점포등록!E:I, 5, 0), M164)</f>
        <v>더포메디컬(의료기기)</v>
      </c>
    </row>
    <row r="165" spans="2:76" ht="16.5" customHeight="1" x14ac:dyDescent="0.3">
      <c r="B165" s="47"/>
      <c r="C165" s="47" t="b">
        <v>1</v>
      </c>
      <c r="D165" s="48"/>
      <c r="E165" s="48" t="s">
        <v>211</v>
      </c>
      <c r="F165" s="48">
        <v>202610010033</v>
      </c>
      <c r="G165" s="52">
        <v>46296</v>
      </c>
      <c r="H165" s="48" t="s">
        <v>82</v>
      </c>
      <c r="I165" s="48" t="s">
        <v>83</v>
      </c>
      <c r="J165" s="48" t="s">
        <v>212</v>
      </c>
      <c r="K165" s="48" t="s">
        <v>213</v>
      </c>
      <c r="L165" s="48" t="s">
        <v>407</v>
      </c>
      <c r="M165" s="48" t="s">
        <v>407</v>
      </c>
      <c r="N165" s="48"/>
      <c r="O165" s="47" t="s">
        <v>408</v>
      </c>
      <c r="P165" s="48" t="s">
        <v>407</v>
      </c>
      <c r="Q165" s="48"/>
      <c r="R165" s="47" t="b">
        <v>0</v>
      </c>
      <c r="S165" s="48" t="s">
        <v>340</v>
      </c>
      <c r="T165" s="48" t="s">
        <v>341</v>
      </c>
      <c r="U165" s="48">
        <v>100</v>
      </c>
      <c r="V165" s="48" t="s">
        <v>218</v>
      </c>
      <c r="W165" s="48" t="s">
        <v>219</v>
      </c>
      <c r="X165" s="48" t="s">
        <v>225</v>
      </c>
      <c r="Y165" s="47"/>
      <c r="Z165" s="48" t="s">
        <v>84</v>
      </c>
      <c r="AA165" s="49">
        <v>209100</v>
      </c>
      <c r="AB165" s="49">
        <v>188190</v>
      </c>
      <c r="AC165" s="49">
        <v>2</v>
      </c>
      <c r="AD165" s="47" t="b">
        <v>1</v>
      </c>
      <c r="AE165" s="50">
        <v>10</v>
      </c>
      <c r="AF165" s="48" t="s">
        <v>9</v>
      </c>
      <c r="AG165" s="49">
        <v>1</v>
      </c>
      <c r="AH165" s="49">
        <v>188190</v>
      </c>
      <c r="AI165" s="49">
        <v>342164</v>
      </c>
      <c r="AJ165" s="49">
        <v>34216</v>
      </c>
      <c r="AK165" s="49">
        <v>376380</v>
      </c>
      <c r="AL165" s="50">
        <v>342164</v>
      </c>
      <c r="AM165" s="50">
        <v>34216</v>
      </c>
      <c r="AN165" s="50">
        <v>376380</v>
      </c>
      <c r="AO165" s="47"/>
      <c r="AP165" s="48" t="s">
        <v>84</v>
      </c>
      <c r="AQ165" s="51">
        <v>2</v>
      </c>
      <c r="AR165" s="48" t="s">
        <v>221</v>
      </c>
      <c r="AS165" s="48">
        <v>24005</v>
      </c>
      <c r="AT165" s="47" t="b">
        <v>0</v>
      </c>
      <c r="AU165" s="48" t="s">
        <v>81</v>
      </c>
      <c r="AV165" s="48"/>
      <c r="AW165" s="48" t="s">
        <v>222</v>
      </c>
      <c r="AX165" s="48"/>
      <c r="AY165" s="48" t="s">
        <v>85</v>
      </c>
      <c r="AZ165" s="47" t="b">
        <v>0</v>
      </c>
      <c r="BA165" s="47"/>
      <c r="BB165" s="47"/>
      <c r="BC165" s="48"/>
      <c r="BD165" s="48"/>
      <c r="BE165" s="47" t="b">
        <v>0</v>
      </c>
      <c r="BF165" s="47" t="b">
        <v>0</v>
      </c>
      <c r="BG165" s="48"/>
      <c r="BH165" s="48"/>
      <c r="BI165" s="49">
        <v>0</v>
      </c>
      <c r="BJ165" s="49">
        <v>0</v>
      </c>
      <c r="BK165" s="49">
        <v>376380</v>
      </c>
      <c r="BL165" s="48"/>
      <c r="BM165" s="48"/>
      <c r="BN165" s="48"/>
      <c r="BO165" s="48"/>
      <c r="BP165" s="48" t="s">
        <v>181</v>
      </c>
      <c r="BQ165" s="48"/>
      <c r="BR165" s="48"/>
      <c r="BS165" s="48">
        <v>0</v>
      </c>
      <c r="BT165" s="48"/>
      <c r="BU165" s="48"/>
      <c r="BW165" s="24" t="str">
        <f ca="1">VLOOKUP(BX165,Data!B:D,3,0)</f>
        <v>김화니</v>
      </c>
      <c r="BX165" s="24" t="str">
        <f>IFERROR(VLOOKUP(M165, 할인점점포등록!E:I, 5, 0), M165)</f>
        <v>백제약품대전지점</v>
      </c>
    </row>
    <row r="166" spans="2:76" ht="16.5" customHeight="1" x14ac:dyDescent="0.3">
      <c r="B166" s="47"/>
      <c r="C166" s="47" t="b">
        <v>1</v>
      </c>
      <c r="D166" s="48"/>
      <c r="E166" s="48" t="s">
        <v>211</v>
      </c>
      <c r="F166" s="48">
        <v>202610010033</v>
      </c>
      <c r="G166" s="52">
        <v>46296</v>
      </c>
      <c r="H166" s="48" t="s">
        <v>82</v>
      </c>
      <c r="I166" s="48" t="s">
        <v>83</v>
      </c>
      <c r="J166" s="48" t="s">
        <v>212</v>
      </c>
      <c r="K166" s="48" t="s">
        <v>213</v>
      </c>
      <c r="L166" s="48" t="s">
        <v>407</v>
      </c>
      <c r="M166" s="48" t="s">
        <v>407</v>
      </c>
      <c r="N166" s="48"/>
      <c r="O166" s="47" t="s">
        <v>408</v>
      </c>
      <c r="P166" s="48" t="s">
        <v>407</v>
      </c>
      <c r="Q166" s="48"/>
      <c r="R166" s="47" t="b">
        <v>0</v>
      </c>
      <c r="S166" s="48" t="s">
        <v>223</v>
      </c>
      <c r="T166" s="48" t="s">
        <v>224</v>
      </c>
      <c r="U166" s="48">
        <v>300</v>
      </c>
      <c r="V166" s="48" t="s">
        <v>218</v>
      </c>
      <c r="W166" s="48" t="s">
        <v>219</v>
      </c>
      <c r="X166" s="48" t="s">
        <v>225</v>
      </c>
      <c r="Y166" s="47"/>
      <c r="Z166" s="48" t="s">
        <v>84</v>
      </c>
      <c r="AA166" s="49">
        <v>44400</v>
      </c>
      <c r="AB166" s="49">
        <v>39960</v>
      </c>
      <c r="AC166" s="49">
        <v>20</v>
      </c>
      <c r="AD166" s="47" t="b">
        <v>1</v>
      </c>
      <c r="AE166" s="50">
        <v>10</v>
      </c>
      <c r="AF166" s="48" t="s">
        <v>9</v>
      </c>
      <c r="AG166" s="49">
        <v>1</v>
      </c>
      <c r="AH166" s="49">
        <v>39960</v>
      </c>
      <c r="AI166" s="49">
        <v>726545</v>
      </c>
      <c r="AJ166" s="49">
        <v>72655</v>
      </c>
      <c r="AK166" s="49">
        <v>799200</v>
      </c>
      <c r="AL166" s="50">
        <v>726545</v>
      </c>
      <c r="AM166" s="50">
        <v>72655</v>
      </c>
      <c r="AN166" s="50">
        <v>799200</v>
      </c>
      <c r="AO166" s="47"/>
      <c r="AP166" s="48" t="s">
        <v>84</v>
      </c>
      <c r="AQ166" s="51">
        <v>20</v>
      </c>
      <c r="AR166" s="48" t="s">
        <v>221</v>
      </c>
      <c r="AS166" s="48">
        <v>26005</v>
      </c>
      <c r="AT166" s="47" t="b">
        <v>0</v>
      </c>
      <c r="AU166" s="48" t="s">
        <v>81</v>
      </c>
      <c r="AV166" s="48"/>
      <c r="AW166" s="48" t="s">
        <v>222</v>
      </c>
      <c r="AX166" s="48"/>
      <c r="AY166" s="48" t="s">
        <v>85</v>
      </c>
      <c r="AZ166" s="47" t="b">
        <v>0</v>
      </c>
      <c r="BA166" s="47"/>
      <c r="BB166" s="47"/>
      <c r="BC166" s="48"/>
      <c r="BD166" s="48"/>
      <c r="BE166" s="47" t="b">
        <v>0</v>
      </c>
      <c r="BF166" s="47" t="b">
        <v>0</v>
      </c>
      <c r="BG166" s="48"/>
      <c r="BH166" s="48"/>
      <c r="BI166" s="49">
        <v>0</v>
      </c>
      <c r="BJ166" s="49">
        <v>0</v>
      </c>
      <c r="BK166" s="49">
        <v>799200</v>
      </c>
      <c r="BL166" s="48"/>
      <c r="BM166" s="48"/>
      <c r="BN166" s="48"/>
      <c r="BO166" s="48"/>
      <c r="BP166" s="48" t="s">
        <v>181</v>
      </c>
      <c r="BQ166" s="48"/>
      <c r="BR166" s="48"/>
      <c r="BS166" s="48">
        <v>0</v>
      </c>
      <c r="BT166" s="48"/>
      <c r="BU166" s="48"/>
      <c r="BW166" s="24" t="str">
        <f ca="1">VLOOKUP(BX166,Data!B:D,3,0)</f>
        <v>김화니</v>
      </c>
      <c r="BX166" s="24" t="str">
        <f>IFERROR(VLOOKUP(M166, 할인점점포등록!E:I, 5, 0), M166)</f>
        <v>백제약품대전지점</v>
      </c>
    </row>
    <row r="167" spans="2:76" ht="16.5" customHeight="1" x14ac:dyDescent="0.3">
      <c r="B167" s="47"/>
      <c r="C167" s="47" t="b">
        <v>1</v>
      </c>
      <c r="D167" s="48"/>
      <c r="E167" s="48" t="s">
        <v>211</v>
      </c>
      <c r="F167" s="48">
        <v>202610010033</v>
      </c>
      <c r="G167" s="52">
        <v>46296</v>
      </c>
      <c r="H167" s="48" t="s">
        <v>82</v>
      </c>
      <c r="I167" s="48" t="s">
        <v>83</v>
      </c>
      <c r="J167" s="48" t="s">
        <v>212</v>
      </c>
      <c r="K167" s="48" t="s">
        <v>213</v>
      </c>
      <c r="L167" s="48" t="s">
        <v>407</v>
      </c>
      <c r="M167" s="48" t="s">
        <v>407</v>
      </c>
      <c r="N167" s="48"/>
      <c r="O167" s="47" t="s">
        <v>408</v>
      </c>
      <c r="P167" s="48" t="s">
        <v>407</v>
      </c>
      <c r="Q167" s="48"/>
      <c r="R167" s="47" t="b">
        <v>0</v>
      </c>
      <c r="S167" s="48" t="s">
        <v>373</v>
      </c>
      <c r="T167" s="48" t="s">
        <v>374</v>
      </c>
      <c r="U167" s="48">
        <v>1</v>
      </c>
      <c r="V167" s="48" t="s">
        <v>234</v>
      </c>
      <c r="W167" s="48" t="s">
        <v>375</v>
      </c>
      <c r="X167" s="48" t="s">
        <v>376</v>
      </c>
      <c r="Y167" s="47"/>
      <c r="Z167" s="48" t="s">
        <v>84</v>
      </c>
      <c r="AA167" s="49">
        <v>9000</v>
      </c>
      <c r="AB167" s="49">
        <v>8100</v>
      </c>
      <c r="AC167" s="49">
        <v>10</v>
      </c>
      <c r="AD167" s="47" t="b">
        <v>1</v>
      </c>
      <c r="AE167" s="50">
        <v>10</v>
      </c>
      <c r="AF167" s="48" t="s">
        <v>9</v>
      </c>
      <c r="AG167" s="49">
        <v>1</v>
      </c>
      <c r="AH167" s="49">
        <v>8100</v>
      </c>
      <c r="AI167" s="49">
        <v>73636</v>
      </c>
      <c r="AJ167" s="49">
        <v>7364</v>
      </c>
      <c r="AK167" s="49">
        <v>81000</v>
      </c>
      <c r="AL167" s="50">
        <v>73636</v>
      </c>
      <c r="AM167" s="50">
        <v>7364</v>
      </c>
      <c r="AN167" s="50">
        <v>81000</v>
      </c>
      <c r="AO167" s="47"/>
      <c r="AP167" s="48" t="s">
        <v>84</v>
      </c>
      <c r="AQ167" s="51">
        <v>10</v>
      </c>
      <c r="AR167" s="48" t="s">
        <v>221</v>
      </c>
      <c r="AS167" s="48">
        <v>25001</v>
      </c>
      <c r="AT167" s="47" t="b">
        <v>0</v>
      </c>
      <c r="AU167" s="48" t="s">
        <v>81</v>
      </c>
      <c r="AV167" s="48"/>
      <c r="AW167" s="48" t="s">
        <v>222</v>
      </c>
      <c r="AX167" s="48"/>
      <c r="AY167" s="48" t="s">
        <v>85</v>
      </c>
      <c r="AZ167" s="47" t="b">
        <v>0</v>
      </c>
      <c r="BA167" s="47"/>
      <c r="BB167" s="47"/>
      <c r="BC167" s="48"/>
      <c r="BD167" s="48"/>
      <c r="BE167" s="47" t="b">
        <v>0</v>
      </c>
      <c r="BF167" s="47" t="b">
        <v>0</v>
      </c>
      <c r="BG167" s="48"/>
      <c r="BH167" s="48"/>
      <c r="BI167" s="49">
        <v>0</v>
      </c>
      <c r="BJ167" s="49">
        <v>0</v>
      </c>
      <c r="BK167" s="49">
        <v>81000</v>
      </c>
      <c r="BL167" s="48"/>
      <c r="BM167" s="48"/>
      <c r="BN167" s="48"/>
      <c r="BO167" s="48"/>
      <c r="BP167" s="48" t="s">
        <v>181</v>
      </c>
      <c r="BQ167" s="48"/>
      <c r="BR167" s="48"/>
      <c r="BS167" s="48">
        <v>0</v>
      </c>
      <c r="BT167" s="48"/>
      <c r="BU167" s="48"/>
      <c r="BW167" s="24" t="str">
        <f ca="1">VLOOKUP(BX167,Data!B:D,3,0)</f>
        <v>김화니</v>
      </c>
      <c r="BX167" s="24" t="str">
        <f>IFERROR(VLOOKUP(M167, 할인점점포등록!E:I, 5, 0), M167)</f>
        <v>백제약품대전지점</v>
      </c>
    </row>
    <row r="168" spans="2:76" ht="16.5" customHeight="1" x14ac:dyDescent="0.3">
      <c r="B168" s="47"/>
      <c r="C168" s="47" t="b">
        <v>1</v>
      </c>
      <c r="D168" s="48"/>
      <c r="E168" s="48" t="s">
        <v>211</v>
      </c>
      <c r="F168" s="48">
        <v>202610010033</v>
      </c>
      <c r="G168" s="52">
        <v>46296</v>
      </c>
      <c r="H168" s="48" t="s">
        <v>82</v>
      </c>
      <c r="I168" s="48" t="s">
        <v>83</v>
      </c>
      <c r="J168" s="48" t="s">
        <v>212</v>
      </c>
      <c r="K168" s="48" t="s">
        <v>213</v>
      </c>
      <c r="L168" s="48" t="s">
        <v>407</v>
      </c>
      <c r="M168" s="48" t="s">
        <v>407</v>
      </c>
      <c r="N168" s="48"/>
      <c r="O168" s="47" t="s">
        <v>408</v>
      </c>
      <c r="P168" s="48" t="s">
        <v>407</v>
      </c>
      <c r="Q168" s="48"/>
      <c r="R168" s="47" t="b">
        <v>0</v>
      </c>
      <c r="S168" s="48" t="s">
        <v>272</v>
      </c>
      <c r="T168" s="48" t="s">
        <v>230</v>
      </c>
      <c r="U168" s="48">
        <v>300</v>
      </c>
      <c r="V168" s="48" t="s">
        <v>218</v>
      </c>
      <c r="W168" s="48" t="s">
        <v>219</v>
      </c>
      <c r="X168" s="48" t="s">
        <v>225</v>
      </c>
      <c r="Y168" s="47"/>
      <c r="Z168" s="48" t="s">
        <v>84</v>
      </c>
      <c r="AA168" s="49">
        <v>37500</v>
      </c>
      <c r="AB168" s="49">
        <v>33750</v>
      </c>
      <c r="AC168" s="49">
        <v>10</v>
      </c>
      <c r="AD168" s="47" t="b">
        <v>1</v>
      </c>
      <c r="AE168" s="50">
        <v>10</v>
      </c>
      <c r="AF168" s="48" t="s">
        <v>9</v>
      </c>
      <c r="AG168" s="49">
        <v>1</v>
      </c>
      <c r="AH168" s="49">
        <v>33750</v>
      </c>
      <c r="AI168" s="49">
        <v>306818</v>
      </c>
      <c r="AJ168" s="49">
        <v>30682</v>
      </c>
      <c r="AK168" s="49">
        <v>337500</v>
      </c>
      <c r="AL168" s="50">
        <v>306818</v>
      </c>
      <c r="AM168" s="50">
        <v>30682</v>
      </c>
      <c r="AN168" s="50">
        <v>337500</v>
      </c>
      <c r="AO168" s="47"/>
      <c r="AP168" s="48" t="s">
        <v>84</v>
      </c>
      <c r="AQ168" s="51">
        <v>10</v>
      </c>
      <c r="AR168" s="48" t="s">
        <v>221</v>
      </c>
      <c r="AS168" s="48">
        <v>26003</v>
      </c>
      <c r="AT168" s="47" t="b">
        <v>0</v>
      </c>
      <c r="AU168" s="48" t="s">
        <v>81</v>
      </c>
      <c r="AV168" s="48"/>
      <c r="AW168" s="48" t="s">
        <v>222</v>
      </c>
      <c r="AX168" s="48"/>
      <c r="AY168" s="48" t="s">
        <v>85</v>
      </c>
      <c r="AZ168" s="47" t="b">
        <v>0</v>
      </c>
      <c r="BA168" s="47"/>
      <c r="BB168" s="47"/>
      <c r="BC168" s="48"/>
      <c r="BD168" s="48"/>
      <c r="BE168" s="47" t="b">
        <v>0</v>
      </c>
      <c r="BF168" s="47" t="b">
        <v>0</v>
      </c>
      <c r="BG168" s="48"/>
      <c r="BH168" s="48"/>
      <c r="BI168" s="49">
        <v>0</v>
      </c>
      <c r="BJ168" s="49">
        <v>0</v>
      </c>
      <c r="BK168" s="49">
        <v>337500</v>
      </c>
      <c r="BL168" s="48"/>
      <c r="BM168" s="48"/>
      <c r="BN168" s="48"/>
      <c r="BO168" s="48"/>
      <c r="BP168" s="48" t="s">
        <v>181</v>
      </c>
      <c r="BQ168" s="48"/>
      <c r="BR168" s="48"/>
      <c r="BS168" s="48">
        <v>0</v>
      </c>
      <c r="BT168" s="48"/>
      <c r="BU168" s="48"/>
      <c r="BW168" s="24" t="str">
        <f ca="1">VLOOKUP(BX168,Data!B:D,3,0)</f>
        <v>김화니</v>
      </c>
      <c r="BX168" s="24" t="str">
        <f>IFERROR(VLOOKUP(M168, 할인점점포등록!E:I, 5, 0), M168)</f>
        <v>백제약품대전지점</v>
      </c>
    </row>
    <row r="169" spans="2:76" ht="16.5" customHeight="1" x14ac:dyDescent="0.3">
      <c r="B169" s="47"/>
      <c r="C169" s="47" t="b">
        <v>1</v>
      </c>
      <c r="D169" s="48"/>
      <c r="E169" s="48" t="s">
        <v>211</v>
      </c>
      <c r="F169" s="48">
        <v>202610010033</v>
      </c>
      <c r="G169" s="52">
        <v>46296</v>
      </c>
      <c r="H169" s="48" t="s">
        <v>82</v>
      </c>
      <c r="I169" s="48" t="s">
        <v>83</v>
      </c>
      <c r="J169" s="48" t="s">
        <v>212</v>
      </c>
      <c r="K169" s="48" t="s">
        <v>213</v>
      </c>
      <c r="L169" s="48" t="s">
        <v>407</v>
      </c>
      <c r="M169" s="48" t="s">
        <v>407</v>
      </c>
      <c r="N169" s="48"/>
      <c r="O169" s="47" t="s">
        <v>408</v>
      </c>
      <c r="P169" s="48" t="s">
        <v>407</v>
      </c>
      <c r="Q169" s="48"/>
      <c r="R169" s="47" t="b">
        <v>0</v>
      </c>
      <c r="S169" s="48" t="s">
        <v>274</v>
      </c>
      <c r="T169" s="48" t="s">
        <v>275</v>
      </c>
      <c r="U169" s="48">
        <v>300</v>
      </c>
      <c r="V169" s="48" t="s">
        <v>218</v>
      </c>
      <c r="W169" s="48" t="s">
        <v>219</v>
      </c>
      <c r="X169" s="48" t="s">
        <v>225</v>
      </c>
      <c r="Y169" s="47"/>
      <c r="Z169" s="48" t="s">
        <v>84</v>
      </c>
      <c r="AA169" s="49">
        <v>56100</v>
      </c>
      <c r="AB169" s="49">
        <v>50490</v>
      </c>
      <c r="AC169" s="49">
        <v>3</v>
      </c>
      <c r="AD169" s="47" t="b">
        <v>1</v>
      </c>
      <c r="AE169" s="50">
        <v>10</v>
      </c>
      <c r="AF169" s="48" t="s">
        <v>9</v>
      </c>
      <c r="AG169" s="49">
        <v>1</v>
      </c>
      <c r="AH169" s="49">
        <v>50490</v>
      </c>
      <c r="AI169" s="49">
        <v>137700</v>
      </c>
      <c r="AJ169" s="49">
        <v>13770</v>
      </c>
      <c r="AK169" s="49">
        <v>151470</v>
      </c>
      <c r="AL169" s="50">
        <v>137700</v>
      </c>
      <c r="AM169" s="50">
        <v>13770</v>
      </c>
      <c r="AN169" s="50">
        <v>151470</v>
      </c>
      <c r="AO169" s="47"/>
      <c r="AP169" s="48" t="s">
        <v>84</v>
      </c>
      <c r="AQ169" s="51">
        <v>3</v>
      </c>
      <c r="AR169" s="48" t="s">
        <v>221</v>
      </c>
      <c r="AS169" s="48">
        <v>26002</v>
      </c>
      <c r="AT169" s="47" t="b">
        <v>0</v>
      </c>
      <c r="AU169" s="48" t="s">
        <v>81</v>
      </c>
      <c r="AV169" s="48"/>
      <c r="AW169" s="48" t="s">
        <v>222</v>
      </c>
      <c r="AX169" s="48"/>
      <c r="AY169" s="48" t="s">
        <v>85</v>
      </c>
      <c r="AZ169" s="47" t="b">
        <v>0</v>
      </c>
      <c r="BA169" s="47"/>
      <c r="BB169" s="47"/>
      <c r="BC169" s="48"/>
      <c r="BD169" s="48"/>
      <c r="BE169" s="47" t="b">
        <v>0</v>
      </c>
      <c r="BF169" s="47" t="b">
        <v>0</v>
      </c>
      <c r="BG169" s="48"/>
      <c r="BH169" s="48"/>
      <c r="BI169" s="49">
        <v>0</v>
      </c>
      <c r="BJ169" s="49">
        <v>0</v>
      </c>
      <c r="BK169" s="49">
        <v>151470</v>
      </c>
      <c r="BL169" s="48"/>
      <c r="BM169" s="48"/>
      <c r="BN169" s="48"/>
      <c r="BO169" s="48"/>
      <c r="BP169" s="48" t="s">
        <v>181</v>
      </c>
      <c r="BQ169" s="48"/>
      <c r="BR169" s="48"/>
      <c r="BS169" s="48">
        <v>0</v>
      </c>
      <c r="BT169" s="48"/>
      <c r="BU169" s="48"/>
      <c r="BW169" s="24" t="str">
        <f ca="1">VLOOKUP(BX169,Data!B:D,3,0)</f>
        <v>김화니</v>
      </c>
      <c r="BX169" s="24" t="str">
        <f>IFERROR(VLOOKUP(M169, 할인점점포등록!E:I, 5, 0), M169)</f>
        <v>백제약품대전지점</v>
      </c>
    </row>
    <row r="170" spans="2:76" ht="16.5" customHeight="1" x14ac:dyDescent="0.3">
      <c r="B170" s="47"/>
      <c r="C170" s="47" t="b">
        <v>1</v>
      </c>
      <c r="D170" s="48"/>
      <c r="E170" s="48" t="s">
        <v>211</v>
      </c>
      <c r="F170" s="48">
        <v>202610010033</v>
      </c>
      <c r="G170" s="52">
        <v>46296</v>
      </c>
      <c r="H170" s="48" t="s">
        <v>82</v>
      </c>
      <c r="I170" s="48" t="s">
        <v>83</v>
      </c>
      <c r="J170" s="48" t="s">
        <v>212</v>
      </c>
      <c r="K170" s="48" t="s">
        <v>213</v>
      </c>
      <c r="L170" s="48" t="s">
        <v>407</v>
      </c>
      <c r="M170" s="48" t="s">
        <v>407</v>
      </c>
      <c r="N170" s="48"/>
      <c r="O170" s="47" t="s">
        <v>408</v>
      </c>
      <c r="P170" s="48" t="s">
        <v>407</v>
      </c>
      <c r="Q170" s="48"/>
      <c r="R170" s="47" t="b">
        <v>0</v>
      </c>
      <c r="S170" s="48" t="s">
        <v>337</v>
      </c>
      <c r="T170" s="48" t="s">
        <v>338</v>
      </c>
      <c r="U170" s="48">
        <v>100</v>
      </c>
      <c r="V170" s="48" t="s">
        <v>234</v>
      </c>
      <c r="W170" s="48" t="s">
        <v>235</v>
      </c>
      <c r="X170" s="48" t="s">
        <v>330</v>
      </c>
      <c r="Y170" s="47"/>
      <c r="Z170" s="48" t="s">
        <v>84</v>
      </c>
      <c r="AA170" s="49">
        <v>33000</v>
      </c>
      <c r="AB170" s="49">
        <v>29700</v>
      </c>
      <c r="AC170" s="49">
        <v>50</v>
      </c>
      <c r="AD170" s="47" t="b">
        <v>1</v>
      </c>
      <c r="AE170" s="50">
        <v>10</v>
      </c>
      <c r="AF170" s="48" t="s">
        <v>9</v>
      </c>
      <c r="AG170" s="49">
        <v>1</v>
      </c>
      <c r="AH170" s="49">
        <v>29700</v>
      </c>
      <c r="AI170" s="49">
        <v>1350000</v>
      </c>
      <c r="AJ170" s="49">
        <v>135000</v>
      </c>
      <c r="AK170" s="49">
        <v>1485000</v>
      </c>
      <c r="AL170" s="50">
        <v>1350000</v>
      </c>
      <c r="AM170" s="50">
        <v>135000</v>
      </c>
      <c r="AN170" s="50">
        <v>1485000</v>
      </c>
      <c r="AO170" s="47"/>
      <c r="AP170" s="48" t="s">
        <v>84</v>
      </c>
      <c r="AQ170" s="51">
        <v>50</v>
      </c>
      <c r="AR170" s="48" t="s">
        <v>221</v>
      </c>
      <c r="AS170" s="48" t="s">
        <v>981</v>
      </c>
      <c r="AT170" s="47" t="b">
        <v>0</v>
      </c>
      <c r="AU170" s="48" t="s">
        <v>81</v>
      </c>
      <c r="AV170" s="48"/>
      <c r="AW170" s="48" t="s">
        <v>222</v>
      </c>
      <c r="AX170" s="48"/>
      <c r="AY170" s="48" t="s">
        <v>85</v>
      </c>
      <c r="AZ170" s="47" t="b">
        <v>0</v>
      </c>
      <c r="BA170" s="47"/>
      <c r="BB170" s="47"/>
      <c r="BC170" s="48"/>
      <c r="BD170" s="48"/>
      <c r="BE170" s="47" t="b">
        <v>0</v>
      </c>
      <c r="BF170" s="47" t="b">
        <v>0</v>
      </c>
      <c r="BG170" s="48"/>
      <c r="BH170" s="48"/>
      <c r="BI170" s="49">
        <v>0</v>
      </c>
      <c r="BJ170" s="49">
        <v>0</v>
      </c>
      <c r="BK170" s="49">
        <v>1485000</v>
      </c>
      <c r="BL170" s="48"/>
      <c r="BM170" s="48"/>
      <c r="BN170" s="48"/>
      <c r="BO170" s="48"/>
      <c r="BP170" s="48" t="s">
        <v>181</v>
      </c>
      <c r="BQ170" s="48"/>
      <c r="BR170" s="48"/>
      <c r="BS170" s="48">
        <v>0</v>
      </c>
      <c r="BT170" s="48"/>
      <c r="BU170" s="48"/>
      <c r="BW170" s="24" t="str">
        <f ca="1">VLOOKUP(BX170,Data!B:D,3,0)</f>
        <v>김화니</v>
      </c>
      <c r="BX170" s="24" t="str">
        <f>IFERROR(VLOOKUP(M170, 할인점점포등록!E:I, 5, 0), M170)</f>
        <v>백제약품대전지점</v>
      </c>
    </row>
    <row r="171" spans="2:76" ht="16.5" customHeight="1" x14ac:dyDescent="0.3">
      <c r="B171" s="47"/>
      <c r="C171" s="47" t="b">
        <v>1</v>
      </c>
      <c r="D171" s="48"/>
      <c r="E171" s="48" t="s">
        <v>211</v>
      </c>
      <c r="F171" s="48">
        <v>202610010033</v>
      </c>
      <c r="G171" s="52">
        <v>46296</v>
      </c>
      <c r="H171" s="48" t="s">
        <v>82</v>
      </c>
      <c r="I171" s="48" t="s">
        <v>83</v>
      </c>
      <c r="J171" s="48" t="s">
        <v>212</v>
      </c>
      <c r="K171" s="48" t="s">
        <v>213</v>
      </c>
      <c r="L171" s="48" t="s">
        <v>407</v>
      </c>
      <c r="M171" s="48" t="s">
        <v>407</v>
      </c>
      <c r="N171" s="48"/>
      <c r="O171" s="47" t="s">
        <v>408</v>
      </c>
      <c r="P171" s="48" t="s">
        <v>407</v>
      </c>
      <c r="Q171" s="48"/>
      <c r="R171" s="47" t="b">
        <v>0</v>
      </c>
      <c r="S171" s="48" t="s">
        <v>303</v>
      </c>
      <c r="T171" s="48" t="s">
        <v>259</v>
      </c>
      <c r="U171" s="48">
        <v>30</v>
      </c>
      <c r="V171" s="48" t="s">
        <v>234</v>
      </c>
      <c r="W171" s="48" t="s">
        <v>235</v>
      </c>
      <c r="X171" s="48" t="s">
        <v>236</v>
      </c>
      <c r="Y171" s="47"/>
      <c r="Z171" s="48" t="s">
        <v>84</v>
      </c>
      <c r="AA171" s="49">
        <v>3090</v>
      </c>
      <c r="AB171" s="49">
        <v>2781</v>
      </c>
      <c r="AC171" s="49">
        <v>3</v>
      </c>
      <c r="AD171" s="47" t="b">
        <v>1</v>
      </c>
      <c r="AE171" s="50">
        <v>10</v>
      </c>
      <c r="AF171" s="48" t="s">
        <v>9</v>
      </c>
      <c r="AG171" s="49">
        <v>1</v>
      </c>
      <c r="AH171" s="49">
        <v>2781</v>
      </c>
      <c r="AI171" s="49">
        <v>7585</v>
      </c>
      <c r="AJ171" s="49">
        <v>758</v>
      </c>
      <c r="AK171" s="49">
        <v>8343</v>
      </c>
      <c r="AL171" s="50">
        <v>7585</v>
      </c>
      <c r="AM171" s="50">
        <v>758</v>
      </c>
      <c r="AN171" s="50">
        <v>8343</v>
      </c>
      <c r="AO171" s="47"/>
      <c r="AP171" s="48" t="s">
        <v>84</v>
      </c>
      <c r="AQ171" s="51">
        <v>3</v>
      </c>
      <c r="AR171" s="48" t="s">
        <v>221</v>
      </c>
      <c r="AS171" s="48" t="s">
        <v>304</v>
      </c>
      <c r="AT171" s="47" t="b">
        <v>0</v>
      </c>
      <c r="AU171" s="48" t="s">
        <v>81</v>
      </c>
      <c r="AV171" s="48"/>
      <c r="AW171" s="48" t="s">
        <v>222</v>
      </c>
      <c r="AX171" s="48"/>
      <c r="AY171" s="48" t="s">
        <v>85</v>
      </c>
      <c r="AZ171" s="47" t="b">
        <v>0</v>
      </c>
      <c r="BA171" s="47"/>
      <c r="BB171" s="47"/>
      <c r="BC171" s="48"/>
      <c r="BD171" s="48"/>
      <c r="BE171" s="47" t="b">
        <v>0</v>
      </c>
      <c r="BF171" s="47" t="b">
        <v>0</v>
      </c>
      <c r="BG171" s="48"/>
      <c r="BH171" s="48"/>
      <c r="BI171" s="49">
        <v>0</v>
      </c>
      <c r="BJ171" s="49">
        <v>0</v>
      </c>
      <c r="BK171" s="49">
        <v>8343</v>
      </c>
      <c r="BL171" s="48"/>
      <c r="BM171" s="48"/>
      <c r="BN171" s="48"/>
      <c r="BO171" s="48"/>
      <c r="BP171" s="48" t="s">
        <v>181</v>
      </c>
      <c r="BQ171" s="48"/>
      <c r="BR171" s="48"/>
      <c r="BS171" s="48">
        <v>0</v>
      </c>
      <c r="BT171" s="48"/>
      <c r="BU171" s="48"/>
      <c r="BW171" s="24" t="str">
        <f ca="1">VLOOKUP(BX171,Data!B:D,3,0)</f>
        <v>김화니</v>
      </c>
      <c r="BX171" s="24" t="str">
        <f>IFERROR(VLOOKUP(M171, 할인점점포등록!E:I, 5, 0), M171)</f>
        <v>백제약품대전지점</v>
      </c>
    </row>
    <row r="172" spans="2:76" ht="16.5" customHeight="1" x14ac:dyDescent="0.3">
      <c r="B172" s="47"/>
      <c r="C172" s="47" t="b">
        <v>1</v>
      </c>
      <c r="D172" s="48"/>
      <c r="E172" s="48" t="s">
        <v>211</v>
      </c>
      <c r="F172" s="48">
        <v>202610010034</v>
      </c>
      <c r="G172" s="52">
        <v>46296</v>
      </c>
      <c r="H172" s="48" t="s">
        <v>82</v>
      </c>
      <c r="I172" s="48" t="s">
        <v>83</v>
      </c>
      <c r="J172" s="48" t="s">
        <v>212</v>
      </c>
      <c r="K172" s="48" t="s">
        <v>213</v>
      </c>
      <c r="L172" s="48" t="s">
        <v>409</v>
      </c>
      <c r="M172" s="48" t="s">
        <v>409</v>
      </c>
      <c r="N172" s="48"/>
      <c r="O172" s="47" t="s">
        <v>410</v>
      </c>
      <c r="P172" s="48" t="s">
        <v>409</v>
      </c>
      <c r="Q172" s="48"/>
      <c r="R172" s="47" t="b">
        <v>0</v>
      </c>
      <c r="S172" s="48" t="s">
        <v>263</v>
      </c>
      <c r="T172" s="48" t="s">
        <v>264</v>
      </c>
      <c r="U172" s="48">
        <v>28</v>
      </c>
      <c r="V172" s="48" t="s">
        <v>234</v>
      </c>
      <c r="W172" s="48" t="s">
        <v>235</v>
      </c>
      <c r="X172" s="48" t="s">
        <v>236</v>
      </c>
      <c r="Y172" s="47"/>
      <c r="Z172" s="48" t="s">
        <v>84</v>
      </c>
      <c r="AA172" s="49">
        <v>18172</v>
      </c>
      <c r="AB172" s="49">
        <v>16355</v>
      </c>
      <c r="AC172" s="49">
        <v>10</v>
      </c>
      <c r="AD172" s="47" t="b">
        <v>1</v>
      </c>
      <c r="AE172" s="50">
        <v>10</v>
      </c>
      <c r="AF172" s="48" t="s">
        <v>9</v>
      </c>
      <c r="AG172" s="49">
        <v>1</v>
      </c>
      <c r="AH172" s="49">
        <v>16355</v>
      </c>
      <c r="AI172" s="49">
        <v>148682</v>
      </c>
      <c r="AJ172" s="49">
        <v>14868</v>
      </c>
      <c r="AK172" s="49">
        <v>163550</v>
      </c>
      <c r="AL172" s="50">
        <v>148682</v>
      </c>
      <c r="AM172" s="50">
        <v>14868</v>
      </c>
      <c r="AN172" s="50">
        <v>163550</v>
      </c>
      <c r="AO172" s="47"/>
      <c r="AP172" s="48" t="s">
        <v>84</v>
      </c>
      <c r="AQ172" s="51">
        <v>10</v>
      </c>
      <c r="AR172" s="48" t="s">
        <v>221</v>
      </c>
      <c r="AS172" s="48">
        <v>26001</v>
      </c>
      <c r="AT172" s="47" t="b">
        <v>0</v>
      </c>
      <c r="AU172" s="48" t="s">
        <v>81</v>
      </c>
      <c r="AV172" s="48"/>
      <c r="AW172" s="48" t="s">
        <v>222</v>
      </c>
      <c r="AX172" s="48"/>
      <c r="AY172" s="48" t="s">
        <v>85</v>
      </c>
      <c r="AZ172" s="47" t="b">
        <v>0</v>
      </c>
      <c r="BA172" s="47"/>
      <c r="BB172" s="47"/>
      <c r="BC172" s="48"/>
      <c r="BD172" s="48"/>
      <c r="BE172" s="47" t="b">
        <v>0</v>
      </c>
      <c r="BF172" s="47" t="b">
        <v>0</v>
      </c>
      <c r="BG172" s="48"/>
      <c r="BH172" s="48"/>
      <c r="BI172" s="49">
        <v>0</v>
      </c>
      <c r="BJ172" s="49">
        <v>0</v>
      </c>
      <c r="BK172" s="49">
        <v>163550</v>
      </c>
      <c r="BL172" s="48"/>
      <c r="BM172" s="48"/>
      <c r="BN172" s="48"/>
      <c r="BO172" s="48"/>
      <c r="BP172" s="48" t="s">
        <v>181</v>
      </c>
      <c r="BQ172" s="48"/>
      <c r="BR172" s="48"/>
      <c r="BS172" s="48">
        <v>0</v>
      </c>
      <c r="BT172" s="48"/>
      <c r="BU172" s="48"/>
      <c r="BW172" s="24" t="str">
        <f ca="1">VLOOKUP(BX172,Data!B:D,3,0)</f>
        <v>김화니</v>
      </c>
      <c r="BX172" s="24" t="str">
        <f>IFERROR(VLOOKUP(M172, 할인점점포등록!E:I, 5, 0), M172)</f>
        <v>세화약품(부산)</v>
      </c>
    </row>
    <row r="173" spans="2:76" ht="16.5" customHeight="1" x14ac:dyDescent="0.3">
      <c r="B173" s="47"/>
      <c r="C173" s="47" t="b">
        <v>1</v>
      </c>
      <c r="D173" s="48"/>
      <c r="E173" s="48" t="s">
        <v>211</v>
      </c>
      <c r="F173" s="48">
        <v>202610010034</v>
      </c>
      <c r="G173" s="52">
        <v>46296</v>
      </c>
      <c r="H173" s="48" t="s">
        <v>82</v>
      </c>
      <c r="I173" s="48" t="s">
        <v>83</v>
      </c>
      <c r="J173" s="48" t="s">
        <v>212</v>
      </c>
      <c r="K173" s="48" t="s">
        <v>213</v>
      </c>
      <c r="L173" s="48" t="s">
        <v>409</v>
      </c>
      <c r="M173" s="48" t="s">
        <v>409</v>
      </c>
      <c r="N173" s="48"/>
      <c r="O173" s="47" t="s">
        <v>410</v>
      </c>
      <c r="P173" s="48" t="s">
        <v>409</v>
      </c>
      <c r="Q173" s="48"/>
      <c r="R173" s="47" t="b">
        <v>0</v>
      </c>
      <c r="S173" s="48" t="s">
        <v>433</v>
      </c>
      <c r="T173" s="48" t="s">
        <v>434</v>
      </c>
      <c r="U173" s="48">
        <v>30</v>
      </c>
      <c r="V173" s="48" t="s">
        <v>234</v>
      </c>
      <c r="W173" s="48" t="s">
        <v>235</v>
      </c>
      <c r="X173" s="48" t="s">
        <v>236</v>
      </c>
      <c r="Y173" s="47"/>
      <c r="Z173" s="48" t="s">
        <v>84</v>
      </c>
      <c r="AA173" s="49">
        <v>17760</v>
      </c>
      <c r="AB173" s="49">
        <v>15984</v>
      </c>
      <c r="AC173" s="49">
        <v>10</v>
      </c>
      <c r="AD173" s="47" t="b">
        <v>1</v>
      </c>
      <c r="AE173" s="50">
        <v>10</v>
      </c>
      <c r="AF173" s="48" t="s">
        <v>9</v>
      </c>
      <c r="AG173" s="49">
        <v>1</v>
      </c>
      <c r="AH173" s="49">
        <v>15984</v>
      </c>
      <c r="AI173" s="49">
        <v>145309</v>
      </c>
      <c r="AJ173" s="49">
        <v>14531</v>
      </c>
      <c r="AK173" s="49">
        <v>159840</v>
      </c>
      <c r="AL173" s="50">
        <v>145309</v>
      </c>
      <c r="AM173" s="50">
        <v>14531</v>
      </c>
      <c r="AN173" s="50">
        <v>159840</v>
      </c>
      <c r="AO173" s="47"/>
      <c r="AP173" s="48" t="s">
        <v>84</v>
      </c>
      <c r="AQ173" s="51">
        <v>10</v>
      </c>
      <c r="AR173" s="48" t="s">
        <v>221</v>
      </c>
      <c r="AS173" s="48">
        <v>25001</v>
      </c>
      <c r="AT173" s="47" t="b">
        <v>0</v>
      </c>
      <c r="AU173" s="48" t="s">
        <v>81</v>
      </c>
      <c r="AV173" s="48"/>
      <c r="AW173" s="48" t="s">
        <v>222</v>
      </c>
      <c r="AX173" s="48"/>
      <c r="AY173" s="48" t="s">
        <v>85</v>
      </c>
      <c r="AZ173" s="47" t="b">
        <v>0</v>
      </c>
      <c r="BA173" s="47"/>
      <c r="BB173" s="47"/>
      <c r="BC173" s="48"/>
      <c r="BD173" s="48"/>
      <c r="BE173" s="47" t="b">
        <v>0</v>
      </c>
      <c r="BF173" s="47" t="b">
        <v>0</v>
      </c>
      <c r="BG173" s="48"/>
      <c r="BH173" s="48"/>
      <c r="BI173" s="49">
        <v>0</v>
      </c>
      <c r="BJ173" s="49">
        <v>0</v>
      </c>
      <c r="BK173" s="49">
        <v>159840</v>
      </c>
      <c r="BL173" s="48"/>
      <c r="BM173" s="48"/>
      <c r="BN173" s="48"/>
      <c r="BO173" s="48"/>
      <c r="BP173" s="48" t="s">
        <v>181</v>
      </c>
      <c r="BQ173" s="48"/>
      <c r="BR173" s="48"/>
      <c r="BS173" s="48">
        <v>0</v>
      </c>
      <c r="BT173" s="48"/>
      <c r="BU173" s="48"/>
      <c r="BW173" s="24" t="str">
        <f ca="1">VLOOKUP(BX173,Data!B:D,3,0)</f>
        <v>김화니</v>
      </c>
      <c r="BX173" s="24" t="str">
        <f>IFERROR(VLOOKUP(M173, 할인점점포등록!E:I, 5, 0), M173)</f>
        <v>세화약품(부산)</v>
      </c>
    </row>
    <row r="174" spans="2:76" ht="16.5" customHeight="1" x14ac:dyDescent="0.3">
      <c r="B174" s="47"/>
      <c r="C174" s="47" t="b">
        <v>1</v>
      </c>
      <c r="D174" s="48"/>
      <c r="E174" s="48" t="s">
        <v>211</v>
      </c>
      <c r="F174" s="48">
        <v>202610010034</v>
      </c>
      <c r="G174" s="52">
        <v>46296</v>
      </c>
      <c r="H174" s="48" t="s">
        <v>82</v>
      </c>
      <c r="I174" s="48" t="s">
        <v>83</v>
      </c>
      <c r="J174" s="48" t="s">
        <v>212</v>
      </c>
      <c r="K174" s="48" t="s">
        <v>213</v>
      </c>
      <c r="L174" s="48" t="s">
        <v>409</v>
      </c>
      <c r="M174" s="48" t="s">
        <v>409</v>
      </c>
      <c r="N174" s="48"/>
      <c r="O174" s="47" t="s">
        <v>410</v>
      </c>
      <c r="P174" s="48" t="s">
        <v>409</v>
      </c>
      <c r="Q174" s="48"/>
      <c r="R174" s="47" t="b">
        <v>0</v>
      </c>
      <c r="S174" s="48" t="s">
        <v>389</v>
      </c>
      <c r="T174" s="48" t="s">
        <v>390</v>
      </c>
      <c r="U174" s="48">
        <v>30</v>
      </c>
      <c r="V174" s="48" t="s">
        <v>234</v>
      </c>
      <c r="W174" s="48" t="s">
        <v>235</v>
      </c>
      <c r="X174" s="48" t="s">
        <v>236</v>
      </c>
      <c r="Y174" s="47"/>
      <c r="Z174" s="48" t="s">
        <v>84</v>
      </c>
      <c r="AA174" s="49">
        <v>19320</v>
      </c>
      <c r="AB174" s="49">
        <v>17388</v>
      </c>
      <c r="AC174" s="49">
        <v>10</v>
      </c>
      <c r="AD174" s="47" t="b">
        <v>1</v>
      </c>
      <c r="AE174" s="50">
        <v>10</v>
      </c>
      <c r="AF174" s="48" t="s">
        <v>9</v>
      </c>
      <c r="AG174" s="49">
        <v>1</v>
      </c>
      <c r="AH174" s="49">
        <v>17388</v>
      </c>
      <c r="AI174" s="49">
        <v>158073</v>
      </c>
      <c r="AJ174" s="49">
        <v>15807</v>
      </c>
      <c r="AK174" s="49">
        <v>173880</v>
      </c>
      <c r="AL174" s="50">
        <v>158073</v>
      </c>
      <c r="AM174" s="50">
        <v>15807</v>
      </c>
      <c r="AN174" s="50">
        <v>173880</v>
      </c>
      <c r="AO174" s="47"/>
      <c r="AP174" s="48" t="s">
        <v>84</v>
      </c>
      <c r="AQ174" s="51">
        <v>10</v>
      </c>
      <c r="AR174" s="48" t="s">
        <v>221</v>
      </c>
      <c r="AS174" s="48">
        <v>25001</v>
      </c>
      <c r="AT174" s="47" t="b">
        <v>0</v>
      </c>
      <c r="AU174" s="48" t="s">
        <v>81</v>
      </c>
      <c r="AV174" s="48"/>
      <c r="AW174" s="48" t="s">
        <v>222</v>
      </c>
      <c r="AX174" s="48"/>
      <c r="AY174" s="48" t="s">
        <v>85</v>
      </c>
      <c r="AZ174" s="47" t="b">
        <v>0</v>
      </c>
      <c r="BA174" s="47"/>
      <c r="BB174" s="47"/>
      <c r="BC174" s="48"/>
      <c r="BD174" s="48"/>
      <c r="BE174" s="47" t="b">
        <v>0</v>
      </c>
      <c r="BF174" s="47" t="b">
        <v>0</v>
      </c>
      <c r="BG174" s="48"/>
      <c r="BH174" s="48"/>
      <c r="BI174" s="49">
        <v>0</v>
      </c>
      <c r="BJ174" s="49">
        <v>0</v>
      </c>
      <c r="BK174" s="49">
        <v>173880</v>
      </c>
      <c r="BL174" s="48"/>
      <c r="BM174" s="48"/>
      <c r="BN174" s="48"/>
      <c r="BO174" s="48"/>
      <c r="BP174" s="48" t="s">
        <v>181</v>
      </c>
      <c r="BQ174" s="48"/>
      <c r="BR174" s="48"/>
      <c r="BS174" s="48">
        <v>0</v>
      </c>
      <c r="BT174" s="48"/>
      <c r="BU174" s="48"/>
      <c r="BW174" s="24" t="str">
        <f ca="1">VLOOKUP(BX174,Data!B:D,3,0)</f>
        <v>김화니</v>
      </c>
      <c r="BX174" s="24" t="str">
        <f>IFERROR(VLOOKUP(M174, 할인점점포등록!E:I, 5, 0), M174)</f>
        <v>세화약품(부산)</v>
      </c>
    </row>
    <row r="175" spans="2:76" ht="16.5" customHeight="1" x14ac:dyDescent="0.3">
      <c r="B175" s="47"/>
      <c r="C175" s="47" t="b">
        <v>1</v>
      </c>
      <c r="D175" s="48"/>
      <c r="E175" s="48" t="s">
        <v>211</v>
      </c>
      <c r="F175" s="48">
        <v>202610010034</v>
      </c>
      <c r="G175" s="52">
        <v>46296</v>
      </c>
      <c r="H175" s="48" t="s">
        <v>82</v>
      </c>
      <c r="I175" s="48" t="s">
        <v>83</v>
      </c>
      <c r="J175" s="48" t="s">
        <v>212</v>
      </c>
      <c r="K175" s="48" t="s">
        <v>213</v>
      </c>
      <c r="L175" s="48" t="s">
        <v>409</v>
      </c>
      <c r="M175" s="48" t="s">
        <v>409</v>
      </c>
      <c r="N175" s="48"/>
      <c r="O175" s="47" t="s">
        <v>410</v>
      </c>
      <c r="P175" s="48" t="s">
        <v>409</v>
      </c>
      <c r="Q175" s="48"/>
      <c r="R175" s="47" t="b">
        <v>0</v>
      </c>
      <c r="S175" s="48" t="s">
        <v>399</v>
      </c>
      <c r="T175" s="48" t="s">
        <v>346</v>
      </c>
      <c r="U175" s="48">
        <v>30</v>
      </c>
      <c r="V175" s="48" t="s">
        <v>218</v>
      </c>
      <c r="W175" s="48" t="s">
        <v>219</v>
      </c>
      <c r="X175" s="48" t="s">
        <v>225</v>
      </c>
      <c r="Y175" s="47"/>
      <c r="Z175" s="48" t="s">
        <v>84</v>
      </c>
      <c r="AA175" s="49">
        <v>15000</v>
      </c>
      <c r="AB175" s="49">
        <v>13500</v>
      </c>
      <c r="AC175" s="49">
        <v>10</v>
      </c>
      <c r="AD175" s="47" t="b">
        <v>1</v>
      </c>
      <c r="AE175" s="50">
        <v>10</v>
      </c>
      <c r="AF175" s="48" t="s">
        <v>9</v>
      </c>
      <c r="AG175" s="49">
        <v>1</v>
      </c>
      <c r="AH175" s="49">
        <v>13500</v>
      </c>
      <c r="AI175" s="49">
        <v>122727</v>
      </c>
      <c r="AJ175" s="49">
        <v>12273</v>
      </c>
      <c r="AK175" s="49">
        <v>135000</v>
      </c>
      <c r="AL175" s="50">
        <v>122727</v>
      </c>
      <c r="AM175" s="50">
        <v>12273</v>
      </c>
      <c r="AN175" s="50">
        <v>135000</v>
      </c>
      <c r="AO175" s="47"/>
      <c r="AP175" s="48" t="s">
        <v>84</v>
      </c>
      <c r="AQ175" s="51">
        <v>10</v>
      </c>
      <c r="AR175" s="48" t="s">
        <v>221</v>
      </c>
      <c r="AS175" s="48" t="s">
        <v>396</v>
      </c>
      <c r="AT175" s="47" t="b">
        <v>0</v>
      </c>
      <c r="AU175" s="48" t="s">
        <v>81</v>
      </c>
      <c r="AV175" s="48"/>
      <c r="AW175" s="48" t="s">
        <v>222</v>
      </c>
      <c r="AX175" s="48"/>
      <c r="AY175" s="48" t="s">
        <v>85</v>
      </c>
      <c r="AZ175" s="47" t="b">
        <v>0</v>
      </c>
      <c r="BA175" s="47"/>
      <c r="BB175" s="47"/>
      <c r="BC175" s="48"/>
      <c r="BD175" s="48"/>
      <c r="BE175" s="47" t="b">
        <v>0</v>
      </c>
      <c r="BF175" s="47" t="b">
        <v>0</v>
      </c>
      <c r="BG175" s="48"/>
      <c r="BH175" s="48"/>
      <c r="BI175" s="49">
        <v>0</v>
      </c>
      <c r="BJ175" s="49">
        <v>0</v>
      </c>
      <c r="BK175" s="49">
        <v>135000</v>
      </c>
      <c r="BL175" s="48"/>
      <c r="BM175" s="48"/>
      <c r="BN175" s="48"/>
      <c r="BO175" s="48"/>
      <c r="BP175" s="48" t="s">
        <v>181</v>
      </c>
      <c r="BQ175" s="48"/>
      <c r="BR175" s="48"/>
      <c r="BS175" s="48">
        <v>0</v>
      </c>
      <c r="BT175" s="48"/>
      <c r="BU175" s="48"/>
      <c r="BW175" s="24" t="str">
        <f ca="1">VLOOKUP(BX175,Data!B:D,3,0)</f>
        <v>김화니</v>
      </c>
      <c r="BX175" s="24" t="str">
        <f>IFERROR(VLOOKUP(M175, 할인점점포등록!E:I, 5, 0), M175)</f>
        <v>세화약품(부산)</v>
      </c>
    </row>
    <row r="176" spans="2:76" ht="16.5" customHeight="1" x14ac:dyDescent="0.3">
      <c r="B176" s="47"/>
      <c r="C176" s="47" t="b">
        <v>1</v>
      </c>
      <c r="D176" s="48"/>
      <c r="E176" s="48" t="s">
        <v>211</v>
      </c>
      <c r="F176" s="48">
        <v>202610010034</v>
      </c>
      <c r="G176" s="52">
        <v>46296</v>
      </c>
      <c r="H176" s="48" t="s">
        <v>82</v>
      </c>
      <c r="I176" s="48" t="s">
        <v>83</v>
      </c>
      <c r="J176" s="48" t="s">
        <v>212</v>
      </c>
      <c r="K176" s="48" t="s">
        <v>213</v>
      </c>
      <c r="L176" s="48" t="s">
        <v>409</v>
      </c>
      <c r="M176" s="48" t="s">
        <v>409</v>
      </c>
      <c r="N176" s="48"/>
      <c r="O176" s="47" t="s">
        <v>410</v>
      </c>
      <c r="P176" s="48" t="s">
        <v>409</v>
      </c>
      <c r="Q176" s="48"/>
      <c r="R176" s="47" t="b">
        <v>0</v>
      </c>
      <c r="S176" s="48" t="s">
        <v>345</v>
      </c>
      <c r="T176" s="48" t="s">
        <v>346</v>
      </c>
      <c r="U176" s="48">
        <v>90</v>
      </c>
      <c r="V176" s="48" t="s">
        <v>218</v>
      </c>
      <c r="W176" s="48" t="s">
        <v>219</v>
      </c>
      <c r="X176" s="48" t="s">
        <v>225</v>
      </c>
      <c r="Y176" s="47"/>
      <c r="Z176" s="48" t="s">
        <v>84</v>
      </c>
      <c r="AA176" s="49">
        <v>45000</v>
      </c>
      <c r="AB176" s="49">
        <v>40500</v>
      </c>
      <c r="AC176" s="49">
        <v>10</v>
      </c>
      <c r="AD176" s="47" t="b">
        <v>1</v>
      </c>
      <c r="AE176" s="50">
        <v>10</v>
      </c>
      <c r="AF176" s="48" t="s">
        <v>9</v>
      </c>
      <c r="AG176" s="49">
        <v>1</v>
      </c>
      <c r="AH176" s="49">
        <v>40500</v>
      </c>
      <c r="AI176" s="49">
        <v>368182</v>
      </c>
      <c r="AJ176" s="49">
        <v>36818</v>
      </c>
      <c r="AK176" s="49">
        <v>405000</v>
      </c>
      <c r="AL176" s="50">
        <v>368182</v>
      </c>
      <c r="AM176" s="50">
        <v>36818</v>
      </c>
      <c r="AN176" s="50">
        <v>405000</v>
      </c>
      <c r="AO176" s="47"/>
      <c r="AP176" s="48" t="s">
        <v>84</v>
      </c>
      <c r="AQ176" s="51">
        <v>10</v>
      </c>
      <c r="AR176" s="48" t="s">
        <v>221</v>
      </c>
      <c r="AS176" s="48">
        <v>24004</v>
      </c>
      <c r="AT176" s="47" t="b">
        <v>0</v>
      </c>
      <c r="AU176" s="48" t="s">
        <v>81</v>
      </c>
      <c r="AV176" s="48"/>
      <c r="AW176" s="48" t="s">
        <v>222</v>
      </c>
      <c r="AX176" s="48"/>
      <c r="AY176" s="48" t="s">
        <v>85</v>
      </c>
      <c r="AZ176" s="47" t="b">
        <v>0</v>
      </c>
      <c r="BA176" s="47"/>
      <c r="BB176" s="47"/>
      <c r="BC176" s="48"/>
      <c r="BD176" s="48"/>
      <c r="BE176" s="47" t="b">
        <v>0</v>
      </c>
      <c r="BF176" s="47" t="b">
        <v>0</v>
      </c>
      <c r="BG176" s="48"/>
      <c r="BH176" s="48"/>
      <c r="BI176" s="49">
        <v>0</v>
      </c>
      <c r="BJ176" s="49">
        <v>0</v>
      </c>
      <c r="BK176" s="49">
        <v>405000</v>
      </c>
      <c r="BL176" s="48"/>
      <c r="BM176" s="48"/>
      <c r="BN176" s="48"/>
      <c r="BO176" s="48"/>
      <c r="BP176" s="48" t="s">
        <v>181</v>
      </c>
      <c r="BQ176" s="48"/>
      <c r="BR176" s="48"/>
      <c r="BS176" s="48">
        <v>0</v>
      </c>
      <c r="BT176" s="48"/>
      <c r="BU176" s="48"/>
      <c r="BW176" s="24" t="str">
        <f ca="1">VLOOKUP(BX176,Data!B:D,3,0)</f>
        <v>김화니</v>
      </c>
      <c r="BX176" s="24" t="str">
        <f>IFERROR(VLOOKUP(M176, 할인점점포등록!E:I, 5, 0), M176)</f>
        <v>세화약품(부산)</v>
      </c>
    </row>
    <row r="177" spans="2:76" ht="16.5" customHeight="1" x14ac:dyDescent="0.3">
      <c r="B177" s="47"/>
      <c r="C177" s="47" t="b">
        <v>1</v>
      </c>
      <c r="D177" s="48"/>
      <c r="E177" s="48" t="s">
        <v>211</v>
      </c>
      <c r="F177" s="48">
        <v>202610010034</v>
      </c>
      <c r="G177" s="52">
        <v>46296</v>
      </c>
      <c r="H177" s="48" t="s">
        <v>82</v>
      </c>
      <c r="I177" s="48" t="s">
        <v>83</v>
      </c>
      <c r="J177" s="48" t="s">
        <v>212</v>
      </c>
      <c r="K177" s="48" t="s">
        <v>213</v>
      </c>
      <c r="L177" s="48" t="s">
        <v>409</v>
      </c>
      <c r="M177" s="48" t="s">
        <v>409</v>
      </c>
      <c r="N177" s="48"/>
      <c r="O177" s="47" t="s">
        <v>410</v>
      </c>
      <c r="P177" s="48" t="s">
        <v>409</v>
      </c>
      <c r="Q177" s="48"/>
      <c r="R177" s="47" t="b">
        <v>0</v>
      </c>
      <c r="S177" s="48" t="s">
        <v>223</v>
      </c>
      <c r="T177" s="48" t="s">
        <v>224</v>
      </c>
      <c r="U177" s="48">
        <v>300</v>
      </c>
      <c r="V177" s="48" t="s">
        <v>218</v>
      </c>
      <c r="W177" s="48" t="s">
        <v>219</v>
      </c>
      <c r="X177" s="48" t="s">
        <v>225</v>
      </c>
      <c r="Y177" s="47"/>
      <c r="Z177" s="48" t="s">
        <v>84</v>
      </c>
      <c r="AA177" s="49">
        <v>44400</v>
      </c>
      <c r="AB177" s="49">
        <v>39960</v>
      </c>
      <c r="AC177" s="49">
        <v>10</v>
      </c>
      <c r="AD177" s="47" t="b">
        <v>1</v>
      </c>
      <c r="AE177" s="50">
        <v>10</v>
      </c>
      <c r="AF177" s="48" t="s">
        <v>9</v>
      </c>
      <c r="AG177" s="49">
        <v>1</v>
      </c>
      <c r="AH177" s="49">
        <v>39960</v>
      </c>
      <c r="AI177" s="49">
        <v>363273</v>
      </c>
      <c r="AJ177" s="49">
        <v>36327</v>
      </c>
      <c r="AK177" s="49">
        <v>399600</v>
      </c>
      <c r="AL177" s="50">
        <v>363273</v>
      </c>
      <c r="AM177" s="50">
        <v>36327</v>
      </c>
      <c r="AN177" s="50">
        <v>399600</v>
      </c>
      <c r="AO177" s="47"/>
      <c r="AP177" s="48" t="s">
        <v>84</v>
      </c>
      <c r="AQ177" s="51">
        <v>10</v>
      </c>
      <c r="AR177" s="48" t="s">
        <v>221</v>
      </c>
      <c r="AS177" s="48">
        <v>26005</v>
      </c>
      <c r="AT177" s="47" t="b">
        <v>0</v>
      </c>
      <c r="AU177" s="48" t="s">
        <v>81</v>
      </c>
      <c r="AV177" s="48"/>
      <c r="AW177" s="48" t="s">
        <v>222</v>
      </c>
      <c r="AX177" s="48"/>
      <c r="AY177" s="48" t="s">
        <v>85</v>
      </c>
      <c r="AZ177" s="47" t="b">
        <v>0</v>
      </c>
      <c r="BA177" s="47"/>
      <c r="BB177" s="47"/>
      <c r="BC177" s="48"/>
      <c r="BD177" s="48"/>
      <c r="BE177" s="47" t="b">
        <v>0</v>
      </c>
      <c r="BF177" s="47" t="b">
        <v>0</v>
      </c>
      <c r="BG177" s="48"/>
      <c r="BH177" s="48"/>
      <c r="BI177" s="49">
        <v>0</v>
      </c>
      <c r="BJ177" s="49">
        <v>0</v>
      </c>
      <c r="BK177" s="49">
        <v>399600</v>
      </c>
      <c r="BL177" s="48"/>
      <c r="BM177" s="48"/>
      <c r="BN177" s="48"/>
      <c r="BO177" s="48"/>
      <c r="BP177" s="48" t="s">
        <v>181</v>
      </c>
      <c r="BQ177" s="48"/>
      <c r="BR177" s="48"/>
      <c r="BS177" s="48">
        <v>0</v>
      </c>
      <c r="BT177" s="48"/>
      <c r="BU177" s="48"/>
      <c r="BW177" s="24" t="str">
        <f ca="1">VLOOKUP(BX177,Data!B:D,3,0)</f>
        <v>김화니</v>
      </c>
      <c r="BX177" s="24" t="str">
        <f>IFERROR(VLOOKUP(M177, 할인점점포등록!E:I, 5, 0), M177)</f>
        <v>세화약품(부산)</v>
      </c>
    </row>
    <row r="178" spans="2:76" ht="16.5" customHeight="1" x14ac:dyDescent="0.3">
      <c r="B178" s="47"/>
      <c r="C178" s="47" t="b">
        <v>1</v>
      </c>
      <c r="D178" s="48"/>
      <c r="E178" s="48" t="s">
        <v>211</v>
      </c>
      <c r="F178" s="48">
        <v>202610010034</v>
      </c>
      <c r="G178" s="52">
        <v>46296</v>
      </c>
      <c r="H178" s="48" t="s">
        <v>82</v>
      </c>
      <c r="I178" s="48" t="s">
        <v>83</v>
      </c>
      <c r="J178" s="48" t="s">
        <v>212</v>
      </c>
      <c r="K178" s="48" t="s">
        <v>213</v>
      </c>
      <c r="L178" s="48" t="s">
        <v>409</v>
      </c>
      <c r="M178" s="48" t="s">
        <v>409</v>
      </c>
      <c r="N178" s="48"/>
      <c r="O178" s="47" t="s">
        <v>410</v>
      </c>
      <c r="P178" s="48" t="s">
        <v>409</v>
      </c>
      <c r="Q178" s="48"/>
      <c r="R178" s="47" t="b">
        <v>0</v>
      </c>
      <c r="S178" s="48" t="s">
        <v>267</v>
      </c>
      <c r="T178" s="48" t="s">
        <v>224</v>
      </c>
      <c r="U178" s="48">
        <v>30</v>
      </c>
      <c r="V178" s="48" t="s">
        <v>218</v>
      </c>
      <c r="W178" s="48" t="s">
        <v>219</v>
      </c>
      <c r="X178" s="48" t="s">
        <v>225</v>
      </c>
      <c r="Y178" s="47"/>
      <c r="Z178" s="48" t="s">
        <v>84</v>
      </c>
      <c r="AA178" s="49">
        <v>4440</v>
      </c>
      <c r="AB178" s="49">
        <v>3996</v>
      </c>
      <c r="AC178" s="49">
        <v>10</v>
      </c>
      <c r="AD178" s="47" t="b">
        <v>1</v>
      </c>
      <c r="AE178" s="50">
        <v>10</v>
      </c>
      <c r="AF178" s="48" t="s">
        <v>9</v>
      </c>
      <c r="AG178" s="49">
        <v>1</v>
      </c>
      <c r="AH178" s="49">
        <v>3996</v>
      </c>
      <c r="AI178" s="49">
        <v>36327</v>
      </c>
      <c r="AJ178" s="49">
        <v>3633</v>
      </c>
      <c r="AK178" s="49">
        <v>39960</v>
      </c>
      <c r="AL178" s="50">
        <v>36327</v>
      </c>
      <c r="AM178" s="50">
        <v>3633</v>
      </c>
      <c r="AN178" s="50">
        <v>39960</v>
      </c>
      <c r="AO178" s="47"/>
      <c r="AP178" s="48" t="s">
        <v>84</v>
      </c>
      <c r="AQ178" s="51">
        <v>10</v>
      </c>
      <c r="AR178" s="48" t="s">
        <v>221</v>
      </c>
      <c r="AS178" s="48" t="s">
        <v>268</v>
      </c>
      <c r="AT178" s="47" t="b">
        <v>0</v>
      </c>
      <c r="AU178" s="48" t="s">
        <v>81</v>
      </c>
      <c r="AV178" s="48"/>
      <c r="AW178" s="48" t="s">
        <v>222</v>
      </c>
      <c r="AX178" s="48"/>
      <c r="AY178" s="48" t="s">
        <v>85</v>
      </c>
      <c r="AZ178" s="47" t="b">
        <v>0</v>
      </c>
      <c r="BA178" s="47"/>
      <c r="BB178" s="47"/>
      <c r="BC178" s="48"/>
      <c r="BD178" s="48"/>
      <c r="BE178" s="47" t="b">
        <v>0</v>
      </c>
      <c r="BF178" s="47" t="b">
        <v>0</v>
      </c>
      <c r="BG178" s="48"/>
      <c r="BH178" s="48"/>
      <c r="BI178" s="49">
        <v>0</v>
      </c>
      <c r="BJ178" s="49">
        <v>0</v>
      </c>
      <c r="BK178" s="49">
        <v>39960</v>
      </c>
      <c r="BL178" s="48"/>
      <c r="BM178" s="48"/>
      <c r="BN178" s="48"/>
      <c r="BO178" s="48"/>
      <c r="BP178" s="48" t="s">
        <v>181</v>
      </c>
      <c r="BQ178" s="48"/>
      <c r="BR178" s="48"/>
      <c r="BS178" s="48">
        <v>0</v>
      </c>
      <c r="BT178" s="48"/>
      <c r="BU178" s="48"/>
      <c r="BW178" s="24" t="str">
        <f ca="1">VLOOKUP(BX178,Data!B:D,3,0)</f>
        <v>김화니</v>
      </c>
      <c r="BX178" s="24" t="str">
        <f>IFERROR(VLOOKUP(M178, 할인점점포등록!E:I, 5, 0), M178)</f>
        <v>세화약품(부산)</v>
      </c>
    </row>
    <row r="179" spans="2:76" ht="16.5" customHeight="1" x14ac:dyDescent="0.3">
      <c r="B179" s="47"/>
      <c r="C179" s="47" t="b">
        <v>1</v>
      </c>
      <c r="D179" s="48"/>
      <c r="E179" s="48" t="s">
        <v>211</v>
      </c>
      <c r="F179" s="48">
        <v>202610010034</v>
      </c>
      <c r="G179" s="52">
        <v>46296</v>
      </c>
      <c r="H179" s="48" t="s">
        <v>82</v>
      </c>
      <c r="I179" s="48" t="s">
        <v>83</v>
      </c>
      <c r="J179" s="48" t="s">
        <v>212</v>
      </c>
      <c r="K179" s="48" t="s">
        <v>213</v>
      </c>
      <c r="L179" s="48" t="s">
        <v>409</v>
      </c>
      <c r="M179" s="48" t="s">
        <v>409</v>
      </c>
      <c r="N179" s="48"/>
      <c r="O179" s="47" t="s">
        <v>410</v>
      </c>
      <c r="P179" s="48" t="s">
        <v>409</v>
      </c>
      <c r="Q179" s="48"/>
      <c r="R179" s="47" t="b">
        <v>0</v>
      </c>
      <c r="S179" s="48" t="s">
        <v>254</v>
      </c>
      <c r="T179" s="48" t="s">
        <v>255</v>
      </c>
      <c r="U179" s="48">
        <v>10</v>
      </c>
      <c r="V179" s="48" t="s">
        <v>218</v>
      </c>
      <c r="W179" s="48" t="s">
        <v>256</v>
      </c>
      <c r="X179" s="48" t="s">
        <v>257</v>
      </c>
      <c r="Y179" s="47"/>
      <c r="Z179" s="48" t="s">
        <v>84</v>
      </c>
      <c r="AA179" s="49">
        <v>6780</v>
      </c>
      <c r="AB179" s="49">
        <v>6102</v>
      </c>
      <c r="AC179" s="49">
        <v>10</v>
      </c>
      <c r="AD179" s="47" t="b">
        <v>1</v>
      </c>
      <c r="AE179" s="50">
        <v>10</v>
      </c>
      <c r="AF179" s="48" t="s">
        <v>9</v>
      </c>
      <c r="AG179" s="49">
        <v>1</v>
      </c>
      <c r="AH179" s="49">
        <v>6102</v>
      </c>
      <c r="AI179" s="49">
        <v>55473</v>
      </c>
      <c r="AJ179" s="49">
        <v>5547</v>
      </c>
      <c r="AK179" s="49">
        <v>61020</v>
      </c>
      <c r="AL179" s="50">
        <v>55473</v>
      </c>
      <c r="AM179" s="50">
        <v>5547</v>
      </c>
      <c r="AN179" s="50">
        <v>61020</v>
      </c>
      <c r="AO179" s="47"/>
      <c r="AP179" s="48" t="s">
        <v>84</v>
      </c>
      <c r="AQ179" s="51">
        <v>10</v>
      </c>
      <c r="AR179" s="48" t="s">
        <v>221</v>
      </c>
      <c r="AS179" s="48">
        <v>25005</v>
      </c>
      <c r="AT179" s="47" t="b">
        <v>0</v>
      </c>
      <c r="AU179" s="48" t="s">
        <v>81</v>
      </c>
      <c r="AV179" s="48"/>
      <c r="AW179" s="48" t="s">
        <v>222</v>
      </c>
      <c r="AX179" s="48"/>
      <c r="AY179" s="48" t="s">
        <v>85</v>
      </c>
      <c r="AZ179" s="47" t="b">
        <v>0</v>
      </c>
      <c r="BA179" s="47"/>
      <c r="BB179" s="47"/>
      <c r="BC179" s="48"/>
      <c r="BD179" s="48"/>
      <c r="BE179" s="47" t="b">
        <v>0</v>
      </c>
      <c r="BF179" s="47" t="b">
        <v>0</v>
      </c>
      <c r="BG179" s="48"/>
      <c r="BH179" s="48"/>
      <c r="BI179" s="49">
        <v>0</v>
      </c>
      <c r="BJ179" s="49">
        <v>0</v>
      </c>
      <c r="BK179" s="49">
        <v>61020</v>
      </c>
      <c r="BL179" s="48"/>
      <c r="BM179" s="48"/>
      <c r="BN179" s="48"/>
      <c r="BO179" s="48"/>
      <c r="BP179" s="48" t="s">
        <v>181</v>
      </c>
      <c r="BQ179" s="48"/>
      <c r="BR179" s="48"/>
      <c r="BS179" s="48">
        <v>0</v>
      </c>
      <c r="BT179" s="48"/>
      <c r="BU179" s="48"/>
      <c r="BW179" s="24" t="str">
        <f ca="1">VLOOKUP(BX179,Data!B:D,3,0)</f>
        <v>김화니</v>
      </c>
      <c r="BX179" s="24" t="str">
        <f>IFERROR(VLOOKUP(M179, 할인점점포등록!E:I, 5, 0), M179)</f>
        <v>세화약품(부산)</v>
      </c>
    </row>
    <row r="180" spans="2:76" ht="16.5" customHeight="1" x14ac:dyDescent="0.3">
      <c r="B180" s="47"/>
      <c r="C180" s="47" t="b">
        <v>1</v>
      </c>
      <c r="D180" s="48"/>
      <c r="E180" s="48" t="s">
        <v>211</v>
      </c>
      <c r="F180" s="48">
        <v>202610010034</v>
      </c>
      <c r="G180" s="52">
        <v>46296</v>
      </c>
      <c r="H180" s="48" t="s">
        <v>82</v>
      </c>
      <c r="I180" s="48" t="s">
        <v>83</v>
      </c>
      <c r="J180" s="48" t="s">
        <v>212</v>
      </c>
      <c r="K180" s="48" t="s">
        <v>213</v>
      </c>
      <c r="L180" s="48" t="s">
        <v>409</v>
      </c>
      <c r="M180" s="48" t="s">
        <v>409</v>
      </c>
      <c r="N180" s="48"/>
      <c r="O180" s="47" t="s">
        <v>410</v>
      </c>
      <c r="P180" s="48" t="s">
        <v>409</v>
      </c>
      <c r="Q180" s="48"/>
      <c r="R180" s="47" t="b">
        <v>0</v>
      </c>
      <c r="S180" s="48" t="s">
        <v>373</v>
      </c>
      <c r="T180" s="48" t="s">
        <v>374</v>
      </c>
      <c r="U180" s="48">
        <v>1</v>
      </c>
      <c r="V180" s="48" t="s">
        <v>234</v>
      </c>
      <c r="W180" s="48" t="s">
        <v>375</v>
      </c>
      <c r="X180" s="48" t="s">
        <v>376</v>
      </c>
      <c r="Y180" s="47"/>
      <c r="Z180" s="48" t="s">
        <v>84</v>
      </c>
      <c r="AA180" s="49">
        <v>9000</v>
      </c>
      <c r="AB180" s="49">
        <v>8100</v>
      </c>
      <c r="AC180" s="49">
        <v>5</v>
      </c>
      <c r="AD180" s="47" t="b">
        <v>1</v>
      </c>
      <c r="AE180" s="50">
        <v>10</v>
      </c>
      <c r="AF180" s="48" t="s">
        <v>9</v>
      </c>
      <c r="AG180" s="49">
        <v>1</v>
      </c>
      <c r="AH180" s="49">
        <v>8100</v>
      </c>
      <c r="AI180" s="49">
        <v>36818</v>
      </c>
      <c r="AJ180" s="49">
        <v>3682</v>
      </c>
      <c r="AK180" s="49">
        <v>40500</v>
      </c>
      <c r="AL180" s="50">
        <v>36818</v>
      </c>
      <c r="AM180" s="50">
        <v>3682</v>
      </c>
      <c r="AN180" s="50">
        <v>40500</v>
      </c>
      <c r="AO180" s="47"/>
      <c r="AP180" s="48" t="s">
        <v>84</v>
      </c>
      <c r="AQ180" s="51">
        <v>5</v>
      </c>
      <c r="AR180" s="48" t="s">
        <v>221</v>
      </c>
      <c r="AS180" s="48">
        <v>25001</v>
      </c>
      <c r="AT180" s="47" t="b">
        <v>0</v>
      </c>
      <c r="AU180" s="48" t="s">
        <v>81</v>
      </c>
      <c r="AV180" s="48"/>
      <c r="AW180" s="48" t="s">
        <v>222</v>
      </c>
      <c r="AX180" s="48"/>
      <c r="AY180" s="48" t="s">
        <v>85</v>
      </c>
      <c r="AZ180" s="47" t="b">
        <v>0</v>
      </c>
      <c r="BA180" s="47"/>
      <c r="BB180" s="47"/>
      <c r="BC180" s="48"/>
      <c r="BD180" s="48"/>
      <c r="BE180" s="47" t="b">
        <v>0</v>
      </c>
      <c r="BF180" s="47" t="b">
        <v>0</v>
      </c>
      <c r="BG180" s="48"/>
      <c r="BH180" s="48"/>
      <c r="BI180" s="49">
        <v>0</v>
      </c>
      <c r="BJ180" s="49">
        <v>0</v>
      </c>
      <c r="BK180" s="49">
        <v>40500</v>
      </c>
      <c r="BL180" s="48"/>
      <c r="BM180" s="48"/>
      <c r="BN180" s="48"/>
      <c r="BO180" s="48"/>
      <c r="BP180" s="48" t="s">
        <v>181</v>
      </c>
      <c r="BQ180" s="48"/>
      <c r="BR180" s="48"/>
      <c r="BS180" s="48">
        <v>0</v>
      </c>
      <c r="BT180" s="48"/>
      <c r="BU180" s="48"/>
      <c r="BW180" s="24" t="str">
        <f ca="1">VLOOKUP(BX180,Data!B:D,3,0)</f>
        <v>김화니</v>
      </c>
      <c r="BX180" s="24" t="str">
        <f>IFERROR(VLOOKUP(M180, 할인점점포등록!E:I, 5, 0), M180)</f>
        <v>세화약품(부산)</v>
      </c>
    </row>
    <row r="181" spans="2:76" ht="16.5" customHeight="1" x14ac:dyDescent="0.3">
      <c r="B181" s="47"/>
      <c r="C181" s="47" t="b">
        <v>1</v>
      </c>
      <c r="D181" s="48"/>
      <c r="E181" s="48" t="s">
        <v>211</v>
      </c>
      <c r="F181" s="48">
        <v>202610010034</v>
      </c>
      <c r="G181" s="52">
        <v>46296</v>
      </c>
      <c r="H181" s="48" t="s">
        <v>82</v>
      </c>
      <c r="I181" s="48" t="s">
        <v>83</v>
      </c>
      <c r="J181" s="48" t="s">
        <v>212</v>
      </c>
      <c r="K181" s="48" t="s">
        <v>213</v>
      </c>
      <c r="L181" s="48" t="s">
        <v>409</v>
      </c>
      <c r="M181" s="48" t="s">
        <v>409</v>
      </c>
      <c r="N181" s="48"/>
      <c r="O181" s="47" t="s">
        <v>410</v>
      </c>
      <c r="P181" s="48" t="s">
        <v>409</v>
      </c>
      <c r="Q181" s="48"/>
      <c r="R181" s="47" t="b">
        <v>0</v>
      </c>
      <c r="S181" s="48" t="s">
        <v>392</v>
      </c>
      <c r="T181" s="48" t="s">
        <v>393</v>
      </c>
      <c r="U181" s="48">
        <v>10</v>
      </c>
      <c r="V181" s="48" t="s">
        <v>218</v>
      </c>
      <c r="W181" s="48" t="s">
        <v>256</v>
      </c>
      <c r="X181" s="48" t="s">
        <v>257</v>
      </c>
      <c r="Y181" s="47"/>
      <c r="Z181" s="48" t="s">
        <v>84</v>
      </c>
      <c r="AA181" s="49">
        <v>18000</v>
      </c>
      <c r="AB181" s="49">
        <v>16200</v>
      </c>
      <c r="AC181" s="49">
        <v>10</v>
      </c>
      <c r="AD181" s="47" t="b">
        <v>1</v>
      </c>
      <c r="AE181" s="50">
        <v>10</v>
      </c>
      <c r="AF181" s="48" t="s">
        <v>9</v>
      </c>
      <c r="AG181" s="49">
        <v>1</v>
      </c>
      <c r="AH181" s="49">
        <v>16200</v>
      </c>
      <c r="AI181" s="49">
        <v>147273</v>
      </c>
      <c r="AJ181" s="49">
        <v>14727</v>
      </c>
      <c r="AK181" s="49">
        <v>162000</v>
      </c>
      <c r="AL181" s="50">
        <v>147273</v>
      </c>
      <c r="AM181" s="50">
        <v>14727</v>
      </c>
      <c r="AN181" s="50">
        <v>162000</v>
      </c>
      <c r="AO181" s="47"/>
      <c r="AP181" s="48" t="s">
        <v>84</v>
      </c>
      <c r="AQ181" s="51">
        <v>10</v>
      </c>
      <c r="AR181" s="48" t="s">
        <v>221</v>
      </c>
      <c r="AS181" s="48">
        <v>25002</v>
      </c>
      <c r="AT181" s="47" t="b">
        <v>0</v>
      </c>
      <c r="AU181" s="48" t="s">
        <v>81</v>
      </c>
      <c r="AV181" s="48"/>
      <c r="AW181" s="48" t="s">
        <v>222</v>
      </c>
      <c r="AX181" s="48"/>
      <c r="AY181" s="48" t="s">
        <v>85</v>
      </c>
      <c r="AZ181" s="47" t="b">
        <v>0</v>
      </c>
      <c r="BA181" s="47"/>
      <c r="BB181" s="47"/>
      <c r="BC181" s="48"/>
      <c r="BD181" s="48"/>
      <c r="BE181" s="47" t="b">
        <v>0</v>
      </c>
      <c r="BF181" s="47" t="b">
        <v>0</v>
      </c>
      <c r="BG181" s="48"/>
      <c r="BH181" s="48"/>
      <c r="BI181" s="49">
        <v>0</v>
      </c>
      <c r="BJ181" s="49">
        <v>0</v>
      </c>
      <c r="BK181" s="49">
        <v>162000</v>
      </c>
      <c r="BL181" s="48"/>
      <c r="BM181" s="48"/>
      <c r="BN181" s="48"/>
      <c r="BO181" s="48"/>
      <c r="BP181" s="48" t="s">
        <v>181</v>
      </c>
      <c r="BQ181" s="48"/>
      <c r="BR181" s="48"/>
      <c r="BS181" s="48">
        <v>0</v>
      </c>
      <c r="BT181" s="48"/>
      <c r="BU181" s="48"/>
      <c r="BW181" s="24" t="str">
        <f ca="1">VLOOKUP(BX181,Data!B:D,3,0)</f>
        <v>김화니</v>
      </c>
      <c r="BX181" s="24" t="str">
        <f>IFERROR(VLOOKUP(M181, 할인점점포등록!E:I, 5, 0), M181)</f>
        <v>세화약품(부산)</v>
      </c>
    </row>
    <row r="182" spans="2:76" ht="16.5" customHeight="1" x14ac:dyDescent="0.3">
      <c r="B182" s="47"/>
      <c r="C182" s="47" t="b">
        <v>1</v>
      </c>
      <c r="D182" s="48"/>
      <c r="E182" s="48" t="s">
        <v>211</v>
      </c>
      <c r="F182" s="48">
        <v>202610010034</v>
      </c>
      <c r="G182" s="52">
        <v>46296</v>
      </c>
      <c r="H182" s="48" t="s">
        <v>82</v>
      </c>
      <c r="I182" s="48" t="s">
        <v>83</v>
      </c>
      <c r="J182" s="48" t="s">
        <v>212</v>
      </c>
      <c r="K182" s="48" t="s">
        <v>213</v>
      </c>
      <c r="L182" s="48" t="s">
        <v>409</v>
      </c>
      <c r="M182" s="48" t="s">
        <v>409</v>
      </c>
      <c r="N182" s="48"/>
      <c r="O182" s="47" t="s">
        <v>410</v>
      </c>
      <c r="P182" s="48" t="s">
        <v>409</v>
      </c>
      <c r="Q182" s="48"/>
      <c r="R182" s="47" t="b">
        <v>0</v>
      </c>
      <c r="S182" s="48" t="s">
        <v>328</v>
      </c>
      <c r="T182" s="48" t="s">
        <v>329</v>
      </c>
      <c r="U182" s="48">
        <v>300</v>
      </c>
      <c r="V182" s="48" t="s">
        <v>234</v>
      </c>
      <c r="W182" s="48" t="s">
        <v>235</v>
      </c>
      <c r="X182" s="48" t="s">
        <v>330</v>
      </c>
      <c r="Y182" s="47"/>
      <c r="Z182" s="48" t="s">
        <v>84</v>
      </c>
      <c r="AA182" s="49">
        <v>111600</v>
      </c>
      <c r="AB182" s="49">
        <v>100440</v>
      </c>
      <c r="AC182" s="49">
        <v>5</v>
      </c>
      <c r="AD182" s="47" t="b">
        <v>1</v>
      </c>
      <c r="AE182" s="50">
        <v>10</v>
      </c>
      <c r="AF182" s="48" t="s">
        <v>9</v>
      </c>
      <c r="AG182" s="49">
        <v>1</v>
      </c>
      <c r="AH182" s="49">
        <v>100440</v>
      </c>
      <c r="AI182" s="49">
        <v>456545</v>
      </c>
      <c r="AJ182" s="49">
        <v>45655</v>
      </c>
      <c r="AK182" s="49">
        <v>502200</v>
      </c>
      <c r="AL182" s="50">
        <v>456545</v>
      </c>
      <c r="AM182" s="50">
        <v>45655</v>
      </c>
      <c r="AN182" s="50">
        <v>502200</v>
      </c>
      <c r="AO182" s="47"/>
      <c r="AP182" s="48" t="s">
        <v>84</v>
      </c>
      <c r="AQ182" s="51">
        <v>5</v>
      </c>
      <c r="AR182" s="48" t="s">
        <v>221</v>
      </c>
      <c r="AS182" s="48">
        <v>25003</v>
      </c>
      <c r="AT182" s="47" t="b">
        <v>0</v>
      </c>
      <c r="AU182" s="48" t="s">
        <v>81</v>
      </c>
      <c r="AV182" s="48"/>
      <c r="AW182" s="48" t="s">
        <v>222</v>
      </c>
      <c r="AX182" s="48"/>
      <c r="AY182" s="48" t="s">
        <v>85</v>
      </c>
      <c r="AZ182" s="47" t="b">
        <v>0</v>
      </c>
      <c r="BA182" s="47"/>
      <c r="BB182" s="47"/>
      <c r="BC182" s="48"/>
      <c r="BD182" s="48"/>
      <c r="BE182" s="47" t="b">
        <v>0</v>
      </c>
      <c r="BF182" s="47" t="b">
        <v>0</v>
      </c>
      <c r="BG182" s="48"/>
      <c r="BH182" s="48"/>
      <c r="BI182" s="49">
        <v>0</v>
      </c>
      <c r="BJ182" s="49">
        <v>0</v>
      </c>
      <c r="BK182" s="49">
        <v>502200</v>
      </c>
      <c r="BL182" s="48"/>
      <c r="BM182" s="48"/>
      <c r="BN182" s="48"/>
      <c r="BO182" s="48"/>
      <c r="BP182" s="48" t="s">
        <v>181</v>
      </c>
      <c r="BQ182" s="48"/>
      <c r="BR182" s="48"/>
      <c r="BS182" s="48">
        <v>0</v>
      </c>
      <c r="BT182" s="48"/>
      <c r="BU182" s="48"/>
      <c r="BW182" s="24" t="str">
        <f ca="1">VLOOKUP(BX182,Data!B:D,3,0)</f>
        <v>김화니</v>
      </c>
      <c r="BX182" s="24" t="str">
        <f>IFERROR(VLOOKUP(M182, 할인점점포등록!E:I, 5, 0), M182)</f>
        <v>세화약품(부산)</v>
      </c>
    </row>
    <row r="183" spans="2:76" ht="16.5" customHeight="1" x14ac:dyDescent="0.3">
      <c r="B183" s="47"/>
      <c r="C183" s="47" t="b">
        <v>1</v>
      </c>
      <c r="D183" s="48"/>
      <c r="E183" s="48" t="s">
        <v>211</v>
      </c>
      <c r="F183" s="48">
        <v>202610010034</v>
      </c>
      <c r="G183" s="52">
        <v>46296</v>
      </c>
      <c r="H183" s="48" t="s">
        <v>82</v>
      </c>
      <c r="I183" s="48" t="s">
        <v>83</v>
      </c>
      <c r="J183" s="48" t="s">
        <v>212</v>
      </c>
      <c r="K183" s="48" t="s">
        <v>213</v>
      </c>
      <c r="L183" s="48" t="s">
        <v>409</v>
      </c>
      <c r="M183" s="48" t="s">
        <v>409</v>
      </c>
      <c r="N183" s="48"/>
      <c r="O183" s="47" t="s">
        <v>410</v>
      </c>
      <c r="P183" s="48" t="s">
        <v>409</v>
      </c>
      <c r="Q183" s="48"/>
      <c r="R183" s="47" t="b">
        <v>0</v>
      </c>
      <c r="S183" s="48" t="s">
        <v>258</v>
      </c>
      <c r="T183" s="48" t="s">
        <v>259</v>
      </c>
      <c r="U183" s="48">
        <v>500</v>
      </c>
      <c r="V183" s="48" t="s">
        <v>234</v>
      </c>
      <c r="W183" s="48" t="s">
        <v>235</v>
      </c>
      <c r="X183" s="48" t="s">
        <v>236</v>
      </c>
      <c r="Y183" s="47"/>
      <c r="Z183" s="48" t="s">
        <v>84</v>
      </c>
      <c r="AA183" s="49">
        <v>51500</v>
      </c>
      <c r="AB183" s="49">
        <v>46350</v>
      </c>
      <c r="AC183" s="49">
        <v>10</v>
      </c>
      <c r="AD183" s="47" t="b">
        <v>1</v>
      </c>
      <c r="AE183" s="50">
        <v>10</v>
      </c>
      <c r="AF183" s="48" t="s">
        <v>9</v>
      </c>
      <c r="AG183" s="49">
        <v>1</v>
      </c>
      <c r="AH183" s="49">
        <v>46350</v>
      </c>
      <c r="AI183" s="49">
        <v>421364</v>
      </c>
      <c r="AJ183" s="49">
        <v>42136</v>
      </c>
      <c r="AK183" s="49">
        <v>463500</v>
      </c>
      <c r="AL183" s="50">
        <v>421364</v>
      </c>
      <c r="AM183" s="50">
        <v>42136</v>
      </c>
      <c r="AN183" s="50">
        <v>463500</v>
      </c>
      <c r="AO183" s="47"/>
      <c r="AP183" s="48" t="s">
        <v>84</v>
      </c>
      <c r="AQ183" s="51">
        <v>10</v>
      </c>
      <c r="AR183" s="48" t="s">
        <v>221</v>
      </c>
      <c r="AS183" s="48">
        <v>26001</v>
      </c>
      <c r="AT183" s="47" t="b">
        <v>0</v>
      </c>
      <c r="AU183" s="48" t="s">
        <v>81</v>
      </c>
      <c r="AV183" s="48"/>
      <c r="AW183" s="48" t="s">
        <v>222</v>
      </c>
      <c r="AX183" s="48"/>
      <c r="AY183" s="48" t="s">
        <v>85</v>
      </c>
      <c r="AZ183" s="47" t="b">
        <v>0</v>
      </c>
      <c r="BA183" s="47"/>
      <c r="BB183" s="47"/>
      <c r="BC183" s="48"/>
      <c r="BD183" s="48"/>
      <c r="BE183" s="47" t="b">
        <v>0</v>
      </c>
      <c r="BF183" s="47" t="b">
        <v>0</v>
      </c>
      <c r="BG183" s="48"/>
      <c r="BH183" s="48"/>
      <c r="BI183" s="49">
        <v>0</v>
      </c>
      <c r="BJ183" s="49">
        <v>0</v>
      </c>
      <c r="BK183" s="49">
        <v>463500</v>
      </c>
      <c r="BL183" s="48"/>
      <c r="BM183" s="48"/>
      <c r="BN183" s="48"/>
      <c r="BO183" s="48"/>
      <c r="BP183" s="48" t="s">
        <v>181</v>
      </c>
      <c r="BQ183" s="48"/>
      <c r="BR183" s="48"/>
      <c r="BS183" s="48">
        <v>0</v>
      </c>
      <c r="BT183" s="48"/>
      <c r="BU183" s="48"/>
      <c r="BW183" s="24" t="str">
        <f ca="1">VLOOKUP(BX183,Data!B:D,3,0)</f>
        <v>김화니</v>
      </c>
      <c r="BX183" s="24" t="str">
        <f>IFERROR(VLOOKUP(M183, 할인점점포등록!E:I, 5, 0), M183)</f>
        <v>세화약품(부산)</v>
      </c>
    </row>
    <row r="184" spans="2:76" ht="16.5" customHeight="1" x14ac:dyDescent="0.3">
      <c r="B184" s="47"/>
      <c r="C184" s="47" t="b">
        <v>1</v>
      </c>
      <c r="D184" s="48"/>
      <c r="E184" s="48" t="s">
        <v>211</v>
      </c>
      <c r="F184" s="48">
        <v>202610010034</v>
      </c>
      <c r="G184" s="52">
        <v>46296</v>
      </c>
      <c r="H184" s="48" t="s">
        <v>82</v>
      </c>
      <c r="I184" s="48" t="s">
        <v>83</v>
      </c>
      <c r="J184" s="48" t="s">
        <v>212</v>
      </c>
      <c r="K184" s="48" t="s">
        <v>213</v>
      </c>
      <c r="L184" s="48" t="s">
        <v>409</v>
      </c>
      <c r="M184" s="48" t="s">
        <v>409</v>
      </c>
      <c r="N184" s="48"/>
      <c r="O184" s="47" t="s">
        <v>410</v>
      </c>
      <c r="P184" s="48" t="s">
        <v>409</v>
      </c>
      <c r="Q184" s="48"/>
      <c r="R184" s="47" t="b">
        <v>0</v>
      </c>
      <c r="S184" s="48" t="s">
        <v>377</v>
      </c>
      <c r="T184" s="48" t="s">
        <v>378</v>
      </c>
      <c r="U184" s="48">
        <v>4</v>
      </c>
      <c r="V184" s="48" t="s">
        <v>234</v>
      </c>
      <c r="W184" s="48" t="s">
        <v>235</v>
      </c>
      <c r="X184" s="48" t="s">
        <v>236</v>
      </c>
      <c r="Y184" s="47"/>
      <c r="Z184" s="48" t="s">
        <v>84</v>
      </c>
      <c r="AA184" s="49">
        <v>23200</v>
      </c>
      <c r="AB184" s="49">
        <v>20880</v>
      </c>
      <c r="AC184" s="49">
        <v>10</v>
      </c>
      <c r="AD184" s="47" t="b">
        <v>1</v>
      </c>
      <c r="AE184" s="50">
        <v>10</v>
      </c>
      <c r="AF184" s="48" t="s">
        <v>9</v>
      </c>
      <c r="AG184" s="49">
        <v>1</v>
      </c>
      <c r="AH184" s="49">
        <v>20880</v>
      </c>
      <c r="AI184" s="49">
        <v>189818</v>
      </c>
      <c r="AJ184" s="49">
        <v>18982</v>
      </c>
      <c r="AK184" s="49">
        <v>208800</v>
      </c>
      <c r="AL184" s="50">
        <v>189818</v>
      </c>
      <c r="AM184" s="50">
        <v>18982</v>
      </c>
      <c r="AN184" s="50">
        <v>208800</v>
      </c>
      <c r="AO184" s="47"/>
      <c r="AP184" s="48" t="s">
        <v>84</v>
      </c>
      <c r="AQ184" s="51">
        <v>10</v>
      </c>
      <c r="AR184" s="48" t="s">
        <v>221</v>
      </c>
      <c r="AS184" s="48">
        <v>26001</v>
      </c>
      <c r="AT184" s="47" t="b">
        <v>0</v>
      </c>
      <c r="AU184" s="48" t="s">
        <v>81</v>
      </c>
      <c r="AV184" s="48"/>
      <c r="AW184" s="48" t="s">
        <v>222</v>
      </c>
      <c r="AX184" s="48"/>
      <c r="AY184" s="48" t="s">
        <v>85</v>
      </c>
      <c r="AZ184" s="47" t="b">
        <v>0</v>
      </c>
      <c r="BA184" s="47"/>
      <c r="BB184" s="47"/>
      <c r="BC184" s="48"/>
      <c r="BD184" s="48"/>
      <c r="BE184" s="47" t="b">
        <v>0</v>
      </c>
      <c r="BF184" s="47" t="b">
        <v>0</v>
      </c>
      <c r="BG184" s="48"/>
      <c r="BH184" s="48"/>
      <c r="BI184" s="49">
        <v>0</v>
      </c>
      <c r="BJ184" s="49">
        <v>0</v>
      </c>
      <c r="BK184" s="49">
        <v>208800</v>
      </c>
      <c r="BL184" s="48"/>
      <c r="BM184" s="48"/>
      <c r="BN184" s="48"/>
      <c r="BO184" s="48"/>
      <c r="BP184" s="48" t="s">
        <v>181</v>
      </c>
      <c r="BQ184" s="48"/>
      <c r="BR184" s="48"/>
      <c r="BS184" s="48">
        <v>0</v>
      </c>
      <c r="BT184" s="48"/>
      <c r="BU184" s="48"/>
      <c r="BW184" s="24" t="str">
        <f ca="1">VLOOKUP(BX184,Data!B:D,3,0)</f>
        <v>김화니</v>
      </c>
      <c r="BX184" s="24" t="str">
        <f>IFERROR(VLOOKUP(M184, 할인점점포등록!E:I, 5, 0), M184)</f>
        <v>세화약품(부산)</v>
      </c>
    </row>
    <row r="185" spans="2:76" ht="16.5" customHeight="1" x14ac:dyDescent="0.3">
      <c r="B185" s="47"/>
      <c r="C185" s="47" t="b">
        <v>1</v>
      </c>
      <c r="D185" s="48"/>
      <c r="E185" s="48" t="s">
        <v>211</v>
      </c>
      <c r="F185" s="48">
        <v>202610010034</v>
      </c>
      <c r="G185" s="52">
        <v>46296</v>
      </c>
      <c r="H185" s="48" t="s">
        <v>82</v>
      </c>
      <c r="I185" s="48" t="s">
        <v>83</v>
      </c>
      <c r="J185" s="48" t="s">
        <v>212</v>
      </c>
      <c r="K185" s="48" t="s">
        <v>213</v>
      </c>
      <c r="L185" s="48" t="s">
        <v>409</v>
      </c>
      <c r="M185" s="48" t="s">
        <v>409</v>
      </c>
      <c r="N185" s="48"/>
      <c r="O185" s="47" t="s">
        <v>410</v>
      </c>
      <c r="P185" s="48" t="s">
        <v>409</v>
      </c>
      <c r="Q185" s="48"/>
      <c r="R185" s="47" t="b">
        <v>0</v>
      </c>
      <c r="S185" s="48" t="s">
        <v>379</v>
      </c>
      <c r="T185" s="48" t="s">
        <v>299</v>
      </c>
      <c r="U185" s="48">
        <v>100</v>
      </c>
      <c r="V185" s="48" t="s">
        <v>86</v>
      </c>
      <c r="W185" s="48" t="s">
        <v>283</v>
      </c>
      <c r="X185" s="48" t="s">
        <v>284</v>
      </c>
      <c r="Y185" s="47"/>
      <c r="Z185" s="48" t="s">
        <v>84</v>
      </c>
      <c r="AA185" s="49">
        <v>37300</v>
      </c>
      <c r="AB185" s="49">
        <v>33570</v>
      </c>
      <c r="AC185" s="49">
        <v>20</v>
      </c>
      <c r="AD185" s="47" t="b">
        <v>1</v>
      </c>
      <c r="AE185" s="50">
        <v>10</v>
      </c>
      <c r="AF185" s="48" t="s">
        <v>9</v>
      </c>
      <c r="AG185" s="49">
        <v>1</v>
      </c>
      <c r="AH185" s="49">
        <v>33570</v>
      </c>
      <c r="AI185" s="49">
        <v>610364</v>
      </c>
      <c r="AJ185" s="49">
        <v>61036</v>
      </c>
      <c r="AK185" s="49">
        <v>671400</v>
      </c>
      <c r="AL185" s="50">
        <v>610364</v>
      </c>
      <c r="AM185" s="50">
        <v>61036</v>
      </c>
      <c r="AN185" s="50">
        <v>671400</v>
      </c>
      <c r="AO185" s="47"/>
      <c r="AP185" s="48" t="s">
        <v>84</v>
      </c>
      <c r="AQ185" s="51">
        <v>20</v>
      </c>
      <c r="AR185" s="48" t="s">
        <v>221</v>
      </c>
      <c r="AS185" s="48">
        <v>26001</v>
      </c>
      <c r="AT185" s="47" t="b">
        <v>0</v>
      </c>
      <c r="AU185" s="48" t="s">
        <v>81</v>
      </c>
      <c r="AV185" s="48"/>
      <c r="AW185" s="48" t="s">
        <v>222</v>
      </c>
      <c r="AX185" s="48"/>
      <c r="AY185" s="48" t="s">
        <v>85</v>
      </c>
      <c r="AZ185" s="47" t="b">
        <v>0</v>
      </c>
      <c r="BA185" s="47"/>
      <c r="BB185" s="47"/>
      <c r="BC185" s="48"/>
      <c r="BD185" s="48"/>
      <c r="BE185" s="47" t="b">
        <v>0</v>
      </c>
      <c r="BF185" s="47" t="b">
        <v>0</v>
      </c>
      <c r="BG185" s="48"/>
      <c r="BH185" s="48"/>
      <c r="BI185" s="49">
        <v>0</v>
      </c>
      <c r="BJ185" s="49">
        <v>0</v>
      </c>
      <c r="BK185" s="49">
        <v>671400</v>
      </c>
      <c r="BL185" s="48"/>
      <c r="BM185" s="48"/>
      <c r="BN185" s="48"/>
      <c r="BO185" s="48"/>
      <c r="BP185" s="48" t="s">
        <v>86</v>
      </c>
      <c r="BQ185" s="48"/>
      <c r="BR185" s="48"/>
      <c r="BS185" s="48">
        <v>0</v>
      </c>
      <c r="BT185" s="48"/>
      <c r="BU185" s="48"/>
      <c r="BW185" s="24" t="str">
        <f ca="1">VLOOKUP(BX185,Data!B:D,3,0)</f>
        <v>김화니</v>
      </c>
      <c r="BX185" s="24" t="str">
        <f>IFERROR(VLOOKUP(M185, 할인점점포등록!E:I, 5, 0), M185)</f>
        <v>세화약품(부산)</v>
      </c>
    </row>
    <row r="186" spans="2:76" ht="16.5" customHeight="1" x14ac:dyDescent="0.3">
      <c r="B186" s="47"/>
      <c r="C186" s="47" t="b">
        <v>1</v>
      </c>
      <c r="D186" s="48"/>
      <c r="E186" s="48" t="s">
        <v>211</v>
      </c>
      <c r="F186" s="48">
        <v>202610010034</v>
      </c>
      <c r="G186" s="52">
        <v>46296</v>
      </c>
      <c r="H186" s="48" t="s">
        <v>82</v>
      </c>
      <c r="I186" s="48" t="s">
        <v>83</v>
      </c>
      <c r="J186" s="48" t="s">
        <v>212</v>
      </c>
      <c r="K186" s="48" t="s">
        <v>213</v>
      </c>
      <c r="L186" s="48" t="s">
        <v>409</v>
      </c>
      <c r="M186" s="48" t="s">
        <v>409</v>
      </c>
      <c r="N186" s="48"/>
      <c r="O186" s="47" t="s">
        <v>410</v>
      </c>
      <c r="P186" s="48" t="s">
        <v>409</v>
      </c>
      <c r="Q186" s="48"/>
      <c r="R186" s="47" t="b">
        <v>0</v>
      </c>
      <c r="S186" s="48" t="s">
        <v>294</v>
      </c>
      <c r="T186" s="48" t="s">
        <v>295</v>
      </c>
      <c r="U186" s="48">
        <v>21</v>
      </c>
      <c r="V186" s="48" t="s">
        <v>218</v>
      </c>
      <c r="W186" s="48" t="s">
        <v>219</v>
      </c>
      <c r="X186" s="48" t="s">
        <v>225</v>
      </c>
      <c r="Y186" s="47"/>
      <c r="Z186" s="48" t="s">
        <v>84</v>
      </c>
      <c r="AA186" s="49">
        <v>25200</v>
      </c>
      <c r="AB186" s="49">
        <v>22680</v>
      </c>
      <c r="AC186" s="49">
        <v>50</v>
      </c>
      <c r="AD186" s="47" t="b">
        <v>1</v>
      </c>
      <c r="AE186" s="50">
        <v>10</v>
      </c>
      <c r="AF186" s="48" t="s">
        <v>9</v>
      </c>
      <c r="AG186" s="49">
        <v>1</v>
      </c>
      <c r="AH186" s="49">
        <v>22680</v>
      </c>
      <c r="AI186" s="49">
        <v>1030909</v>
      </c>
      <c r="AJ186" s="49">
        <v>103091</v>
      </c>
      <c r="AK186" s="49">
        <v>1134000</v>
      </c>
      <c r="AL186" s="50">
        <v>1030909</v>
      </c>
      <c r="AM186" s="50">
        <v>103091</v>
      </c>
      <c r="AN186" s="50">
        <v>1134000</v>
      </c>
      <c r="AO186" s="47"/>
      <c r="AP186" s="48" t="s">
        <v>84</v>
      </c>
      <c r="AQ186" s="51">
        <v>50</v>
      </c>
      <c r="AR186" s="48" t="s">
        <v>221</v>
      </c>
      <c r="AS186" s="48">
        <v>26004</v>
      </c>
      <c r="AT186" s="47" t="b">
        <v>0</v>
      </c>
      <c r="AU186" s="48" t="s">
        <v>81</v>
      </c>
      <c r="AV186" s="48"/>
      <c r="AW186" s="48" t="s">
        <v>222</v>
      </c>
      <c r="AX186" s="48"/>
      <c r="AY186" s="48" t="s">
        <v>85</v>
      </c>
      <c r="AZ186" s="47" t="b">
        <v>0</v>
      </c>
      <c r="BA186" s="47"/>
      <c r="BB186" s="47"/>
      <c r="BC186" s="48"/>
      <c r="BD186" s="48"/>
      <c r="BE186" s="47" t="b">
        <v>0</v>
      </c>
      <c r="BF186" s="47" t="b">
        <v>0</v>
      </c>
      <c r="BG186" s="48"/>
      <c r="BH186" s="48"/>
      <c r="BI186" s="49">
        <v>0</v>
      </c>
      <c r="BJ186" s="49">
        <v>0</v>
      </c>
      <c r="BK186" s="49">
        <v>1134000</v>
      </c>
      <c r="BL186" s="48"/>
      <c r="BM186" s="48"/>
      <c r="BN186" s="48"/>
      <c r="BO186" s="48"/>
      <c r="BP186" s="48" t="s">
        <v>181</v>
      </c>
      <c r="BQ186" s="48"/>
      <c r="BR186" s="48"/>
      <c r="BS186" s="48">
        <v>0</v>
      </c>
      <c r="BT186" s="48"/>
      <c r="BU186" s="48"/>
      <c r="BW186" s="24" t="str">
        <f ca="1">VLOOKUP(BX186,Data!B:D,3,0)</f>
        <v>김화니</v>
      </c>
      <c r="BX186" s="24" t="str">
        <f>IFERROR(VLOOKUP(M186, 할인점점포등록!E:I, 5, 0), M186)</f>
        <v>세화약품(부산)</v>
      </c>
    </row>
    <row r="187" spans="2:76" ht="16.5" customHeight="1" x14ac:dyDescent="0.3">
      <c r="B187" s="47"/>
      <c r="C187" s="47" t="b">
        <v>1</v>
      </c>
      <c r="D187" s="48"/>
      <c r="E187" s="48" t="s">
        <v>211</v>
      </c>
      <c r="F187" s="48">
        <v>202610010034</v>
      </c>
      <c r="G187" s="52">
        <v>46296</v>
      </c>
      <c r="H187" s="48" t="s">
        <v>82</v>
      </c>
      <c r="I187" s="48" t="s">
        <v>83</v>
      </c>
      <c r="J187" s="48" t="s">
        <v>212</v>
      </c>
      <c r="K187" s="48" t="s">
        <v>213</v>
      </c>
      <c r="L187" s="48" t="s">
        <v>409</v>
      </c>
      <c r="M187" s="48" t="s">
        <v>409</v>
      </c>
      <c r="N187" s="48"/>
      <c r="O187" s="47" t="s">
        <v>410</v>
      </c>
      <c r="P187" s="48" t="s">
        <v>409</v>
      </c>
      <c r="Q187" s="48"/>
      <c r="R187" s="47" t="b">
        <v>0</v>
      </c>
      <c r="S187" s="48" t="s">
        <v>245</v>
      </c>
      <c r="T187" s="48" t="s">
        <v>246</v>
      </c>
      <c r="U187" s="48">
        <v>300</v>
      </c>
      <c r="V187" s="48" t="s">
        <v>218</v>
      </c>
      <c r="W187" s="48" t="s">
        <v>219</v>
      </c>
      <c r="X187" s="48" t="s">
        <v>225</v>
      </c>
      <c r="Y187" s="47"/>
      <c r="Z187" s="48" t="s">
        <v>84</v>
      </c>
      <c r="AA187" s="49">
        <v>61500</v>
      </c>
      <c r="AB187" s="49">
        <v>55350</v>
      </c>
      <c r="AC187" s="49">
        <v>10</v>
      </c>
      <c r="AD187" s="47" t="b">
        <v>1</v>
      </c>
      <c r="AE187" s="50">
        <v>10</v>
      </c>
      <c r="AF187" s="48" t="s">
        <v>9</v>
      </c>
      <c r="AG187" s="49">
        <v>1</v>
      </c>
      <c r="AH187" s="49">
        <v>55350</v>
      </c>
      <c r="AI187" s="49">
        <v>503182</v>
      </c>
      <c r="AJ187" s="49">
        <v>50318</v>
      </c>
      <c r="AK187" s="49">
        <v>553500</v>
      </c>
      <c r="AL187" s="50">
        <v>503182</v>
      </c>
      <c r="AM187" s="50">
        <v>50318</v>
      </c>
      <c r="AN187" s="50">
        <v>553500</v>
      </c>
      <c r="AO187" s="47"/>
      <c r="AP187" s="48" t="s">
        <v>84</v>
      </c>
      <c r="AQ187" s="51">
        <v>10</v>
      </c>
      <c r="AR187" s="48" t="s">
        <v>221</v>
      </c>
      <c r="AS187" s="48">
        <v>24011</v>
      </c>
      <c r="AT187" s="47" t="b">
        <v>0</v>
      </c>
      <c r="AU187" s="48" t="s">
        <v>81</v>
      </c>
      <c r="AV187" s="48"/>
      <c r="AW187" s="48" t="s">
        <v>222</v>
      </c>
      <c r="AX187" s="48"/>
      <c r="AY187" s="48" t="s">
        <v>85</v>
      </c>
      <c r="AZ187" s="47" t="b">
        <v>0</v>
      </c>
      <c r="BA187" s="47"/>
      <c r="BB187" s="47"/>
      <c r="BC187" s="48"/>
      <c r="BD187" s="48"/>
      <c r="BE187" s="47" t="b">
        <v>0</v>
      </c>
      <c r="BF187" s="47" t="b">
        <v>0</v>
      </c>
      <c r="BG187" s="48"/>
      <c r="BH187" s="48"/>
      <c r="BI187" s="49">
        <v>0</v>
      </c>
      <c r="BJ187" s="49">
        <v>0</v>
      </c>
      <c r="BK187" s="49">
        <v>553500</v>
      </c>
      <c r="BL187" s="48"/>
      <c r="BM187" s="48"/>
      <c r="BN187" s="48"/>
      <c r="BO187" s="48"/>
      <c r="BP187" s="48" t="s">
        <v>181</v>
      </c>
      <c r="BQ187" s="48"/>
      <c r="BR187" s="48"/>
      <c r="BS187" s="48">
        <v>0</v>
      </c>
      <c r="BT187" s="48"/>
      <c r="BU187" s="48"/>
      <c r="BW187" s="24" t="str">
        <f ca="1">VLOOKUP(BX187,Data!B:D,3,0)</f>
        <v>김화니</v>
      </c>
      <c r="BX187" s="24" t="str">
        <f>IFERROR(VLOOKUP(M187, 할인점점포등록!E:I, 5, 0), M187)</f>
        <v>세화약품(부산)</v>
      </c>
    </row>
    <row r="188" spans="2:76" ht="16.5" customHeight="1" x14ac:dyDescent="0.3">
      <c r="B188" s="47"/>
      <c r="C188" s="47" t="b">
        <v>1</v>
      </c>
      <c r="D188" s="48"/>
      <c r="E188" s="48" t="s">
        <v>211</v>
      </c>
      <c r="F188" s="48">
        <v>202610010034</v>
      </c>
      <c r="G188" s="52">
        <v>46296</v>
      </c>
      <c r="H188" s="48" t="s">
        <v>82</v>
      </c>
      <c r="I188" s="48" t="s">
        <v>83</v>
      </c>
      <c r="J188" s="48" t="s">
        <v>212</v>
      </c>
      <c r="K188" s="48" t="s">
        <v>213</v>
      </c>
      <c r="L188" s="48" t="s">
        <v>409</v>
      </c>
      <c r="M188" s="48" t="s">
        <v>409</v>
      </c>
      <c r="N188" s="48"/>
      <c r="O188" s="47" t="s">
        <v>410</v>
      </c>
      <c r="P188" s="48" t="s">
        <v>409</v>
      </c>
      <c r="Q188" s="48"/>
      <c r="R188" s="47" t="b">
        <v>0</v>
      </c>
      <c r="S188" s="48" t="s">
        <v>367</v>
      </c>
      <c r="T188" s="48" t="s">
        <v>368</v>
      </c>
      <c r="U188" s="48">
        <v>100</v>
      </c>
      <c r="V188" s="48" t="s">
        <v>234</v>
      </c>
      <c r="W188" s="48" t="s">
        <v>235</v>
      </c>
      <c r="X188" s="48" t="s">
        <v>236</v>
      </c>
      <c r="Y188" s="47"/>
      <c r="Z188" s="48" t="s">
        <v>84</v>
      </c>
      <c r="AA188" s="49">
        <v>30000</v>
      </c>
      <c r="AB188" s="49">
        <v>27000</v>
      </c>
      <c r="AC188" s="49">
        <v>10</v>
      </c>
      <c r="AD188" s="47" t="b">
        <v>1</v>
      </c>
      <c r="AE188" s="50">
        <v>10</v>
      </c>
      <c r="AF188" s="48" t="s">
        <v>9</v>
      </c>
      <c r="AG188" s="49">
        <v>1</v>
      </c>
      <c r="AH188" s="49">
        <v>27000</v>
      </c>
      <c r="AI188" s="49">
        <v>245455</v>
      </c>
      <c r="AJ188" s="49">
        <v>24545</v>
      </c>
      <c r="AK188" s="49">
        <v>270000</v>
      </c>
      <c r="AL188" s="50">
        <v>245455</v>
      </c>
      <c r="AM188" s="50">
        <v>24545</v>
      </c>
      <c r="AN188" s="50">
        <v>270000</v>
      </c>
      <c r="AO188" s="47"/>
      <c r="AP188" s="48" t="s">
        <v>84</v>
      </c>
      <c r="AQ188" s="51">
        <v>10</v>
      </c>
      <c r="AR188" s="48" t="s">
        <v>221</v>
      </c>
      <c r="AS188" s="48">
        <v>25003</v>
      </c>
      <c r="AT188" s="47" t="b">
        <v>0</v>
      </c>
      <c r="AU188" s="48" t="s">
        <v>81</v>
      </c>
      <c r="AV188" s="48"/>
      <c r="AW188" s="48" t="s">
        <v>222</v>
      </c>
      <c r="AX188" s="48"/>
      <c r="AY188" s="48" t="s">
        <v>85</v>
      </c>
      <c r="AZ188" s="47" t="b">
        <v>0</v>
      </c>
      <c r="BA188" s="47"/>
      <c r="BB188" s="47"/>
      <c r="BC188" s="48"/>
      <c r="BD188" s="48"/>
      <c r="BE188" s="47" t="b">
        <v>0</v>
      </c>
      <c r="BF188" s="47" t="b">
        <v>0</v>
      </c>
      <c r="BG188" s="48"/>
      <c r="BH188" s="48"/>
      <c r="BI188" s="49">
        <v>0</v>
      </c>
      <c r="BJ188" s="49">
        <v>0</v>
      </c>
      <c r="BK188" s="49">
        <v>270000</v>
      </c>
      <c r="BL188" s="48"/>
      <c r="BM188" s="48"/>
      <c r="BN188" s="48"/>
      <c r="BO188" s="48"/>
      <c r="BP188" s="48" t="s">
        <v>181</v>
      </c>
      <c r="BQ188" s="48"/>
      <c r="BR188" s="48"/>
      <c r="BS188" s="48">
        <v>0</v>
      </c>
      <c r="BT188" s="48"/>
      <c r="BU188" s="48"/>
      <c r="BW188" s="24" t="str">
        <f ca="1">VLOOKUP(BX188,Data!B:D,3,0)</f>
        <v>김화니</v>
      </c>
      <c r="BX188" s="24" t="str">
        <f>IFERROR(VLOOKUP(M188, 할인점점포등록!E:I, 5, 0), M188)</f>
        <v>세화약품(부산)</v>
      </c>
    </row>
    <row r="189" spans="2:76" ht="16.5" customHeight="1" x14ac:dyDescent="0.3">
      <c r="B189" s="47"/>
      <c r="C189" s="47" t="b">
        <v>1</v>
      </c>
      <c r="D189" s="48"/>
      <c r="E189" s="48" t="s">
        <v>211</v>
      </c>
      <c r="F189" s="48">
        <v>202610010034</v>
      </c>
      <c r="G189" s="52">
        <v>46296</v>
      </c>
      <c r="H189" s="48" t="s">
        <v>82</v>
      </c>
      <c r="I189" s="48" t="s">
        <v>83</v>
      </c>
      <c r="J189" s="48" t="s">
        <v>212</v>
      </c>
      <c r="K189" s="48" t="s">
        <v>213</v>
      </c>
      <c r="L189" s="48" t="s">
        <v>409</v>
      </c>
      <c r="M189" s="48" t="s">
        <v>409</v>
      </c>
      <c r="N189" s="48"/>
      <c r="O189" s="47" t="s">
        <v>410</v>
      </c>
      <c r="P189" s="48" t="s">
        <v>409</v>
      </c>
      <c r="Q189" s="48"/>
      <c r="R189" s="47" t="b">
        <v>0</v>
      </c>
      <c r="S189" s="48" t="s">
        <v>369</v>
      </c>
      <c r="T189" s="48" t="s">
        <v>370</v>
      </c>
      <c r="U189" s="48">
        <v>60</v>
      </c>
      <c r="V189" s="48" t="s">
        <v>234</v>
      </c>
      <c r="W189" s="48" t="s">
        <v>235</v>
      </c>
      <c r="X189" s="48" t="s">
        <v>236</v>
      </c>
      <c r="Y189" s="47"/>
      <c r="Z189" s="48" t="s">
        <v>84</v>
      </c>
      <c r="AA189" s="49">
        <v>28980</v>
      </c>
      <c r="AB189" s="49">
        <v>26082</v>
      </c>
      <c r="AC189" s="49">
        <v>10</v>
      </c>
      <c r="AD189" s="47" t="b">
        <v>1</v>
      </c>
      <c r="AE189" s="50">
        <v>10</v>
      </c>
      <c r="AF189" s="48" t="s">
        <v>9</v>
      </c>
      <c r="AG189" s="49">
        <v>1</v>
      </c>
      <c r="AH189" s="49">
        <v>26082</v>
      </c>
      <c r="AI189" s="49">
        <v>237109</v>
      </c>
      <c r="AJ189" s="49">
        <v>23711</v>
      </c>
      <c r="AK189" s="49">
        <v>260820</v>
      </c>
      <c r="AL189" s="50">
        <v>237109</v>
      </c>
      <c r="AM189" s="50">
        <v>23711</v>
      </c>
      <c r="AN189" s="50">
        <v>260820</v>
      </c>
      <c r="AO189" s="47"/>
      <c r="AP189" s="48" t="s">
        <v>84</v>
      </c>
      <c r="AQ189" s="51">
        <v>10</v>
      </c>
      <c r="AR189" s="48" t="s">
        <v>221</v>
      </c>
      <c r="AS189" s="48">
        <v>26002</v>
      </c>
      <c r="AT189" s="47" t="b">
        <v>0</v>
      </c>
      <c r="AU189" s="48" t="s">
        <v>81</v>
      </c>
      <c r="AV189" s="48"/>
      <c r="AW189" s="48" t="s">
        <v>222</v>
      </c>
      <c r="AX189" s="48"/>
      <c r="AY189" s="48" t="s">
        <v>85</v>
      </c>
      <c r="AZ189" s="47" t="b">
        <v>0</v>
      </c>
      <c r="BA189" s="47"/>
      <c r="BB189" s="47"/>
      <c r="BC189" s="48"/>
      <c r="BD189" s="48"/>
      <c r="BE189" s="47" t="b">
        <v>0</v>
      </c>
      <c r="BF189" s="47" t="b">
        <v>0</v>
      </c>
      <c r="BG189" s="48"/>
      <c r="BH189" s="48"/>
      <c r="BI189" s="49">
        <v>0</v>
      </c>
      <c r="BJ189" s="49">
        <v>0</v>
      </c>
      <c r="BK189" s="49">
        <v>260820</v>
      </c>
      <c r="BL189" s="48"/>
      <c r="BM189" s="48"/>
      <c r="BN189" s="48"/>
      <c r="BO189" s="48"/>
      <c r="BP189" s="48" t="s">
        <v>181</v>
      </c>
      <c r="BQ189" s="48"/>
      <c r="BR189" s="48"/>
      <c r="BS189" s="48">
        <v>0</v>
      </c>
      <c r="BT189" s="48"/>
      <c r="BU189" s="48"/>
      <c r="BW189" s="24" t="str">
        <f ca="1">VLOOKUP(BX189,Data!B:D,3,0)</f>
        <v>김화니</v>
      </c>
      <c r="BX189" s="24" t="str">
        <f>IFERROR(VLOOKUP(M189, 할인점점포등록!E:I, 5, 0), M189)</f>
        <v>세화약품(부산)</v>
      </c>
    </row>
    <row r="190" spans="2:76" ht="16.5" customHeight="1" x14ac:dyDescent="0.3">
      <c r="B190" s="47"/>
      <c r="C190" s="47" t="b">
        <v>1</v>
      </c>
      <c r="D190" s="48"/>
      <c r="E190" s="48" t="s">
        <v>211</v>
      </c>
      <c r="F190" s="48">
        <v>202610010034</v>
      </c>
      <c r="G190" s="52">
        <v>46296</v>
      </c>
      <c r="H190" s="48" t="s">
        <v>82</v>
      </c>
      <c r="I190" s="48" t="s">
        <v>83</v>
      </c>
      <c r="J190" s="48" t="s">
        <v>212</v>
      </c>
      <c r="K190" s="48" t="s">
        <v>213</v>
      </c>
      <c r="L190" s="48" t="s">
        <v>409</v>
      </c>
      <c r="M190" s="48" t="s">
        <v>409</v>
      </c>
      <c r="N190" s="48"/>
      <c r="O190" s="47" t="s">
        <v>410</v>
      </c>
      <c r="P190" s="48" t="s">
        <v>409</v>
      </c>
      <c r="Q190" s="48"/>
      <c r="R190" s="47" t="b">
        <v>0</v>
      </c>
      <c r="S190" s="48" t="s">
        <v>229</v>
      </c>
      <c r="T190" s="48" t="s">
        <v>230</v>
      </c>
      <c r="U190" s="48">
        <v>30</v>
      </c>
      <c r="V190" s="48" t="s">
        <v>218</v>
      </c>
      <c r="W190" s="48" t="s">
        <v>219</v>
      </c>
      <c r="X190" s="48" t="s">
        <v>225</v>
      </c>
      <c r="Y190" s="47"/>
      <c r="Z190" s="48" t="s">
        <v>84</v>
      </c>
      <c r="AA190" s="49">
        <v>3750</v>
      </c>
      <c r="AB190" s="49">
        <v>3375</v>
      </c>
      <c r="AC190" s="49">
        <v>30</v>
      </c>
      <c r="AD190" s="47" t="b">
        <v>1</v>
      </c>
      <c r="AE190" s="50">
        <v>10</v>
      </c>
      <c r="AF190" s="48" t="s">
        <v>9</v>
      </c>
      <c r="AG190" s="49">
        <v>1</v>
      </c>
      <c r="AH190" s="49">
        <v>3375</v>
      </c>
      <c r="AI190" s="49">
        <v>92045</v>
      </c>
      <c r="AJ190" s="49">
        <v>9205</v>
      </c>
      <c r="AK190" s="49">
        <v>101250</v>
      </c>
      <c r="AL190" s="50">
        <v>92045</v>
      </c>
      <c r="AM190" s="50">
        <v>9205</v>
      </c>
      <c r="AN190" s="50">
        <v>101250</v>
      </c>
      <c r="AO190" s="47"/>
      <c r="AP190" s="48" t="s">
        <v>84</v>
      </c>
      <c r="AQ190" s="51">
        <v>30</v>
      </c>
      <c r="AR190" s="48" t="s">
        <v>221</v>
      </c>
      <c r="AS190" s="48" t="s">
        <v>231</v>
      </c>
      <c r="AT190" s="47" t="b">
        <v>0</v>
      </c>
      <c r="AU190" s="48" t="s">
        <v>81</v>
      </c>
      <c r="AV190" s="48"/>
      <c r="AW190" s="48" t="s">
        <v>222</v>
      </c>
      <c r="AX190" s="48"/>
      <c r="AY190" s="48" t="s">
        <v>85</v>
      </c>
      <c r="AZ190" s="47" t="b">
        <v>0</v>
      </c>
      <c r="BA190" s="47"/>
      <c r="BB190" s="47"/>
      <c r="BC190" s="48"/>
      <c r="BD190" s="48"/>
      <c r="BE190" s="47" t="b">
        <v>0</v>
      </c>
      <c r="BF190" s="47" t="b">
        <v>0</v>
      </c>
      <c r="BG190" s="48"/>
      <c r="BH190" s="48"/>
      <c r="BI190" s="49">
        <v>0</v>
      </c>
      <c r="BJ190" s="49">
        <v>0</v>
      </c>
      <c r="BK190" s="49">
        <v>101250</v>
      </c>
      <c r="BL190" s="48"/>
      <c r="BM190" s="48"/>
      <c r="BN190" s="48"/>
      <c r="BO190" s="48"/>
      <c r="BP190" s="48" t="s">
        <v>181</v>
      </c>
      <c r="BQ190" s="48"/>
      <c r="BR190" s="48"/>
      <c r="BS190" s="48">
        <v>0</v>
      </c>
      <c r="BT190" s="48"/>
      <c r="BU190" s="48"/>
      <c r="BW190" s="24" t="str">
        <f ca="1">VLOOKUP(BX190,Data!B:D,3,0)</f>
        <v>김화니</v>
      </c>
      <c r="BX190" s="24" t="str">
        <f>IFERROR(VLOOKUP(M190, 할인점점포등록!E:I, 5, 0), M190)</f>
        <v>세화약품(부산)</v>
      </c>
    </row>
    <row r="191" spans="2:76" ht="16.5" customHeight="1" x14ac:dyDescent="0.3">
      <c r="B191" s="47"/>
      <c r="C191" s="47" t="b">
        <v>1</v>
      </c>
      <c r="D191" s="48"/>
      <c r="E191" s="48" t="s">
        <v>211</v>
      </c>
      <c r="F191" s="48">
        <v>202610010034</v>
      </c>
      <c r="G191" s="52">
        <v>46296</v>
      </c>
      <c r="H191" s="48" t="s">
        <v>82</v>
      </c>
      <c r="I191" s="48" t="s">
        <v>83</v>
      </c>
      <c r="J191" s="48" t="s">
        <v>212</v>
      </c>
      <c r="K191" s="48" t="s">
        <v>213</v>
      </c>
      <c r="L191" s="48" t="s">
        <v>409</v>
      </c>
      <c r="M191" s="48" t="s">
        <v>409</v>
      </c>
      <c r="N191" s="48"/>
      <c r="O191" s="47" t="s">
        <v>410</v>
      </c>
      <c r="P191" s="48" t="s">
        <v>409</v>
      </c>
      <c r="Q191" s="48"/>
      <c r="R191" s="47" t="b">
        <v>0</v>
      </c>
      <c r="S191" s="48" t="s">
        <v>276</v>
      </c>
      <c r="T191" s="48" t="s">
        <v>275</v>
      </c>
      <c r="U191" s="48">
        <v>30</v>
      </c>
      <c r="V191" s="48" t="s">
        <v>218</v>
      </c>
      <c r="W191" s="48" t="s">
        <v>219</v>
      </c>
      <c r="X191" s="48" t="s">
        <v>225</v>
      </c>
      <c r="Y191" s="47"/>
      <c r="Z191" s="48" t="s">
        <v>84</v>
      </c>
      <c r="AA191" s="49">
        <v>5610</v>
      </c>
      <c r="AB191" s="49">
        <v>5049</v>
      </c>
      <c r="AC191" s="49">
        <v>20</v>
      </c>
      <c r="AD191" s="47" t="b">
        <v>1</v>
      </c>
      <c r="AE191" s="50">
        <v>10</v>
      </c>
      <c r="AF191" s="48" t="s">
        <v>9</v>
      </c>
      <c r="AG191" s="49">
        <v>1</v>
      </c>
      <c r="AH191" s="49">
        <v>5049</v>
      </c>
      <c r="AI191" s="49">
        <v>91800</v>
      </c>
      <c r="AJ191" s="49">
        <v>9180</v>
      </c>
      <c r="AK191" s="49">
        <v>100980</v>
      </c>
      <c r="AL191" s="50">
        <v>91800</v>
      </c>
      <c r="AM191" s="50">
        <v>9180</v>
      </c>
      <c r="AN191" s="50">
        <v>100980</v>
      </c>
      <c r="AO191" s="47"/>
      <c r="AP191" s="48" t="s">
        <v>84</v>
      </c>
      <c r="AQ191" s="51">
        <v>20</v>
      </c>
      <c r="AR191" s="48" t="s">
        <v>221</v>
      </c>
      <c r="AS191" s="48" t="s">
        <v>277</v>
      </c>
      <c r="AT191" s="47" t="b">
        <v>0</v>
      </c>
      <c r="AU191" s="48" t="s">
        <v>81</v>
      </c>
      <c r="AV191" s="48"/>
      <c r="AW191" s="48" t="s">
        <v>222</v>
      </c>
      <c r="AX191" s="48"/>
      <c r="AY191" s="48" t="s">
        <v>85</v>
      </c>
      <c r="AZ191" s="47" t="b">
        <v>0</v>
      </c>
      <c r="BA191" s="47"/>
      <c r="BB191" s="47"/>
      <c r="BC191" s="48"/>
      <c r="BD191" s="48"/>
      <c r="BE191" s="47" t="b">
        <v>0</v>
      </c>
      <c r="BF191" s="47" t="b">
        <v>0</v>
      </c>
      <c r="BG191" s="48"/>
      <c r="BH191" s="48"/>
      <c r="BI191" s="49">
        <v>0</v>
      </c>
      <c r="BJ191" s="49">
        <v>0</v>
      </c>
      <c r="BK191" s="49">
        <v>100980</v>
      </c>
      <c r="BL191" s="48"/>
      <c r="BM191" s="48"/>
      <c r="BN191" s="48"/>
      <c r="BO191" s="48"/>
      <c r="BP191" s="48" t="s">
        <v>181</v>
      </c>
      <c r="BQ191" s="48"/>
      <c r="BR191" s="48"/>
      <c r="BS191" s="48">
        <v>0</v>
      </c>
      <c r="BT191" s="48"/>
      <c r="BU191" s="48"/>
      <c r="BW191" s="24" t="str">
        <f ca="1">VLOOKUP(BX191,Data!B:D,3,0)</f>
        <v>김화니</v>
      </c>
      <c r="BX191" s="24" t="str">
        <f>IFERROR(VLOOKUP(M191, 할인점점포등록!E:I, 5, 0), M191)</f>
        <v>세화약품(부산)</v>
      </c>
    </row>
    <row r="192" spans="2:76" ht="16.5" customHeight="1" x14ac:dyDescent="0.3">
      <c r="B192" s="47"/>
      <c r="C192" s="47" t="b">
        <v>1</v>
      </c>
      <c r="D192" s="48"/>
      <c r="E192" s="48" t="s">
        <v>211</v>
      </c>
      <c r="F192" s="48">
        <v>202610010034</v>
      </c>
      <c r="G192" s="52">
        <v>46296</v>
      </c>
      <c r="H192" s="48" t="s">
        <v>82</v>
      </c>
      <c r="I192" s="48" t="s">
        <v>83</v>
      </c>
      <c r="J192" s="48" t="s">
        <v>212</v>
      </c>
      <c r="K192" s="48" t="s">
        <v>213</v>
      </c>
      <c r="L192" s="48" t="s">
        <v>409</v>
      </c>
      <c r="M192" s="48" t="s">
        <v>409</v>
      </c>
      <c r="N192" s="48"/>
      <c r="O192" s="47" t="s">
        <v>410</v>
      </c>
      <c r="P192" s="48" t="s">
        <v>409</v>
      </c>
      <c r="Q192" s="48"/>
      <c r="R192" s="47" t="b">
        <v>0</v>
      </c>
      <c r="S192" s="48" t="s">
        <v>394</v>
      </c>
      <c r="T192" s="48" t="s">
        <v>395</v>
      </c>
      <c r="U192" s="48">
        <v>30</v>
      </c>
      <c r="V192" s="48" t="s">
        <v>234</v>
      </c>
      <c r="W192" s="48" t="s">
        <v>235</v>
      </c>
      <c r="X192" s="48" t="s">
        <v>236</v>
      </c>
      <c r="Y192" s="47"/>
      <c r="Z192" s="48" t="s">
        <v>84</v>
      </c>
      <c r="AA192" s="49">
        <v>3750</v>
      </c>
      <c r="AB192" s="49">
        <v>3375</v>
      </c>
      <c r="AC192" s="49">
        <v>10</v>
      </c>
      <c r="AD192" s="47" t="b">
        <v>1</v>
      </c>
      <c r="AE192" s="50">
        <v>10</v>
      </c>
      <c r="AF192" s="48" t="s">
        <v>9</v>
      </c>
      <c r="AG192" s="49">
        <v>1</v>
      </c>
      <c r="AH192" s="49">
        <v>3375</v>
      </c>
      <c r="AI192" s="49">
        <v>30682</v>
      </c>
      <c r="AJ192" s="49">
        <v>3068</v>
      </c>
      <c r="AK192" s="49">
        <v>33750</v>
      </c>
      <c r="AL192" s="50">
        <v>30682</v>
      </c>
      <c r="AM192" s="50">
        <v>3068</v>
      </c>
      <c r="AN192" s="50">
        <v>33750</v>
      </c>
      <c r="AO192" s="47"/>
      <c r="AP192" s="48" t="s">
        <v>84</v>
      </c>
      <c r="AQ192" s="51">
        <v>10</v>
      </c>
      <c r="AR192" s="48" t="s">
        <v>221</v>
      </c>
      <c r="AS192" s="48" t="s">
        <v>396</v>
      </c>
      <c r="AT192" s="47" t="b">
        <v>0</v>
      </c>
      <c r="AU192" s="48" t="s">
        <v>81</v>
      </c>
      <c r="AV192" s="48"/>
      <c r="AW192" s="48" t="s">
        <v>222</v>
      </c>
      <c r="AX192" s="48"/>
      <c r="AY192" s="48" t="s">
        <v>85</v>
      </c>
      <c r="AZ192" s="47" t="b">
        <v>0</v>
      </c>
      <c r="BA192" s="47"/>
      <c r="BB192" s="47"/>
      <c r="BC192" s="48"/>
      <c r="BD192" s="48"/>
      <c r="BE192" s="47" t="b">
        <v>0</v>
      </c>
      <c r="BF192" s="47" t="b">
        <v>0</v>
      </c>
      <c r="BG192" s="48"/>
      <c r="BH192" s="48"/>
      <c r="BI192" s="49">
        <v>0</v>
      </c>
      <c r="BJ192" s="49">
        <v>0</v>
      </c>
      <c r="BK192" s="49">
        <v>33750</v>
      </c>
      <c r="BL192" s="48"/>
      <c r="BM192" s="48"/>
      <c r="BN192" s="48"/>
      <c r="BO192" s="48"/>
      <c r="BP192" s="48" t="s">
        <v>181</v>
      </c>
      <c r="BQ192" s="48"/>
      <c r="BR192" s="48"/>
      <c r="BS192" s="48">
        <v>0</v>
      </c>
      <c r="BT192" s="48"/>
      <c r="BU192" s="48"/>
      <c r="BW192" s="24" t="str">
        <f ca="1">VLOOKUP(BX192,Data!B:D,3,0)</f>
        <v>김화니</v>
      </c>
      <c r="BX192" s="24" t="str">
        <f>IFERROR(VLOOKUP(M192, 할인점점포등록!E:I, 5, 0), M192)</f>
        <v>세화약품(부산)</v>
      </c>
    </row>
    <row r="193" spans="2:76" ht="16.5" customHeight="1" x14ac:dyDescent="0.3">
      <c r="B193" s="47"/>
      <c r="C193" s="47" t="b">
        <v>1</v>
      </c>
      <c r="D193" s="48"/>
      <c r="E193" s="48" t="s">
        <v>211</v>
      </c>
      <c r="F193" s="48">
        <v>202610010034</v>
      </c>
      <c r="G193" s="52">
        <v>46296</v>
      </c>
      <c r="H193" s="48" t="s">
        <v>82</v>
      </c>
      <c r="I193" s="48" t="s">
        <v>83</v>
      </c>
      <c r="J193" s="48" t="s">
        <v>212</v>
      </c>
      <c r="K193" s="48" t="s">
        <v>213</v>
      </c>
      <c r="L193" s="48" t="s">
        <v>409</v>
      </c>
      <c r="M193" s="48" t="s">
        <v>409</v>
      </c>
      <c r="N193" s="48"/>
      <c r="O193" s="47" t="s">
        <v>410</v>
      </c>
      <c r="P193" s="48" t="s">
        <v>409</v>
      </c>
      <c r="Q193" s="48"/>
      <c r="R193" s="47" t="b">
        <v>0</v>
      </c>
      <c r="S193" s="48" t="s">
        <v>414</v>
      </c>
      <c r="T193" s="48" t="s">
        <v>395</v>
      </c>
      <c r="U193" s="48">
        <v>500</v>
      </c>
      <c r="V193" s="48" t="s">
        <v>234</v>
      </c>
      <c r="W193" s="48" t="s">
        <v>235</v>
      </c>
      <c r="X193" s="48" t="s">
        <v>236</v>
      </c>
      <c r="Y193" s="47"/>
      <c r="Z193" s="48" t="s">
        <v>84</v>
      </c>
      <c r="AA193" s="49">
        <v>62500</v>
      </c>
      <c r="AB193" s="49">
        <v>56250</v>
      </c>
      <c r="AC193" s="49">
        <v>5</v>
      </c>
      <c r="AD193" s="47" t="b">
        <v>1</v>
      </c>
      <c r="AE193" s="50">
        <v>10</v>
      </c>
      <c r="AF193" s="48" t="s">
        <v>9</v>
      </c>
      <c r="AG193" s="49">
        <v>1</v>
      </c>
      <c r="AH193" s="49">
        <v>56250</v>
      </c>
      <c r="AI193" s="49">
        <v>255682</v>
      </c>
      <c r="AJ193" s="49">
        <v>25568</v>
      </c>
      <c r="AK193" s="49">
        <v>281250</v>
      </c>
      <c r="AL193" s="50">
        <v>255682</v>
      </c>
      <c r="AM193" s="50">
        <v>25568</v>
      </c>
      <c r="AN193" s="50">
        <v>281250</v>
      </c>
      <c r="AO193" s="47"/>
      <c r="AP193" s="48" t="s">
        <v>84</v>
      </c>
      <c r="AQ193" s="51">
        <v>5</v>
      </c>
      <c r="AR193" s="48" t="s">
        <v>221</v>
      </c>
      <c r="AS193" s="48" t="s">
        <v>271</v>
      </c>
      <c r="AT193" s="47" t="b">
        <v>0</v>
      </c>
      <c r="AU193" s="48" t="s">
        <v>81</v>
      </c>
      <c r="AV193" s="48"/>
      <c r="AW193" s="48" t="s">
        <v>222</v>
      </c>
      <c r="AX193" s="48"/>
      <c r="AY193" s="48" t="s">
        <v>85</v>
      </c>
      <c r="AZ193" s="47" t="b">
        <v>0</v>
      </c>
      <c r="BA193" s="47"/>
      <c r="BB193" s="47"/>
      <c r="BC193" s="48"/>
      <c r="BD193" s="48"/>
      <c r="BE193" s="47" t="b">
        <v>0</v>
      </c>
      <c r="BF193" s="47" t="b">
        <v>0</v>
      </c>
      <c r="BG193" s="48"/>
      <c r="BH193" s="48"/>
      <c r="BI193" s="49">
        <v>0</v>
      </c>
      <c r="BJ193" s="49">
        <v>0</v>
      </c>
      <c r="BK193" s="49">
        <v>281250</v>
      </c>
      <c r="BL193" s="48"/>
      <c r="BM193" s="48"/>
      <c r="BN193" s="48"/>
      <c r="BO193" s="48"/>
      <c r="BP193" s="48" t="s">
        <v>181</v>
      </c>
      <c r="BQ193" s="48"/>
      <c r="BR193" s="48"/>
      <c r="BS193" s="48">
        <v>0</v>
      </c>
      <c r="BT193" s="48"/>
      <c r="BU193" s="48"/>
      <c r="BW193" s="24" t="str">
        <f ca="1">VLOOKUP(BX193,Data!B:D,3,0)</f>
        <v>김화니</v>
      </c>
      <c r="BX193" s="24" t="str">
        <f>IFERROR(VLOOKUP(M193, 할인점점포등록!E:I, 5, 0), M193)</f>
        <v>세화약품(부산)</v>
      </c>
    </row>
    <row r="194" spans="2:76" ht="16.5" customHeight="1" x14ac:dyDescent="0.3">
      <c r="B194" s="47"/>
      <c r="C194" s="47" t="b">
        <v>1</v>
      </c>
      <c r="D194" s="48"/>
      <c r="E194" s="48" t="s">
        <v>211</v>
      </c>
      <c r="F194" s="48">
        <v>202610010034</v>
      </c>
      <c r="G194" s="52">
        <v>46296</v>
      </c>
      <c r="H194" s="48" t="s">
        <v>82</v>
      </c>
      <c r="I194" s="48" t="s">
        <v>83</v>
      </c>
      <c r="J194" s="48" t="s">
        <v>212</v>
      </c>
      <c r="K194" s="48" t="s">
        <v>213</v>
      </c>
      <c r="L194" s="48" t="s">
        <v>409</v>
      </c>
      <c r="M194" s="48" t="s">
        <v>409</v>
      </c>
      <c r="N194" s="48"/>
      <c r="O194" s="47" t="s">
        <v>410</v>
      </c>
      <c r="P194" s="48" t="s">
        <v>409</v>
      </c>
      <c r="Q194" s="48"/>
      <c r="R194" s="47" t="b">
        <v>0</v>
      </c>
      <c r="S194" s="48" t="s">
        <v>397</v>
      </c>
      <c r="T194" s="48" t="s">
        <v>329</v>
      </c>
      <c r="U194" s="48">
        <v>30</v>
      </c>
      <c r="V194" s="48" t="s">
        <v>234</v>
      </c>
      <c r="W194" s="48" t="s">
        <v>235</v>
      </c>
      <c r="X194" s="48" t="s">
        <v>330</v>
      </c>
      <c r="Y194" s="47"/>
      <c r="Z194" s="48" t="s">
        <v>84</v>
      </c>
      <c r="AA194" s="49">
        <v>11160</v>
      </c>
      <c r="AB194" s="49">
        <v>10044</v>
      </c>
      <c r="AC194" s="49">
        <v>10</v>
      </c>
      <c r="AD194" s="47" t="b">
        <v>1</v>
      </c>
      <c r="AE194" s="50">
        <v>10</v>
      </c>
      <c r="AF194" s="48" t="s">
        <v>9</v>
      </c>
      <c r="AG194" s="49">
        <v>1</v>
      </c>
      <c r="AH194" s="49">
        <v>10044</v>
      </c>
      <c r="AI194" s="49">
        <v>91309</v>
      </c>
      <c r="AJ194" s="49">
        <v>9131</v>
      </c>
      <c r="AK194" s="49">
        <v>100440</v>
      </c>
      <c r="AL194" s="50">
        <v>91309</v>
      </c>
      <c r="AM194" s="50">
        <v>9131</v>
      </c>
      <c r="AN194" s="50">
        <v>100440</v>
      </c>
      <c r="AO194" s="47"/>
      <c r="AP194" s="48" t="s">
        <v>84</v>
      </c>
      <c r="AQ194" s="51">
        <v>10</v>
      </c>
      <c r="AR194" s="48" t="s">
        <v>221</v>
      </c>
      <c r="AS194" s="48">
        <v>24003</v>
      </c>
      <c r="AT194" s="47" t="b">
        <v>0</v>
      </c>
      <c r="AU194" s="48" t="s">
        <v>81</v>
      </c>
      <c r="AV194" s="48"/>
      <c r="AW194" s="48" t="s">
        <v>222</v>
      </c>
      <c r="AX194" s="48"/>
      <c r="AY194" s="48" t="s">
        <v>85</v>
      </c>
      <c r="AZ194" s="47" t="b">
        <v>0</v>
      </c>
      <c r="BA194" s="47"/>
      <c r="BB194" s="47"/>
      <c r="BC194" s="48"/>
      <c r="BD194" s="48"/>
      <c r="BE194" s="47" t="b">
        <v>0</v>
      </c>
      <c r="BF194" s="47" t="b">
        <v>0</v>
      </c>
      <c r="BG194" s="48"/>
      <c r="BH194" s="48"/>
      <c r="BI194" s="49">
        <v>0</v>
      </c>
      <c r="BJ194" s="49">
        <v>0</v>
      </c>
      <c r="BK194" s="49">
        <v>100440</v>
      </c>
      <c r="BL194" s="48"/>
      <c r="BM194" s="48"/>
      <c r="BN194" s="48"/>
      <c r="BO194" s="48"/>
      <c r="BP194" s="48" t="s">
        <v>181</v>
      </c>
      <c r="BQ194" s="48"/>
      <c r="BR194" s="48"/>
      <c r="BS194" s="48">
        <v>0</v>
      </c>
      <c r="BT194" s="48"/>
      <c r="BU194" s="48"/>
      <c r="BW194" s="24" t="str">
        <f ca="1">VLOOKUP(BX194,Data!B:D,3,0)</f>
        <v>김화니</v>
      </c>
      <c r="BX194" s="24" t="str">
        <f>IFERROR(VLOOKUP(M194, 할인점점포등록!E:I, 5, 0), M194)</f>
        <v>세화약품(부산)</v>
      </c>
    </row>
    <row r="195" spans="2:76" ht="16.5" customHeight="1" x14ac:dyDescent="0.3">
      <c r="B195" s="47"/>
      <c r="C195" s="47" t="b">
        <v>1</v>
      </c>
      <c r="D195" s="48"/>
      <c r="E195" s="48" t="s">
        <v>211</v>
      </c>
      <c r="F195" s="48">
        <v>202610010034</v>
      </c>
      <c r="G195" s="52">
        <v>46296</v>
      </c>
      <c r="H195" s="48" t="s">
        <v>82</v>
      </c>
      <c r="I195" s="48" t="s">
        <v>83</v>
      </c>
      <c r="J195" s="48" t="s">
        <v>212</v>
      </c>
      <c r="K195" s="48" t="s">
        <v>213</v>
      </c>
      <c r="L195" s="48" t="s">
        <v>409</v>
      </c>
      <c r="M195" s="48" t="s">
        <v>409</v>
      </c>
      <c r="N195" s="48"/>
      <c r="O195" s="47" t="s">
        <v>410</v>
      </c>
      <c r="P195" s="48" t="s">
        <v>409</v>
      </c>
      <c r="Q195" s="48"/>
      <c r="R195" s="47" t="b">
        <v>0</v>
      </c>
      <c r="S195" s="48" t="s">
        <v>337</v>
      </c>
      <c r="T195" s="48" t="s">
        <v>338</v>
      </c>
      <c r="U195" s="48">
        <v>100</v>
      </c>
      <c r="V195" s="48" t="s">
        <v>234</v>
      </c>
      <c r="W195" s="48" t="s">
        <v>235</v>
      </c>
      <c r="X195" s="48" t="s">
        <v>330</v>
      </c>
      <c r="Y195" s="47"/>
      <c r="Z195" s="48" t="s">
        <v>84</v>
      </c>
      <c r="AA195" s="49">
        <v>33000</v>
      </c>
      <c r="AB195" s="49">
        <v>29700</v>
      </c>
      <c r="AC195" s="49">
        <v>10</v>
      </c>
      <c r="AD195" s="47" t="b">
        <v>1</v>
      </c>
      <c r="AE195" s="50">
        <v>10</v>
      </c>
      <c r="AF195" s="48" t="s">
        <v>9</v>
      </c>
      <c r="AG195" s="49">
        <v>1</v>
      </c>
      <c r="AH195" s="49">
        <v>29700</v>
      </c>
      <c r="AI195" s="49">
        <v>270000</v>
      </c>
      <c r="AJ195" s="49">
        <v>27000</v>
      </c>
      <c r="AK195" s="49">
        <v>297000</v>
      </c>
      <c r="AL195" s="50">
        <v>270000</v>
      </c>
      <c r="AM195" s="50">
        <v>27000</v>
      </c>
      <c r="AN195" s="50">
        <v>297000</v>
      </c>
      <c r="AO195" s="47"/>
      <c r="AP195" s="48" t="s">
        <v>84</v>
      </c>
      <c r="AQ195" s="51">
        <v>10</v>
      </c>
      <c r="AR195" s="48" t="s">
        <v>221</v>
      </c>
      <c r="AS195" s="48" t="s">
        <v>981</v>
      </c>
      <c r="AT195" s="47" t="b">
        <v>0</v>
      </c>
      <c r="AU195" s="48" t="s">
        <v>81</v>
      </c>
      <c r="AV195" s="48"/>
      <c r="AW195" s="48" t="s">
        <v>222</v>
      </c>
      <c r="AX195" s="48"/>
      <c r="AY195" s="48" t="s">
        <v>85</v>
      </c>
      <c r="AZ195" s="47" t="b">
        <v>0</v>
      </c>
      <c r="BA195" s="47"/>
      <c r="BB195" s="47"/>
      <c r="BC195" s="48"/>
      <c r="BD195" s="48"/>
      <c r="BE195" s="47" t="b">
        <v>0</v>
      </c>
      <c r="BF195" s="47" t="b">
        <v>0</v>
      </c>
      <c r="BG195" s="48"/>
      <c r="BH195" s="48"/>
      <c r="BI195" s="49">
        <v>0</v>
      </c>
      <c r="BJ195" s="49">
        <v>0</v>
      </c>
      <c r="BK195" s="49">
        <v>297000</v>
      </c>
      <c r="BL195" s="48"/>
      <c r="BM195" s="48"/>
      <c r="BN195" s="48"/>
      <c r="BO195" s="48"/>
      <c r="BP195" s="48" t="s">
        <v>181</v>
      </c>
      <c r="BQ195" s="48"/>
      <c r="BR195" s="48"/>
      <c r="BS195" s="48">
        <v>0</v>
      </c>
      <c r="BT195" s="48"/>
      <c r="BU195" s="48"/>
      <c r="BW195" s="24" t="str">
        <f ca="1">VLOOKUP(BX195,Data!B:D,3,0)</f>
        <v>김화니</v>
      </c>
      <c r="BX195" s="24" t="str">
        <f>IFERROR(VLOOKUP(M195, 할인점점포등록!E:I, 5, 0), M195)</f>
        <v>세화약품(부산)</v>
      </c>
    </row>
    <row r="196" spans="2:76" ht="16.5" customHeight="1" x14ac:dyDescent="0.3">
      <c r="B196" s="47"/>
      <c r="C196" s="47" t="b">
        <v>1</v>
      </c>
      <c r="D196" s="48"/>
      <c r="E196" s="48" t="s">
        <v>211</v>
      </c>
      <c r="F196" s="48">
        <v>202610010035</v>
      </c>
      <c r="G196" s="52">
        <v>46296</v>
      </c>
      <c r="H196" s="48" t="s">
        <v>82</v>
      </c>
      <c r="I196" s="48" t="s">
        <v>83</v>
      </c>
      <c r="J196" s="48" t="s">
        <v>212</v>
      </c>
      <c r="K196" s="48" t="s">
        <v>213</v>
      </c>
      <c r="L196" s="48" t="s">
        <v>405</v>
      </c>
      <c r="M196" s="48" t="s">
        <v>405</v>
      </c>
      <c r="N196" s="48"/>
      <c r="O196" s="47" t="s">
        <v>406</v>
      </c>
      <c r="P196" s="48" t="s">
        <v>405</v>
      </c>
      <c r="Q196" s="48"/>
      <c r="R196" s="47" t="b">
        <v>0</v>
      </c>
      <c r="S196" s="48" t="s">
        <v>274</v>
      </c>
      <c r="T196" s="48" t="s">
        <v>275</v>
      </c>
      <c r="U196" s="48">
        <v>300</v>
      </c>
      <c r="V196" s="48" t="s">
        <v>218</v>
      </c>
      <c r="W196" s="48" t="s">
        <v>219</v>
      </c>
      <c r="X196" s="48" t="s">
        <v>225</v>
      </c>
      <c r="Y196" s="47"/>
      <c r="Z196" s="48" t="s">
        <v>84</v>
      </c>
      <c r="AA196" s="49">
        <v>56100</v>
      </c>
      <c r="AB196" s="49">
        <v>50490</v>
      </c>
      <c r="AC196" s="49">
        <v>20</v>
      </c>
      <c r="AD196" s="47" t="b">
        <v>1</v>
      </c>
      <c r="AE196" s="50">
        <v>10</v>
      </c>
      <c r="AF196" s="48" t="s">
        <v>9</v>
      </c>
      <c r="AG196" s="49">
        <v>1</v>
      </c>
      <c r="AH196" s="49">
        <v>50490</v>
      </c>
      <c r="AI196" s="49">
        <v>918000</v>
      </c>
      <c r="AJ196" s="49">
        <v>91800</v>
      </c>
      <c r="AK196" s="49">
        <v>1009800</v>
      </c>
      <c r="AL196" s="50">
        <v>918000</v>
      </c>
      <c r="AM196" s="50">
        <v>91800</v>
      </c>
      <c r="AN196" s="50">
        <v>1009800</v>
      </c>
      <c r="AO196" s="47"/>
      <c r="AP196" s="48" t="s">
        <v>84</v>
      </c>
      <c r="AQ196" s="51">
        <v>20</v>
      </c>
      <c r="AR196" s="48" t="s">
        <v>221</v>
      </c>
      <c r="AS196" s="48">
        <v>26002</v>
      </c>
      <c r="AT196" s="47" t="b">
        <v>0</v>
      </c>
      <c r="AU196" s="48" t="s">
        <v>81</v>
      </c>
      <c r="AV196" s="48"/>
      <c r="AW196" s="48" t="s">
        <v>222</v>
      </c>
      <c r="AX196" s="48"/>
      <c r="AY196" s="48" t="s">
        <v>85</v>
      </c>
      <c r="AZ196" s="47" t="b">
        <v>0</v>
      </c>
      <c r="BA196" s="47"/>
      <c r="BB196" s="47"/>
      <c r="BC196" s="48"/>
      <c r="BD196" s="48"/>
      <c r="BE196" s="47" t="b">
        <v>0</v>
      </c>
      <c r="BF196" s="47" t="b">
        <v>0</v>
      </c>
      <c r="BG196" s="48"/>
      <c r="BH196" s="48"/>
      <c r="BI196" s="49">
        <v>0</v>
      </c>
      <c r="BJ196" s="49">
        <v>0</v>
      </c>
      <c r="BK196" s="49">
        <v>1009800</v>
      </c>
      <c r="BL196" s="48"/>
      <c r="BM196" s="48"/>
      <c r="BN196" s="48"/>
      <c r="BO196" s="48"/>
      <c r="BP196" s="48" t="s">
        <v>181</v>
      </c>
      <c r="BQ196" s="48"/>
      <c r="BR196" s="48"/>
      <c r="BS196" s="48">
        <v>0</v>
      </c>
      <c r="BT196" s="48"/>
      <c r="BU196" s="48"/>
      <c r="BW196" s="24" t="str">
        <f ca="1">VLOOKUP(BX196,Data!B:D,3,0)</f>
        <v>김화니</v>
      </c>
      <c r="BX196" s="24" t="str">
        <f>IFERROR(VLOOKUP(M196, 할인점점포등록!E:I, 5, 0), M196)</f>
        <v>월드약품</v>
      </c>
    </row>
    <row r="197" spans="2:76" ht="16.5" customHeight="1" x14ac:dyDescent="0.3">
      <c r="B197" s="47"/>
      <c r="C197" s="47" t="b">
        <v>1</v>
      </c>
      <c r="D197" s="48"/>
      <c r="E197" s="48" t="s">
        <v>211</v>
      </c>
      <c r="F197" s="48">
        <v>202610010035</v>
      </c>
      <c r="G197" s="52">
        <v>46296</v>
      </c>
      <c r="H197" s="48" t="s">
        <v>82</v>
      </c>
      <c r="I197" s="48" t="s">
        <v>83</v>
      </c>
      <c r="J197" s="48" t="s">
        <v>212</v>
      </c>
      <c r="K197" s="48" t="s">
        <v>213</v>
      </c>
      <c r="L197" s="48" t="s">
        <v>405</v>
      </c>
      <c r="M197" s="48" t="s">
        <v>405</v>
      </c>
      <c r="N197" s="48"/>
      <c r="O197" s="47" t="s">
        <v>406</v>
      </c>
      <c r="P197" s="48" t="s">
        <v>405</v>
      </c>
      <c r="Q197" s="48"/>
      <c r="R197" s="47" t="b">
        <v>0</v>
      </c>
      <c r="S197" s="48" t="s">
        <v>272</v>
      </c>
      <c r="T197" s="48" t="s">
        <v>230</v>
      </c>
      <c r="U197" s="48">
        <v>300</v>
      </c>
      <c r="V197" s="48" t="s">
        <v>218</v>
      </c>
      <c r="W197" s="48" t="s">
        <v>219</v>
      </c>
      <c r="X197" s="48" t="s">
        <v>225</v>
      </c>
      <c r="Y197" s="47"/>
      <c r="Z197" s="48" t="s">
        <v>84</v>
      </c>
      <c r="AA197" s="49">
        <v>37500</v>
      </c>
      <c r="AB197" s="49">
        <v>33750</v>
      </c>
      <c r="AC197" s="49">
        <v>20</v>
      </c>
      <c r="AD197" s="47" t="b">
        <v>1</v>
      </c>
      <c r="AE197" s="50">
        <v>10</v>
      </c>
      <c r="AF197" s="48" t="s">
        <v>9</v>
      </c>
      <c r="AG197" s="49">
        <v>1</v>
      </c>
      <c r="AH197" s="49">
        <v>33750</v>
      </c>
      <c r="AI197" s="49">
        <v>613636</v>
      </c>
      <c r="AJ197" s="49">
        <v>61364</v>
      </c>
      <c r="AK197" s="49">
        <v>675000</v>
      </c>
      <c r="AL197" s="50">
        <v>613636</v>
      </c>
      <c r="AM197" s="50">
        <v>61364</v>
      </c>
      <c r="AN197" s="50">
        <v>675000</v>
      </c>
      <c r="AO197" s="47"/>
      <c r="AP197" s="48" t="s">
        <v>84</v>
      </c>
      <c r="AQ197" s="51">
        <v>20</v>
      </c>
      <c r="AR197" s="48" t="s">
        <v>221</v>
      </c>
      <c r="AS197" s="48">
        <v>26003</v>
      </c>
      <c r="AT197" s="47" t="b">
        <v>0</v>
      </c>
      <c r="AU197" s="48" t="s">
        <v>81</v>
      </c>
      <c r="AV197" s="48"/>
      <c r="AW197" s="48" t="s">
        <v>222</v>
      </c>
      <c r="AX197" s="48"/>
      <c r="AY197" s="48" t="s">
        <v>85</v>
      </c>
      <c r="AZ197" s="47" t="b">
        <v>0</v>
      </c>
      <c r="BA197" s="47"/>
      <c r="BB197" s="47"/>
      <c r="BC197" s="48"/>
      <c r="BD197" s="48"/>
      <c r="BE197" s="47" t="b">
        <v>0</v>
      </c>
      <c r="BF197" s="47" t="b">
        <v>0</v>
      </c>
      <c r="BG197" s="48"/>
      <c r="BH197" s="48"/>
      <c r="BI197" s="49">
        <v>0</v>
      </c>
      <c r="BJ197" s="49">
        <v>0</v>
      </c>
      <c r="BK197" s="49">
        <v>675000</v>
      </c>
      <c r="BL197" s="48"/>
      <c r="BM197" s="48"/>
      <c r="BN197" s="48"/>
      <c r="BO197" s="48"/>
      <c r="BP197" s="48" t="s">
        <v>181</v>
      </c>
      <c r="BQ197" s="48"/>
      <c r="BR197" s="48"/>
      <c r="BS197" s="48">
        <v>0</v>
      </c>
      <c r="BT197" s="48"/>
      <c r="BU197" s="48"/>
      <c r="BW197" s="24" t="str">
        <f ca="1">VLOOKUP(BX197,Data!B:D,3,0)</f>
        <v>김화니</v>
      </c>
      <c r="BX197" s="24" t="str">
        <f>IFERROR(VLOOKUP(M197, 할인점점포등록!E:I, 5, 0), M197)</f>
        <v>월드약품</v>
      </c>
    </row>
    <row r="198" spans="2:76" ht="16.5" customHeight="1" x14ac:dyDescent="0.3">
      <c r="B198" s="47"/>
      <c r="C198" s="47" t="b">
        <v>1</v>
      </c>
      <c r="D198" s="48"/>
      <c r="E198" s="48" t="s">
        <v>211</v>
      </c>
      <c r="F198" s="48">
        <v>202610010035</v>
      </c>
      <c r="G198" s="52">
        <v>46296</v>
      </c>
      <c r="H198" s="48" t="s">
        <v>82</v>
      </c>
      <c r="I198" s="48" t="s">
        <v>83</v>
      </c>
      <c r="J198" s="48" t="s">
        <v>212</v>
      </c>
      <c r="K198" s="48" t="s">
        <v>213</v>
      </c>
      <c r="L198" s="48" t="s">
        <v>405</v>
      </c>
      <c r="M198" s="48" t="s">
        <v>405</v>
      </c>
      <c r="N198" s="48"/>
      <c r="O198" s="47" t="s">
        <v>406</v>
      </c>
      <c r="P198" s="48" t="s">
        <v>405</v>
      </c>
      <c r="Q198" s="48"/>
      <c r="R198" s="47" t="b">
        <v>0</v>
      </c>
      <c r="S198" s="48" t="s">
        <v>387</v>
      </c>
      <c r="T198" s="48" t="s">
        <v>388</v>
      </c>
      <c r="U198" s="48">
        <v>4</v>
      </c>
      <c r="V198" s="48" t="s">
        <v>234</v>
      </c>
      <c r="W198" s="48" t="s">
        <v>235</v>
      </c>
      <c r="X198" s="48" t="s">
        <v>236</v>
      </c>
      <c r="Y198" s="47"/>
      <c r="Z198" s="48" t="s">
        <v>84</v>
      </c>
      <c r="AA198" s="49">
        <v>17232</v>
      </c>
      <c r="AB198" s="49">
        <v>15509</v>
      </c>
      <c r="AC198" s="49">
        <v>2</v>
      </c>
      <c r="AD198" s="47" t="b">
        <v>1</v>
      </c>
      <c r="AE198" s="50">
        <v>10</v>
      </c>
      <c r="AF198" s="48" t="s">
        <v>9</v>
      </c>
      <c r="AG198" s="49">
        <v>1</v>
      </c>
      <c r="AH198" s="49">
        <v>15509</v>
      </c>
      <c r="AI198" s="49">
        <v>28198.17</v>
      </c>
      <c r="AJ198" s="49">
        <v>2819.83</v>
      </c>
      <c r="AK198" s="49">
        <v>31018</v>
      </c>
      <c r="AL198" s="50">
        <v>28198</v>
      </c>
      <c r="AM198" s="50">
        <v>2820</v>
      </c>
      <c r="AN198" s="50">
        <v>31018</v>
      </c>
      <c r="AO198" s="47"/>
      <c r="AP198" s="48" t="s">
        <v>84</v>
      </c>
      <c r="AQ198" s="51">
        <v>2</v>
      </c>
      <c r="AR198" s="48" t="s">
        <v>221</v>
      </c>
      <c r="AS198" s="48">
        <v>24002</v>
      </c>
      <c r="AT198" s="47" t="b">
        <v>0</v>
      </c>
      <c r="AU198" s="48" t="s">
        <v>81</v>
      </c>
      <c r="AV198" s="48"/>
      <c r="AW198" s="48" t="s">
        <v>222</v>
      </c>
      <c r="AX198" s="48"/>
      <c r="AY198" s="48" t="s">
        <v>85</v>
      </c>
      <c r="AZ198" s="47" t="b">
        <v>0</v>
      </c>
      <c r="BA198" s="47"/>
      <c r="BB198" s="47"/>
      <c r="BC198" s="48"/>
      <c r="BD198" s="48"/>
      <c r="BE198" s="47" t="b">
        <v>0</v>
      </c>
      <c r="BF198" s="47" t="b">
        <v>0</v>
      </c>
      <c r="BG198" s="48"/>
      <c r="BH198" s="48"/>
      <c r="BI198" s="49">
        <v>0</v>
      </c>
      <c r="BJ198" s="49">
        <v>0</v>
      </c>
      <c r="BK198" s="49">
        <v>31018</v>
      </c>
      <c r="BL198" s="48"/>
      <c r="BM198" s="48"/>
      <c r="BN198" s="48"/>
      <c r="BO198" s="48"/>
      <c r="BP198" s="48" t="s">
        <v>181</v>
      </c>
      <c r="BQ198" s="48"/>
      <c r="BR198" s="48"/>
      <c r="BS198" s="48">
        <v>0</v>
      </c>
      <c r="BT198" s="48"/>
      <c r="BU198" s="48"/>
      <c r="BW198" s="24" t="str">
        <f ca="1">VLOOKUP(BX198,Data!B:D,3,0)</f>
        <v>김화니</v>
      </c>
      <c r="BX198" s="24" t="str">
        <f>IFERROR(VLOOKUP(M198, 할인점점포등록!E:I, 5, 0), M198)</f>
        <v>월드약품</v>
      </c>
    </row>
    <row r="199" spans="2:76" ht="16.5" customHeight="1" x14ac:dyDescent="0.3">
      <c r="B199" s="47"/>
      <c r="C199" s="47" t="b">
        <v>1</v>
      </c>
      <c r="D199" s="48"/>
      <c r="E199" s="48" t="s">
        <v>211</v>
      </c>
      <c r="F199" s="48">
        <v>202610010035</v>
      </c>
      <c r="G199" s="52">
        <v>46296</v>
      </c>
      <c r="H199" s="48" t="s">
        <v>82</v>
      </c>
      <c r="I199" s="48" t="s">
        <v>83</v>
      </c>
      <c r="J199" s="48" t="s">
        <v>212</v>
      </c>
      <c r="K199" s="48" t="s">
        <v>213</v>
      </c>
      <c r="L199" s="48" t="s">
        <v>405</v>
      </c>
      <c r="M199" s="48" t="s">
        <v>405</v>
      </c>
      <c r="N199" s="48"/>
      <c r="O199" s="47" t="s">
        <v>406</v>
      </c>
      <c r="P199" s="48" t="s">
        <v>405</v>
      </c>
      <c r="Q199" s="48"/>
      <c r="R199" s="47" t="b">
        <v>0</v>
      </c>
      <c r="S199" s="48" t="s">
        <v>387</v>
      </c>
      <c r="T199" s="48" t="s">
        <v>388</v>
      </c>
      <c r="U199" s="48">
        <v>4</v>
      </c>
      <c r="V199" s="48" t="s">
        <v>234</v>
      </c>
      <c r="W199" s="48" t="s">
        <v>235</v>
      </c>
      <c r="X199" s="48" t="s">
        <v>236</v>
      </c>
      <c r="Y199" s="47"/>
      <c r="Z199" s="48" t="s">
        <v>84</v>
      </c>
      <c r="AA199" s="49">
        <v>17232</v>
      </c>
      <c r="AB199" s="49">
        <v>15509</v>
      </c>
      <c r="AC199" s="49">
        <v>68</v>
      </c>
      <c r="AD199" s="47" t="b">
        <v>1</v>
      </c>
      <c r="AE199" s="50">
        <v>10</v>
      </c>
      <c r="AF199" s="48" t="s">
        <v>9</v>
      </c>
      <c r="AG199" s="49">
        <v>1</v>
      </c>
      <c r="AH199" s="49">
        <v>15509</v>
      </c>
      <c r="AI199" s="49">
        <v>958737.83</v>
      </c>
      <c r="AJ199" s="49">
        <v>95874.17</v>
      </c>
      <c r="AK199" s="49">
        <v>1054612</v>
      </c>
      <c r="AL199" s="50">
        <v>958738</v>
      </c>
      <c r="AM199" s="50">
        <v>95874</v>
      </c>
      <c r="AN199" s="50">
        <v>1054612</v>
      </c>
      <c r="AO199" s="47"/>
      <c r="AP199" s="48" t="s">
        <v>84</v>
      </c>
      <c r="AQ199" s="51">
        <v>68</v>
      </c>
      <c r="AR199" s="48" t="s">
        <v>221</v>
      </c>
      <c r="AS199" s="48">
        <v>26001</v>
      </c>
      <c r="AT199" s="47" t="b">
        <v>0</v>
      </c>
      <c r="AU199" s="48" t="s">
        <v>81</v>
      </c>
      <c r="AV199" s="48"/>
      <c r="AW199" s="48" t="s">
        <v>222</v>
      </c>
      <c r="AX199" s="48"/>
      <c r="AY199" s="48" t="s">
        <v>85</v>
      </c>
      <c r="AZ199" s="47" t="b">
        <v>0</v>
      </c>
      <c r="BA199" s="47"/>
      <c r="BB199" s="47"/>
      <c r="BC199" s="48"/>
      <c r="BD199" s="48"/>
      <c r="BE199" s="47" t="b">
        <v>0</v>
      </c>
      <c r="BF199" s="47" t="b">
        <v>0</v>
      </c>
      <c r="BG199" s="48"/>
      <c r="BH199" s="48"/>
      <c r="BI199" s="49">
        <v>0</v>
      </c>
      <c r="BJ199" s="49">
        <v>0</v>
      </c>
      <c r="BK199" s="49">
        <v>1054612</v>
      </c>
      <c r="BL199" s="48"/>
      <c r="BM199" s="48"/>
      <c r="BN199" s="48"/>
      <c r="BO199" s="48"/>
      <c r="BP199" s="48" t="s">
        <v>181</v>
      </c>
      <c r="BQ199" s="48"/>
      <c r="BR199" s="48"/>
      <c r="BS199" s="48">
        <v>0</v>
      </c>
      <c r="BT199" s="48"/>
      <c r="BU199" s="48"/>
      <c r="BW199" s="24" t="str">
        <f ca="1">VLOOKUP(BX199,Data!B:D,3,0)</f>
        <v>김화니</v>
      </c>
      <c r="BX199" s="24" t="str">
        <f>IFERROR(VLOOKUP(M199, 할인점점포등록!E:I, 5, 0), M199)</f>
        <v>월드약품</v>
      </c>
    </row>
    <row r="200" spans="2:76" ht="16.5" customHeight="1" x14ac:dyDescent="0.3">
      <c r="B200" s="47"/>
      <c r="C200" s="47" t="b">
        <v>1</v>
      </c>
      <c r="D200" s="48"/>
      <c r="E200" s="48" t="s">
        <v>211</v>
      </c>
      <c r="F200" s="48">
        <v>202610010036</v>
      </c>
      <c r="G200" s="52">
        <v>46296</v>
      </c>
      <c r="H200" s="48" t="s">
        <v>82</v>
      </c>
      <c r="I200" s="48" t="s">
        <v>83</v>
      </c>
      <c r="J200" s="48" t="s">
        <v>212</v>
      </c>
      <c r="K200" s="48" t="s">
        <v>213</v>
      </c>
      <c r="L200" s="48" t="s">
        <v>479</v>
      </c>
      <c r="M200" s="48" t="s">
        <v>479</v>
      </c>
      <c r="N200" s="48"/>
      <c r="O200" s="47" t="s">
        <v>480</v>
      </c>
      <c r="P200" s="48" t="s">
        <v>479</v>
      </c>
      <c r="Q200" s="48"/>
      <c r="R200" s="47" t="b">
        <v>0</v>
      </c>
      <c r="S200" s="48" t="s">
        <v>343</v>
      </c>
      <c r="T200" s="48" t="s">
        <v>325</v>
      </c>
      <c r="U200" s="48">
        <v>100</v>
      </c>
      <c r="V200" s="48" t="s">
        <v>218</v>
      </c>
      <c r="W200" s="48" t="s">
        <v>219</v>
      </c>
      <c r="X200" s="48" t="s">
        <v>225</v>
      </c>
      <c r="Y200" s="47"/>
      <c r="Z200" s="48" t="s">
        <v>84</v>
      </c>
      <c r="AA200" s="49">
        <v>175100</v>
      </c>
      <c r="AB200" s="49">
        <v>157590</v>
      </c>
      <c r="AC200" s="49">
        <v>3</v>
      </c>
      <c r="AD200" s="47" t="b">
        <v>1</v>
      </c>
      <c r="AE200" s="50">
        <v>10</v>
      </c>
      <c r="AF200" s="48" t="s">
        <v>9</v>
      </c>
      <c r="AG200" s="49">
        <v>1</v>
      </c>
      <c r="AH200" s="49">
        <v>157590</v>
      </c>
      <c r="AI200" s="49">
        <v>429791</v>
      </c>
      <c r="AJ200" s="49">
        <v>42979</v>
      </c>
      <c r="AK200" s="49">
        <v>472770</v>
      </c>
      <c r="AL200" s="50">
        <v>429791</v>
      </c>
      <c r="AM200" s="50">
        <v>42979</v>
      </c>
      <c r="AN200" s="50">
        <v>472770</v>
      </c>
      <c r="AO200" s="47"/>
      <c r="AP200" s="48" t="s">
        <v>84</v>
      </c>
      <c r="AQ200" s="51">
        <v>3</v>
      </c>
      <c r="AR200" s="48" t="s">
        <v>221</v>
      </c>
      <c r="AS200" s="48" t="s">
        <v>344</v>
      </c>
      <c r="AT200" s="47" t="b">
        <v>0</v>
      </c>
      <c r="AU200" s="48" t="s">
        <v>81</v>
      </c>
      <c r="AV200" s="48"/>
      <c r="AW200" s="48" t="s">
        <v>222</v>
      </c>
      <c r="AX200" s="48"/>
      <c r="AY200" s="48" t="s">
        <v>85</v>
      </c>
      <c r="AZ200" s="47" t="b">
        <v>0</v>
      </c>
      <c r="BA200" s="47"/>
      <c r="BB200" s="47"/>
      <c r="BC200" s="48"/>
      <c r="BD200" s="48"/>
      <c r="BE200" s="47" t="b">
        <v>0</v>
      </c>
      <c r="BF200" s="47" t="b">
        <v>0</v>
      </c>
      <c r="BG200" s="48"/>
      <c r="BH200" s="48"/>
      <c r="BI200" s="49">
        <v>0</v>
      </c>
      <c r="BJ200" s="49">
        <v>0</v>
      </c>
      <c r="BK200" s="49">
        <v>472770</v>
      </c>
      <c r="BL200" s="48"/>
      <c r="BM200" s="48"/>
      <c r="BN200" s="48"/>
      <c r="BO200" s="48"/>
      <c r="BP200" s="48" t="s">
        <v>181</v>
      </c>
      <c r="BQ200" s="48"/>
      <c r="BR200" s="48"/>
      <c r="BS200" s="48">
        <v>0</v>
      </c>
      <c r="BT200" s="48"/>
      <c r="BU200" s="48"/>
      <c r="BW200" s="24" t="str">
        <f ca="1">VLOOKUP(BX200,Data!B:D,3,0)</f>
        <v>김화니</v>
      </c>
      <c r="BX200" s="24" t="str">
        <f>IFERROR(VLOOKUP(M200, 할인점점포등록!E:I, 5, 0), M200)</f>
        <v>지오팜</v>
      </c>
    </row>
    <row r="201" spans="2:76" ht="16.5" customHeight="1" x14ac:dyDescent="0.3">
      <c r="B201" s="47"/>
      <c r="C201" s="47" t="b">
        <v>1</v>
      </c>
      <c r="D201" s="48"/>
      <c r="E201" s="48" t="s">
        <v>211</v>
      </c>
      <c r="F201" s="48">
        <v>202610010036</v>
      </c>
      <c r="G201" s="52">
        <v>46296</v>
      </c>
      <c r="H201" s="48" t="s">
        <v>82</v>
      </c>
      <c r="I201" s="48" t="s">
        <v>83</v>
      </c>
      <c r="J201" s="48" t="s">
        <v>212</v>
      </c>
      <c r="K201" s="48" t="s">
        <v>213</v>
      </c>
      <c r="L201" s="48" t="s">
        <v>479</v>
      </c>
      <c r="M201" s="48" t="s">
        <v>479</v>
      </c>
      <c r="N201" s="48"/>
      <c r="O201" s="47" t="s">
        <v>480</v>
      </c>
      <c r="P201" s="48" t="s">
        <v>479</v>
      </c>
      <c r="Q201" s="48"/>
      <c r="R201" s="47" t="b">
        <v>0</v>
      </c>
      <c r="S201" s="48" t="s">
        <v>241</v>
      </c>
      <c r="T201" s="48" t="s">
        <v>242</v>
      </c>
      <c r="U201" s="48">
        <v>28</v>
      </c>
      <c r="V201" s="48" t="s">
        <v>234</v>
      </c>
      <c r="W201" s="48" t="s">
        <v>235</v>
      </c>
      <c r="X201" s="48" t="s">
        <v>236</v>
      </c>
      <c r="Y201" s="47"/>
      <c r="Z201" s="48" t="s">
        <v>84</v>
      </c>
      <c r="AA201" s="49">
        <v>12712</v>
      </c>
      <c r="AB201" s="49">
        <v>11441</v>
      </c>
      <c r="AC201" s="49">
        <v>2</v>
      </c>
      <c r="AD201" s="47" t="b">
        <v>1</v>
      </c>
      <c r="AE201" s="50">
        <v>10</v>
      </c>
      <c r="AF201" s="48" t="s">
        <v>9</v>
      </c>
      <c r="AG201" s="49">
        <v>1</v>
      </c>
      <c r="AH201" s="49">
        <v>11441</v>
      </c>
      <c r="AI201" s="49">
        <v>20802</v>
      </c>
      <c r="AJ201" s="49">
        <v>2080</v>
      </c>
      <c r="AK201" s="49">
        <v>22882</v>
      </c>
      <c r="AL201" s="50">
        <v>20802</v>
      </c>
      <c r="AM201" s="50">
        <v>2080</v>
      </c>
      <c r="AN201" s="50">
        <v>22882</v>
      </c>
      <c r="AO201" s="47"/>
      <c r="AP201" s="48" t="s">
        <v>84</v>
      </c>
      <c r="AQ201" s="51">
        <v>2</v>
      </c>
      <c r="AR201" s="48" t="s">
        <v>221</v>
      </c>
      <c r="AS201" s="48">
        <v>26001</v>
      </c>
      <c r="AT201" s="47" t="b">
        <v>0</v>
      </c>
      <c r="AU201" s="48" t="s">
        <v>81</v>
      </c>
      <c r="AV201" s="48"/>
      <c r="AW201" s="48" t="s">
        <v>222</v>
      </c>
      <c r="AX201" s="48"/>
      <c r="AY201" s="48" t="s">
        <v>85</v>
      </c>
      <c r="AZ201" s="47" t="b">
        <v>0</v>
      </c>
      <c r="BA201" s="47"/>
      <c r="BB201" s="47"/>
      <c r="BC201" s="48"/>
      <c r="BD201" s="48"/>
      <c r="BE201" s="47" t="b">
        <v>0</v>
      </c>
      <c r="BF201" s="47" t="b">
        <v>0</v>
      </c>
      <c r="BG201" s="48"/>
      <c r="BH201" s="48"/>
      <c r="BI201" s="49">
        <v>0</v>
      </c>
      <c r="BJ201" s="49">
        <v>0</v>
      </c>
      <c r="BK201" s="49">
        <v>22882</v>
      </c>
      <c r="BL201" s="48"/>
      <c r="BM201" s="48"/>
      <c r="BN201" s="48"/>
      <c r="BO201" s="48"/>
      <c r="BP201" s="48" t="s">
        <v>181</v>
      </c>
      <c r="BQ201" s="48"/>
      <c r="BR201" s="48"/>
      <c r="BS201" s="48">
        <v>0</v>
      </c>
      <c r="BT201" s="48"/>
      <c r="BU201" s="48"/>
      <c r="BW201" s="24" t="str">
        <f ca="1">VLOOKUP(BX201,Data!B:D,3,0)</f>
        <v>김화니</v>
      </c>
      <c r="BX201" s="24" t="str">
        <f>IFERROR(VLOOKUP(M201, 할인점점포등록!E:I, 5, 0), M201)</f>
        <v>지오팜</v>
      </c>
    </row>
    <row r="202" spans="2:76" ht="16.5" customHeight="1" x14ac:dyDescent="0.3">
      <c r="B202" s="47"/>
      <c r="C202" s="47" t="b">
        <v>1</v>
      </c>
      <c r="D202" s="48"/>
      <c r="E202" s="48" t="s">
        <v>211</v>
      </c>
      <c r="F202" s="48">
        <v>202610010036</v>
      </c>
      <c r="G202" s="52">
        <v>46296</v>
      </c>
      <c r="H202" s="48" t="s">
        <v>82</v>
      </c>
      <c r="I202" s="48" t="s">
        <v>83</v>
      </c>
      <c r="J202" s="48" t="s">
        <v>212</v>
      </c>
      <c r="K202" s="48" t="s">
        <v>213</v>
      </c>
      <c r="L202" s="48" t="s">
        <v>479</v>
      </c>
      <c r="M202" s="48" t="s">
        <v>479</v>
      </c>
      <c r="N202" s="48"/>
      <c r="O202" s="47" t="s">
        <v>480</v>
      </c>
      <c r="P202" s="48" t="s">
        <v>479</v>
      </c>
      <c r="Q202" s="48"/>
      <c r="R202" s="47" t="b">
        <v>0</v>
      </c>
      <c r="S202" s="48" t="s">
        <v>296</v>
      </c>
      <c r="T202" s="48" t="s">
        <v>297</v>
      </c>
      <c r="U202" s="48">
        <v>300</v>
      </c>
      <c r="V202" s="48" t="s">
        <v>234</v>
      </c>
      <c r="W202" s="48" t="s">
        <v>235</v>
      </c>
      <c r="X202" s="48" t="s">
        <v>236</v>
      </c>
      <c r="Y202" s="47"/>
      <c r="Z202" s="48" t="s">
        <v>84</v>
      </c>
      <c r="AA202" s="49">
        <v>43500</v>
      </c>
      <c r="AB202" s="49">
        <v>39150</v>
      </c>
      <c r="AC202" s="49">
        <v>5</v>
      </c>
      <c r="AD202" s="47" t="b">
        <v>1</v>
      </c>
      <c r="AE202" s="50">
        <v>10</v>
      </c>
      <c r="AF202" s="48" t="s">
        <v>9</v>
      </c>
      <c r="AG202" s="49">
        <v>1</v>
      </c>
      <c r="AH202" s="49">
        <v>39150</v>
      </c>
      <c r="AI202" s="49">
        <v>177955</v>
      </c>
      <c r="AJ202" s="49">
        <v>17795</v>
      </c>
      <c r="AK202" s="49">
        <v>195750</v>
      </c>
      <c r="AL202" s="50">
        <v>177955</v>
      </c>
      <c r="AM202" s="50">
        <v>17795</v>
      </c>
      <c r="AN202" s="50">
        <v>195750</v>
      </c>
      <c r="AO202" s="47"/>
      <c r="AP202" s="48" t="s">
        <v>84</v>
      </c>
      <c r="AQ202" s="51">
        <v>5</v>
      </c>
      <c r="AR202" s="48" t="s">
        <v>221</v>
      </c>
      <c r="AS202" s="48">
        <v>24003</v>
      </c>
      <c r="AT202" s="47" t="b">
        <v>0</v>
      </c>
      <c r="AU202" s="48" t="s">
        <v>81</v>
      </c>
      <c r="AV202" s="48"/>
      <c r="AW202" s="48" t="s">
        <v>222</v>
      </c>
      <c r="AX202" s="48"/>
      <c r="AY202" s="48" t="s">
        <v>85</v>
      </c>
      <c r="AZ202" s="47" t="b">
        <v>0</v>
      </c>
      <c r="BA202" s="47"/>
      <c r="BB202" s="47"/>
      <c r="BC202" s="48"/>
      <c r="BD202" s="48"/>
      <c r="BE202" s="47" t="b">
        <v>0</v>
      </c>
      <c r="BF202" s="47" t="b">
        <v>0</v>
      </c>
      <c r="BG202" s="48"/>
      <c r="BH202" s="48"/>
      <c r="BI202" s="49">
        <v>0</v>
      </c>
      <c r="BJ202" s="49">
        <v>0</v>
      </c>
      <c r="BK202" s="49">
        <v>195750</v>
      </c>
      <c r="BL202" s="48"/>
      <c r="BM202" s="48"/>
      <c r="BN202" s="48"/>
      <c r="BO202" s="48"/>
      <c r="BP202" s="48" t="s">
        <v>181</v>
      </c>
      <c r="BQ202" s="48"/>
      <c r="BR202" s="48"/>
      <c r="BS202" s="48">
        <v>0</v>
      </c>
      <c r="BT202" s="48"/>
      <c r="BU202" s="48"/>
      <c r="BW202" s="24" t="str">
        <f ca="1">VLOOKUP(BX202,Data!B:D,3,0)</f>
        <v>김화니</v>
      </c>
      <c r="BX202" s="24" t="str">
        <f>IFERROR(VLOOKUP(M202, 할인점점포등록!E:I, 5, 0), M202)</f>
        <v>지오팜</v>
      </c>
    </row>
    <row r="203" spans="2:76" ht="16.5" customHeight="1" x14ac:dyDescent="0.3">
      <c r="B203" s="47"/>
      <c r="C203" s="47" t="b">
        <v>1</v>
      </c>
      <c r="D203" s="48"/>
      <c r="E203" s="48" t="s">
        <v>211</v>
      </c>
      <c r="F203" s="48">
        <v>202610010036</v>
      </c>
      <c r="G203" s="52">
        <v>46296</v>
      </c>
      <c r="H203" s="48" t="s">
        <v>82</v>
      </c>
      <c r="I203" s="48" t="s">
        <v>83</v>
      </c>
      <c r="J203" s="48" t="s">
        <v>212</v>
      </c>
      <c r="K203" s="48" t="s">
        <v>213</v>
      </c>
      <c r="L203" s="48" t="s">
        <v>479</v>
      </c>
      <c r="M203" s="48" t="s">
        <v>479</v>
      </c>
      <c r="N203" s="48"/>
      <c r="O203" s="47" t="s">
        <v>480</v>
      </c>
      <c r="P203" s="48" t="s">
        <v>479</v>
      </c>
      <c r="Q203" s="48"/>
      <c r="R203" s="47" t="b">
        <v>0</v>
      </c>
      <c r="S203" s="48" t="s">
        <v>223</v>
      </c>
      <c r="T203" s="48" t="s">
        <v>224</v>
      </c>
      <c r="U203" s="48">
        <v>300</v>
      </c>
      <c r="V203" s="48" t="s">
        <v>218</v>
      </c>
      <c r="W203" s="48" t="s">
        <v>219</v>
      </c>
      <c r="X203" s="48" t="s">
        <v>225</v>
      </c>
      <c r="Y203" s="47"/>
      <c r="Z203" s="48" t="s">
        <v>84</v>
      </c>
      <c r="AA203" s="49">
        <v>44400</v>
      </c>
      <c r="AB203" s="49">
        <v>39960</v>
      </c>
      <c r="AC203" s="49">
        <v>20</v>
      </c>
      <c r="AD203" s="47" t="b">
        <v>1</v>
      </c>
      <c r="AE203" s="50">
        <v>10</v>
      </c>
      <c r="AF203" s="48" t="s">
        <v>9</v>
      </c>
      <c r="AG203" s="49">
        <v>1</v>
      </c>
      <c r="AH203" s="49">
        <v>39960</v>
      </c>
      <c r="AI203" s="49">
        <v>726545</v>
      </c>
      <c r="AJ203" s="49">
        <v>72655</v>
      </c>
      <c r="AK203" s="49">
        <v>799200</v>
      </c>
      <c r="AL203" s="50">
        <v>726545</v>
      </c>
      <c r="AM203" s="50">
        <v>72655</v>
      </c>
      <c r="AN203" s="50">
        <v>799200</v>
      </c>
      <c r="AO203" s="47"/>
      <c r="AP203" s="48" t="s">
        <v>84</v>
      </c>
      <c r="AQ203" s="51">
        <v>20</v>
      </c>
      <c r="AR203" s="48" t="s">
        <v>221</v>
      </c>
      <c r="AS203" s="48">
        <v>26005</v>
      </c>
      <c r="AT203" s="47" t="b">
        <v>0</v>
      </c>
      <c r="AU203" s="48" t="s">
        <v>81</v>
      </c>
      <c r="AV203" s="48"/>
      <c r="AW203" s="48" t="s">
        <v>222</v>
      </c>
      <c r="AX203" s="48"/>
      <c r="AY203" s="48" t="s">
        <v>85</v>
      </c>
      <c r="AZ203" s="47" t="b">
        <v>0</v>
      </c>
      <c r="BA203" s="47"/>
      <c r="BB203" s="47"/>
      <c r="BC203" s="48"/>
      <c r="BD203" s="48"/>
      <c r="BE203" s="47" t="b">
        <v>0</v>
      </c>
      <c r="BF203" s="47" t="b">
        <v>0</v>
      </c>
      <c r="BG203" s="48"/>
      <c r="BH203" s="48"/>
      <c r="BI203" s="49">
        <v>0</v>
      </c>
      <c r="BJ203" s="49">
        <v>0</v>
      </c>
      <c r="BK203" s="49">
        <v>799200</v>
      </c>
      <c r="BL203" s="48"/>
      <c r="BM203" s="48"/>
      <c r="BN203" s="48"/>
      <c r="BO203" s="48"/>
      <c r="BP203" s="48" t="s">
        <v>181</v>
      </c>
      <c r="BQ203" s="48"/>
      <c r="BR203" s="48"/>
      <c r="BS203" s="48">
        <v>0</v>
      </c>
      <c r="BT203" s="48"/>
      <c r="BU203" s="48"/>
      <c r="BW203" s="24" t="str">
        <f ca="1">VLOOKUP(BX203,Data!B:D,3,0)</f>
        <v>김화니</v>
      </c>
      <c r="BX203" s="24" t="str">
        <f>IFERROR(VLOOKUP(M203, 할인점점포등록!E:I, 5, 0), M203)</f>
        <v>지오팜</v>
      </c>
    </row>
    <row r="204" spans="2:76" ht="16.5" customHeight="1" x14ac:dyDescent="0.3">
      <c r="B204" s="47"/>
      <c r="C204" s="47" t="b">
        <v>1</v>
      </c>
      <c r="D204" s="48"/>
      <c r="E204" s="48" t="s">
        <v>211</v>
      </c>
      <c r="F204" s="48">
        <v>202610010036</v>
      </c>
      <c r="G204" s="52">
        <v>46296</v>
      </c>
      <c r="H204" s="48" t="s">
        <v>82</v>
      </c>
      <c r="I204" s="48" t="s">
        <v>83</v>
      </c>
      <c r="J204" s="48" t="s">
        <v>212</v>
      </c>
      <c r="K204" s="48" t="s">
        <v>213</v>
      </c>
      <c r="L204" s="48" t="s">
        <v>479</v>
      </c>
      <c r="M204" s="48" t="s">
        <v>479</v>
      </c>
      <c r="N204" s="48"/>
      <c r="O204" s="47" t="s">
        <v>480</v>
      </c>
      <c r="P204" s="48" t="s">
        <v>479</v>
      </c>
      <c r="Q204" s="48"/>
      <c r="R204" s="47" t="b">
        <v>0</v>
      </c>
      <c r="S204" s="48" t="s">
        <v>267</v>
      </c>
      <c r="T204" s="48" t="s">
        <v>224</v>
      </c>
      <c r="U204" s="48">
        <v>30</v>
      </c>
      <c r="V204" s="48" t="s">
        <v>218</v>
      </c>
      <c r="W204" s="48" t="s">
        <v>219</v>
      </c>
      <c r="X204" s="48" t="s">
        <v>225</v>
      </c>
      <c r="Y204" s="47"/>
      <c r="Z204" s="48" t="s">
        <v>84</v>
      </c>
      <c r="AA204" s="49">
        <v>4440</v>
      </c>
      <c r="AB204" s="49">
        <v>3996</v>
      </c>
      <c r="AC204" s="49">
        <v>3</v>
      </c>
      <c r="AD204" s="47" t="b">
        <v>1</v>
      </c>
      <c r="AE204" s="50">
        <v>10</v>
      </c>
      <c r="AF204" s="48" t="s">
        <v>9</v>
      </c>
      <c r="AG204" s="49">
        <v>1</v>
      </c>
      <c r="AH204" s="49">
        <v>3996</v>
      </c>
      <c r="AI204" s="49">
        <v>10898</v>
      </c>
      <c r="AJ204" s="49">
        <v>1090</v>
      </c>
      <c r="AK204" s="49">
        <v>11988</v>
      </c>
      <c r="AL204" s="50">
        <v>10898</v>
      </c>
      <c r="AM204" s="50">
        <v>1090</v>
      </c>
      <c r="AN204" s="50">
        <v>11988</v>
      </c>
      <c r="AO204" s="47"/>
      <c r="AP204" s="48" t="s">
        <v>84</v>
      </c>
      <c r="AQ204" s="51">
        <v>3</v>
      </c>
      <c r="AR204" s="48" t="s">
        <v>221</v>
      </c>
      <c r="AS204" s="48" t="s">
        <v>268</v>
      </c>
      <c r="AT204" s="47" t="b">
        <v>0</v>
      </c>
      <c r="AU204" s="48" t="s">
        <v>81</v>
      </c>
      <c r="AV204" s="48"/>
      <c r="AW204" s="48" t="s">
        <v>222</v>
      </c>
      <c r="AX204" s="48"/>
      <c r="AY204" s="48" t="s">
        <v>85</v>
      </c>
      <c r="AZ204" s="47" t="b">
        <v>0</v>
      </c>
      <c r="BA204" s="47"/>
      <c r="BB204" s="47"/>
      <c r="BC204" s="48"/>
      <c r="BD204" s="48"/>
      <c r="BE204" s="47" t="b">
        <v>0</v>
      </c>
      <c r="BF204" s="47" t="b">
        <v>0</v>
      </c>
      <c r="BG204" s="48"/>
      <c r="BH204" s="48"/>
      <c r="BI204" s="49">
        <v>0</v>
      </c>
      <c r="BJ204" s="49">
        <v>0</v>
      </c>
      <c r="BK204" s="49">
        <v>11988</v>
      </c>
      <c r="BL204" s="48"/>
      <c r="BM204" s="48"/>
      <c r="BN204" s="48"/>
      <c r="BO204" s="48"/>
      <c r="BP204" s="48" t="s">
        <v>181</v>
      </c>
      <c r="BQ204" s="48"/>
      <c r="BR204" s="48"/>
      <c r="BS204" s="48">
        <v>0</v>
      </c>
      <c r="BT204" s="48"/>
      <c r="BU204" s="48"/>
      <c r="BW204" s="24" t="str">
        <f ca="1">VLOOKUP(BX204,Data!B:D,3,0)</f>
        <v>김화니</v>
      </c>
      <c r="BX204" s="24" t="str">
        <f>IFERROR(VLOOKUP(M204, 할인점점포등록!E:I, 5, 0), M204)</f>
        <v>지오팜</v>
      </c>
    </row>
    <row r="205" spans="2:76" ht="16.5" customHeight="1" x14ac:dyDescent="0.3">
      <c r="B205" s="47"/>
      <c r="C205" s="47" t="b">
        <v>1</v>
      </c>
      <c r="D205" s="48"/>
      <c r="E205" s="48" t="s">
        <v>211</v>
      </c>
      <c r="F205" s="48">
        <v>202610010036</v>
      </c>
      <c r="G205" s="52">
        <v>46296</v>
      </c>
      <c r="H205" s="48" t="s">
        <v>82</v>
      </c>
      <c r="I205" s="48" t="s">
        <v>83</v>
      </c>
      <c r="J205" s="48" t="s">
        <v>212</v>
      </c>
      <c r="K205" s="48" t="s">
        <v>213</v>
      </c>
      <c r="L205" s="48" t="s">
        <v>479</v>
      </c>
      <c r="M205" s="48" t="s">
        <v>479</v>
      </c>
      <c r="N205" s="48"/>
      <c r="O205" s="47" t="s">
        <v>480</v>
      </c>
      <c r="P205" s="48" t="s">
        <v>479</v>
      </c>
      <c r="Q205" s="48"/>
      <c r="R205" s="47" t="b">
        <v>0</v>
      </c>
      <c r="S205" s="48" t="s">
        <v>251</v>
      </c>
      <c r="T205" s="48" t="s">
        <v>252</v>
      </c>
      <c r="U205" s="48">
        <v>1</v>
      </c>
      <c r="V205" s="48" t="s">
        <v>234</v>
      </c>
      <c r="W205" s="48" t="s">
        <v>235</v>
      </c>
      <c r="X205" s="48" t="s">
        <v>253</v>
      </c>
      <c r="Y205" s="47"/>
      <c r="Z205" s="48" t="s">
        <v>84</v>
      </c>
      <c r="AA205" s="49">
        <v>3450</v>
      </c>
      <c r="AB205" s="49">
        <v>3105</v>
      </c>
      <c r="AC205" s="49">
        <v>160</v>
      </c>
      <c r="AD205" s="47" t="b">
        <v>1</v>
      </c>
      <c r="AE205" s="50">
        <v>10</v>
      </c>
      <c r="AF205" s="48" t="s">
        <v>9</v>
      </c>
      <c r="AG205" s="49">
        <v>1</v>
      </c>
      <c r="AH205" s="49">
        <v>3105</v>
      </c>
      <c r="AI205" s="49">
        <v>451636</v>
      </c>
      <c r="AJ205" s="49">
        <v>45164</v>
      </c>
      <c r="AK205" s="49">
        <v>496800</v>
      </c>
      <c r="AL205" s="50">
        <v>451636</v>
      </c>
      <c r="AM205" s="50">
        <v>45164</v>
      </c>
      <c r="AN205" s="50">
        <v>496800</v>
      </c>
      <c r="AO205" s="47"/>
      <c r="AP205" s="48" t="s">
        <v>84</v>
      </c>
      <c r="AQ205" s="51">
        <v>160</v>
      </c>
      <c r="AR205" s="48" t="s">
        <v>221</v>
      </c>
      <c r="AS205" s="48">
        <v>25001</v>
      </c>
      <c r="AT205" s="47" t="b">
        <v>0</v>
      </c>
      <c r="AU205" s="48" t="s">
        <v>81</v>
      </c>
      <c r="AV205" s="48"/>
      <c r="AW205" s="48" t="s">
        <v>222</v>
      </c>
      <c r="AX205" s="48"/>
      <c r="AY205" s="48" t="s">
        <v>85</v>
      </c>
      <c r="AZ205" s="47" t="b">
        <v>0</v>
      </c>
      <c r="BA205" s="47"/>
      <c r="BB205" s="47"/>
      <c r="BC205" s="48"/>
      <c r="BD205" s="48"/>
      <c r="BE205" s="47" t="b">
        <v>0</v>
      </c>
      <c r="BF205" s="47" t="b">
        <v>0</v>
      </c>
      <c r="BG205" s="48"/>
      <c r="BH205" s="48"/>
      <c r="BI205" s="49">
        <v>0</v>
      </c>
      <c r="BJ205" s="49">
        <v>0</v>
      </c>
      <c r="BK205" s="49">
        <v>496800</v>
      </c>
      <c r="BL205" s="48"/>
      <c r="BM205" s="48"/>
      <c r="BN205" s="48"/>
      <c r="BO205" s="48"/>
      <c r="BP205" s="48" t="s">
        <v>181</v>
      </c>
      <c r="BQ205" s="48"/>
      <c r="BR205" s="48"/>
      <c r="BS205" s="48">
        <v>0</v>
      </c>
      <c r="BT205" s="48"/>
      <c r="BU205" s="48"/>
      <c r="BW205" s="24" t="str">
        <f ca="1">VLOOKUP(BX205,Data!B:D,3,0)</f>
        <v>김화니</v>
      </c>
      <c r="BX205" s="24" t="str">
        <f>IFERROR(VLOOKUP(M205, 할인점점포등록!E:I, 5, 0), M205)</f>
        <v>지오팜</v>
      </c>
    </row>
    <row r="206" spans="2:76" ht="16.5" customHeight="1" x14ac:dyDescent="0.3">
      <c r="B206" s="47"/>
      <c r="C206" s="47" t="b">
        <v>1</v>
      </c>
      <c r="D206" s="48"/>
      <c r="E206" s="48" t="s">
        <v>211</v>
      </c>
      <c r="F206" s="48">
        <v>202610010036</v>
      </c>
      <c r="G206" s="52">
        <v>46296</v>
      </c>
      <c r="H206" s="48" t="s">
        <v>82</v>
      </c>
      <c r="I206" s="48" t="s">
        <v>83</v>
      </c>
      <c r="J206" s="48" t="s">
        <v>212</v>
      </c>
      <c r="K206" s="48" t="s">
        <v>213</v>
      </c>
      <c r="L206" s="48" t="s">
        <v>479</v>
      </c>
      <c r="M206" s="48" t="s">
        <v>479</v>
      </c>
      <c r="N206" s="48"/>
      <c r="O206" s="47" t="s">
        <v>480</v>
      </c>
      <c r="P206" s="48" t="s">
        <v>479</v>
      </c>
      <c r="Q206" s="48"/>
      <c r="R206" s="47" t="b">
        <v>0</v>
      </c>
      <c r="S206" s="48" t="s">
        <v>369</v>
      </c>
      <c r="T206" s="48" t="s">
        <v>370</v>
      </c>
      <c r="U206" s="48">
        <v>60</v>
      </c>
      <c r="V206" s="48" t="s">
        <v>234</v>
      </c>
      <c r="W206" s="48" t="s">
        <v>235</v>
      </c>
      <c r="X206" s="48" t="s">
        <v>236</v>
      </c>
      <c r="Y206" s="47"/>
      <c r="Z206" s="48" t="s">
        <v>84</v>
      </c>
      <c r="AA206" s="49">
        <v>28980</v>
      </c>
      <c r="AB206" s="49">
        <v>26082</v>
      </c>
      <c r="AC206" s="49">
        <v>60</v>
      </c>
      <c r="AD206" s="47" t="b">
        <v>1</v>
      </c>
      <c r="AE206" s="50">
        <v>10</v>
      </c>
      <c r="AF206" s="48" t="s">
        <v>9</v>
      </c>
      <c r="AG206" s="49">
        <v>1</v>
      </c>
      <c r="AH206" s="49">
        <v>26082</v>
      </c>
      <c r="AI206" s="49">
        <v>1422655</v>
      </c>
      <c r="AJ206" s="49">
        <v>142265</v>
      </c>
      <c r="AK206" s="49">
        <v>1564920</v>
      </c>
      <c r="AL206" s="50">
        <v>1422655</v>
      </c>
      <c r="AM206" s="50">
        <v>142265</v>
      </c>
      <c r="AN206" s="50">
        <v>1564920</v>
      </c>
      <c r="AO206" s="47"/>
      <c r="AP206" s="48" t="s">
        <v>84</v>
      </c>
      <c r="AQ206" s="51">
        <v>60</v>
      </c>
      <c r="AR206" s="48" t="s">
        <v>221</v>
      </c>
      <c r="AS206" s="48">
        <v>26002</v>
      </c>
      <c r="AT206" s="47" t="b">
        <v>0</v>
      </c>
      <c r="AU206" s="48" t="s">
        <v>81</v>
      </c>
      <c r="AV206" s="48"/>
      <c r="AW206" s="48" t="s">
        <v>222</v>
      </c>
      <c r="AX206" s="48"/>
      <c r="AY206" s="48" t="s">
        <v>85</v>
      </c>
      <c r="AZ206" s="47" t="b">
        <v>0</v>
      </c>
      <c r="BA206" s="47"/>
      <c r="BB206" s="47"/>
      <c r="BC206" s="48"/>
      <c r="BD206" s="48"/>
      <c r="BE206" s="47" t="b">
        <v>0</v>
      </c>
      <c r="BF206" s="47" t="b">
        <v>0</v>
      </c>
      <c r="BG206" s="48"/>
      <c r="BH206" s="48"/>
      <c r="BI206" s="49">
        <v>0</v>
      </c>
      <c r="BJ206" s="49">
        <v>0</v>
      </c>
      <c r="BK206" s="49">
        <v>1564920</v>
      </c>
      <c r="BL206" s="48"/>
      <c r="BM206" s="48"/>
      <c r="BN206" s="48"/>
      <c r="BO206" s="48"/>
      <c r="BP206" s="48" t="s">
        <v>181</v>
      </c>
      <c r="BQ206" s="48"/>
      <c r="BR206" s="48"/>
      <c r="BS206" s="48">
        <v>0</v>
      </c>
      <c r="BT206" s="48"/>
      <c r="BU206" s="48"/>
      <c r="BW206" s="24" t="str">
        <f ca="1">VLOOKUP(BX206,Data!B:D,3,0)</f>
        <v>김화니</v>
      </c>
      <c r="BX206" s="24" t="str">
        <f>IFERROR(VLOOKUP(M206, 할인점점포등록!E:I, 5, 0), M206)</f>
        <v>지오팜</v>
      </c>
    </row>
    <row r="207" spans="2:76" ht="16.5" customHeight="1" x14ac:dyDescent="0.3">
      <c r="B207" s="47"/>
      <c r="C207" s="47" t="b">
        <v>1</v>
      </c>
      <c r="D207" s="48"/>
      <c r="E207" s="48" t="s">
        <v>211</v>
      </c>
      <c r="F207" s="48">
        <v>202610010036</v>
      </c>
      <c r="G207" s="52">
        <v>46296</v>
      </c>
      <c r="H207" s="48" t="s">
        <v>82</v>
      </c>
      <c r="I207" s="48" t="s">
        <v>83</v>
      </c>
      <c r="J207" s="48" t="s">
        <v>212</v>
      </c>
      <c r="K207" s="48" t="s">
        <v>213</v>
      </c>
      <c r="L207" s="48" t="s">
        <v>479</v>
      </c>
      <c r="M207" s="48" t="s">
        <v>479</v>
      </c>
      <c r="N207" s="48"/>
      <c r="O207" s="47" t="s">
        <v>480</v>
      </c>
      <c r="P207" s="48" t="s">
        <v>479</v>
      </c>
      <c r="Q207" s="48"/>
      <c r="R207" s="47" t="b">
        <v>0</v>
      </c>
      <c r="S207" s="48" t="s">
        <v>312</v>
      </c>
      <c r="T207" s="48" t="s">
        <v>313</v>
      </c>
      <c r="U207" s="48">
        <v>100</v>
      </c>
      <c r="V207" s="48" t="s">
        <v>234</v>
      </c>
      <c r="W207" s="48" t="s">
        <v>235</v>
      </c>
      <c r="X207" s="48" t="s">
        <v>236</v>
      </c>
      <c r="Y207" s="47"/>
      <c r="Z207" s="48" t="s">
        <v>84</v>
      </c>
      <c r="AA207" s="49">
        <v>37000</v>
      </c>
      <c r="AB207" s="49">
        <v>33300</v>
      </c>
      <c r="AC207" s="49">
        <v>10</v>
      </c>
      <c r="AD207" s="47" t="b">
        <v>1</v>
      </c>
      <c r="AE207" s="50">
        <v>10</v>
      </c>
      <c r="AF207" s="48" t="s">
        <v>9</v>
      </c>
      <c r="AG207" s="49">
        <v>1</v>
      </c>
      <c r="AH207" s="49">
        <v>33300</v>
      </c>
      <c r="AI207" s="49">
        <v>302727</v>
      </c>
      <c r="AJ207" s="49">
        <v>30273</v>
      </c>
      <c r="AK207" s="49">
        <v>333000</v>
      </c>
      <c r="AL207" s="50">
        <v>302727</v>
      </c>
      <c r="AM207" s="50">
        <v>30273</v>
      </c>
      <c r="AN207" s="50">
        <v>333000</v>
      </c>
      <c r="AO207" s="47"/>
      <c r="AP207" s="48" t="s">
        <v>84</v>
      </c>
      <c r="AQ207" s="51">
        <v>10</v>
      </c>
      <c r="AR207" s="48" t="s">
        <v>221</v>
      </c>
      <c r="AS207" s="48">
        <v>25004</v>
      </c>
      <c r="AT207" s="47" t="b">
        <v>0</v>
      </c>
      <c r="AU207" s="48" t="s">
        <v>81</v>
      </c>
      <c r="AV207" s="48"/>
      <c r="AW207" s="48" t="s">
        <v>222</v>
      </c>
      <c r="AX207" s="48"/>
      <c r="AY207" s="48" t="s">
        <v>85</v>
      </c>
      <c r="AZ207" s="47" t="b">
        <v>0</v>
      </c>
      <c r="BA207" s="47"/>
      <c r="BB207" s="47"/>
      <c r="BC207" s="48"/>
      <c r="BD207" s="48"/>
      <c r="BE207" s="47" t="b">
        <v>0</v>
      </c>
      <c r="BF207" s="47" t="b">
        <v>0</v>
      </c>
      <c r="BG207" s="48"/>
      <c r="BH207" s="48"/>
      <c r="BI207" s="49">
        <v>0</v>
      </c>
      <c r="BJ207" s="49">
        <v>0</v>
      </c>
      <c r="BK207" s="49">
        <v>333000</v>
      </c>
      <c r="BL207" s="48"/>
      <c r="BM207" s="48"/>
      <c r="BN207" s="48"/>
      <c r="BO207" s="48"/>
      <c r="BP207" s="48" t="s">
        <v>181</v>
      </c>
      <c r="BQ207" s="48"/>
      <c r="BR207" s="48"/>
      <c r="BS207" s="48">
        <v>0</v>
      </c>
      <c r="BT207" s="48"/>
      <c r="BU207" s="48"/>
      <c r="BW207" s="24" t="str">
        <f ca="1">VLOOKUP(BX207,Data!B:D,3,0)</f>
        <v>김화니</v>
      </c>
      <c r="BX207" s="24" t="str">
        <f>IFERROR(VLOOKUP(M207, 할인점점포등록!E:I, 5, 0), M207)</f>
        <v>지오팜</v>
      </c>
    </row>
    <row r="208" spans="2:76" ht="16.5" customHeight="1" x14ac:dyDescent="0.3">
      <c r="B208" s="47"/>
      <c r="C208" s="47" t="b">
        <v>1</v>
      </c>
      <c r="D208" s="48"/>
      <c r="E208" s="48" t="s">
        <v>211</v>
      </c>
      <c r="F208" s="48">
        <v>202610010036</v>
      </c>
      <c r="G208" s="52">
        <v>46296</v>
      </c>
      <c r="H208" s="48" t="s">
        <v>82</v>
      </c>
      <c r="I208" s="48" t="s">
        <v>83</v>
      </c>
      <c r="J208" s="48" t="s">
        <v>212</v>
      </c>
      <c r="K208" s="48" t="s">
        <v>213</v>
      </c>
      <c r="L208" s="48" t="s">
        <v>479</v>
      </c>
      <c r="M208" s="48" t="s">
        <v>479</v>
      </c>
      <c r="N208" s="48"/>
      <c r="O208" s="47" t="s">
        <v>480</v>
      </c>
      <c r="P208" s="48" t="s">
        <v>479</v>
      </c>
      <c r="Q208" s="48"/>
      <c r="R208" s="47" t="b">
        <v>0</v>
      </c>
      <c r="S208" s="48" t="s">
        <v>394</v>
      </c>
      <c r="T208" s="48" t="s">
        <v>395</v>
      </c>
      <c r="U208" s="48">
        <v>30</v>
      </c>
      <c r="V208" s="48" t="s">
        <v>234</v>
      </c>
      <c r="W208" s="48" t="s">
        <v>235</v>
      </c>
      <c r="X208" s="48" t="s">
        <v>236</v>
      </c>
      <c r="Y208" s="47"/>
      <c r="Z208" s="48" t="s">
        <v>84</v>
      </c>
      <c r="AA208" s="49">
        <v>3750</v>
      </c>
      <c r="AB208" s="49">
        <v>3375</v>
      </c>
      <c r="AC208" s="49">
        <v>3</v>
      </c>
      <c r="AD208" s="47" t="b">
        <v>1</v>
      </c>
      <c r="AE208" s="50">
        <v>10</v>
      </c>
      <c r="AF208" s="48" t="s">
        <v>9</v>
      </c>
      <c r="AG208" s="49">
        <v>1</v>
      </c>
      <c r="AH208" s="49">
        <v>3375</v>
      </c>
      <c r="AI208" s="49">
        <v>9205</v>
      </c>
      <c r="AJ208" s="49">
        <v>920</v>
      </c>
      <c r="AK208" s="49">
        <v>10125</v>
      </c>
      <c r="AL208" s="50">
        <v>9205</v>
      </c>
      <c r="AM208" s="50">
        <v>920</v>
      </c>
      <c r="AN208" s="50">
        <v>10125</v>
      </c>
      <c r="AO208" s="47"/>
      <c r="AP208" s="48" t="s">
        <v>84</v>
      </c>
      <c r="AQ208" s="51">
        <v>3</v>
      </c>
      <c r="AR208" s="48" t="s">
        <v>221</v>
      </c>
      <c r="AS208" s="48" t="s">
        <v>396</v>
      </c>
      <c r="AT208" s="47" t="b">
        <v>0</v>
      </c>
      <c r="AU208" s="48" t="s">
        <v>81</v>
      </c>
      <c r="AV208" s="48"/>
      <c r="AW208" s="48" t="s">
        <v>222</v>
      </c>
      <c r="AX208" s="48"/>
      <c r="AY208" s="48" t="s">
        <v>85</v>
      </c>
      <c r="AZ208" s="47" t="b">
        <v>0</v>
      </c>
      <c r="BA208" s="47"/>
      <c r="BB208" s="47"/>
      <c r="BC208" s="48"/>
      <c r="BD208" s="48"/>
      <c r="BE208" s="47" t="b">
        <v>0</v>
      </c>
      <c r="BF208" s="47" t="b">
        <v>0</v>
      </c>
      <c r="BG208" s="48"/>
      <c r="BH208" s="48"/>
      <c r="BI208" s="49">
        <v>0</v>
      </c>
      <c r="BJ208" s="49">
        <v>0</v>
      </c>
      <c r="BK208" s="49">
        <v>10125</v>
      </c>
      <c r="BL208" s="48"/>
      <c r="BM208" s="48"/>
      <c r="BN208" s="48"/>
      <c r="BO208" s="48"/>
      <c r="BP208" s="48" t="s">
        <v>181</v>
      </c>
      <c r="BQ208" s="48"/>
      <c r="BR208" s="48"/>
      <c r="BS208" s="48">
        <v>0</v>
      </c>
      <c r="BT208" s="48"/>
      <c r="BU208" s="48"/>
      <c r="BW208" s="24" t="str">
        <f ca="1">VLOOKUP(BX208,Data!B:D,3,0)</f>
        <v>김화니</v>
      </c>
      <c r="BX208" s="24" t="str">
        <f>IFERROR(VLOOKUP(M208, 할인점점포등록!E:I, 5, 0), M208)</f>
        <v>지오팜</v>
      </c>
    </row>
    <row r="209" spans="2:76" ht="16.5" customHeight="1" x14ac:dyDescent="0.3">
      <c r="B209" s="47"/>
      <c r="C209" s="47" t="b">
        <v>1</v>
      </c>
      <c r="D209" s="48"/>
      <c r="E209" s="48" t="s">
        <v>211</v>
      </c>
      <c r="F209" s="48">
        <v>202610010036</v>
      </c>
      <c r="G209" s="52">
        <v>46296</v>
      </c>
      <c r="H209" s="48" t="s">
        <v>82</v>
      </c>
      <c r="I209" s="48" t="s">
        <v>83</v>
      </c>
      <c r="J209" s="48" t="s">
        <v>212</v>
      </c>
      <c r="K209" s="48" t="s">
        <v>213</v>
      </c>
      <c r="L209" s="48" t="s">
        <v>479</v>
      </c>
      <c r="M209" s="48" t="s">
        <v>479</v>
      </c>
      <c r="N209" s="48"/>
      <c r="O209" s="47" t="s">
        <v>480</v>
      </c>
      <c r="P209" s="48" t="s">
        <v>479</v>
      </c>
      <c r="Q209" s="48"/>
      <c r="R209" s="47" t="b">
        <v>0</v>
      </c>
      <c r="S209" s="48" t="s">
        <v>337</v>
      </c>
      <c r="T209" s="48" t="s">
        <v>338</v>
      </c>
      <c r="U209" s="48">
        <v>100</v>
      </c>
      <c r="V209" s="48" t="s">
        <v>234</v>
      </c>
      <c r="W209" s="48" t="s">
        <v>235</v>
      </c>
      <c r="X209" s="48" t="s">
        <v>330</v>
      </c>
      <c r="Y209" s="47"/>
      <c r="Z209" s="48" t="s">
        <v>84</v>
      </c>
      <c r="AA209" s="49">
        <v>33000</v>
      </c>
      <c r="AB209" s="49">
        <v>29700</v>
      </c>
      <c r="AC209" s="49">
        <v>25</v>
      </c>
      <c r="AD209" s="47" t="b">
        <v>1</v>
      </c>
      <c r="AE209" s="50">
        <v>10</v>
      </c>
      <c r="AF209" s="48" t="s">
        <v>9</v>
      </c>
      <c r="AG209" s="49">
        <v>1</v>
      </c>
      <c r="AH209" s="49">
        <v>29700</v>
      </c>
      <c r="AI209" s="49">
        <v>675000</v>
      </c>
      <c r="AJ209" s="49">
        <v>67500</v>
      </c>
      <c r="AK209" s="49">
        <v>742500</v>
      </c>
      <c r="AL209" s="50">
        <v>675000</v>
      </c>
      <c r="AM209" s="50">
        <v>67500</v>
      </c>
      <c r="AN209" s="50">
        <v>742500</v>
      </c>
      <c r="AO209" s="47"/>
      <c r="AP209" s="48" t="s">
        <v>84</v>
      </c>
      <c r="AQ209" s="51">
        <v>25</v>
      </c>
      <c r="AR209" s="48" t="s">
        <v>221</v>
      </c>
      <c r="AS209" s="48" t="s">
        <v>981</v>
      </c>
      <c r="AT209" s="47" t="b">
        <v>0</v>
      </c>
      <c r="AU209" s="48" t="s">
        <v>81</v>
      </c>
      <c r="AV209" s="48"/>
      <c r="AW209" s="48" t="s">
        <v>222</v>
      </c>
      <c r="AX209" s="48"/>
      <c r="AY209" s="48" t="s">
        <v>85</v>
      </c>
      <c r="AZ209" s="47" t="b">
        <v>0</v>
      </c>
      <c r="BA209" s="47"/>
      <c r="BB209" s="47"/>
      <c r="BC209" s="48"/>
      <c r="BD209" s="48"/>
      <c r="BE209" s="47" t="b">
        <v>0</v>
      </c>
      <c r="BF209" s="47" t="b">
        <v>0</v>
      </c>
      <c r="BG209" s="48"/>
      <c r="BH209" s="48"/>
      <c r="BI209" s="49">
        <v>0</v>
      </c>
      <c r="BJ209" s="49">
        <v>0</v>
      </c>
      <c r="BK209" s="49">
        <v>742500</v>
      </c>
      <c r="BL209" s="48"/>
      <c r="BM209" s="48"/>
      <c r="BN209" s="48"/>
      <c r="BO209" s="48"/>
      <c r="BP209" s="48" t="s">
        <v>181</v>
      </c>
      <c r="BQ209" s="48"/>
      <c r="BR209" s="48"/>
      <c r="BS209" s="48">
        <v>0</v>
      </c>
      <c r="BT209" s="48"/>
      <c r="BU209" s="48"/>
      <c r="BW209" s="24" t="str">
        <f ca="1">VLOOKUP(BX209,Data!B:D,3,0)</f>
        <v>김화니</v>
      </c>
      <c r="BX209" s="24" t="str">
        <f>IFERROR(VLOOKUP(M209, 할인점점포등록!E:I, 5, 0), M209)</f>
        <v>지오팜</v>
      </c>
    </row>
    <row r="210" spans="2:76" ht="16.5" customHeight="1" x14ac:dyDescent="0.3">
      <c r="B210" s="47"/>
      <c r="C210" s="47" t="b">
        <v>1</v>
      </c>
      <c r="D210" s="48"/>
      <c r="E210" s="48" t="s">
        <v>211</v>
      </c>
      <c r="F210" s="48">
        <v>202610010036</v>
      </c>
      <c r="G210" s="52">
        <v>46296</v>
      </c>
      <c r="H210" s="48" t="s">
        <v>82</v>
      </c>
      <c r="I210" s="48" t="s">
        <v>83</v>
      </c>
      <c r="J210" s="48" t="s">
        <v>212</v>
      </c>
      <c r="K210" s="48" t="s">
        <v>213</v>
      </c>
      <c r="L210" s="48" t="s">
        <v>479</v>
      </c>
      <c r="M210" s="48" t="s">
        <v>479</v>
      </c>
      <c r="N210" s="48"/>
      <c r="O210" s="47" t="s">
        <v>480</v>
      </c>
      <c r="P210" s="48" t="s">
        <v>479</v>
      </c>
      <c r="Q210" s="48"/>
      <c r="R210" s="47" t="b">
        <v>0</v>
      </c>
      <c r="S210" s="48" t="s">
        <v>294</v>
      </c>
      <c r="T210" s="48" t="s">
        <v>295</v>
      </c>
      <c r="U210" s="48">
        <v>21</v>
      </c>
      <c r="V210" s="48" t="s">
        <v>218</v>
      </c>
      <c r="W210" s="48" t="s">
        <v>219</v>
      </c>
      <c r="X210" s="48" t="s">
        <v>225</v>
      </c>
      <c r="Y210" s="47"/>
      <c r="Z210" s="48" t="s">
        <v>84</v>
      </c>
      <c r="AA210" s="49">
        <v>25200</v>
      </c>
      <c r="AB210" s="49">
        <v>22680</v>
      </c>
      <c r="AC210" s="49">
        <v>250</v>
      </c>
      <c r="AD210" s="47" t="b">
        <v>1</v>
      </c>
      <c r="AE210" s="50">
        <v>10</v>
      </c>
      <c r="AF210" s="48" t="s">
        <v>9</v>
      </c>
      <c r="AG210" s="49">
        <v>1</v>
      </c>
      <c r="AH210" s="49">
        <v>22680</v>
      </c>
      <c r="AI210" s="49">
        <v>5154545</v>
      </c>
      <c r="AJ210" s="49">
        <v>515455</v>
      </c>
      <c r="AK210" s="49">
        <v>5670000</v>
      </c>
      <c r="AL210" s="50">
        <v>5154545</v>
      </c>
      <c r="AM210" s="50">
        <v>515455</v>
      </c>
      <c r="AN210" s="50">
        <v>5670000</v>
      </c>
      <c r="AO210" s="47"/>
      <c r="AP210" s="48" t="s">
        <v>84</v>
      </c>
      <c r="AQ210" s="51">
        <v>250</v>
      </c>
      <c r="AR210" s="48" t="s">
        <v>221</v>
      </c>
      <c r="AS210" s="48">
        <v>26004</v>
      </c>
      <c r="AT210" s="47" t="b">
        <v>0</v>
      </c>
      <c r="AU210" s="48" t="s">
        <v>81</v>
      </c>
      <c r="AV210" s="48"/>
      <c r="AW210" s="48" t="s">
        <v>222</v>
      </c>
      <c r="AX210" s="48"/>
      <c r="AY210" s="48" t="s">
        <v>85</v>
      </c>
      <c r="AZ210" s="47" t="b">
        <v>0</v>
      </c>
      <c r="BA210" s="47"/>
      <c r="BB210" s="47"/>
      <c r="BC210" s="48"/>
      <c r="BD210" s="48"/>
      <c r="BE210" s="47" t="b">
        <v>0</v>
      </c>
      <c r="BF210" s="47" t="b">
        <v>0</v>
      </c>
      <c r="BG210" s="48"/>
      <c r="BH210" s="48"/>
      <c r="BI210" s="49">
        <v>0</v>
      </c>
      <c r="BJ210" s="49">
        <v>0</v>
      </c>
      <c r="BK210" s="49">
        <v>5670000</v>
      </c>
      <c r="BL210" s="48"/>
      <c r="BM210" s="48"/>
      <c r="BN210" s="48"/>
      <c r="BO210" s="48"/>
      <c r="BP210" s="48" t="s">
        <v>181</v>
      </c>
      <c r="BQ210" s="48"/>
      <c r="BR210" s="48"/>
      <c r="BS210" s="48">
        <v>0</v>
      </c>
      <c r="BT210" s="48"/>
      <c r="BU210" s="48"/>
      <c r="BW210" s="24" t="str">
        <f ca="1">VLOOKUP(BX210,Data!B:D,3,0)</f>
        <v>김화니</v>
      </c>
      <c r="BX210" s="24" t="str">
        <f>IFERROR(VLOOKUP(M210, 할인점점포등록!E:I, 5, 0), M210)</f>
        <v>지오팜</v>
      </c>
    </row>
    <row r="211" spans="2:76" ht="16.5" customHeight="1" x14ac:dyDescent="0.3">
      <c r="B211" s="47"/>
      <c r="C211" s="47" t="b">
        <v>1</v>
      </c>
      <c r="D211" s="48"/>
      <c r="E211" s="48" t="s">
        <v>211</v>
      </c>
      <c r="F211" s="48">
        <v>202610010036</v>
      </c>
      <c r="G211" s="52">
        <v>46296</v>
      </c>
      <c r="H211" s="48" t="s">
        <v>82</v>
      </c>
      <c r="I211" s="48" t="s">
        <v>83</v>
      </c>
      <c r="J211" s="48" t="s">
        <v>212</v>
      </c>
      <c r="K211" s="48" t="s">
        <v>213</v>
      </c>
      <c r="L211" s="48" t="s">
        <v>479</v>
      </c>
      <c r="M211" s="48" t="s">
        <v>479</v>
      </c>
      <c r="N211" s="48"/>
      <c r="O211" s="47" t="s">
        <v>480</v>
      </c>
      <c r="P211" s="48" t="s">
        <v>479</v>
      </c>
      <c r="Q211" s="48"/>
      <c r="R211" s="47" t="b">
        <v>0</v>
      </c>
      <c r="S211" s="48" t="s">
        <v>373</v>
      </c>
      <c r="T211" s="48" t="s">
        <v>374</v>
      </c>
      <c r="U211" s="48">
        <v>1</v>
      </c>
      <c r="V211" s="48" t="s">
        <v>234</v>
      </c>
      <c r="W211" s="48" t="s">
        <v>375</v>
      </c>
      <c r="X211" s="48" t="s">
        <v>376</v>
      </c>
      <c r="Y211" s="47"/>
      <c r="Z211" s="48" t="s">
        <v>84</v>
      </c>
      <c r="AA211" s="49">
        <v>9000</v>
      </c>
      <c r="AB211" s="49">
        <v>8100</v>
      </c>
      <c r="AC211" s="49">
        <v>10</v>
      </c>
      <c r="AD211" s="47" t="b">
        <v>1</v>
      </c>
      <c r="AE211" s="50">
        <v>10</v>
      </c>
      <c r="AF211" s="48" t="s">
        <v>9</v>
      </c>
      <c r="AG211" s="49">
        <v>1</v>
      </c>
      <c r="AH211" s="49">
        <v>8100</v>
      </c>
      <c r="AI211" s="49">
        <v>73636</v>
      </c>
      <c r="AJ211" s="49">
        <v>7364</v>
      </c>
      <c r="AK211" s="49">
        <v>81000</v>
      </c>
      <c r="AL211" s="50">
        <v>73636</v>
      </c>
      <c r="AM211" s="50">
        <v>7364</v>
      </c>
      <c r="AN211" s="50">
        <v>81000</v>
      </c>
      <c r="AO211" s="47"/>
      <c r="AP211" s="48" t="s">
        <v>84</v>
      </c>
      <c r="AQ211" s="51">
        <v>10</v>
      </c>
      <c r="AR211" s="48" t="s">
        <v>221</v>
      </c>
      <c r="AS211" s="48">
        <v>25001</v>
      </c>
      <c r="AT211" s="47" t="b">
        <v>0</v>
      </c>
      <c r="AU211" s="48" t="s">
        <v>81</v>
      </c>
      <c r="AV211" s="48"/>
      <c r="AW211" s="48" t="s">
        <v>222</v>
      </c>
      <c r="AX211" s="48"/>
      <c r="AY211" s="48" t="s">
        <v>85</v>
      </c>
      <c r="AZ211" s="47" t="b">
        <v>0</v>
      </c>
      <c r="BA211" s="47"/>
      <c r="BB211" s="47"/>
      <c r="BC211" s="48"/>
      <c r="BD211" s="48"/>
      <c r="BE211" s="47" t="b">
        <v>0</v>
      </c>
      <c r="BF211" s="47" t="b">
        <v>0</v>
      </c>
      <c r="BG211" s="48"/>
      <c r="BH211" s="48"/>
      <c r="BI211" s="49">
        <v>0</v>
      </c>
      <c r="BJ211" s="49">
        <v>0</v>
      </c>
      <c r="BK211" s="49">
        <v>81000</v>
      </c>
      <c r="BL211" s="48"/>
      <c r="BM211" s="48"/>
      <c r="BN211" s="48"/>
      <c r="BO211" s="48"/>
      <c r="BP211" s="48" t="s">
        <v>181</v>
      </c>
      <c r="BQ211" s="48"/>
      <c r="BR211" s="48"/>
      <c r="BS211" s="48">
        <v>0</v>
      </c>
      <c r="BT211" s="48"/>
      <c r="BU211" s="48"/>
      <c r="BW211" s="24" t="str">
        <f ca="1">VLOOKUP(BX211,Data!B:D,3,0)</f>
        <v>김화니</v>
      </c>
      <c r="BX211" s="24" t="str">
        <f>IFERROR(VLOOKUP(M211, 할인점점포등록!E:I, 5, 0), M211)</f>
        <v>지오팜</v>
      </c>
    </row>
    <row r="212" spans="2:76" ht="16.5" customHeight="1" x14ac:dyDescent="0.3">
      <c r="B212" s="47"/>
      <c r="C212" s="47" t="b">
        <v>1</v>
      </c>
      <c r="D212" s="48"/>
      <c r="E212" s="48" t="s">
        <v>211</v>
      </c>
      <c r="F212" s="48">
        <v>202610010037</v>
      </c>
      <c r="G212" s="52">
        <v>46296</v>
      </c>
      <c r="H212" s="48" t="s">
        <v>82</v>
      </c>
      <c r="I212" s="48" t="s">
        <v>83</v>
      </c>
      <c r="J212" s="48" t="s">
        <v>212</v>
      </c>
      <c r="K212" s="48" t="s">
        <v>213</v>
      </c>
      <c r="L212" s="48" t="s">
        <v>501</v>
      </c>
      <c r="M212" s="48" t="s">
        <v>501</v>
      </c>
      <c r="N212" s="48"/>
      <c r="O212" s="47" t="s">
        <v>502</v>
      </c>
      <c r="P212" s="48" t="s">
        <v>501</v>
      </c>
      <c r="Q212" s="48"/>
      <c r="R212" s="47" t="b">
        <v>0</v>
      </c>
      <c r="S212" s="48" t="s">
        <v>343</v>
      </c>
      <c r="T212" s="48" t="s">
        <v>325</v>
      </c>
      <c r="U212" s="48">
        <v>100</v>
      </c>
      <c r="V212" s="48" t="s">
        <v>218</v>
      </c>
      <c r="W212" s="48" t="s">
        <v>219</v>
      </c>
      <c r="X212" s="48" t="s">
        <v>225</v>
      </c>
      <c r="Y212" s="47"/>
      <c r="Z212" s="48" t="s">
        <v>84</v>
      </c>
      <c r="AA212" s="49">
        <v>175100</v>
      </c>
      <c r="AB212" s="49">
        <v>157590</v>
      </c>
      <c r="AC212" s="49">
        <v>5</v>
      </c>
      <c r="AD212" s="47" t="b">
        <v>1</v>
      </c>
      <c r="AE212" s="50">
        <v>10</v>
      </c>
      <c r="AF212" s="48" t="s">
        <v>9</v>
      </c>
      <c r="AG212" s="49">
        <v>1</v>
      </c>
      <c r="AH212" s="49">
        <v>157590</v>
      </c>
      <c r="AI212" s="49">
        <v>716318</v>
      </c>
      <c r="AJ212" s="49">
        <v>71632</v>
      </c>
      <c r="AK212" s="49">
        <v>787950</v>
      </c>
      <c r="AL212" s="50">
        <v>716318</v>
      </c>
      <c r="AM212" s="50">
        <v>71632</v>
      </c>
      <c r="AN212" s="50">
        <v>787950</v>
      </c>
      <c r="AO212" s="47"/>
      <c r="AP212" s="48" t="s">
        <v>84</v>
      </c>
      <c r="AQ212" s="51">
        <v>5</v>
      </c>
      <c r="AR212" s="48" t="s">
        <v>221</v>
      </c>
      <c r="AS212" s="48" t="s">
        <v>344</v>
      </c>
      <c r="AT212" s="47" t="b">
        <v>0</v>
      </c>
      <c r="AU212" s="48" t="s">
        <v>81</v>
      </c>
      <c r="AV212" s="48"/>
      <c r="AW212" s="48" t="s">
        <v>222</v>
      </c>
      <c r="AX212" s="48"/>
      <c r="AY212" s="48" t="s">
        <v>85</v>
      </c>
      <c r="AZ212" s="47" t="b">
        <v>0</v>
      </c>
      <c r="BA212" s="47"/>
      <c r="BB212" s="47"/>
      <c r="BC212" s="48"/>
      <c r="BD212" s="48"/>
      <c r="BE212" s="47" t="b">
        <v>0</v>
      </c>
      <c r="BF212" s="47" t="b">
        <v>0</v>
      </c>
      <c r="BG212" s="48"/>
      <c r="BH212" s="48"/>
      <c r="BI212" s="49">
        <v>0</v>
      </c>
      <c r="BJ212" s="49">
        <v>0</v>
      </c>
      <c r="BK212" s="49">
        <v>787950</v>
      </c>
      <c r="BL212" s="48"/>
      <c r="BM212" s="48"/>
      <c r="BN212" s="48"/>
      <c r="BO212" s="48"/>
      <c r="BP212" s="48" t="s">
        <v>181</v>
      </c>
      <c r="BQ212" s="48"/>
      <c r="BR212" s="48"/>
      <c r="BS212" s="48">
        <v>0</v>
      </c>
      <c r="BT212" s="48"/>
      <c r="BU212" s="48"/>
      <c r="BW212" s="24" t="str">
        <f ca="1">VLOOKUP(BX212,Data!B:D,3,0)</f>
        <v>김화니</v>
      </c>
      <c r="BX212" s="24" t="str">
        <f>IFERROR(VLOOKUP(M212, 할인점점포등록!E:I, 5, 0), M212)</f>
        <v>광주태전</v>
      </c>
    </row>
    <row r="213" spans="2:76" ht="16.5" customHeight="1" x14ac:dyDescent="0.3">
      <c r="B213" s="47"/>
      <c r="C213" s="47" t="b">
        <v>1</v>
      </c>
      <c r="D213" s="48"/>
      <c r="E213" s="48" t="s">
        <v>211</v>
      </c>
      <c r="F213" s="48">
        <v>202610010037</v>
      </c>
      <c r="G213" s="52">
        <v>46296</v>
      </c>
      <c r="H213" s="48" t="s">
        <v>82</v>
      </c>
      <c r="I213" s="48" t="s">
        <v>83</v>
      </c>
      <c r="J213" s="48" t="s">
        <v>212</v>
      </c>
      <c r="K213" s="48" t="s">
        <v>213</v>
      </c>
      <c r="L213" s="48" t="s">
        <v>501</v>
      </c>
      <c r="M213" s="48" t="s">
        <v>501</v>
      </c>
      <c r="N213" s="48"/>
      <c r="O213" s="47" t="s">
        <v>502</v>
      </c>
      <c r="P213" s="48" t="s">
        <v>501</v>
      </c>
      <c r="Q213" s="48"/>
      <c r="R213" s="47" t="b">
        <v>0</v>
      </c>
      <c r="S213" s="48" t="s">
        <v>294</v>
      </c>
      <c r="T213" s="48" t="s">
        <v>295</v>
      </c>
      <c r="U213" s="48">
        <v>21</v>
      </c>
      <c r="V213" s="48" t="s">
        <v>218</v>
      </c>
      <c r="W213" s="48" t="s">
        <v>219</v>
      </c>
      <c r="X213" s="48" t="s">
        <v>225</v>
      </c>
      <c r="Y213" s="47"/>
      <c r="Z213" s="48" t="s">
        <v>84</v>
      </c>
      <c r="AA213" s="49">
        <v>25200</v>
      </c>
      <c r="AB213" s="49">
        <v>22680</v>
      </c>
      <c r="AC213" s="49">
        <v>50</v>
      </c>
      <c r="AD213" s="47" t="b">
        <v>1</v>
      </c>
      <c r="AE213" s="50">
        <v>10</v>
      </c>
      <c r="AF213" s="48" t="s">
        <v>9</v>
      </c>
      <c r="AG213" s="49">
        <v>1</v>
      </c>
      <c r="AH213" s="49">
        <v>22680</v>
      </c>
      <c r="AI213" s="49">
        <v>1030909</v>
      </c>
      <c r="AJ213" s="49">
        <v>103091</v>
      </c>
      <c r="AK213" s="49">
        <v>1134000</v>
      </c>
      <c r="AL213" s="50">
        <v>1030909</v>
      </c>
      <c r="AM213" s="50">
        <v>103091</v>
      </c>
      <c r="AN213" s="50">
        <v>1134000</v>
      </c>
      <c r="AO213" s="47"/>
      <c r="AP213" s="48" t="s">
        <v>84</v>
      </c>
      <c r="AQ213" s="51">
        <v>50</v>
      </c>
      <c r="AR213" s="48" t="s">
        <v>221</v>
      </c>
      <c r="AS213" s="48">
        <v>26004</v>
      </c>
      <c r="AT213" s="47" t="b">
        <v>0</v>
      </c>
      <c r="AU213" s="48" t="s">
        <v>81</v>
      </c>
      <c r="AV213" s="48"/>
      <c r="AW213" s="48" t="s">
        <v>222</v>
      </c>
      <c r="AX213" s="48"/>
      <c r="AY213" s="48" t="s">
        <v>85</v>
      </c>
      <c r="AZ213" s="47" t="b">
        <v>0</v>
      </c>
      <c r="BA213" s="47"/>
      <c r="BB213" s="47"/>
      <c r="BC213" s="48"/>
      <c r="BD213" s="48"/>
      <c r="BE213" s="47" t="b">
        <v>0</v>
      </c>
      <c r="BF213" s="47" t="b">
        <v>0</v>
      </c>
      <c r="BG213" s="48"/>
      <c r="BH213" s="48"/>
      <c r="BI213" s="49">
        <v>0</v>
      </c>
      <c r="BJ213" s="49">
        <v>0</v>
      </c>
      <c r="BK213" s="49">
        <v>1134000</v>
      </c>
      <c r="BL213" s="48"/>
      <c r="BM213" s="48"/>
      <c r="BN213" s="48"/>
      <c r="BO213" s="48"/>
      <c r="BP213" s="48" t="s">
        <v>181</v>
      </c>
      <c r="BQ213" s="48"/>
      <c r="BR213" s="48"/>
      <c r="BS213" s="48">
        <v>0</v>
      </c>
      <c r="BT213" s="48"/>
      <c r="BU213" s="48"/>
      <c r="BW213" s="24" t="str">
        <f ca="1">VLOOKUP(BX213,Data!B:D,3,0)</f>
        <v>김화니</v>
      </c>
      <c r="BX213" s="24" t="str">
        <f>IFERROR(VLOOKUP(M213, 할인점점포등록!E:I, 5, 0), M213)</f>
        <v>광주태전</v>
      </c>
    </row>
    <row r="214" spans="2:76" ht="16.5" customHeight="1" x14ac:dyDescent="0.3">
      <c r="B214" s="47"/>
      <c r="C214" s="47" t="b">
        <v>1</v>
      </c>
      <c r="D214" s="48"/>
      <c r="E214" s="48" t="s">
        <v>211</v>
      </c>
      <c r="F214" s="48">
        <v>202610010037</v>
      </c>
      <c r="G214" s="52">
        <v>46296</v>
      </c>
      <c r="H214" s="48" t="s">
        <v>82</v>
      </c>
      <c r="I214" s="48" t="s">
        <v>83</v>
      </c>
      <c r="J214" s="48" t="s">
        <v>212</v>
      </c>
      <c r="K214" s="48" t="s">
        <v>213</v>
      </c>
      <c r="L214" s="48" t="s">
        <v>501</v>
      </c>
      <c r="M214" s="48" t="s">
        <v>501</v>
      </c>
      <c r="N214" s="48"/>
      <c r="O214" s="47" t="s">
        <v>502</v>
      </c>
      <c r="P214" s="48" t="s">
        <v>501</v>
      </c>
      <c r="Q214" s="48"/>
      <c r="R214" s="47" t="b">
        <v>0</v>
      </c>
      <c r="S214" s="48" t="s">
        <v>310</v>
      </c>
      <c r="T214" s="48" t="s">
        <v>311</v>
      </c>
      <c r="U214" s="48">
        <v>30</v>
      </c>
      <c r="V214" s="48" t="s">
        <v>234</v>
      </c>
      <c r="W214" s="48" t="s">
        <v>235</v>
      </c>
      <c r="X214" s="48" t="s">
        <v>236</v>
      </c>
      <c r="Y214" s="47"/>
      <c r="Z214" s="48" t="s">
        <v>84</v>
      </c>
      <c r="AA214" s="49">
        <v>2640</v>
      </c>
      <c r="AB214" s="49">
        <v>2376</v>
      </c>
      <c r="AC214" s="49">
        <v>10</v>
      </c>
      <c r="AD214" s="47" t="b">
        <v>1</v>
      </c>
      <c r="AE214" s="50">
        <v>10</v>
      </c>
      <c r="AF214" s="48" t="s">
        <v>9</v>
      </c>
      <c r="AG214" s="49">
        <v>1</v>
      </c>
      <c r="AH214" s="49">
        <v>2376</v>
      </c>
      <c r="AI214" s="49">
        <v>21600</v>
      </c>
      <c r="AJ214" s="49">
        <v>2160</v>
      </c>
      <c r="AK214" s="49">
        <v>23760</v>
      </c>
      <c r="AL214" s="50">
        <v>21600</v>
      </c>
      <c r="AM214" s="50">
        <v>2160</v>
      </c>
      <c r="AN214" s="50">
        <v>23760</v>
      </c>
      <c r="AO214" s="47"/>
      <c r="AP214" s="48" t="s">
        <v>84</v>
      </c>
      <c r="AQ214" s="51">
        <v>10</v>
      </c>
      <c r="AR214" s="48" t="s">
        <v>221</v>
      </c>
      <c r="AS214" s="48" t="s">
        <v>231</v>
      </c>
      <c r="AT214" s="47" t="b">
        <v>0</v>
      </c>
      <c r="AU214" s="48" t="s">
        <v>81</v>
      </c>
      <c r="AV214" s="48"/>
      <c r="AW214" s="48" t="s">
        <v>222</v>
      </c>
      <c r="AX214" s="48"/>
      <c r="AY214" s="48" t="s">
        <v>85</v>
      </c>
      <c r="AZ214" s="47" t="b">
        <v>0</v>
      </c>
      <c r="BA214" s="47"/>
      <c r="BB214" s="47"/>
      <c r="BC214" s="48"/>
      <c r="BD214" s="48"/>
      <c r="BE214" s="47" t="b">
        <v>0</v>
      </c>
      <c r="BF214" s="47" t="b">
        <v>0</v>
      </c>
      <c r="BG214" s="48"/>
      <c r="BH214" s="48"/>
      <c r="BI214" s="49">
        <v>0</v>
      </c>
      <c r="BJ214" s="49">
        <v>0</v>
      </c>
      <c r="BK214" s="49">
        <v>23760</v>
      </c>
      <c r="BL214" s="48"/>
      <c r="BM214" s="48"/>
      <c r="BN214" s="48"/>
      <c r="BO214" s="48"/>
      <c r="BP214" s="48" t="s">
        <v>181</v>
      </c>
      <c r="BQ214" s="48"/>
      <c r="BR214" s="48"/>
      <c r="BS214" s="48">
        <v>0</v>
      </c>
      <c r="BT214" s="48"/>
      <c r="BU214" s="48"/>
      <c r="BW214" s="24" t="str">
        <f ca="1">VLOOKUP(BX214,Data!B:D,3,0)</f>
        <v>김화니</v>
      </c>
      <c r="BX214" s="24" t="str">
        <f>IFERROR(VLOOKUP(M214, 할인점점포등록!E:I, 5, 0), M214)</f>
        <v>광주태전</v>
      </c>
    </row>
    <row r="215" spans="2:76" ht="16.5" customHeight="1" x14ac:dyDescent="0.3">
      <c r="B215" s="47"/>
      <c r="C215" s="47" t="b">
        <v>1</v>
      </c>
      <c r="D215" s="48"/>
      <c r="E215" s="48" t="s">
        <v>211</v>
      </c>
      <c r="F215" s="48">
        <v>202610010037</v>
      </c>
      <c r="G215" s="52">
        <v>46296</v>
      </c>
      <c r="H215" s="48" t="s">
        <v>82</v>
      </c>
      <c r="I215" s="48" t="s">
        <v>83</v>
      </c>
      <c r="J215" s="48" t="s">
        <v>212</v>
      </c>
      <c r="K215" s="48" t="s">
        <v>213</v>
      </c>
      <c r="L215" s="48" t="s">
        <v>501</v>
      </c>
      <c r="M215" s="48" t="s">
        <v>501</v>
      </c>
      <c r="N215" s="48"/>
      <c r="O215" s="47" t="s">
        <v>502</v>
      </c>
      <c r="P215" s="48" t="s">
        <v>501</v>
      </c>
      <c r="Q215" s="48"/>
      <c r="R215" s="47" t="b">
        <v>0</v>
      </c>
      <c r="S215" s="48" t="s">
        <v>267</v>
      </c>
      <c r="T215" s="48" t="s">
        <v>224</v>
      </c>
      <c r="U215" s="48">
        <v>30</v>
      </c>
      <c r="V215" s="48" t="s">
        <v>218</v>
      </c>
      <c r="W215" s="48" t="s">
        <v>219</v>
      </c>
      <c r="X215" s="48" t="s">
        <v>225</v>
      </c>
      <c r="Y215" s="47"/>
      <c r="Z215" s="48" t="s">
        <v>84</v>
      </c>
      <c r="AA215" s="49">
        <v>4440</v>
      </c>
      <c r="AB215" s="49">
        <v>3996</v>
      </c>
      <c r="AC215" s="49">
        <v>10</v>
      </c>
      <c r="AD215" s="47" t="b">
        <v>1</v>
      </c>
      <c r="AE215" s="50">
        <v>10</v>
      </c>
      <c r="AF215" s="48" t="s">
        <v>9</v>
      </c>
      <c r="AG215" s="49">
        <v>1</v>
      </c>
      <c r="AH215" s="49">
        <v>3996</v>
      </c>
      <c r="AI215" s="49">
        <v>36327</v>
      </c>
      <c r="AJ215" s="49">
        <v>3633</v>
      </c>
      <c r="AK215" s="49">
        <v>39960</v>
      </c>
      <c r="AL215" s="50">
        <v>36327</v>
      </c>
      <c r="AM215" s="50">
        <v>3633</v>
      </c>
      <c r="AN215" s="50">
        <v>39960</v>
      </c>
      <c r="AO215" s="47"/>
      <c r="AP215" s="48" t="s">
        <v>84</v>
      </c>
      <c r="AQ215" s="51">
        <v>10</v>
      </c>
      <c r="AR215" s="48" t="s">
        <v>221</v>
      </c>
      <c r="AS215" s="48" t="s">
        <v>268</v>
      </c>
      <c r="AT215" s="47" t="b">
        <v>0</v>
      </c>
      <c r="AU215" s="48" t="s">
        <v>81</v>
      </c>
      <c r="AV215" s="48"/>
      <c r="AW215" s="48" t="s">
        <v>222</v>
      </c>
      <c r="AX215" s="48"/>
      <c r="AY215" s="48" t="s">
        <v>85</v>
      </c>
      <c r="AZ215" s="47" t="b">
        <v>0</v>
      </c>
      <c r="BA215" s="47"/>
      <c r="BB215" s="47"/>
      <c r="BC215" s="48"/>
      <c r="BD215" s="48"/>
      <c r="BE215" s="47" t="b">
        <v>0</v>
      </c>
      <c r="BF215" s="47" t="b">
        <v>0</v>
      </c>
      <c r="BG215" s="48"/>
      <c r="BH215" s="48"/>
      <c r="BI215" s="49">
        <v>0</v>
      </c>
      <c r="BJ215" s="49">
        <v>0</v>
      </c>
      <c r="BK215" s="49">
        <v>39960</v>
      </c>
      <c r="BL215" s="48"/>
      <c r="BM215" s="48"/>
      <c r="BN215" s="48"/>
      <c r="BO215" s="48"/>
      <c r="BP215" s="48" t="s">
        <v>181</v>
      </c>
      <c r="BQ215" s="48"/>
      <c r="BR215" s="48"/>
      <c r="BS215" s="48">
        <v>0</v>
      </c>
      <c r="BT215" s="48"/>
      <c r="BU215" s="48"/>
      <c r="BW215" s="24" t="str">
        <f ca="1">VLOOKUP(BX215,Data!B:D,3,0)</f>
        <v>김화니</v>
      </c>
      <c r="BX215" s="24" t="str">
        <f>IFERROR(VLOOKUP(M215, 할인점점포등록!E:I, 5, 0), M215)</f>
        <v>광주태전</v>
      </c>
    </row>
    <row r="216" spans="2:76" ht="16.5" customHeight="1" x14ac:dyDescent="0.3">
      <c r="B216" s="47"/>
      <c r="C216" s="47" t="b">
        <v>1</v>
      </c>
      <c r="D216" s="48"/>
      <c r="E216" s="48" t="s">
        <v>211</v>
      </c>
      <c r="F216" s="48">
        <v>202610010037</v>
      </c>
      <c r="G216" s="52">
        <v>46296</v>
      </c>
      <c r="H216" s="48" t="s">
        <v>82</v>
      </c>
      <c r="I216" s="48" t="s">
        <v>83</v>
      </c>
      <c r="J216" s="48" t="s">
        <v>212</v>
      </c>
      <c r="K216" s="48" t="s">
        <v>213</v>
      </c>
      <c r="L216" s="48" t="s">
        <v>501</v>
      </c>
      <c r="M216" s="48" t="s">
        <v>501</v>
      </c>
      <c r="N216" s="48"/>
      <c r="O216" s="47" t="s">
        <v>502</v>
      </c>
      <c r="P216" s="48" t="s">
        <v>501</v>
      </c>
      <c r="Q216" s="48"/>
      <c r="R216" s="47" t="b">
        <v>0</v>
      </c>
      <c r="S216" s="48" t="s">
        <v>251</v>
      </c>
      <c r="T216" s="48" t="s">
        <v>252</v>
      </c>
      <c r="U216" s="48">
        <v>1</v>
      </c>
      <c r="V216" s="48" t="s">
        <v>234</v>
      </c>
      <c r="W216" s="48" t="s">
        <v>235</v>
      </c>
      <c r="X216" s="48" t="s">
        <v>253</v>
      </c>
      <c r="Y216" s="47"/>
      <c r="Z216" s="48" t="s">
        <v>84</v>
      </c>
      <c r="AA216" s="49">
        <v>3450</v>
      </c>
      <c r="AB216" s="49">
        <v>3105</v>
      </c>
      <c r="AC216" s="49">
        <v>40</v>
      </c>
      <c r="AD216" s="47" t="b">
        <v>1</v>
      </c>
      <c r="AE216" s="50">
        <v>10</v>
      </c>
      <c r="AF216" s="48" t="s">
        <v>9</v>
      </c>
      <c r="AG216" s="49">
        <v>1</v>
      </c>
      <c r="AH216" s="49">
        <v>3105</v>
      </c>
      <c r="AI216" s="49">
        <v>112909</v>
      </c>
      <c r="AJ216" s="49">
        <v>11291</v>
      </c>
      <c r="AK216" s="49">
        <v>124200</v>
      </c>
      <c r="AL216" s="50">
        <v>112909</v>
      </c>
      <c r="AM216" s="50">
        <v>11291</v>
      </c>
      <c r="AN216" s="50">
        <v>124200</v>
      </c>
      <c r="AO216" s="47"/>
      <c r="AP216" s="48" t="s">
        <v>84</v>
      </c>
      <c r="AQ216" s="51">
        <v>40</v>
      </c>
      <c r="AR216" s="48" t="s">
        <v>221</v>
      </c>
      <c r="AS216" s="48">
        <v>25001</v>
      </c>
      <c r="AT216" s="47" t="b">
        <v>0</v>
      </c>
      <c r="AU216" s="48" t="s">
        <v>81</v>
      </c>
      <c r="AV216" s="48"/>
      <c r="AW216" s="48" t="s">
        <v>222</v>
      </c>
      <c r="AX216" s="48"/>
      <c r="AY216" s="48" t="s">
        <v>85</v>
      </c>
      <c r="AZ216" s="47" t="b">
        <v>0</v>
      </c>
      <c r="BA216" s="47"/>
      <c r="BB216" s="47"/>
      <c r="BC216" s="48"/>
      <c r="BD216" s="48"/>
      <c r="BE216" s="47" t="b">
        <v>0</v>
      </c>
      <c r="BF216" s="47" t="b">
        <v>0</v>
      </c>
      <c r="BG216" s="48"/>
      <c r="BH216" s="48"/>
      <c r="BI216" s="49">
        <v>0</v>
      </c>
      <c r="BJ216" s="49">
        <v>0</v>
      </c>
      <c r="BK216" s="49">
        <v>124200</v>
      </c>
      <c r="BL216" s="48"/>
      <c r="BM216" s="48"/>
      <c r="BN216" s="48"/>
      <c r="BO216" s="48"/>
      <c r="BP216" s="48" t="s">
        <v>181</v>
      </c>
      <c r="BQ216" s="48"/>
      <c r="BR216" s="48"/>
      <c r="BS216" s="48">
        <v>0</v>
      </c>
      <c r="BT216" s="48"/>
      <c r="BU216" s="48"/>
      <c r="BW216" s="24" t="str">
        <f ca="1">VLOOKUP(BX216,Data!B:D,3,0)</f>
        <v>김화니</v>
      </c>
      <c r="BX216" s="24" t="str">
        <f>IFERROR(VLOOKUP(M216, 할인점점포등록!E:I, 5, 0), M216)</f>
        <v>광주태전</v>
      </c>
    </row>
    <row r="217" spans="2:76" ht="16.5" customHeight="1" x14ac:dyDescent="0.3">
      <c r="B217" s="47"/>
      <c r="C217" s="47" t="b">
        <v>1</v>
      </c>
      <c r="D217" s="48"/>
      <c r="E217" s="48" t="s">
        <v>211</v>
      </c>
      <c r="F217" s="48">
        <v>202610010037</v>
      </c>
      <c r="G217" s="52">
        <v>46296</v>
      </c>
      <c r="H217" s="48" t="s">
        <v>82</v>
      </c>
      <c r="I217" s="48" t="s">
        <v>83</v>
      </c>
      <c r="J217" s="48" t="s">
        <v>212</v>
      </c>
      <c r="K217" s="48" t="s">
        <v>213</v>
      </c>
      <c r="L217" s="48" t="s">
        <v>501</v>
      </c>
      <c r="M217" s="48" t="s">
        <v>501</v>
      </c>
      <c r="N217" s="48"/>
      <c r="O217" s="47" t="s">
        <v>502</v>
      </c>
      <c r="P217" s="48" t="s">
        <v>501</v>
      </c>
      <c r="Q217" s="48"/>
      <c r="R217" s="47" t="b">
        <v>0</v>
      </c>
      <c r="S217" s="48" t="s">
        <v>274</v>
      </c>
      <c r="T217" s="48" t="s">
        <v>275</v>
      </c>
      <c r="U217" s="48">
        <v>300</v>
      </c>
      <c r="V217" s="48" t="s">
        <v>218</v>
      </c>
      <c r="W217" s="48" t="s">
        <v>219</v>
      </c>
      <c r="X217" s="48" t="s">
        <v>225</v>
      </c>
      <c r="Y217" s="47"/>
      <c r="Z217" s="48" t="s">
        <v>84</v>
      </c>
      <c r="AA217" s="49">
        <v>56100</v>
      </c>
      <c r="AB217" s="49">
        <v>50490</v>
      </c>
      <c r="AC217" s="49">
        <v>10</v>
      </c>
      <c r="AD217" s="47" t="b">
        <v>1</v>
      </c>
      <c r="AE217" s="50">
        <v>10</v>
      </c>
      <c r="AF217" s="48" t="s">
        <v>9</v>
      </c>
      <c r="AG217" s="49">
        <v>1</v>
      </c>
      <c r="AH217" s="49">
        <v>50490</v>
      </c>
      <c r="AI217" s="49">
        <v>459000</v>
      </c>
      <c r="AJ217" s="49">
        <v>45900</v>
      </c>
      <c r="AK217" s="49">
        <v>504900</v>
      </c>
      <c r="AL217" s="50">
        <v>459000</v>
      </c>
      <c r="AM217" s="50">
        <v>45900</v>
      </c>
      <c r="AN217" s="50">
        <v>504900</v>
      </c>
      <c r="AO217" s="47"/>
      <c r="AP217" s="48" t="s">
        <v>84</v>
      </c>
      <c r="AQ217" s="51">
        <v>10</v>
      </c>
      <c r="AR217" s="48" t="s">
        <v>221</v>
      </c>
      <c r="AS217" s="48">
        <v>26002</v>
      </c>
      <c r="AT217" s="47" t="b">
        <v>0</v>
      </c>
      <c r="AU217" s="48" t="s">
        <v>81</v>
      </c>
      <c r="AV217" s="48"/>
      <c r="AW217" s="48" t="s">
        <v>222</v>
      </c>
      <c r="AX217" s="48"/>
      <c r="AY217" s="48" t="s">
        <v>85</v>
      </c>
      <c r="AZ217" s="47" t="b">
        <v>0</v>
      </c>
      <c r="BA217" s="47"/>
      <c r="BB217" s="47"/>
      <c r="BC217" s="48"/>
      <c r="BD217" s="48"/>
      <c r="BE217" s="47" t="b">
        <v>0</v>
      </c>
      <c r="BF217" s="47" t="b">
        <v>0</v>
      </c>
      <c r="BG217" s="48"/>
      <c r="BH217" s="48"/>
      <c r="BI217" s="49">
        <v>0</v>
      </c>
      <c r="BJ217" s="49">
        <v>0</v>
      </c>
      <c r="BK217" s="49">
        <v>504900</v>
      </c>
      <c r="BL217" s="48"/>
      <c r="BM217" s="48"/>
      <c r="BN217" s="48"/>
      <c r="BO217" s="48"/>
      <c r="BP217" s="48" t="s">
        <v>181</v>
      </c>
      <c r="BQ217" s="48"/>
      <c r="BR217" s="48"/>
      <c r="BS217" s="48">
        <v>0</v>
      </c>
      <c r="BT217" s="48"/>
      <c r="BU217" s="48"/>
      <c r="BW217" s="24" t="str">
        <f ca="1">VLOOKUP(BX217,Data!B:D,3,0)</f>
        <v>김화니</v>
      </c>
      <c r="BX217" s="24" t="str">
        <f>IFERROR(VLOOKUP(M217, 할인점점포등록!E:I, 5, 0), M217)</f>
        <v>광주태전</v>
      </c>
    </row>
    <row r="218" spans="2:76" ht="16.5" customHeight="1" x14ac:dyDescent="0.3">
      <c r="B218" s="47"/>
      <c r="C218" s="47" t="b">
        <v>1</v>
      </c>
      <c r="D218" s="48"/>
      <c r="E218" s="48" t="s">
        <v>211</v>
      </c>
      <c r="F218" s="48">
        <v>202610010037</v>
      </c>
      <c r="G218" s="52">
        <v>46296</v>
      </c>
      <c r="H218" s="48" t="s">
        <v>82</v>
      </c>
      <c r="I218" s="48" t="s">
        <v>83</v>
      </c>
      <c r="J218" s="48" t="s">
        <v>212</v>
      </c>
      <c r="K218" s="48" t="s">
        <v>213</v>
      </c>
      <c r="L218" s="48" t="s">
        <v>501</v>
      </c>
      <c r="M218" s="48" t="s">
        <v>501</v>
      </c>
      <c r="N218" s="48"/>
      <c r="O218" s="47" t="s">
        <v>502</v>
      </c>
      <c r="P218" s="48" t="s">
        <v>501</v>
      </c>
      <c r="Q218" s="48"/>
      <c r="R218" s="47" t="b">
        <v>0</v>
      </c>
      <c r="S218" s="48" t="s">
        <v>379</v>
      </c>
      <c r="T218" s="48" t="s">
        <v>299</v>
      </c>
      <c r="U218" s="48">
        <v>100</v>
      </c>
      <c r="V218" s="48" t="s">
        <v>86</v>
      </c>
      <c r="W218" s="48" t="s">
        <v>283</v>
      </c>
      <c r="X218" s="48" t="s">
        <v>284</v>
      </c>
      <c r="Y218" s="47"/>
      <c r="Z218" s="48" t="s">
        <v>84</v>
      </c>
      <c r="AA218" s="49">
        <v>37300</v>
      </c>
      <c r="AB218" s="49">
        <v>33570</v>
      </c>
      <c r="AC218" s="49">
        <v>20</v>
      </c>
      <c r="AD218" s="47" t="b">
        <v>1</v>
      </c>
      <c r="AE218" s="50">
        <v>10</v>
      </c>
      <c r="AF218" s="48" t="s">
        <v>9</v>
      </c>
      <c r="AG218" s="49">
        <v>1</v>
      </c>
      <c r="AH218" s="49">
        <v>33570</v>
      </c>
      <c r="AI218" s="49">
        <v>610364</v>
      </c>
      <c r="AJ218" s="49">
        <v>61036</v>
      </c>
      <c r="AK218" s="49">
        <v>671400</v>
      </c>
      <c r="AL218" s="50">
        <v>610364</v>
      </c>
      <c r="AM218" s="50">
        <v>61036</v>
      </c>
      <c r="AN218" s="50">
        <v>671400</v>
      </c>
      <c r="AO218" s="47"/>
      <c r="AP218" s="48" t="s">
        <v>84</v>
      </c>
      <c r="AQ218" s="51">
        <v>20</v>
      </c>
      <c r="AR218" s="48" t="s">
        <v>221</v>
      </c>
      <c r="AS218" s="48">
        <v>26001</v>
      </c>
      <c r="AT218" s="47" t="b">
        <v>0</v>
      </c>
      <c r="AU218" s="48" t="s">
        <v>81</v>
      </c>
      <c r="AV218" s="48"/>
      <c r="AW218" s="48" t="s">
        <v>222</v>
      </c>
      <c r="AX218" s="48"/>
      <c r="AY218" s="48" t="s">
        <v>85</v>
      </c>
      <c r="AZ218" s="47" t="b">
        <v>0</v>
      </c>
      <c r="BA218" s="47"/>
      <c r="BB218" s="47"/>
      <c r="BC218" s="48"/>
      <c r="BD218" s="48"/>
      <c r="BE218" s="47" t="b">
        <v>0</v>
      </c>
      <c r="BF218" s="47" t="b">
        <v>0</v>
      </c>
      <c r="BG218" s="48"/>
      <c r="BH218" s="48"/>
      <c r="BI218" s="49">
        <v>0</v>
      </c>
      <c r="BJ218" s="49">
        <v>0</v>
      </c>
      <c r="BK218" s="49">
        <v>671400</v>
      </c>
      <c r="BL218" s="48"/>
      <c r="BM218" s="48"/>
      <c r="BN218" s="48"/>
      <c r="BO218" s="48"/>
      <c r="BP218" s="48" t="s">
        <v>86</v>
      </c>
      <c r="BQ218" s="48"/>
      <c r="BR218" s="48"/>
      <c r="BS218" s="48">
        <v>0</v>
      </c>
      <c r="BT218" s="48"/>
      <c r="BU218" s="48"/>
      <c r="BW218" s="24" t="str">
        <f ca="1">VLOOKUP(BX218,Data!B:D,3,0)</f>
        <v>김화니</v>
      </c>
      <c r="BX218" s="24" t="str">
        <f>IFERROR(VLOOKUP(M218, 할인점점포등록!E:I, 5, 0), M218)</f>
        <v>광주태전</v>
      </c>
    </row>
    <row r="219" spans="2:76" ht="16.5" customHeight="1" x14ac:dyDescent="0.3">
      <c r="B219" s="47"/>
      <c r="C219" s="47" t="b">
        <v>1</v>
      </c>
      <c r="D219" s="48"/>
      <c r="E219" s="48" t="s">
        <v>211</v>
      </c>
      <c r="F219" s="48">
        <v>202610010037</v>
      </c>
      <c r="G219" s="52">
        <v>46296</v>
      </c>
      <c r="H219" s="48" t="s">
        <v>82</v>
      </c>
      <c r="I219" s="48" t="s">
        <v>83</v>
      </c>
      <c r="J219" s="48" t="s">
        <v>212</v>
      </c>
      <c r="K219" s="48" t="s">
        <v>213</v>
      </c>
      <c r="L219" s="48" t="s">
        <v>501</v>
      </c>
      <c r="M219" s="48" t="s">
        <v>501</v>
      </c>
      <c r="N219" s="48"/>
      <c r="O219" s="47" t="s">
        <v>502</v>
      </c>
      <c r="P219" s="48" t="s">
        <v>501</v>
      </c>
      <c r="Q219" s="48"/>
      <c r="R219" s="47" t="b">
        <v>0</v>
      </c>
      <c r="S219" s="48" t="s">
        <v>298</v>
      </c>
      <c r="T219" s="48" t="s">
        <v>299</v>
      </c>
      <c r="U219" s="48">
        <v>30</v>
      </c>
      <c r="V219" s="48" t="s">
        <v>86</v>
      </c>
      <c r="W219" s="48" t="s">
        <v>283</v>
      </c>
      <c r="X219" s="48" t="s">
        <v>284</v>
      </c>
      <c r="Y219" s="47"/>
      <c r="Z219" s="48" t="s">
        <v>84</v>
      </c>
      <c r="AA219" s="49">
        <v>11190</v>
      </c>
      <c r="AB219" s="49">
        <v>10071</v>
      </c>
      <c r="AC219" s="49">
        <v>5</v>
      </c>
      <c r="AD219" s="47" t="b">
        <v>1</v>
      </c>
      <c r="AE219" s="50">
        <v>10</v>
      </c>
      <c r="AF219" s="48" t="s">
        <v>9</v>
      </c>
      <c r="AG219" s="49">
        <v>1</v>
      </c>
      <c r="AH219" s="49">
        <v>10071</v>
      </c>
      <c r="AI219" s="49">
        <v>45777</v>
      </c>
      <c r="AJ219" s="49">
        <v>4578</v>
      </c>
      <c r="AK219" s="49">
        <v>50355</v>
      </c>
      <c r="AL219" s="50">
        <v>45777</v>
      </c>
      <c r="AM219" s="50">
        <v>4578</v>
      </c>
      <c r="AN219" s="50">
        <v>50355</v>
      </c>
      <c r="AO219" s="47"/>
      <c r="AP219" s="48" t="s">
        <v>84</v>
      </c>
      <c r="AQ219" s="51">
        <v>5</v>
      </c>
      <c r="AR219" s="48" t="s">
        <v>221</v>
      </c>
      <c r="AS219" s="48">
        <v>26001</v>
      </c>
      <c r="AT219" s="47" t="b">
        <v>0</v>
      </c>
      <c r="AU219" s="48" t="s">
        <v>81</v>
      </c>
      <c r="AV219" s="48"/>
      <c r="AW219" s="48" t="s">
        <v>222</v>
      </c>
      <c r="AX219" s="48"/>
      <c r="AY219" s="48" t="s">
        <v>85</v>
      </c>
      <c r="AZ219" s="47" t="b">
        <v>0</v>
      </c>
      <c r="BA219" s="47"/>
      <c r="BB219" s="47"/>
      <c r="BC219" s="48"/>
      <c r="BD219" s="48"/>
      <c r="BE219" s="47" t="b">
        <v>0</v>
      </c>
      <c r="BF219" s="47" t="b">
        <v>0</v>
      </c>
      <c r="BG219" s="48"/>
      <c r="BH219" s="48"/>
      <c r="BI219" s="49">
        <v>0</v>
      </c>
      <c r="BJ219" s="49">
        <v>0</v>
      </c>
      <c r="BK219" s="49">
        <v>50355</v>
      </c>
      <c r="BL219" s="48"/>
      <c r="BM219" s="48"/>
      <c r="BN219" s="48"/>
      <c r="BO219" s="48"/>
      <c r="BP219" s="48" t="s">
        <v>86</v>
      </c>
      <c r="BQ219" s="48"/>
      <c r="BR219" s="48"/>
      <c r="BS219" s="48">
        <v>0</v>
      </c>
      <c r="BT219" s="48"/>
      <c r="BU219" s="48"/>
      <c r="BW219" s="24" t="str">
        <f ca="1">VLOOKUP(BX219,Data!B:D,3,0)</f>
        <v>김화니</v>
      </c>
      <c r="BX219" s="24" t="str">
        <f>IFERROR(VLOOKUP(M219, 할인점점포등록!E:I, 5, 0), M219)</f>
        <v>광주태전</v>
      </c>
    </row>
    <row r="220" spans="2:76" ht="16.5" customHeight="1" x14ac:dyDescent="0.3">
      <c r="B220" s="47"/>
      <c r="C220" s="47" t="b">
        <v>1</v>
      </c>
      <c r="D220" s="48"/>
      <c r="E220" s="48" t="s">
        <v>211</v>
      </c>
      <c r="F220" s="48">
        <v>202610010038</v>
      </c>
      <c r="G220" s="52">
        <v>46296</v>
      </c>
      <c r="H220" s="48" t="s">
        <v>82</v>
      </c>
      <c r="I220" s="48" t="s">
        <v>83</v>
      </c>
      <c r="J220" s="48" t="s">
        <v>212</v>
      </c>
      <c r="K220" s="48" t="s">
        <v>213</v>
      </c>
      <c r="L220" s="48" t="s">
        <v>440</v>
      </c>
      <c r="M220" s="48" t="s">
        <v>440</v>
      </c>
      <c r="N220" s="48"/>
      <c r="O220" s="47" t="s">
        <v>441</v>
      </c>
      <c r="P220" s="48" t="s">
        <v>440</v>
      </c>
      <c r="Q220" s="48"/>
      <c r="R220" s="47" t="b">
        <v>0</v>
      </c>
      <c r="S220" s="48" t="s">
        <v>263</v>
      </c>
      <c r="T220" s="48" t="s">
        <v>264</v>
      </c>
      <c r="U220" s="48">
        <v>28</v>
      </c>
      <c r="V220" s="48" t="s">
        <v>234</v>
      </c>
      <c r="W220" s="48" t="s">
        <v>235</v>
      </c>
      <c r="X220" s="48" t="s">
        <v>236</v>
      </c>
      <c r="Y220" s="47"/>
      <c r="Z220" s="48" t="s">
        <v>84</v>
      </c>
      <c r="AA220" s="49">
        <v>18172</v>
      </c>
      <c r="AB220" s="49">
        <v>16355</v>
      </c>
      <c r="AC220" s="49">
        <v>120</v>
      </c>
      <c r="AD220" s="47" t="b">
        <v>1</v>
      </c>
      <c r="AE220" s="50">
        <v>10</v>
      </c>
      <c r="AF220" s="48" t="s">
        <v>9</v>
      </c>
      <c r="AG220" s="49">
        <v>1</v>
      </c>
      <c r="AH220" s="49">
        <v>16355</v>
      </c>
      <c r="AI220" s="49">
        <v>1784182</v>
      </c>
      <c r="AJ220" s="49">
        <v>178418</v>
      </c>
      <c r="AK220" s="49">
        <v>1962600</v>
      </c>
      <c r="AL220" s="50">
        <v>1784182</v>
      </c>
      <c r="AM220" s="50">
        <v>178418</v>
      </c>
      <c r="AN220" s="50">
        <v>1962600</v>
      </c>
      <c r="AO220" s="47"/>
      <c r="AP220" s="48" t="s">
        <v>84</v>
      </c>
      <c r="AQ220" s="51">
        <v>120</v>
      </c>
      <c r="AR220" s="48" t="s">
        <v>221</v>
      </c>
      <c r="AS220" s="48">
        <v>26001</v>
      </c>
      <c r="AT220" s="47" t="b">
        <v>0</v>
      </c>
      <c r="AU220" s="48" t="s">
        <v>81</v>
      </c>
      <c r="AV220" s="48"/>
      <c r="AW220" s="48" t="s">
        <v>222</v>
      </c>
      <c r="AX220" s="48"/>
      <c r="AY220" s="48" t="s">
        <v>85</v>
      </c>
      <c r="AZ220" s="47" t="b">
        <v>0</v>
      </c>
      <c r="BA220" s="47"/>
      <c r="BB220" s="47"/>
      <c r="BC220" s="48"/>
      <c r="BD220" s="48"/>
      <c r="BE220" s="47" t="b">
        <v>0</v>
      </c>
      <c r="BF220" s="47" t="b">
        <v>0</v>
      </c>
      <c r="BG220" s="48"/>
      <c r="BH220" s="48"/>
      <c r="BI220" s="49">
        <v>0</v>
      </c>
      <c r="BJ220" s="49">
        <v>0</v>
      </c>
      <c r="BK220" s="49">
        <v>1962600</v>
      </c>
      <c r="BL220" s="48"/>
      <c r="BM220" s="48"/>
      <c r="BN220" s="48"/>
      <c r="BO220" s="48"/>
      <c r="BP220" s="48" t="s">
        <v>181</v>
      </c>
      <c r="BQ220" s="48"/>
      <c r="BR220" s="48"/>
      <c r="BS220" s="48">
        <v>0</v>
      </c>
      <c r="BT220" s="48"/>
      <c r="BU220" s="48"/>
      <c r="BW220" s="24" t="str">
        <f ca="1">VLOOKUP(BX220,Data!B:D,3,0)</f>
        <v>김화니</v>
      </c>
      <c r="BX220" s="24" t="str">
        <f>IFERROR(VLOOKUP(M220, 할인점점포등록!E:I, 5, 0), M220)</f>
        <v>수인약품</v>
      </c>
    </row>
    <row r="221" spans="2:76" ht="16.5" customHeight="1" x14ac:dyDescent="0.3">
      <c r="B221" s="47"/>
      <c r="C221" s="47" t="b">
        <v>1</v>
      </c>
      <c r="D221" s="48"/>
      <c r="E221" s="48" t="s">
        <v>211</v>
      </c>
      <c r="F221" s="48">
        <v>202610010038</v>
      </c>
      <c r="G221" s="52">
        <v>46296</v>
      </c>
      <c r="H221" s="48" t="s">
        <v>82</v>
      </c>
      <c r="I221" s="48" t="s">
        <v>83</v>
      </c>
      <c r="J221" s="48" t="s">
        <v>212</v>
      </c>
      <c r="K221" s="48" t="s">
        <v>213</v>
      </c>
      <c r="L221" s="48" t="s">
        <v>440</v>
      </c>
      <c r="M221" s="48" t="s">
        <v>440</v>
      </c>
      <c r="N221" s="48"/>
      <c r="O221" s="47" t="s">
        <v>441</v>
      </c>
      <c r="P221" s="48" t="s">
        <v>440</v>
      </c>
      <c r="Q221" s="48"/>
      <c r="R221" s="47" t="b">
        <v>0</v>
      </c>
      <c r="S221" s="48" t="s">
        <v>249</v>
      </c>
      <c r="T221" s="48" t="s">
        <v>250</v>
      </c>
      <c r="U221" s="48">
        <v>30</v>
      </c>
      <c r="V221" s="48" t="s">
        <v>234</v>
      </c>
      <c r="W221" s="48" t="s">
        <v>235</v>
      </c>
      <c r="X221" s="48" t="s">
        <v>236</v>
      </c>
      <c r="Y221" s="47"/>
      <c r="Z221" s="48" t="s">
        <v>84</v>
      </c>
      <c r="AA221" s="49">
        <v>18000</v>
      </c>
      <c r="AB221" s="49">
        <v>16200</v>
      </c>
      <c r="AC221" s="49">
        <v>100</v>
      </c>
      <c r="AD221" s="47" t="b">
        <v>1</v>
      </c>
      <c r="AE221" s="50">
        <v>10</v>
      </c>
      <c r="AF221" s="48" t="s">
        <v>9</v>
      </c>
      <c r="AG221" s="49">
        <v>1</v>
      </c>
      <c r="AH221" s="49">
        <v>16200</v>
      </c>
      <c r="AI221" s="49">
        <v>1472727</v>
      </c>
      <c r="AJ221" s="49">
        <v>147273</v>
      </c>
      <c r="AK221" s="49">
        <v>1620000</v>
      </c>
      <c r="AL221" s="50">
        <v>1472727</v>
      </c>
      <c r="AM221" s="50">
        <v>147273</v>
      </c>
      <c r="AN221" s="50">
        <v>1620000</v>
      </c>
      <c r="AO221" s="47"/>
      <c r="AP221" s="48" t="s">
        <v>84</v>
      </c>
      <c r="AQ221" s="51">
        <v>100</v>
      </c>
      <c r="AR221" s="48" t="s">
        <v>221</v>
      </c>
      <c r="AS221" s="48">
        <v>26001</v>
      </c>
      <c r="AT221" s="47" t="b">
        <v>0</v>
      </c>
      <c r="AU221" s="48" t="s">
        <v>81</v>
      </c>
      <c r="AV221" s="48"/>
      <c r="AW221" s="48" t="s">
        <v>222</v>
      </c>
      <c r="AX221" s="48"/>
      <c r="AY221" s="48" t="s">
        <v>85</v>
      </c>
      <c r="AZ221" s="47" t="b">
        <v>0</v>
      </c>
      <c r="BA221" s="47"/>
      <c r="BB221" s="47"/>
      <c r="BC221" s="48"/>
      <c r="BD221" s="48"/>
      <c r="BE221" s="47" t="b">
        <v>0</v>
      </c>
      <c r="BF221" s="47" t="b">
        <v>0</v>
      </c>
      <c r="BG221" s="48"/>
      <c r="BH221" s="48"/>
      <c r="BI221" s="49">
        <v>0</v>
      </c>
      <c r="BJ221" s="49">
        <v>0</v>
      </c>
      <c r="BK221" s="49">
        <v>1620000</v>
      </c>
      <c r="BL221" s="48"/>
      <c r="BM221" s="48"/>
      <c r="BN221" s="48"/>
      <c r="BO221" s="48"/>
      <c r="BP221" s="48" t="s">
        <v>181</v>
      </c>
      <c r="BQ221" s="48"/>
      <c r="BR221" s="48"/>
      <c r="BS221" s="48">
        <v>0</v>
      </c>
      <c r="BT221" s="48"/>
      <c r="BU221" s="48"/>
      <c r="BW221" s="24" t="str">
        <f ca="1">VLOOKUP(BX221,Data!B:D,3,0)</f>
        <v>김화니</v>
      </c>
      <c r="BX221" s="24" t="str">
        <f>IFERROR(VLOOKUP(M221, 할인점점포등록!E:I, 5, 0), M221)</f>
        <v>수인약품</v>
      </c>
    </row>
    <row r="222" spans="2:76" ht="16.5" customHeight="1" x14ac:dyDescent="0.3">
      <c r="B222" s="47"/>
      <c r="C222" s="47" t="b">
        <v>1</v>
      </c>
      <c r="D222" s="48"/>
      <c r="E222" s="48" t="s">
        <v>211</v>
      </c>
      <c r="F222" s="48">
        <v>202610010038</v>
      </c>
      <c r="G222" s="52">
        <v>46296</v>
      </c>
      <c r="H222" s="48" t="s">
        <v>82</v>
      </c>
      <c r="I222" s="48" t="s">
        <v>83</v>
      </c>
      <c r="J222" s="48" t="s">
        <v>212</v>
      </c>
      <c r="K222" s="48" t="s">
        <v>213</v>
      </c>
      <c r="L222" s="48" t="s">
        <v>440</v>
      </c>
      <c r="M222" s="48" t="s">
        <v>440</v>
      </c>
      <c r="N222" s="48"/>
      <c r="O222" s="47" t="s">
        <v>441</v>
      </c>
      <c r="P222" s="48" t="s">
        <v>440</v>
      </c>
      <c r="Q222" s="48"/>
      <c r="R222" s="47" t="b">
        <v>0</v>
      </c>
      <c r="S222" s="48" t="s">
        <v>241</v>
      </c>
      <c r="T222" s="48" t="s">
        <v>242</v>
      </c>
      <c r="U222" s="48">
        <v>28</v>
      </c>
      <c r="V222" s="48" t="s">
        <v>234</v>
      </c>
      <c r="W222" s="48" t="s">
        <v>235</v>
      </c>
      <c r="X222" s="48" t="s">
        <v>236</v>
      </c>
      <c r="Y222" s="47"/>
      <c r="Z222" s="48" t="s">
        <v>84</v>
      </c>
      <c r="AA222" s="49">
        <v>12712</v>
      </c>
      <c r="AB222" s="49">
        <v>11441</v>
      </c>
      <c r="AC222" s="49">
        <v>800</v>
      </c>
      <c r="AD222" s="47" t="b">
        <v>1</v>
      </c>
      <c r="AE222" s="50">
        <v>10</v>
      </c>
      <c r="AF222" s="48" t="s">
        <v>9</v>
      </c>
      <c r="AG222" s="49">
        <v>1</v>
      </c>
      <c r="AH222" s="49">
        <v>11441</v>
      </c>
      <c r="AI222" s="49">
        <v>8320727</v>
      </c>
      <c r="AJ222" s="49">
        <v>832073</v>
      </c>
      <c r="AK222" s="49">
        <v>9152800</v>
      </c>
      <c r="AL222" s="50">
        <v>8320727</v>
      </c>
      <c r="AM222" s="50">
        <v>832073</v>
      </c>
      <c r="AN222" s="50">
        <v>9152800</v>
      </c>
      <c r="AO222" s="47"/>
      <c r="AP222" s="48" t="s">
        <v>84</v>
      </c>
      <c r="AQ222" s="51">
        <v>800</v>
      </c>
      <c r="AR222" s="48" t="s">
        <v>221</v>
      </c>
      <c r="AS222" s="48">
        <v>26001</v>
      </c>
      <c r="AT222" s="47" t="b">
        <v>0</v>
      </c>
      <c r="AU222" s="48" t="s">
        <v>81</v>
      </c>
      <c r="AV222" s="48"/>
      <c r="AW222" s="48" t="s">
        <v>222</v>
      </c>
      <c r="AX222" s="48"/>
      <c r="AY222" s="48" t="s">
        <v>85</v>
      </c>
      <c r="AZ222" s="47" t="b">
        <v>0</v>
      </c>
      <c r="BA222" s="47"/>
      <c r="BB222" s="47"/>
      <c r="BC222" s="48"/>
      <c r="BD222" s="48"/>
      <c r="BE222" s="47" t="b">
        <v>0</v>
      </c>
      <c r="BF222" s="47" t="b">
        <v>0</v>
      </c>
      <c r="BG222" s="48"/>
      <c r="BH222" s="48"/>
      <c r="BI222" s="49">
        <v>0</v>
      </c>
      <c r="BJ222" s="49">
        <v>0</v>
      </c>
      <c r="BK222" s="49">
        <v>9152800</v>
      </c>
      <c r="BL222" s="48"/>
      <c r="BM222" s="48"/>
      <c r="BN222" s="48"/>
      <c r="BO222" s="48"/>
      <c r="BP222" s="48" t="s">
        <v>181</v>
      </c>
      <c r="BQ222" s="48"/>
      <c r="BR222" s="48"/>
      <c r="BS222" s="48">
        <v>0</v>
      </c>
      <c r="BT222" s="48"/>
      <c r="BU222" s="48"/>
      <c r="BW222" s="24" t="str">
        <f ca="1">VLOOKUP(BX222,Data!B:D,3,0)</f>
        <v>김화니</v>
      </c>
      <c r="BX222" s="24" t="str">
        <f>IFERROR(VLOOKUP(M222, 할인점점포등록!E:I, 5, 0), M222)</f>
        <v>수인약품</v>
      </c>
    </row>
    <row r="223" spans="2:76" ht="16.5" customHeight="1" x14ac:dyDescent="0.3">
      <c r="B223" s="47"/>
      <c r="C223" s="47" t="b">
        <v>1</v>
      </c>
      <c r="D223" s="48"/>
      <c r="E223" s="48" t="s">
        <v>211</v>
      </c>
      <c r="F223" s="48">
        <v>202610010038</v>
      </c>
      <c r="G223" s="52">
        <v>46296</v>
      </c>
      <c r="H223" s="48" t="s">
        <v>82</v>
      </c>
      <c r="I223" s="48" t="s">
        <v>83</v>
      </c>
      <c r="J223" s="48" t="s">
        <v>212</v>
      </c>
      <c r="K223" s="48" t="s">
        <v>213</v>
      </c>
      <c r="L223" s="48" t="s">
        <v>440</v>
      </c>
      <c r="M223" s="48" t="s">
        <v>440</v>
      </c>
      <c r="N223" s="48"/>
      <c r="O223" s="47" t="s">
        <v>441</v>
      </c>
      <c r="P223" s="48" t="s">
        <v>440</v>
      </c>
      <c r="Q223" s="48"/>
      <c r="R223" s="47" t="b">
        <v>0</v>
      </c>
      <c r="S223" s="48" t="s">
        <v>442</v>
      </c>
      <c r="T223" s="48" t="s">
        <v>443</v>
      </c>
      <c r="U223" s="48">
        <v>30</v>
      </c>
      <c r="V223" s="48" t="s">
        <v>234</v>
      </c>
      <c r="W223" s="48" t="s">
        <v>235</v>
      </c>
      <c r="X223" s="48" t="s">
        <v>236</v>
      </c>
      <c r="Y223" s="47"/>
      <c r="Z223" s="48" t="s">
        <v>84</v>
      </c>
      <c r="AA223" s="49">
        <v>20760</v>
      </c>
      <c r="AB223" s="49">
        <v>18684</v>
      </c>
      <c r="AC223" s="49">
        <v>5</v>
      </c>
      <c r="AD223" s="47" t="b">
        <v>1</v>
      </c>
      <c r="AE223" s="50">
        <v>10</v>
      </c>
      <c r="AF223" s="48" t="s">
        <v>9</v>
      </c>
      <c r="AG223" s="49">
        <v>1</v>
      </c>
      <c r="AH223" s="49">
        <v>18684</v>
      </c>
      <c r="AI223" s="49">
        <v>84927</v>
      </c>
      <c r="AJ223" s="49">
        <v>8493</v>
      </c>
      <c r="AK223" s="49">
        <v>93420</v>
      </c>
      <c r="AL223" s="50">
        <v>84927</v>
      </c>
      <c r="AM223" s="50">
        <v>8493</v>
      </c>
      <c r="AN223" s="50">
        <v>93420</v>
      </c>
      <c r="AO223" s="47"/>
      <c r="AP223" s="48" t="s">
        <v>84</v>
      </c>
      <c r="AQ223" s="51">
        <v>5</v>
      </c>
      <c r="AR223" s="48" t="s">
        <v>221</v>
      </c>
      <c r="AS223" s="48">
        <v>25001</v>
      </c>
      <c r="AT223" s="47" t="b">
        <v>0</v>
      </c>
      <c r="AU223" s="48" t="s">
        <v>81</v>
      </c>
      <c r="AV223" s="48"/>
      <c r="AW223" s="48" t="s">
        <v>222</v>
      </c>
      <c r="AX223" s="48"/>
      <c r="AY223" s="48" t="s">
        <v>85</v>
      </c>
      <c r="AZ223" s="47" t="b">
        <v>0</v>
      </c>
      <c r="BA223" s="47"/>
      <c r="BB223" s="47"/>
      <c r="BC223" s="48"/>
      <c r="BD223" s="48"/>
      <c r="BE223" s="47" t="b">
        <v>0</v>
      </c>
      <c r="BF223" s="47" t="b">
        <v>0</v>
      </c>
      <c r="BG223" s="48"/>
      <c r="BH223" s="48"/>
      <c r="BI223" s="49">
        <v>0</v>
      </c>
      <c r="BJ223" s="49">
        <v>0</v>
      </c>
      <c r="BK223" s="49">
        <v>93420</v>
      </c>
      <c r="BL223" s="48"/>
      <c r="BM223" s="48"/>
      <c r="BN223" s="48"/>
      <c r="BO223" s="48"/>
      <c r="BP223" s="48" t="s">
        <v>181</v>
      </c>
      <c r="BQ223" s="48"/>
      <c r="BR223" s="48"/>
      <c r="BS223" s="48">
        <v>0</v>
      </c>
      <c r="BT223" s="48"/>
      <c r="BU223" s="48"/>
      <c r="BW223" s="24" t="str">
        <f ca="1">VLOOKUP(BX223,Data!B:D,3,0)</f>
        <v>김화니</v>
      </c>
      <c r="BX223" s="24" t="str">
        <f>IFERROR(VLOOKUP(M223, 할인점점포등록!E:I, 5, 0), M223)</f>
        <v>수인약품</v>
      </c>
    </row>
    <row r="224" spans="2:76" ht="16.5" customHeight="1" x14ac:dyDescent="0.3">
      <c r="B224" s="47"/>
      <c r="C224" s="47" t="b">
        <v>1</v>
      </c>
      <c r="D224" s="48"/>
      <c r="E224" s="48" t="s">
        <v>211</v>
      </c>
      <c r="F224" s="48">
        <v>202610010038</v>
      </c>
      <c r="G224" s="52">
        <v>46296</v>
      </c>
      <c r="H224" s="48" t="s">
        <v>82</v>
      </c>
      <c r="I224" s="48" t="s">
        <v>83</v>
      </c>
      <c r="J224" s="48" t="s">
        <v>212</v>
      </c>
      <c r="K224" s="48" t="s">
        <v>213</v>
      </c>
      <c r="L224" s="48" t="s">
        <v>440</v>
      </c>
      <c r="M224" s="48" t="s">
        <v>440</v>
      </c>
      <c r="N224" s="48"/>
      <c r="O224" s="47" t="s">
        <v>441</v>
      </c>
      <c r="P224" s="48" t="s">
        <v>440</v>
      </c>
      <c r="Q224" s="48"/>
      <c r="R224" s="47" t="b">
        <v>0</v>
      </c>
      <c r="S224" s="48" t="s">
        <v>433</v>
      </c>
      <c r="T224" s="48" t="s">
        <v>434</v>
      </c>
      <c r="U224" s="48">
        <v>30</v>
      </c>
      <c r="V224" s="48" t="s">
        <v>234</v>
      </c>
      <c r="W224" s="48" t="s">
        <v>235</v>
      </c>
      <c r="X224" s="48" t="s">
        <v>236</v>
      </c>
      <c r="Y224" s="47"/>
      <c r="Z224" s="48" t="s">
        <v>84</v>
      </c>
      <c r="AA224" s="49">
        <v>17760</v>
      </c>
      <c r="AB224" s="49">
        <v>15984</v>
      </c>
      <c r="AC224" s="49">
        <v>90</v>
      </c>
      <c r="AD224" s="47" t="b">
        <v>1</v>
      </c>
      <c r="AE224" s="50">
        <v>10</v>
      </c>
      <c r="AF224" s="48" t="s">
        <v>9</v>
      </c>
      <c r="AG224" s="49">
        <v>1</v>
      </c>
      <c r="AH224" s="49">
        <v>15984</v>
      </c>
      <c r="AI224" s="49">
        <v>1307782</v>
      </c>
      <c r="AJ224" s="49">
        <v>130778</v>
      </c>
      <c r="AK224" s="49">
        <v>1438560</v>
      </c>
      <c r="AL224" s="50">
        <v>1307782</v>
      </c>
      <c r="AM224" s="50">
        <v>130778</v>
      </c>
      <c r="AN224" s="50">
        <v>1438560</v>
      </c>
      <c r="AO224" s="47"/>
      <c r="AP224" s="48" t="s">
        <v>84</v>
      </c>
      <c r="AQ224" s="51">
        <v>90</v>
      </c>
      <c r="AR224" s="48" t="s">
        <v>221</v>
      </c>
      <c r="AS224" s="48">
        <v>25001</v>
      </c>
      <c r="AT224" s="47" t="b">
        <v>0</v>
      </c>
      <c r="AU224" s="48" t="s">
        <v>81</v>
      </c>
      <c r="AV224" s="48"/>
      <c r="AW224" s="48" t="s">
        <v>222</v>
      </c>
      <c r="AX224" s="48"/>
      <c r="AY224" s="48" t="s">
        <v>85</v>
      </c>
      <c r="AZ224" s="47" t="b">
        <v>0</v>
      </c>
      <c r="BA224" s="47"/>
      <c r="BB224" s="47"/>
      <c r="BC224" s="48"/>
      <c r="BD224" s="48"/>
      <c r="BE224" s="47" t="b">
        <v>0</v>
      </c>
      <c r="BF224" s="47" t="b">
        <v>0</v>
      </c>
      <c r="BG224" s="48"/>
      <c r="BH224" s="48"/>
      <c r="BI224" s="49">
        <v>0</v>
      </c>
      <c r="BJ224" s="49">
        <v>0</v>
      </c>
      <c r="BK224" s="49">
        <v>1438560</v>
      </c>
      <c r="BL224" s="48"/>
      <c r="BM224" s="48"/>
      <c r="BN224" s="48"/>
      <c r="BO224" s="48"/>
      <c r="BP224" s="48" t="s">
        <v>181</v>
      </c>
      <c r="BQ224" s="48"/>
      <c r="BR224" s="48"/>
      <c r="BS224" s="48">
        <v>0</v>
      </c>
      <c r="BT224" s="48"/>
      <c r="BU224" s="48"/>
      <c r="BW224" s="24" t="str">
        <f ca="1">VLOOKUP(BX224,Data!B:D,3,0)</f>
        <v>김화니</v>
      </c>
      <c r="BX224" s="24" t="str">
        <f>IFERROR(VLOOKUP(M224, 할인점점포등록!E:I, 5, 0), M224)</f>
        <v>수인약품</v>
      </c>
    </row>
    <row r="225" spans="2:76" ht="16.5" customHeight="1" x14ac:dyDescent="0.3">
      <c r="B225" s="47"/>
      <c r="C225" s="47" t="b">
        <v>1</v>
      </c>
      <c r="D225" s="48"/>
      <c r="E225" s="48" t="s">
        <v>211</v>
      </c>
      <c r="F225" s="48">
        <v>202610010038</v>
      </c>
      <c r="G225" s="52">
        <v>46296</v>
      </c>
      <c r="H225" s="48" t="s">
        <v>82</v>
      </c>
      <c r="I225" s="48" t="s">
        <v>83</v>
      </c>
      <c r="J225" s="48" t="s">
        <v>212</v>
      </c>
      <c r="K225" s="48" t="s">
        <v>213</v>
      </c>
      <c r="L225" s="48" t="s">
        <v>440</v>
      </c>
      <c r="M225" s="48" t="s">
        <v>440</v>
      </c>
      <c r="N225" s="48"/>
      <c r="O225" s="47" t="s">
        <v>441</v>
      </c>
      <c r="P225" s="48" t="s">
        <v>440</v>
      </c>
      <c r="Q225" s="48"/>
      <c r="R225" s="47" t="b">
        <v>0</v>
      </c>
      <c r="S225" s="48" t="s">
        <v>389</v>
      </c>
      <c r="T225" s="48" t="s">
        <v>390</v>
      </c>
      <c r="U225" s="48">
        <v>30</v>
      </c>
      <c r="V225" s="48" t="s">
        <v>234</v>
      </c>
      <c r="W225" s="48" t="s">
        <v>235</v>
      </c>
      <c r="X225" s="48" t="s">
        <v>236</v>
      </c>
      <c r="Y225" s="47"/>
      <c r="Z225" s="48" t="s">
        <v>84</v>
      </c>
      <c r="AA225" s="49">
        <v>19320</v>
      </c>
      <c r="AB225" s="49">
        <v>17388</v>
      </c>
      <c r="AC225" s="49">
        <v>40</v>
      </c>
      <c r="AD225" s="47" t="b">
        <v>1</v>
      </c>
      <c r="AE225" s="50">
        <v>10</v>
      </c>
      <c r="AF225" s="48" t="s">
        <v>9</v>
      </c>
      <c r="AG225" s="49">
        <v>1</v>
      </c>
      <c r="AH225" s="49">
        <v>17388</v>
      </c>
      <c r="AI225" s="49">
        <v>632291</v>
      </c>
      <c r="AJ225" s="49">
        <v>63229</v>
      </c>
      <c r="AK225" s="49">
        <v>695520</v>
      </c>
      <c r="AL225" s="50">
        <v>632291</v>
      </c>
      <c r="AM225" s="50">
        <v>63229</v>
      </c>
      <c r="AN225" s="50">
        <v>695520</v>
      </c>
      <c r="AO225" s="47"/>
      <c r="AP225" s="48" t="s">
        <v>84</v>
      </c>
      <c r="AQ225" s="51">
        <v>40</v>
      </c>
      <c r="AR225" s="48" t="s">
        <v>221</v>
      </c>
      <c r="AS225" s="48">
        <v>25001</v>
      </c>
      <c r="AT225" s="47" t="b">
        <v>0</v>
      </c>
      <c r="AU225" s="48" t="s">
        <v>81</v>
      </c>
      <c r="AV225" s="48"/>
      <c r="AW225" s="48" t="s">
        <v>222</v>
      </c>
      <c r="AX225" s="48"/>
      <c r="AY225" s="48" t="s">
        <v>85</v>
      </c>
      <c r="AZ225" s="47" t="b">
        <v>0</v>
      </c>
      <c r="BA225" s="47"/>
      <c r="BB225" s="47"/>
      <c r="BC225" s="48"/>
      <c r="BD225" s="48"/>
      <c r="BE225" s="47" t="b">
        <v>0</v>
      </c>
      <c r="BF225" s="47" t="b">
        <v>0</v>
      </c>
      <c r="BG225" s="48"/>
      <c r="BH225" s="48"/>
      <c r="BI225" s="49">
        <v>0</v>
      </c>
      <c r="BJ225" s="49">
        <v>0</v>
      </c>
      <c r="BK225" s="49">
        <v>695520</v>
      </c>
      <c r="BL225" s="48"/>
      <c r="BM225" s="48"/>
      <c r="BN225" s="48"/>
      <c r="BO225" s="48"/>
      <c r="BP225" s="48" t="s">
        <v>181</v>
      </c>
      <c r="BQ225" s="48"/>
      <c r="BR225" s="48"/>
      <c r="BS225" s="48">
        <v>0</v>
      </c>
      <c r="BT225" s="48"/>
      <c r="BU225" s="48"/>
      <c r="BW225" s="24" t="str">
        <f ca="1">VLOOKUP(BX225,Data!B:D,3,0)</f>
        <v>김화니</v>
      </c>
      <c r="BX225" s="24" t="str">
        <f>IFERROR(VLOOKUP(M225, 할인점점포등록!E:I, 5, 0), M225)</f>
        <v>수인약품</v>
      </c>
    </row>
    <row r="226" spans="2:76" ht="16.5" customHeight="1" x14ac:dyDescent="0.3">
      <c r="B226" s="47"/>
      <c r="C226" s="47" t="b">
        <v>1</v>
      </c>
      <c r="D226" s="48"/>
      <c r="E226" s="48" t="s">
        <v>211</v>
      </c>
      <c r="F226" s="48">
        <v>202610010038</v>
      </c>
      <c r="G226" s="52">
        <v>46296</v>
      </c>
      <c r="H226" s="48" t="s">
        <v>82</v>
      </c>
      <c r="I226" s="48" t="s">
        <v>83</v>
      </c>
      <c r="J226" s="48" t="s">
        <v>212</v>
      </c>
      <c r="K226" s="48" t="s">
        <v>213</v>
      </c>
      <c r="L226" s="48" t="s">
        <v>440</v>
      </c>
      <c r="M226" s="48" t="s">
        <v>440</v>
      </c>
      <c r="N226" s="48"/>
      <c r="O226" s="47" t="s">
        <v>441</v>
      </c>
      <c r="P226" s="48" t="s">
        <v>440</v>
      </c>
      <c r="Q226" s="48"/>
      <c r="R226" s="47" t="b">
        <v>0</v>
      </c>
      <c r="S226" s="48" t="s">
        <v>402</v>
      </c>
      <c r="T226" s="48" t="s">
        <v>401</v>
      </c>
      <c r="U226" s="48">
        <v>300</v>
      </c>
      <c r="V226" s="48" t="s">
        <v>234</v>
      </c>
      <c r="W226" s="48" t="s">
        <v>235</v>
      </c>
      <c r="X226" s="48" t="s">
        <v>330</v>
      </c>
      <c r="Y226" s="47"/>
      <c r="Z226" s="48" t="s">
        <v>84</v>
      </c>
      <c r="AA226" s="49">
        <v>58800</v>
      </c>
      <c r="AB226" s="49">
        <v>52920</v>
      </c>
      <c r="AC226" s="49">
        <v>10</v>
      </c>
      <c r="AD226" s="47" t="b">
        <v>1</v>
      </c>
      <c r="AE226" s="50">
        <v>10</v>
      </c>
      <c r="AF226" s="48" t="s">
        <v>9</v>
      </c>
      <c r="AG226" s="49">
        <v>1</v>
      </c>
      <c r="AH226" s="49">
        <v>52920</v>
      </c>
      <c r="AI226" s="49">
        <v>481091</v>
      </c>
      <c r="AJ226" s="49">
        <v>48109</v>
      </c>
      <c r="AK226" s="49">
        <v>529200</v>
      </c>
      <c r="AL226" s="50">
        <v>481091</v>
      </c>
      <c r="AM226" s="50">
        <v>48109</v>
      </c>
      <c r="AN226" s="50">
        <v>529200</v>
      </c>
      <c r="AO226" s="47"/>
      <c r="AP226" s="48" t="s">
        <v>84</v>
      </c>
      <c r="AQ226" s="51">
        <v>10</v>
      </c>
      <c r="AR226" s="48" t="s">
        <v>221</v>
      </c>
      <c r="AS226" s="48" t="s">
        <v>273</v>
      </c>
      <c r="AT226" s="47" t="b">
        <v>0</v>
      </c>
      <c r="AU226" s="48" t="s">
        <v>81</v>
      </c>
      <c r="AV226" s="48"/>
      <c r="AW226" s="48" t="s">
        <v>222</v>
      </c>
      <c r="AX226" s="48"/>
      <c r="AY226" s="48" t="s">
        <v>85</v>
      </c>
      <c r="AZ226" s="47" t="b">
        <v>0</v>
      </c>
      <c r="BA226" s="47"/>
      <c r="BB226" s="47"/>
      <c r="BC226" s="48"/>
      <c r="BD226" s="48"/>
      <c r="BE226" s="47" t="b">
        <v>0</v>
      </c>
      <c r="BF226" s="47" t="b">
        <v>0</v>
      </c>
      <c r="BG226" s="48"/>
      <c r="BH226" s="48"/>
      <c r="BI226" s="49">
        <v>0</v>
      </c>
      <c r="BJ226" s="49">
        <v>0</v>
      </c>
      <c r="BK226" s="49">
        <v>529200</v>
      </c>
      <c r="BL226" s="48"/>
      <c r="BM226" s="48"/>
      <c r="BN226" s="48"/>
      <c r="BO226" s="48"/>
      <c r="BP226" s="48" t="s">
        <v>181</v>
      </c>
      <c r="BQ226" s="48"/>
      <c r="BR226" s="48"/>
      <c r="BS226" s="48">
        <v>0</v>
      </c>
      <c r="BT226" s="48"/>
      <c r="BU226" s="48"/>
      <c r="BW226" s="24" t="str">
        <f ca="1">VLOOKUP(BX226,Data!B:D,3,0)</f>
        <v>김화니</v>
      </c>
      <c r="BX226" s="24" t="str">
        <f>IFERROR(VLOOKUP(M226, 할인점점포등록!E:I, 5, 0), M226)</f>
        <v>수인약품</v>
      </c>
    </row>
    <row r="227" spans="2:76" ht="16.5" customHeight="1" x14ac:dyDescent="0.3">
      <c r="B227" s="47"/>
      <c r="C227" s="47" t="b">
        <v>1</v>
      </c>
      <c r="D227" s="48"/>
      <c r="E227" s="48" t="s">
        <v>211</v>
      </c>
      <c r="F227" s="48">
        <v>202610010038</v>
      </c>
      <c r="G227" s="52">
        <v>46296</v>
      </c>
      <c r="H227" s="48" t="s">
        <v>82</v>
      </c>
      <c r="I227" s="48" t="s">
        <v>83</v>
      </c>
      <c r="J227" s="48" t="s">
        <v>212</v>
      </c>
      <c r="K227" s="48" t="s">
        <v>213</v>
      </c>
      <c r="L227" s="48" t="s">
        <v>440</v>
      </c>
      <c r="M227" s="48" t="s">
        <v>440</v>
      </c>
      <c r="N227" s="48"/>
      <c r="O227" s="47" t="s">
        <v>441</v>
      </c>
      <c r="P227" s="48" t="s">
        <v>440</v>
      </c>
      <c r="Q227" s="48"/>
      <c r="R227" s="47" t="b">
        <v>0</v>
      </c>
      <c r="S227" s="48" t="s">
        <v>312</v>
      </c>
      <c r="T227" s="48" t="s">
        <v>313</v>
      </c>
      <c r="U227" s="48">
        <v>100</v>
      </c>
      <c r="V227" s="48" t="s">
        <v>234</v>
      </c>
      <c r="W227" s="48" t="s">
        <v>235</v>
      </c>
      <c r="X227" s="48" t="s">
        <v>236</v>
      </c>
      <c r="Y227" s="47"/>
      <c r="Z227" s="48" t="s">
        <v>84</v>
      </c>
      <c r="AA227" s="49">
        <v>37000</v>
      </c>
      <c r="AB227" s="49">
        <v>33300</v>
      </c>
      <c r="AC227" s="49">
        <v>5</v>
      </c>
      <c r="AD227" s="47" t="b">
        <v>1</v>
      </c>
      <c r="AE227" s="50">
        <v>10</v>
      </c>
      <c r="AF227" s="48" t="s">
        <v>9</v>
      </c>
      <c r="AG227" s="49">
        <v>1</v>
      </c>
      <c r="AH227" s="49">
        <v>33300</v>
      </c>
      <c r="AI227" s="49">
        <v>151364</v>
      </c>
      <c r="AJ227" s="49">
        <v>15136</v>
      </c>
      <c r="AK227" s="49">
        <v>166500</v>
      </c>
      <c r="AL227" s="50">
        <v>151364</v>
      </c>
      <c r="AM227" s="50">
        <v>15136</v>
      </c>
      <c r="AN227" s="50">
        <v>166500</v>
      </c>
      <c r="AO227" s="47"/>
      <c r="AP227" s="48" t="s">
        <v>84</v>
      </c>
      <c r="AQ227" s="51">
        <v>5</v>
      </c>
      <c r="AR227" s="48" t="s">
        <v>221</v>
      </c>
      <c r="AS227" s="48">
        <v>25004</v>
      </c>
      <c r="AT227" s="47" t="b">
        <v>0</v>
      </c>
      <c r="AU227" s="48" t="s">
        <v>81</v>
      </c>
      <c r="AV227" s="48"/>
      <c r="AW227" s="48" t="s">
        <v>222</v>
      </c>
      <c r="AX227" s="48"/>
      <c r="AY227" s="48" t="s">
        <v>85</v>
      </c>
      <c r="AZ227" s="47" t="b">
        <v>0</v>
      </c>
      <c r="BA227" s="47"/>
      <c r="BB227" s="47"/>
      <c r="BC227" s="48"/>
      <c r="BD227" s="48"/>
      <c r="BE227" s="47" t="b">
        <v>0</v>
      </c>
      <c r="BF227" s="47" t="b">
        <v>0</v>
      </c>
      <c r="BG227" s="48"/>
      <c r="BH227" s="48"/>
      <c r="BI227" s="49">
        <v>0</v>
      </c>
      <c r="BJ227" s="49">
        <v>0</v>
      </c>
      <c r="BK227" s="49">
        <v>166500</v>
      </c>
      <c r="BL227" s="48"/>
      <c r="BM227" s="48"/>
      <c r="BN227" s="48"/>
      <c r="BO227" s="48"/>
      <c r="BP227" s="48" t="s">
        <v>181</v>
      </c>
      <c r="BQ227" s="48"/>
      <c r="BR227" s="48"/>
      <c r="BS227" s="48">
        <v>0</v>
      </c>
      <c r="BT227" s="48"/>
      <c r="BU227" s="48"/>
      <c r="BW227" s="24" t="str">
        <f ca="1">VLOOKUP(BX227,Data!B:D,3,0)</f>
        <v>김화니</v>
      </c>
      <c r="BX227" s="24" t="str">
        <f>IFERROR(VLOOKUP(M227, 할인점점포등록!E:I, 5, 0), M227)</f>
        <v>수인약품</v>
      </c>
    </row>
    <row r="228" spans="2:76" ht="16.5" customHeight="1" x14ac:dyDescent="0.3">
      <c r="B228" s="47"/>
      <c r="C228" s="47" t="b">
        <v>1</v>
      </c>
      <c r="D228" s="48"/>
      <c r="E228" s="48" t="s">
        <v>211</v>
      </c>
      <c r="F228" s="48">
        <v>202610010038</v>
      </c>
      <c r="G228" s="52">
        <v>46296</v>
      </c>
      <c r="H228" s="48" t="s">
        <v>82</v>
      </c>
      <c r="I228" s="48" t="s">
        <v>83</v>
      </c>
      <c r="J228" s="48" t="s">
        <v>212</v>
      </c>
      <c r="K228" s="48" t="s">
        <v>213</v>
      </c>
      <c r="L228" s="48" t="s">
        <v>440</v>
      </c>
      <c r="M228" s="48" t="s">
        <v>440</v>
      </c>
      <c r="N228" s="48"/>
      <c r="O228" s="47" t="s">
        <v>441</v>
      </c>
      <c r="P228" s="48" t="s">
        <v>440</v>
      </c>
      <c r="Q228" s="48"/>
      <c r="R228" s="47" t="b">
        <v>0</v>
      </c>
      <c r="S228" s="48" t="s">
        <v>444</v>
      </c>
      <c r="T228" s="48" t="s">
        <v>445</v>
      </c>
      <c r="U228" s="48">
        <v>30</v>
      </c>
      <c r="V228" s="48" t="s">
        <v>234</v>
      </c>
      <c r="W228" s="48" t="s">
        <v>235</v>
      </c>
      <c r="X228" s="48" t="s">
        <v>446</v>
      </c>
      <c r="Y228" s="47"/>
      <c r="Z228" s="48" t="s">
        <v>84</v>
      </c>
      <c r="AA228" s="49">
        <v>6810</v>
      </c>
      <c r="AB228" s="49">
        <v>6129</v>
      </c>
      <c r="AC228" s="49">
        <v>3</v>
      </c>
      <c r="AD228" s="47" t="b">
        <v>1</v>
      </c>
      <c r="AE228" s="50">
        <v>10</v>
      </c>
      <c r="AF228" s="48" t="s">
        <v>9</v>
      </c>
      <c r="AG228" s="49">
        <v>1</v>
      </c>
      <c r="AH228" s="49">
        <v>6129</v>
      </c>
      <c r="AI228" s="49">
        <v>16715</v>
      </c>
      <c r="AJ228" s="49">
        <v>1672</v>
      </c>
      <c r="AK228" s="49">
        <v>18387</v>
      </c>
      <c r="AL228" s="50">
        <v>16715</v>
      </c>
      <c r="AM228" s="50">
        <v>1672</v>
      </c>
      <c r="AN228" s="50">
        <v>18387</v>
      </c>
      <c r="AO228" s="47"/>
      <c r="AP228" s="48" t="s">
        <v>84</v>
      </c>
      <c r="AQ228" s="51">
        <v>3</v>
      </c>
      <c r="AR228" s="48" t="s">
        <v>221</v>
      </c>
      <c r="AS228" s="48">
        <v>25001</v>
      </c>
      <c r="AT228" s="47" t="b">
        <v>0</v>
      </c>
      <c r="AU228" s="48" t="s">
        <v>81</v>
      </c>
      <c r="AV228" s="48"/>
      <c r="AW228" s="48" t="s">
        <v>222</v>
      </c>
      <c r="AX228" s="48"/>
      <c r="AY228" s="48" t="s">
        <v>85</v>
      </c>
      <c r="AZ228" s="47" t="b">
        <v>0</v>
      </c>
      <c r="BA228" s="47"/>
      <c r="BB228" s="47"/>
      <c r="BC228" s="48"/>
      <c r="BD228" s="48"/>
      <c r="BE228" s="47" t="b">
        <v>0</v>
      </c>
      <c r="BF228" s="47" t="b">
        <v>0</v>
      </c>
      <c r="BG228" s="48"/>
      <c r="BH228" s="48"/>
      <c r="BI228" s="49">
        <v>0</v>
      </c>
      <c r="BJ228" s="49">
        <v>0</v>
      </c>
      <c r="BK228" s="49">
        <v>18387</v>
      </c>
      <c r="BL228" s="48"/>
      <c r="BM228" s="48"/>
      <c r="BN228" s="48"/>
      <c r="BO228" s="48"/>
      <c r="BP228" s="48" t="s">
        <v>181</v>
      </c>
      <c r="BQ228" s="48"/>
      <c r="BR228" s="48"/>
      <c r="BS228" s="48">
        <v>0</v>
      </c>
      <c r="BT228" s="48"/>
      <c r="BU228" s="48"/>
      <c r="BW228" s="24" t="str">
        <f ca="1">VLOOKUP(BX228,Data!B:D,3,0)</f>
        <v>김화니</v>
      </c>
      <c r="BX228" s="24" t="str">
        <f>IFERROR(VLOOKUP(M228, 할인점점포등록!E:I, 5, 0), M228)</f>
        <v>수인약품</v>
      </c>
    </row>
    <row r="229" spans="2:76" ht="16.5" customHeight="1" x14ac:dyDescent="0.3">
      <c r="B229" s="47"/>
      <c r="C229" s="47" t="b">
        <v>1</v>
      </c>
      <c r="D229" s="48"/>
      <c r="E229" s="48" t="s">
        <v>211</v>
      </c>
      <c r="F229" s="48">
        <v>202610010038</v>
      </c>
      <c r="G229" s="52">
        <v>46296</v>
      </c>
      <c r="H229" s="48" t="s">
        <v>82</v>
      </c>
      <c r="I229" s="48" t="s">
        <v>83</v>
      </c>
      <c r="J229" s="48" t="s">
        <v>212</v>
      </c>
      <c r="K229" s="48" t="s">
        <v>213</v>
      </c>
      <c r="L229" s="48" t="s">
        <v>440</v>
      </c>
      <c r="M229" s="48" t="s">
        <v>440</v>
      </c>
      <c r="N229" s="48"/>
      <c r="O229" s="47" t="s">
        <v>441</v>
      </c>
      <c r="P229" s="48" t="s">
        <v>440</v>
      </c>
      <c r="Q229" s="48"/>
      <c r="R229" s="47" t="b">
        <v>0</v>
      </c>
      <c r="S229" s="48" t="s">
        <v>423</v>
      </c>
      <c r="T229" s="48" t="s">
        <v>424</v>
      </c>
      <c r="U229" s="48">
        <v>28</v>
      </c>
      <c r="V229" s="48" t="s">
        <v>234</v>
      </c>
      <c r="W229" s="48" t="s">
        <v>235</v>
      </c>
      <c r="X229" s="48" t="s">
        <v>236</v>
      </c>
      <c r="Y229" s="47"/>
      <c r="Z229" s="48" t="s">
        <v>84</v>
      </c>
      <c r="AA229" s="49">
        <v>30800</v>
      </c>
      <c r="AB229" s="49">
        <v>27720</v>
      </c>
      <c r="AC229" s="49">
        <v>5</v>
      </c>
      <c r="AD229" s="47" t="b">
        <v>1</v>
      </c>
      <c r="AE229" s="50">
        <v>10</v>
      </c>
      <c r="AF229" s="48" t="s">
        <v>9</v>
      </c>
      <c r="AG229" s="49">
        <v>1</v>
      </c>
      <c r="AH229" s="49">
        <v>27720</v>
      </c>
      <c r="AI229" s="49">
        <v>126000</v>
      </c>
      <c r="AJ229" s="49">
        <v>12600</v>
      </c>
      <c r="AK229" s="49">
        <v>138600</v>
      </c>
      <c r="AL229" s="50">
        <v>126000</v>
      </c>
      <c r="AM229" s="50">
        <v>12600</v>
      </c>
      <c r="AN229" s="50">
        <v>138600</v>
      </c>
      <c r="AO229" s="47"/>
      <c r="AP229" s="48" t="s">
        <v>84</v>
      </c>
      <c r="AQ229" s="51">
        <v>5</v>
      </c>
      <c r="AR229" s="48" t="s">
        <v>221</v>
      </c>
      <c r="AS229" s="48">
        <v>26001</v>
      </c>
      <c r="AT229" s="47" t="b">
        <v>0</v>
      </c>
      <c r="AU229" s="48" t="s">
        <v>81</v>
      </c>
      <c r="AV229" s="48"/>
      <c r="AW229" s="48" t="s">
        <v>222</v>
      </c>
      <c r="AX229" s="48"/>
      <c r="AY229" s="48" t="s">
        <v>85</v>
      </c>
      <c r="AZ229" s="47" t="b">
        <v>0</v>
      </c>
      <c r="BA229" s="47"/>
      <c r="BB229" s="47"/>
      <c r="BC229" s="48"/>
      <c r="BD229" s="48"/>
      <c r="BE229" s="47" t="b">
        <v>0</v>
      </c>
      <c r="BF229" s="47" t="b">
        <v>0</v>
      </c>
      <c r="BG229" s="48"/>
      <c r="BH229" s="48"/>
      <c r="BI229" s="49">
        <v>0</v>
      </c>
      <c r="BJ229" s="49">
        <v>0</v>
      </c>
      <c r="BK229" s="49">
        <v>138600</v>
      </c>
      <c r="BL229" s="48"/>
      <c r="BM229" s="48"/>
      <c r="BN229" s="48"/>
      <c r="BO229" s="48"/>
      <c r="BP229" s="48" t="s">
        <v>181</v>
      </c>
      <c r="BQ229" s="48"/>
      <c r="BR229" s="48"/>
      <c r="BS229" s="48">
        <v>0</v>
      </c>
      <c r="BT229" s="48"/>
      <c r="BU229" s="48"/>
      <c r="BW229" s="24" t="str">
        <f ca="1">VLOOKUP(BX229,Data!B:D,3,0)</f>
        <v>김화니</v>
      </c>
      <c r="BX229" s="24" t="str">
        <f>IFERROR(VLOOKUP(M229, 할인점점포등록!E:I, 5, 0), M229)</f>
        <v>수인약품</v>
      </c>
    </row>
    <row r="230" spans="2:76" ht="16.5" customHeight="1" x14ac:dyDescent="0.3">
      <c r="B230" s="47"/>
      <c r="C230" s="47" t="b">
        <v>1</v>
      </c>
      <c r="D230" s="48"/>
      <c r="E230" s="48" t="s">
        <v>211</v>
      </c>
      <c r="F230" s="48">
        <v>202610010038</v>
      </c>
      <c r="G230" s="52">
        <v>46296</v>
      </c>
      <c r="H230" s="48" t="s">
        <v>82</v>
      </c>
      <c r="I230" s="48" t="s">
        <v>83</v>
      </c>
      <c r="J230" s="48" t="s">
        <v>212</v>
      </c>
      <c r="K230" s="48" t="s">
        <v>213</v>
      </c>
      <c r="L230" s="48" t="s">
        <v>440</v>
      </c>
      <c r="M230" s="48" t="s">
        <v>440</v>
      </c>
      <c r="N230" s="48"/>
      <c r="O230" s="47" t="s">
        <v>441</v>
      </c>
      <c r="P230" s="48" t="s">
        <v>440</v>
      </c>
      <c r="Q230" s="48"/>
      <c r="R230" s="47" t="b">
        <v>0</v>
      </c>
      <c r="S230" s="48" t="s">
        <v>367</v>
      </c>
      <c r="T230" s="48" t="s">
        <v>368</v>
      </c>
      <c r="U230" s="48">
        <v>100</v>
      </c>
      <c r="V230" s="48" t="s">
        <v>234</v>
      </c>
      <c r="W230" s="48" t="s">
        <v>235</v>
      </c>
      <c r="X230" s="48" t="s">
        <v>236</v>
      </c>
      <c r="Y230" s="47"/>
      <c r="Z230" s="48" t="s">
        <v>84</v>
      </c>
      <c r="AA230" s="49">
        <v>30000</v>
      </c>
      <c r="AB230" s="49">
        <v>27000</v>
      </c>
      <c r="AC230" s="49">
        <v>2</v>
      </c>
      <c r="AD230" s="47" t="b">
        <v>1</v>
      </c>
      <c r="AE230" s="50">
        <v>10</v>
      </c>
      <c r="AF230" s="48" t="s">
        <v>9</v>
      </c>
      <c r="AG230" s="49">
        <v>1</v>
      </c>
      <c r="AH230" s="49">
        <v>27000</v>
      </c>
      <c r="AI230" s="49">
        <v>49091</v>
      </c>
      <c r="AJ230" s="49">
        <v>4909</v>
      </c>
      <c r="AK230" s="49">
        <v>54000</v>
      </c>
      <c r="AL230" s="50">
        <v>49091</v>
      </c>
      <c r="AM230" s="50">
        <v>4909</v>
      </c>
      <c r="AN230" s="50">
        <v>54000</v>
      </c>
      <c r="AO230" s="47"/>
      <c r="AP230" s="48" t="s">
        <v>84</v>
      </c>
      <c r="AQ230" s="51">
        <v>2</v>
      </c>
      <c r="AR230" s="48" t="s">
        <v>221</v>
      </c>
      <c r="AS230" s="48">
        <v>25003</v>
      </c>
      <c r="AT230" s="47" t="b">
        <v>0</v>
      </c>
      <c r="AU230" s="48" t="s">
        <v>81</v>
      </c>
      <c r="AV230" s="48"/>
      <c r="AW230" s="48" t="s">
        <v>222</v>
      </c>
      <c r="AX230" s="48"/>
      <c r="AY230" s="48" t="s">
        <v>85</v>
      </c>
      <c r="AZ230" s="47" t="b">
        <v>0</v>
      </c>
      <c r="BA230" s="47"/>
      <c r="BB230" s="47"/>
      <c r="BC230" s="48"/>
      <c r="BD230" s="48"/>
      <c r="BE230" s="47" t="b">
        <v>0</v>
      </c>
      <c r="BF230" s="47" t="b">
        <v>0</v>
      </c>
      <c r="BG230" s="48"/>
      <c r="BH230" s="48"/>
      <c r="BI230" s="49">
        <v>0</v>
      </c>
      <c r="BJ230" s="49">
        <v>0</v>
      </c>
      <c r="BK230" s="49">
        <v>54000</v>
      </c>
      <c r="BL230" s="48"/>
      <c r="BM230" s="48"/>
      <c r="BN230" s="48"/>
      <c r="BO230" s="48"/>
      <c r="BP230" s="48" t="s">
        <v>181</v>
      </c>
      <c r="BQ230" s="48"/>
      <c r="BR230" s="48"/>
      <c r="BS230" s="48">
        <v>0</v>
      </c>
      <c r="BT230" s="48"/>
      <c r="BU230" s="48"/>
      <c r="BW230" s="24" t="str">
        <f ca="1">VLOOKUP(BX230,Data!B:D,3,0)</f>
        <v>김화니</v>
      </c>
      <c r="BX230" s="24" t="str">
        <f>IFERROR(VLOOKUP(M230, 할인점점포등록!E:I, 5, 0), M230)</f>
        <v>수인약품</v>
      </c>
    </row>
    <row r="231" spans="2:76" ht="16.5" customHeight="1" x14ac:dyDescent="0.3">
      <c r="B231" s="47"/>
      <c r="C231" s="47" t="b">
        <v>1</v>
      </c>
      <c r="D231" s="48"/>
      <c r="E231" s="48" t="s">
        <v>211</v>
      </c>
      <c r="F231" s="48">
        <v>202610010038</v>
      </c>
      <c r="G231" s="52">
        <v>46296</v>
      </c>
      <c r="H231" s="48" t="s">
        <v>82</v>
      </c>
      <c r="I231" s="48" t="s">
        <v>83</v>
      </c>
      <c r="J231" s="48" t="s">
        <v>212</v>
      </c>
      <c r="K231" s="48" t="s">
        <v>213</v>
      </c>
      <c r="L231" s="48" t="s">
        <v>440</v>
      </c>
      <c r="M231" s="48" t="s">
        <v>440</v>
      </c>
      <c r="N231" s="48"/>
      <c r="O231" s="47" t="s">
        <v>441</v>
      </c>
      <c r="P231" s="48" t="s">
        <v>440</v>
      </c>
      <c r="Q231" s="48"/>
      <c r="R231" s="47" t="b">
        <v>0</v>
      </c>
      <c r="S231" s="48" t="s">
        <v>337</v>
      </c>
      <c r="T231" s="48" t="s">
        <v>338</v>
      </c>
      <c r="U231" s="48">
        <v>100</v>
      </c>
      <c r="V231" s="48" t="s">
        <v>234</v>
      </c>
      <c r="W231" s="48" t="s">
        <v>235</v>
      </c>
      <c r="X231" s="48" t="s">
        <v>330</v>
      </c>
      <c r="Y231" s="47"/>
      <c r="Z231" s="48" t="s">
        <v>84</v>
      </c>
      <c r="AA231" s="49">
        <v>33000</v>
      </c>
      <c r="AB231" s="49">
        <v>29700</v>
      </c>
      <c r="AC231" s="49">
        <v>5</v>
      </c>
      <c r="AD231" s="47" t="b">
        <v>1</v>
      </c>
      <c r="AE231" s="50">
        <v>10</v>
      </c>
      <c r="AF231" s="48" t="s">
        <v>9</v>
      </c>
      <c r="AG231" s="49">
        <v>1</v>
      </c>
      <c r="AH231" s="49">
        <v>29700</v>
      </c>
      <c r="AI231" s="49">
        <v>135000</v>
      </c>
      <c r="AJ231" s="49">
        <v>13500</v>
      </c>
      <c r="AK231" s="49">
        <v>148500</v>
      </c>
      <c r="AL231" s="50">
        <v>135000</v>
      </c>
      <c r="AM231" s="50">
        <v>13500</v>
      </c>
      <c r="AN231" s="50">
        <v>148500</v>
      </c>
      <c r="AO231" s="47"/>
      <c r="AP231" s="48" t="s">
        <v>84</v>
      </c>
      <c r="AQ231" s="51">
        <v>5</v>
      </c>
      <c r="AR231" s="48" t="s">
        <v>221</v>
      </c>
      <c r="AS231" s="48" t="s">
        <v>981</v>
      </c>
      <c r="AT231" s="47" t="b">
        <v>0</v>
      </c>
      <c r="AU231" s="48" t="s">
        <v>81</v>
      </c>
      <c r="AV231" s="48"/>
      <c r="AW231" s="48" t="s">
        <v>222</v>
      </c>
      <c r="AX231" s="48"/>
      <c r="AY231" s="48" t="s">
        <v>85</v>
      </c>
      <c r="AZ231" s="47" t="b">
        <v>0</v>
      </c>
      <c r="BA231" s="47"/>
      <c r="BB231" s="47"/>
      <c r="BC231" s="48"/>
      <c r="BD231" s="48"/>
      <c r="BE231" s="47" t="b">
        <v>0</v>
      </c>
      <c r="BF231" s="47" t="b">
        <v>0</v>
      </c>
      <c r="BG231" s="48"/>
      <c r="BH231" s="48"/>
      <c r="BI231" s="49">
        <v>0</v>
      </c>
      <c r="BJ231" s="49">
        <v>0</v>
      </c>
      <c r="BK231" s="49">
        <v>148500</v>
      </c>
      <c r="BL231" s="48"/>
      <c r="BM231" s="48"/>
      <c r="BN231" s="48"/>
      <c r="BO231" s="48"/>
      <c r="BP231" s="48" t="s">
        <v>181</v>
      </c>
      <c r="BQ231" s="48"/>
      <c r="BR231" s="48"/>
      <c r="BS231" s="48">
        <v>0</v>
      </c>
      <c r="BT231" s="48"/>
      <c r="BU231" s="48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7"/>
      <c r="C232" s="47" t="b">
        <v>1</v>
      </c>
      <c r="D232" s="48"/>
      <c r="E232" s="48" t="s">
        <v>211</v>
      </c>
      <c r="F232" s="48">
        <v>202610010039</v>
      </c>
      <c r="G232" s="52">
        <v>46296</v>
      </c>
      <c r="H232" s="48" t="s">
        <v>82</v>
      </c>
      <c r="I232" s="48" t="s">
        <v>83</v>
      </c>
      <c r="J232" s="48" t="s">
        <v>212</v>
      </c>
      <c r="K232" s="48" t="s">
        <v>213</v>
      </c>
      <c r="L232" s="48" t="s">
        <v>415</v>
      </c>
      <c r="M232" s="48" t="s">
        <v>415</v>
      </c>
      <c r="N232" s="48"/>
      <c r="O232" s="47" t="s">
        <v>416</v>
      </c>
      <c r="P232" s="48" t="s">
        <v>415</v>
      </c>
      <c r="Q232" s="48"/>
      <c r="R232" s="47" t="b">
        <v>0</v>
      </c>
      <c r="S232" s="48" t="s">
        <v>310</v>
      </c>
      <c r="T232" s="48" t="s">
        <v>311</v>
      </c>
      <c r="U232" s="48">
        <v>30</v>
      </c>
      <c r="V232" s="48" t="s">
        <v>234</v>
      </c>
      <c r="W232" s="48" t="s">
        <v>235</v>
      </c>
      <c r="X232" s="48" t="s">
        <v>236</v>
      </c>
      <c r="Y232" s="47"/>
      <c r="Z232" s="48" t="s">
        <v>84</v>
      </c>
      <c r="AA232" s="49">
        <v>2640</v>
      </c>
      <c r="AB232" s="49">
        <v>2376</v>
      </c>
      <c r="AC232" s="49">
        <v>10</v>
      </c>
      <c r="AD232" s="47" t="b">
        <v>1</v>
      </c>
      <c r="AE232" s="50">
        <v>10</v>
      </c>
      <c r="AF232" s="48" t="s">
        <v>9</v>
      </c>
      <c r="AG232" s="49">
        <v>1</v>
      </c>
      <c r="AH232" s="49">
        <v>2376</v>
      </c>
      <c r="AI232" s="49">
        <v>21600</v>
      </c>
      <c r="AJ232" s="49">
        <v>2160</v>
      </c>
      <c r="AK232" s="49">
        <v>23760</v>
      </c>
      <c r="AL232" s="50">
        <v>21600</v>
      </c>
      <c r="AM232" s="50">
        <v>2160</v>
      </c>
      <c r="AN232" s="50">
        <v>23760</v>
      </c>
      <c r="AO232" s="47"/>
      <c r="AP232" s="48" t="s">
        <v>84</v>
      </c>
      <c r="AQ232" s="51">
        <v>10</v>
      </c>
      <c r="AR232" s="48" t="s">
        <v>221</v>
      </c>
      <c r="AS232" s="48" t="s">
        <v>231</v>
      </c>
      <c r="AT232" s="47" t="b">
        <v>0</v>
      </c>
      <c r="AU232" s="48" t="s">
        <v>81</v>
      </c>
      <c r="AV232" s="48"/>
      <c r="AW232" s="48" t="s">
        <v>222</v>
      </c>
      <c r="AX232" s="48"/>
      <c r="AY232" s="48" t="s">
        <v>85</v>
      </c>
      <c r="AZ232" s="47" t="b">
        <v>0</v>
      </c>
      <c r="BA232" s="47"/>
      <c r="BB232" s="47"/>
      <c r="BC232" s="48"/>
      <c r="BD232" s="48"/>
      <c r="BE232" s="47" t="b">
        <v>0</v>
      </c>
      <c r="BF232" s="47" t="b">
        <v>0</v>
      </c>
      <c r="BG232" s="48"/>
      <c r="BH232" s="48"/>
      <c r="BI232" s="49">
        <v>0</v>
      </c>
      <c r="BJ232" s="49">
        <v>0</v>
      </c>
      <c r="BK232" s="49">
        <v>23760</v>
      </c>
      <c r="BL232" s="48"/>
      <c r="BM232" s="48"/>
      <c r="BN232" s="48"/>
      <c r="BO232" s="48"/>
      <c r="BP232" s="48" t="s">
        <v>181</v>
      </c>
      <c r="BQ232" s="48"/>
      <c r="BR232" s="48"/>
      <c r="BS232" s="48">
        <v>0</v>
      </c>
      <c r="BT232" s="48"/>
      <c r="BU232" s="48"/>
      <c r="BW232" s="24" t="str">
        <f ca="1">VLOOKUP(BX232,Data!B:D,3,0)</f>
        <v>김화니</v>
      </c>
      <c r="BX232" s="24" t="str">
        <f>IFERROR(VLOOKUP(M232, 할인점점포등록!E:I, 5, 0), M232)</f>
        <v>우정약품</v>
      </c>
    </row>
    <row r="233" spans="2:76" ht="16.5" customHeight="1" x14ac:dyDescent="0.3">
      <c r="B233" s="47"/>
      <c r="C233" s="47" t="b">
        <v>1</v>
      </c>
      <c r="D233" s="48"/>
      <c r="E233" s="48" t="s">
        <v>211</v>
      </c>
      <c r="F233" s="48">
        <v>202610010039</v>
      </c>
      <c r="G233" s="52">
        <v>46296</v>
      </c>
      <c r="H233" s="48" t="s">
        <v>82</v>
      </c>
      <c r="I233" s="48" t="s">
        <v>83</v>
      </c>
      <c r="J233" s="48" t="s">
        <v>212</v>
      </c>
      <c r="K233" s="48" t="s">
        <v>213</v>
      </c>
      <c r="L233" s="48" t="s">
        <v>415</v>
      </c>
      <c r="M233" s="48" t="s">
        <v>415</v>
      </c>
      <c r="N233" s="48"/>
      <c r="O233" s="47" t="s">
        <v>416</v>
      </c>
      <c r="P233" s="48" t="s">
        <v>415</v>
      </c>
      <c r="Q233" s="48"/>
      <c r="R233" s="47" t="b">
        <v>0</v>
      </c>
      <c r="S233" s="48" t="s">
        <v>223</v>
      </c>
      <c r="T233" s="48" t="s">
        <v>224</v>
      </c>
      <c r="U233" s="48">
        <v>300</v>
      </c>
      <c r="V233" s="48" t="s">
        <v>218</v>
      </c>
      <c r="W233" s="48" t="s">
        <v>219</v>
      </c>
      <c r="X233" s="48" t="s">
        <v>225</v>
      </c>
      <c r="Y233" s="47"/>
      <c r="Z233" s="48" t="s">
        <v>84</v>
      </c>
      <c r="AA233" s="49">
        <v>44400</v>
      </c>
      <c r="AB233" s="49">
        <v>39960</v>
      </c>
      <c r="AC233" s="49">
        <v>10</v>
      </c>
      <c r="AD233" s="47" t="b">
        <v>1</v>
      </c>
      <c r="AE233" s="50">
        <v>10</v>
      </c>
      <c r="AF233" s="48" t="s">
        <v>9</v>
      </c>
      <c r="AG233" s="49">
        <v>1</v>
      </c>
      <c r="AH233" s="49">
        <v>39960</v>
      </c>
      <c r="AI233" s="49">
        <v>363273</v>
      </c>
      <c r="AJ233" s="49">
        <v>36327</v>
      </c>
      <c r="AK233" s="49">
        <v>399600</v>
      </c>
      <c r="AL233" s="50">
        <v>363273</v>
      </c>
      <c r="AM233" s="50">
        <v>36327</v>
      </c>
      <c r="AN233" s="50">
        <v>399600</v>
      </c>
      <c r="AO233" s="47"/>
      <c r="AP233" s="48" t="s">
        <v>84</v>
      </c>
      <c r="AQ233" s="51">
        <v>10</v>
      </c>
      <c r="AR233" s="48" t="s">
        <v>221</v>
      </c>
      <c r="AS233" s="48">
        <v>26005</v>
      </c>
      <c r="AT233" s="47" t="b">
        <v>0</v>
      </c>
      <c r="AU233" s="48" t="s">
        <v>81</v>
      </c>
      <c r="AV233" s="48"/>
      <c r="AW233" s="48" t="s">
        <v>222</v>
      </c>
      <c r="AX233" s="48"/>
      <c r="AY233" s="48" t="s">
        <v>85</v>
      </c>
      <c r="AZ233" s="47" t="b">
        <v>0</v>
      </c>
      <c r="BA233" s="47"/>
      <c r="BB233" s="47"/>
      <c r="BC233" s="48"/>
      <c r="BD233" s="48"/>
      <c r="BE233" s="47" t="b">
        <v>0</v>
      </c>
      <c r="BF233" s="47" t="b">
        <v>0</v>
      </c>
      <c r="BG233" s="48"/>
      <c r="BH233" s="48"/>
      <c r="BI233" s="49">
        <v>0</v>
      </c>
      <c r="BJ233" s="49">
        <v>0</v>
      </c>
      <c r="BK233" s="49">
        <v>399600</v>
      </c>
      <c r="BL233" s="48"/>
      <c r="BM233" s="48"/>
      <c r="BN233" s="48"/>
      <c r="BO233" s="48"/>
      <c r="BP233" s="48" t="s">
        <v>181</v>
      </c>
      <c r="BQ233" s="48"/>
      <c r="BR233" s="48"/>
      <c r="BS233" s="48">
        <v>0</v>
      </c>
      <c r="BT233" s="48"/>
      <c r="BU233" s="48"/>
      <c r="BW233" s="24" t="str">
        <f ca="1">VLOOKUP(BX233,Data!B:D,3,0)</f>
        <v>김화니</v>
      </c>
      <c r="BX233" s="24" t="str">
        <f>IFERROR(VLOOKUP(M233, 할인점점포등록!E:I, 5, 0), M233)</f>
        <v>우정약품</v>
      </c>
    </row>
    <row r="234" spans="2:76" ht="16.5" customHeight="1" x14ac:dyDescent="0.3">
      <c r="B234" s="47"/>
      <c r="C234" s="47" t="b">
        <v>1</v>
      </c>
      <c r="D234" s="48"/>
      <c r="E234" s="48" t="s">
        <v>211</v>
      </c>
      <c r="F234" s="48">
        <v>202610010039</v>
      </c>
      <c r="G234" s="52">
        <v>46296</v>
      </c>
      <c r="H234" s="48" t="s">
        <v>82</v>
      </c>
      <c r="I234" s="48" t="s">
        <v>83</v>
      </c>
      <c r="J234" s="48" t="s">
        <v>212</v>
      </c>
      <c r="K234" s="48" t="s">
        <v>213</v>
      </c>
      <c r="L234" s="48" t="s">
        <v>415</v>
      </c>
      <c r="M234" s="48" t="s">
        <v>415</v>
      </c>
      <c r="N234" s="48"/>
      <c r="O234" s="47" t="s">
        <v>416</v>
      </c>
      <c r="P234" s="48" t="s">
        <v>415</v>
      </c>
      <c r="Q234" s="48"/>
      <c r="R234" s="47" t="b">
        <v>0</v>
      </c>
      <c r="S234" s="48" t="s">
        <v>369</v>
      </c>
      <c r="T234" s="48" t="s">
        <v>370</v>
      </c>
      <c r="U234" s="48">
        <v>60</v>
      </c>
      <c r="V234" s="48" t="s">
        <v>234</v>
      </c>
      <c r="W234" s="48" t="s">
        <v>235</v>
      </c>
      <c r="X234" s="48" t="s">
        <v>236</v>
      </c>
      <c r="Y234" s="47"/>
      <c r="Z234" s="48" t="s">
        <v>84</v>
      </c>
      <c r="AA234" s="49">
        <v>28980</v>
      </c>
      <c r="AB234" s="49">
        <v>26082</v>
      </c>
      <c r="AC234" s="49">
        <v>10</v>
      </c>
      <c r="AD234" s="47" t="b">
        <v>1</v>
      </c>
      <c r="AE234" s="50">
        <v>10</v>
      </c>
      <c r="AF234" s="48" t="s">
        <v>9</v>
      </c>
      <c r="AG234" s="49">
        <v>1</v>
      </c>
      <c r="AH234" s="49">
        <v>26082</v>
      </c>
      <c r="AI234" s="49">
        <v>237109</v>
      </c>
      <c r="AJ234" s="49">
        <v>23711</v>
      </c>
      <c r="AK234" s="49">
        <v>260820</v>
      </c>
      <c r="AL234" s="50">
        <v>237109</v>
      </c>
      <c r="AM234" s="50">
        <v>23711</v>
      </c>
      <c r="AN234" s="50">
        <v>260820</v>
      </c>
      <c r="AO234" s="47"/>
      <c r="AP234" s="48" t="s">
        <v>84</v>
      </c>
      <c r="AQ234" s="51">
        <v>10</v>
      </c>
      <c r="AR234" s="48" t="s">
        <v>221</v>
      </c>
      <c r="AS234" s="48">
        <v>26002</v>
      </c>
      <c r="AT234" s="47" t="b">
        <v>0</v>
      </c>
      <c r="AU234" s="48" t="s">
        <v>81</v>
      </c>
      <c r="AV234" s="48"/>
      <c r="AW234" s="48" t="s">
        <v>222</v>
      </c>
      <c r="AX234" s="48"/>
      <c r="AY234" s="48" t="s">
        <v>85</v>
      </c>
      <c r="AZ234" s="47" t="b">
        <v>0</v>
      </c>
      <c r="BA234" s="47"/>
      <c r="BB234" s="47"/>
      <c r="BC234" s="48"/>
      <c r="BD234" s="48"/>
      <c r="BE234" s="47" t="b">
        <v>0</v>
      </c>
      <c r="BF234" s="47" t="b">
        <v>0</v>
      </c>
      <c r="BG234" s="48"/>
      <c r="BH234" s="48"/>
      <c r="BI234" s="49">
        <v>0</v>
      </c>
      <c r="BJ234" s="49">
        <v>0</v>
      </c>
      <c r="BK234" s="49">
        <v>260820</v>
      </c>
      <c r="BL234" s="48"/>
      <c r="BM234" s="48"/>
      <c r="BN234" s="48"/>
      <c r="BO234" s="48"/>
      <c r="BP234" s="48" t="s">
        <v>181</v>
      </c>
      <c r="BQ234" s="48"/>
      <c r="BR234" s="48"/>
      <c r="BS234" s="48">
        <v>0</v>
      </c>
      <c r="BT234" s="48"/>
      <c r="BU234" s="48"/>
      <c r="BW234" s="24" t="str">
        <f ca="1">VLOOKUP(BX234,Data!B:D,3,0)</f>
        <v>김화니</v>
      </c>
      <c r="BX234" s="24" t="str">
        <f>IFERROR(VLOOKUP(M234, 할인점점포등록!E:I, 5, 0), M234)</f>
        <v>우정약품</v>
      </c>
    </row>
    <row r="235" spans="2:76" ht="16.5" customHeight="1" x14ac:dyDescent="0.3">
      <c r="B235" s="47"/>
      <c r="C235" s="47" t="b">
        <v>1</v>
      </c>
      <c r="D235" s="48"/>
      <c r="E235" s="48" t="s">
        <v>211</v>
      </c>
      <c r="F235" s="48">
        <v>202610010039</v>
      </c>
      <c r="G235" s="52">
        <v>46296</v>
      </c>
      <c r="H235" s="48" t="s">
        <v>82</v>
      </c>
      <c r="I235" s="48" t="s">
        <v>83</v>
      </c>
      <c r="J235" s="48" t="s">
        <v>212</v>
      </c>
      <c r="K235" s="48" t="s">
        <v>213</v>
      </c>
      <c r="L235" s="48" t="s">
        <v>415</v>
      </c>
      <c r="M235" s="48" t="s">
        <v>415</v>
      </c>
      <c r="N235" s="48"/>
      <c r="O235" s="47" t="s">
        <v>416</v>
      </c>
      <c r="P235" s="48" t="s">
        <v>415</v>
      </c>
      <c r="Q235" s="48"/>
      <c r="R235" s="47" t="b">
        <v>0</v>
      </c>
      <c r="S235" s="48" t="s">
        <v>254</v>
      </c>
      <c r="T235" s="48" t="s">
        <v>255</v>
      </c>
      <c r="U235" s="48">
        <v>10</v>
      </c>
      <c r="V235" s="48" t="s">
        <v>218</v>
      </c>
      <c r="W235" s="48" t="s">
        <v>256</v>
      </c>
      <c r="X235" s="48" t="s">
        <v>257</v>
      </c>
      <c r="Y235" s="47"/>
      <c r="Z235" s="48" t="s">
        <v>84</v>
      </c>
      <c r="AA235" s="49">
        <v>6780</v>
      </c>
      <c r="AB235" s="49">
        <v>6102</v>
      </c>
      <c r="AC235" s="49">
        <v>40</v>
      </c>
      <c r="AD235" s="47" t="b">
        <v>1</v>
      </c>
      <c r="AE235" s="50">
        <v>10</v>
      </c>
      <c r="AF235" s="48" t="s">
        <v>9</v>
      </c>
      <c r="AG235" s="49">
        <v>1</v>
      </c>
      <c r="AH235" s="49">
        <v>6102</v>
      </c>
      <c r="AI235" s="49">
        <v>221890.8</v>
      </c>
      <c r="AJ235" s="49">
        <v>22189.200000000001</v>
      </c>
      <c r="AK235" s="49">
        <v>244080</v>
      </c>
      <c r="AL235" s="50">
        <v>221891</v>
      </c>
      <c r="AM235" s="50">
        <v>22189</v>
      </c>
      <c r="AN235" s="50">
        <v>244080</v>
      </c>
      <c r="AO235" s="47"/>
      <c r="AP235" s="48" t="s">
        <v>84</v>
      </c>
      <c r="AQ235" s="51">
        <v>40</v>
      </c>
      <c r="AR235" s="48" t="s">
        <v>221</v>
      </c>
      <c r="AS235" s="48">
        <v>25005</v>
      </c>
      <c r="AT235" s="47" t="b">
        <v>0</v>
      </c>
      <c r="AU235" s="48" t="s">
        <v>81</v>
      </c>
      <c r="AV235" s="48"/>
      <c r="AW235" s="48" t="s">
        <v>222</v>
      </c>
      <c r="AX235" s="48"/>
      <c r="AY235" s="48" t="s">
        <v>85</v>
      </c>
      <c r="AZ235" s="47" t="b">
        <v>0</v>
      </c>
      <c r="BA235" s="47"/>
      <c r="BB235" s="47"/>
      <c r="BC235" s="48"/>
      <c r="BD235" s="48"/>
      <c r="BE235" s="47" t="b">
        <v>0</v>
      </c>
      <c r="BF235" s="47" t="b">
        <v>0</v>
      </c>
      <c r="BG235" s="48"/>
      <c r="BH235" s="48"/>
      <c r="BI235" s="49">
        <v>0</v>
      </c>
      <c r="BJ235" s="49">
        <v>0</v>
      </c>
      <c r="BK235" s="49">
        <v>244080</v>
      </c>
      <c r="BL235" s="48"/>
      <c r="BM235" s="48"/>
      <c r="BN235" s="48"/>
      <c r="BO235" s="48"/>
      <c r="BP235" s="48" t="s">
        <v>181</v>
      </c>
      <c r="BQ235" s="48"/>
      <c r="BR235" s="48"/>
      <c r="BS235" s="48">
        <v>0</v>
      </c>
      <c r="BT235" s="48"/>
      <c r="BU235" s="48"/>
      <c r="BW235" s="24" t="str">
        <f ca="1">VLOOKUP(BX235,Data!B:D,3,0)</f>
        <v>김화니</v>
      </c>
      <c r="BX235" s="24" t="str">
        <f>IFERROR(VLOOKUP(M235, 할인점점포등록!E:I, 5, 0), M235)</f>
        <v>우정약품</v>
      </c>
    </row>
    <row r="236" spans="2:76" ht="16.5" customHeight="1" x14ac:dyDescent="0.3">
      <c r="B236" s="47"/>
      <c r="C236" s="47" t="b">
        <v>1</v>
      </c>
      <c r="D236" s="48"/>
      <c r="E236" s="48" t="s">
        <v>211</v>
      </c>
      <c r="F236" s="48">
        <v>202610010039</v>
      </c>
      <c r="G236" s="52">
        <v>46296</v>
      </c>
      <c r="H236" s="48" t="s">
        <v>82</v>
      </c>
      <c r="I236" s="48" t="s">
        <v>83</v>
      </c>
      <c r="J236" s="48" t="s">
        <v>212</v>
      </c>
      <c r="K236" s="48" t="s">
        <v>213</v>
      </c>
      <c r="L236" s="48" t="s">
        <v>415</v>
      </c>
      <c r="M236" s="48" t="s">
        <v>415</v>
      </c>
      <c r="N236" s="48"/>
      <c r="O236" s="47" t="s">
        <v>416</v>
      </c>
      <c r="P236" s="48" t="s">
        <v>415</v>
      </c>
      <c r="Q236" s="48"/>
      <c r="R236" s="47" t="b">
        <v>0</v>
      </c>
      <c r="S236" s="48" t="s">
        <v>254</v>
      </c>
      <c r="T236" s="48" t="s">
        <v>255</v>
      </c>
      <c r="U236" s="48">
        <v>10</v>
      </c>
      <c r="V236" s="48" t="s">
        <v>218</v>
      </c>
      <c r="W236" s="48" t="s">
        <v>256</v>
      </c>
      <c r="X236" s="48" t="s">
        <v>257</v>
      </c>
      <c r="Y236" s="47"/>
      <c r="Z236" s="48" t="s">
        <v>84</v>
      </c>
      <c r="AA236" s="49">
        <v>6780</v>
      </c>
      <c r="AB236" s="49">
        <v>6102</v>
      </c>
      <c r="AC236" s="49">
        <v>60</v>
      </c>
      <c r="AD236" s="47" t="b">
        <v>1</v>
      </c>
      <c r="AE236" s="50">
        <v>10</v>
      </c>
      <c r="AF236" s="48" t="s">
        <v>9</v>
      </c>
      <c r="AG236" s="49">
        <v>1</v>
      </c>
      <c r="AH236" s="49">
        <v>6102</v>
      </c>
      <c r="AI236" s="49">
        <v>332836.2</v>
      </c>
      <c r="AJ236" s="49">
        <v>33283.800000000003</v>
      </c>
      <c r="AK236" s="49">
        <v>366120</v>
      </c>
      <c r="AL236" s="50">
        <v>332836</v>
      </c>
      <c r="AM236" s="50">
        <v>33284</v>
      </c>
      <c r="AN236" s="50">
        <v>366120</v>
      </c>
      <c r="AO236" s="47"/>
      <c r="AP236" s="48" t="s">
        <v>84</v>
      </c>
      <c r="AQ236" s="51">
        <v>60</v>
      </c>
      <c r="AR236" s="48" t="s">
        <v>221</v>
      </c>
      <c r="AS236" s="48">
        <v>26001</v>
      </c>
      <c r="AT236" s="47" t="b">
        <v>0</v>
      </c>
      <c r="AU236" s="48" t="s">
        <v>81</v>
      </c>
      <c r="AV236" s="48"/>
      <c r="AW236" s="48" t="s">
        <v>222</v>
      </c>
      <c r="AX236" s="48"/>
      <c r="AY236" s="48" t="s">
        <v>85</v>
      </c>
      <c r="AZ236" s="47" t="b">
        <v>0</v>
      </c>
      <c r="BA236" s="47"/>
      <c r="BB236" s="47"/>
      <c r="BC236" s="48"/>
      <c r="BD236" s="48"/>
      <c r="BE236" s="47" t="b">
        <v>0</v>
      </c>
      <c r="BF236" s="47" t="b">
        <v>0</v>
      </c>
      <c r="BG236" s="48"/>
      <c r="BH236" s="48"/>
      <c r="BI236" s="49">
        <v>0</v>
      </c>
      <c r="BJ236" s="49">
        <v>0</v>
      </c>
      <c r="BK236" s="49">
        <v>366120</v>
      </c>
      <c r="BL236" s="48"/>
      <c r="BM236" s="48"/>
      <c r="BN236" s="48"/>
      <c r="BO236" s="48"/>
      <c r="BP236" s="48" t="s">
        <v>181</v>
      </c>
      <c r="BQ236" s="48"/>
      <c r="BR236" s="48"/>
      <c r="BS236" s="48">
        <v>0</v>
      </c>
      <c r="BT236" s="48"/>
      <c r="BU236" s="48"/>
      <c r="BW236" s="24" t="str">
        <f ca="1">VLOOKUP(BX236,Data!B:D,3,0)</f>
        <v>김화니</v>
      </c>
      <c r="BX236" s="24" t="str">
        <f>IFERROR(VLOOKUP(M236, 할인점점포등록!E:I, 5, 0), M236)</f>
        <v>우정약품</v>
      </c>
    </row>
    <row r="237" spans="2:76" ht="16.5" customHeight="1" x14ac:dyDescent="0.3">
      <c r="B237" s="47"/>
      <c r="C237" s="47" t="b">
        <v>1</v>
      </c>
      <c r="D237" s="48"/>
      <c r="E237" s="48" t="s">
        <v>211</v>
      </c>
      <c r="F237" s="48">
        <v>202610010039</v>
      </c>
      <c r="G237" s="52">
        <v>46296</v>
      </c>
      <c r="H237" s="48" t="s">
        <v>82</v>
      </c>
      <c r="I237" s="48" t="s">
        <v>83</v>
      </c>
      <c r="J237" s="48" t="s">
        <v>212</v>
      </c>
      <c r="K237" s="48" t="s">
        <v>213</v>
      </c>
      <c r="L237" s="48" t="s">
        <v>415</v>
      </c>
      <c r="M237" s="48" t="s">
        <v>415</v>
      </c>
      <c r="N237" s="48"/>
      <c r="O237" s="47" t="s">
        <v>416</v>
      </c>
      <c r="P237" s="48" t="s">
        <v>415</v>
      </c>
      <c r="Q237" s="48"/>
      <c r="R237" s="47" t="b">
        <v>0</v>
      </c>
      <c r="S237" s="48" t="s">
        <v>229</v>
      </c>
      <c r="T237" s="48" t="s">
        <v>230</v>
      </c>
      <c r="U237" s="48">
        <v>30</v>
      </c>
      <c r="V237" s="48" t="s">
        <v>218</v>
      </c>
      <c r="W237" s="48" t="s">
        <v>219</v>
      </c>
      <c r="X237" s="48" t="s">
        <v>225</v>
      </c>
      <c r="Y237" s="47"/>
      <c r="Z237" s="48" t="s">
        <v>84</v>
      </c>
      <c r="AA237" s="49">
        <v>3750</v>
      </c>
      <c r="AB237" s="49">
        <v>3375</v>
      </c>
      <c r="AC237" s="49">
        <v>20</v>
      </c>
      <c r="AD237" s="47" t="b">
        <v>1</v>
      </c>
      <c r="AE237" s="50">
        <v>10</v>
      </c>
      <c r="AF237" s="48" t="s">
        <v>9</v>
      </c>
      <c r="AG237" s="49">
        <v>1</v>
      </c>
      <c r="AH237" s="49">
        <v>3375</v>
      </c>
      <c r="AI237" s="49">
        <v>61364</v>
      </c>
      <c r="AJ237" s="49">
        <v>6136</v>
      </c>
      <c r="AK237" s="49">
        <v>67500</v>
      </c>
      <c r="AL237" s="50">
        <v>61364</v>
      </c>
      <c r="AM237" s="50">
        <v>6136</v>
      </c>
      <c r="AN237" s="50">
        <v>67500</v>
      </c>
      <c r="AO237" s="47"/>
      <c r="AP237" s="48" t="s">
        <v>84</v>
      </c>
      <c r="AQ237" s="51">
        <v>20</v>
      </c>
      <c r="AR237" s="48" t="s">
        <v>221</v>
      </c>
      <c r="AS237" s="48" t="s">
        <v>231</v>
      </c>
      <c r="AT237" s="47" t="b">
        <v>0</v>
      </c>
      <c r="AU237" s="48" t="s">
        <v>81</v>
      </c>
      <c r="AV237" s="48"/>
      <c r="AW237" s="48" t="s">
        <v>222</v>
      </c>
      <c r="AX237" s="48"/>
      <c r="AY237" s="48" t="s">
        <v>85</v>
      </c>
      <c r="AZ237" s="47" t="b">
        <v>0</v>
      </c>
      <c r="BA237" s="47"/>
      <c r="BB237" s="47"/>
      <c r="BC237" s="48"/>
      <c r="BD237" s="48"/>
      <c r="BE237" s="47" t="b">
        <v>0</v>
      </c>
      <c r="BF237" s="47" t="b">
        <v>0</v>
      </c>
      <c r="BG237" s="48"/>
      <c r="BH237" s="48"/>
      <c r="BI237" s="49">
        <v>0</v>
      </c>
      <c r="BJ237" s="49">
        <v>0</v>
      </c>
      <c r="BK237" s="49">
        <v>67500</v>
      </c>
      <c r="BL237" s="48"/>
      <c r="BM237" s="48"/>
      <c r="BN237" s="48"/>
      <c r="BO237" s="48"/>
      <c r="BP237" s="48" t="s">
        <v>181</v>
      </c>
      <c r="BQ237" s="48"/>
      <c r="BR237" s="48"/>
      <c r="BS237" s="48">
        <v>0</v>
      </c>
      <c r="BT237" s="48"/>
      <c r="BU237" s="48"/>
      <c r="BW237" s="24" t="str">
        <f ca="1">VLOOKUP(BX237,Data!B:D,3,0)</f>
        <v>김화니</v>
      </c>
      <c r="BX237" s="24" t="str">
        <f>IFERROR(VLOOKUP(M237, 할인점점포등록!E:I, 5, 0), M237)</f>
        <v>우정약품</v>
      </c>
    </row>
    <row r="238" spans="2:76" ht="16.5" customHeight="1" x14ac:dyDescent="0.3">
      <c r="B238" s="47"/>
      <c r="C238" s="47" t="b">
        <v>1</v>
      </c>
      <c r="D238" s="48"/>
      <c r="E238" s="48" t="s">
        <v>211</v>
      </c>
      <c r="F238" s="48">
        <v>202610010039</v>
      </c>
      <c r="G238" s="52">
        <v>46296</v>
      </c>
      <c r="H238" s="48" t="s">
        <v>82</v>
      </c>
      <c r="I238" s="48" t="s">
        <v>83</v>
      </c>
      <c r="J238" s="48" t="s">
        <v>212</v>
      </c>
      <c r="K238" s="48" t="s">
        <v>213</v>
      </c>
      <c r="L238" s="48" t="s">
        <v>415</v>
      </c>
      <c r="M238" s="48" t="s">
        <v>415</v>
      </c>
      <c r="N238" s="48"/>
      <c r="O238" s="47" t="s">
        <v>416</v>
      </c>
      <c r="P238" s="48" t="s">
        <v>415</v>
      </c>
      <c r="Q238" s="48"/>
      <c r="R238" s="47" t="b">
        <v>0</v>
      </c>
      <c r="S238" s="48" t="s">
        <v>276</v>
      </c>
      <c r="T238" s="48" t="s">
        <v>275</v>
      </c>
      <c r="U238" s="48">
        <v>30</v>
      </c>
      <c r="V238" s="48" t="s">
        <v>218</v>
      </c>
      <c r="W238" s="48" t="s">
        <v>219</v>
      </c>
      <c r="X238" s="48" t="s">
        <v>225</v>
      </c>
      <c r="Y238" s="47"/>
      <c r="Z238" s="48" t="s">
        <v>84</v>
      </c>
      <c r="AA238" s="49">
        <v>5610</v>
      </c>
      <c r="AB238" s="49">
        <v>5049</v>
      </c>
      <c r="AC238" s="49">
        <v>20</v>
      </c>
      <c r="AD238" s="47" t="b">
        <v>1</v>
      </c>
      <c r="AE238" s="50">
        <v>10</v>
      </c>
      <c r="AF238" s="48" t="s">
        <v>9</v>
      </c>
      <c r="AG238" s="49">
        <v>1</v>
      </c>
      <c r="AH238" s="49">
        <v>5049</v>
      </c>
      <c r="AI238" s="49">
        <v>91800</v>
      </c>
      <c r="AJ238" s="49">
        <v>9180</v>
      </c>
      <c r="AK238" s="49">
        <v>100980</v>
      </c>
      <c r="AL238" s="50">
        <v>91800</v>
      </c>
      <c r="AM238" s="50">
        <v>9180</v>
      </c>
      <c r="AN238" s="50">
        <v>100980</v>
      </c>
      <c r="AO238" s="47"/>
      <c r="AP238" s="48" t="s">
        <v>84</v>
      </c>
      <c r="AQ238" s="51">
        <v>20</v>
      </c>
      <c r="AR238" s="48" t="s">
        <v>221</v>
      </c>
      <c r="AS238" s="48" t="s">
        <v>277</v>
      </c>
      <c r="AT238" s="47" t="b">
        <v>0</v>
      </c>
      <c r="AU238" s="48" t="s">
        <v>81</v>
      </c>
      <c r="AV238" s="48"/>
      <c r="AW238" s="48" t="s">
        <v>222</v>
      </c>
      <c r="AX238" s="48"/>
      <c r="AY238" s="48" t="s">
        <v>85</v>
      </c>
      <c r="AZ238" s="47" t="b">
        <v>0</v>
      </c>
      <c r="BA238" s="47"/>
      <c r="BB238" s="47"/>
      <c r="BC238" s="48"/>
      <c r="BD238" s="48"/>
      <c r="BE238" s="47" t="b">
        <v>0</v>
      </c>
      <c r="BF238" s="47" t="b">
        <v>0</v>
      </c>
      <c r="BG238" s="48"/>
      <c r="BH238" s="48"/>
      <c r="BI238" s="49">
        <v>0</v>
      </c>
      <c r="BJ238" s="49">
        <v>0</v>
      </c>
      <c r="BK238" s="49">
        <v>100980</v>
      </c>
      <c r="BL238" s="48"/>
      <c r="BM238" s="48"/>
      <c r="BN238" s="48"/>
      <c r="BO238" s="48"/>
      <c r="BP238" s="48" t="s">
        <v>181</v>
      </c>
      <c r="BQ238" s="48"/>
      <c r="BR238" s="48"/>
      <c r="BS238" s="48">
        <v>0</v>
      </c>
      <c r="BT238" s="48"/>
      <c r="BU238" s="48"/>
      <c r="BW238" s="24" t="str">
        <f ca="1">VLOOKUP(BX238,Data!B:D,3,0)</f>
        <v>김화니</v>
      </c>
      <c r="BX238" s="24" t="str">
        <f>IFERROR(VLOOKUP(M238, 할인점점포등록!E:I, 5, 0), M238)</f>
        <v>우정약품</v>
      </c>
    </row>
    <row r="239" spans="2:76" ht="16.5" customHeight="1" x14ac:dyDescent="0.3">
      <c r="B239" s="47"/>
      <c r="C239" s="47" t="b">
        <v>1</v>
      </c>
      <c r="D239" s="48"/>
      <c r="E239" s="48" t="s">
        <v>211</v>
      </c>
      <c r="F239" s="48">
        <v>202610010039</v>
      </c>
      <c r="G239" s="52">
        <v>46296</v>
      </c>
      <c r="H239" s="48" t="s">
        <v>82</v>
      </c>
      <c r="I239" s="48" t="s">
        <v>83</v>
      </c>
      <c r="J239" s="48" t="s">
        <v>212</v>
      </c>
      <c r="K239" s="48" t="s">
        <v>213</v>
      </c>
      <c r="L239" s="48" t="s">
        <v>415</v>
      </c>
      <c r="M239" s="48" t="s">
        <v>415</v>
      </c>
      <c r="N239" s="48"/>
      <c r="O239" s="47" t="s">
        <v>416</v>
      </c>
      <c r="P239" s="48" t="s">
        <v>415</v>
      </c>
      <c r="Q239" s="48"/>
      <c r="R239" s="47" t="b">
        <v>0</v>
      </c>
      <c r="S239" s="48" t="s">
        <v>379</v>
      </c>
      <c r="T239" s="48" t="s">
        <v>299</v>
      </c>
      <c r="U239" s="48">
        <v>100</v>
      </c>
      <c r="V239" s="48" t="s">
        <v>86</v>
      </c>
      <c r="W239" s="48" t="s">
        <v>283</v>
      </c>
      <c r="X239" s="48" t="s">
        <v>284</v>
      </c>
      <c r="Y239" s="47"/>
      <c r="Z239" s="48" t="s">
        <v>84</v>
      </c>
      <c r="AA239" s="49">
        <v>37300</v>
      </c>
      <c r="AB239" s="49">
        <v>33570</v>
      </c>
      <c r="AC239" s="49">
        <v>10</v>
      </c>
      <c r="AD239" s="47" t="b">
        <v>1</v>
      </c>
      <c r="AE239" s="50">
        <v>10</v>
      </c>
      <c r="AF239" s="48" t="s">
        <v>9</v>
      </c>
      <c r="AG239" s="49">
        <v>1</v>
      </c>
      <c r="AH239" s="49">
        <v>33570</v>
      </c>
      <c r="AI239" s="49">
        <v>305182</v>
      </c>
      <c r="AJ239" s="49">
        <v>30518</v>
      </c>
      <c r="AK239" s="49">
        <v>335700</v>
      </c>
      <c r="AL239" s="50">
        <v>305182</v>
      </c>
      <c r="AM239" s="50">
        <v>30518</v>
      </c>
      <c r="AN239" s="50">
        <v>335700</v>
      </c>
      <c r="AO239" s="47"/>
      <c r="AP239" s="48" t="s">
        <v>84</v>
      </c>
      <c r="AQ239" s="51">
        <v>10</v>
      </c>
      <c r="AR239" s="48" t="s">
        <v>221</v>
      </c>
      <c r="AS239" s="48">
        <v>26001</v>
      </c>
      <c r="AT239" s="47" t="b">
        <v>0</v>
      </c>
      <c r="AU239" s="48" t="s">
        <v>81</v>
      </c>
      <c r="AV239" s="48"/>
      <c r="AW239" s="48" t="s">
        <v>222</v>
      </c>
      <c r="AX239" s="48"/>
      <c r="AY239" s="48" t="s">
        <v>85</v>
      </c>
      <c r="AZ239" s="47" t="b">
        <v>0</v>
      </c>
      <c r="BA239" s="47"/>
      <c r="BB239" s="47"/>
      <c r="BC239" s="48"/>
      <c r="BD239" s="48"/>
      <c r="BE239" s="47" t="b">
        <v>0</v>
      </c>
      <c r="BF239" s="47" t="b">
        <v>0</v>
      </c>
      <c r="BG239" s="48"/>
      <c r="BH239" s="48"/>
      <c r="BI239" s="49">
        <v>0</v>
      </c>
      <c r="BJ239" s="49">
        <v>0</v>
      </c>
      <c r="BK239" s="49">
        <v>335700</v>
      </c>
      <c r="BL239" s="48"/>
      <c r="BM239" s="48"/>
      <c r="BN239" s="48"/>
      <c r="BO239" s="48"/>
      <c r="BP239" s="48" t="s">
        <v>86</v>
      </c>
      <c r="BQ239" s="48"/>
      <c r="BR239" s="48"/>
      <c r="BS239" s="48">
        <v>0</v>
      </c>
      <c r="BT239" s="48"/>
      <c r="BU239" s="48"/>
      <c r="BW239" s="24" t="str">
        <f ca="1">VLOOKUP(BX239,Data!B:D,3,0)</f>
        <v>김화니</v>
      </c>
      <c r="BX239" s="24" t="str">
        <f>IFERROR(VLOOKUP(M239, 할인점점포등록!E:I, 5, 0), M239)</f>
        <v>우정약품</v>
      </c>
    </row>
    <row r="240" spans="2:76" ht="16.5" customHeight="1" x14ac:dyDescent="0.3">
      <c r="B240" s="47"/>
      <c r="C240" s="47" t="b">
        <v>1</v>
      </c>
      <c r="D240" s="48"/>
      <c r="E240" s="48" t="s">
        <v>211</v>
      </c>
      <c r="F240" s="48">
        <v>202610010040</v>
      </c>
      <c r="G240" s="52">
        <v>46296</v>
      </c>
      <c r="H240" s="48" t="s">
        <v>82</v>
      </c>
      <c r="I240" s="48" t="s">
        <v>83</v>
      </c>
      <c r="J240" s="48" t="s">
        <v>212</v>
      </c>
      <c r="K240" s="48" t="s">
        <v>213</v>
      </c>
      <c r="L240" s="48" t="s">
        <v>639</v>
      </c>
      <c r="M240" s="48" t="s">
        <v>639</v>
      </c>
      <c r="N240" s="48"/>
      <c r="O240" s="47" t="s">
        <v>983</v>
      </c>
      <c r="P240" s="48" t="s">
        <v>639</v>
      </c>
      <c r="Q240" s="48"/>
      <c r="R240" s="47" t="b">
        <v>0</v>
      </c>
      <c r="S240" s="48" t="s">
        <v>294</v>
      </c>
      <c r="T240" s="48" t="s">
        <v>295</v>
      </c>
      <c r="U240" s="48">
        <v>21</v>
      </c>
      <c r="V240" s="48" t="s">
        <v>218</v>
      </c>
      <c r="W240" s="48" t="s">
        <v>219</v>
      </c>
      <c r="X240" s="48" t="s">
        <v>225</v>
      </c>
      <c r="Y240" s="47"/>
      <c r="Z240" s="48" t="s">
        <v>84</v>
      </c>
      <c r="AA240" s="49">
        <v>25200</v>
      </c>
      <c r="AB240" s="49">
        <v>22680</v>
      </c>
      <c r="AC240" s="49">
        <v>50</v>
      </c>
      <c r="AD240" s="47" t="b">
        <v>1</v>
      </c>
      <c r="AE240" s="50">
        <v>10</v>
      </c>
      <c r="AF240" s="48" t="s">
        <v>9</v>
      </c>
      <c r="AG240" s="49">
        <v>1</v>
      </c>
      <c r="AH240" s="49">
        <v>22680</v>
      </c>
      <c r="AI240" s="49">
        <v>1030909</v>
      </c>
      <c r="AJ240" s="49">
        <v>103091</v>
      </c>
      <c r="AK240" s="49">
        <v>1134000</v>
      </c>
      <c r="AL240" s="50">
        <v>1030909</v>
      </c>
      <c r="AM240" s="50">
        <v>103091</v>
      </c>
      <c r="AN240" s="50">
        <v>1134000</v>
      </c>
      <c r="AO240" s="47"/>
      <c r="AP240" s="48" t="s">
        <v>84</v>
      </c>
      <c r="AQ240" s="51">
        <v>50</v>
      </c>
      <c r="AR240" s="48" t="s">
        <v>221</v>
      </c>
      <c r="AS240" s="48">
        <v>26004</v>
      </c>
      <c r="AT240" s="47" t="b">
        <v>0</v>
      </c>
      <c r="AU240" s="48" t="s">
        <v>81</v>
      </c>
      <c r="AV240" s="48"/>
      <c r="AW240" s="48" t="s">
        <v>222</v>
      </c>
      <c r="AX240" s="48"/>
      <c r="AY240" s="48" t="s">
        <v>85</v>
      </c>
      <c r="AZ240" s="47" t="b">
        <v>0</v>
      </c>
      <c r="BA240" s="47"/>
      <c r="BB240" s="47"/>
      <c r="BC240" s="48"/>
      <c r="BD240" s="48"/>
      <c r="BE240" s="47" t="b">
        <v>0</v>
      </c>
      <c r="BF240" s="47" t="b">
        <v>0</v>
      </c>
      <c r="BG240" s="48"/>
      <c r="BH240" s="48"/>
      <c r="BI240" s="49">
        <v>0</v>
      </c>
      <c r="BJ240" s="49">
        <v>0</v>
      </c>
      <c r="BK240" s="49">
        <v>1134000</v>
      </c>
      <c r="BL240" s="48"/>
      <c r="BM240" s="48"/>
      <c r="BN240" s="48"/>
      <c r="BO240" s="48"/>
      <c r="BP240" s="48" t="s">
        <v>181</v>
      </c>
      <c r="BQ240" s="48"/>
      <c r="BR240" s="48"/>
      <c r="BS240" s="48">
        <v>0</v>
      </c>
      <c r="BT240" s="48"/>
      <c r="BU240" s="48"/>
      <c r="BW240" s="24" t="str">
        <f ca="1">VLOOKUP(BX240,Data!B:D,3,0)</f>
        <v>김화니</v>
      </c>
      <c r="BX240" s="24" t="str">
        <f>IFERROR(VLOOKUP(M240, 할인점점포등록!E:I, 5, 0), M240)</f>
        <v>신성약품(전주)</v>
      </c>
    </row>
    <row r="241" spans="2:76" ht="16.5" customHeight="1" x14ac:dyDescent="0.3">
      <c r="B241" s="47"/>
      <c r="C241" s="47" t="b">
        <v>1</v>
      </c>
      <c r="D241" s="48"/>
      <c r="E241" s="48" t="s">
        <v>211</v>
      </c>
      <c r="F241" s="48">
        <v>202610010041</v>
      </c>
      <c r="G241" s="52">
        <v>46296</v>
      </c>
      <c r="H241" s="48" t="s">
        <v>82</v>
      </c>
      <c r="I241" s="48" t="s">
        <v>83</v>
      </c>
      <c r="J241" s="48" t="s">
        <v>483</v>
      </c>
      <c r="K241" s="48" t="s">
        <v>213</v>
      </c>
      <c r="L241" s="48" t="s">
        <v>758</v>
      </c>
      <c r="M241" s="48" t="s">
        <v>758</v>
      </c>
      <c r="N241" s="48"/>
      <c r="O241" s="47" t="s">
        <v>1056</v>
      </c>
      <c r="P241" s="48" t="s">
        <v>758</v>
      </c>
      <c r="Q241" s="48"/>
      <c r="R241" s="47" t="b">
        <v>0</v>
      </c>
      <c r="S241" s="48" t="s">
        <v>1002</v>
      </c>
      <c r="T241" s="48" t="s">
        <v>1003</v>
      </c>
      <c r="U241" s="48">
        <v>1</v>
      </c>
      <c r="V241" s="48" t="s">
        <v>234</v>
      </c>
      <c r="W241" s="48" t="s">
        <v>565</v>
      </c>
      <c r="X241" s="48" t="s">
        <v>566</v>
      </c>
      <c r="Y241" s="47"/>
      <c r="Z241" s="48" t="s">
        <v>84</v>
      </c>
      <c r="AA241" s="49">
        <v>0</v>
      </c>
      <c r="AB241" s="49">
        <v>2288</v>
      </c>
      <c r="AC241" s="49">
        <v>300</v>
      </c>
      <c r="AD241" s="47" t="b">
        <v>1</v>
      </c>
      <c r="AE241" s="50">
        <v>10</v>
      </c>
      <c r="AF241" s="48" t="s">
        <v>9</v>
      </c>
      <c r="AG241" s="49">
        <v>1</v>
      </c>
      <c r="AH241" s="49">
        <v>1430</v>
      </c>
      <c r="AI241" s="49">
        <v>390000</v>
      </c>
      <c r="AJ241" s="49">
        <v>39000</v>
      </c>
      <c r="AK241" s="49">
        <v>429000</v>
      </c>
      <c r="AL241" s="50">
        <v>390000</v>
      </c>
      <c r="AM241" s="50">
        <v>39000</v>
      </c>
      <c r="AN241" s="50">
        <v>429000</v>
      </c>
      <c r="AO241" s="47"/>
      <c r="AP241" s="48" t="s">
        <v>84</v>
      </c>
      <c r="AQ241" s="51">
        <v>300</v>
      </c>
      <c r="AR241" s="48" t="s">
        <v>221</v>
      </c>
      <c r="AS241" s="48">
        <v>24003</v>
      </c>
      <c r="AT241" s="47" t="b">
        <v>0</v>
      </c>
      <c r="AU241" s="48" t="s">
        <v>81</v>
      </c>
      <c r="AV241" s="48"/>
      <c r="AW241" s="48" t="s">
        <v>222</v>
      </c>
      <c r="AX241" s="48"/>
      <c r="AY241" s="48" t="s">
        <v>85</v>
      </c>
      <c r="AZ241" s="47" t="b">
        <v>0</v>
      </c>
      <c r="BA241" s="47"/>
      <c r="BB241" s="47"/>
      <c r="BC241" s="48"/>
      <c r="BD241" s="48"/>
      <c r="BE241" s="47" t="b">
        <v>0</v>
      </c>
      <c r="BF241" s="47" t="b">
        <v>0</v>
      </c>
      <c r="BG241" s="48"/>
      <c r="BH241" s="48"/>
      <c r="BI241" s="49">
        <v>0</v>
      </c>
      <c r="BJ241" s="49">
        <v>0</v>
      </c>
      <c r="BK241" s="49">
        <v>429000</v>
      </c>
      <c r="BL241" s="48"/>
      <c r="BM241" s="48"/>
      <c r="BN241" s="48"/>
      <c r="BO241" s="48"/>
      <c r="BP241" s="48" t="s">
        <v>181</v>
      </c>
      <c r="BQ241" s="48"/>
      <c r="BR241" s="48"/>
      <c r="BS241" s="48">
        <v>0</v>
      </c>
      <c r="BT241" s="48"/>
      <c r="BU241" s="48"/>
      <c r="BW241" s="24" t="str">
        <f ca="1">VLOOKUP(BX241,Data!B:D,3,0)</f>
        <v>김화니</v>
      </c>
      <c r="BX241" s="24" t="str">
        <f>IFERROR(VLOOKUP(M241, 할인점점포등록!E:I, 5, 0), M241)</f>
        <v>대지365약국</v>
      </c>
    </row>
    <row r="242" spans="2:76" ht="16.5" customHeight="1" x14ac:dyDescent="0.3">
      <c r="B242" s="47"/>
      <c r="C242" s="47" t="b">
        <v>1</v>
      </c>
      <c r="D242" s="48"/>
      <c r="E242" s="48" t="s">
        <v>211</v>
      </c>
      <c r="F242" s="48">
        <v>202610010042</v>
      </c>
      <c r="G242" s="52">
        <v>46296</v>
      </c>
      <c r="H242" s="48" t="s">
        <v>82</v>
      </c>
      <c r="I242" s="48" t="s">
        <v>83</v>
      </c>
      <c r="J242" s="48" t="s">
        <v>212</v>
      </c>
      <c r="K242" s="48" t="s">
        <v>213</v>
      </c>
      <c r="L242" s="48" t="s">
        <v>331</v>
      </c>
      <c r="M242" s="48" t="s">
        <v>331</v>
      </c>
      <c r="N242" s="48"/>
      <c r="O242" s="47" t="s">
        <v>332</v>
      </c>
      <c r="P242" s="48" t="s">
        <v>333</v>
      </c>
      <c r="Q242" s="48"/>
      <c r="R242" s="47" t="b">
        <v>0</v>
      </c>
      <c r="S242" s="48" t="s">
        <v>294</v>
      </c>
      <c r="T242" s="48" t="s">
        <v>295</v>
      </c>
      <c r="U242" s="48">
        <v>21</v>
      </c>
      <c r="V242" s="48" t="s">
        <v>218</v>
      </c>
      <c r="W242" s="48" t="s">
        <v>219</v>
      </c>
      <c r="X242" s="48" t="s">
        <v>225</v>
      </c>
      <c r="Y242" s="47"/>
      <c r="Z242" s="48" t="s">
        <v>84</v>
      </c>
      <c r="AA242" s="49">
        <v>25200</v>
      </c>
      <c r="AB242" s="49">
        <v>22680</v>
      </c>
      <c r="AC242" s="49">
        <v>100</v>
      </c>
      <c r="AD242" s="47" t="b">
        <v>1</v>
      </c>
      <c r="AE242" s="50">
        <v>10</v>
      </c>
      <c r="AF242" s="48" t="s">
        <v>9</v>
      </c>
      <c r="AG242" s="49">
        <v>1</v>
      </c>
      <c r="AH242" s="49">
        <v>22680</v>
      </c>
      <c r="AI242" s="49">
        <v>2061818</v>
      </c>
      <c r="AJ242" s="49">
        <v>206182</v>
      </c>
      <c r="AK242" s="49">
        <v>2268000</v>
      </c>
      <c r="AL242" s="50">
        <v>2061818</v>
      </c>
      <c r="AM242" s="50">
        <v>206182</v>
      </c>
      <c r="AN242" s="50">
        <v>2268000</v>
      </c>
      <c r="AO242" s="47"/>
      <c r="AP242" s="48" t="s">
        <v>84</v>
      </c>
      <c r="AQ242" s="51">
        <v>100</v>
      </c>
      <c r="AR242" s="48" t="s">
        <v>221</v>
      </c>
      <c r="AS242" s="48">
        <v>26004</v>
      </c>
      <c r="AT242" s="47" t="b">
        <v>0</v>
      </c>
      <c r="AU242" s="48" t="s">
        <v>81</v>
      </c>
      <c r="AV242" s="48"/>
      <c r="AW242" s="48" t="s">
        <v>222</v>
      </c>
      <c r="AX242" s="48"/>
      <c r="AY242" s="48" t="s">
        <v>85</v>
      </c>
      <c r="AZ242" s="47" t="b">
        <v>0</v>
      </c>
      <c r="BA242" s="47"/>
      <c r="BB242" s="47"/>
      <c r="BC242" s="48"/>
      <c r="BD242" s="48"/>
      <c r="BE242" s="47" t="b">
        <v>0</v>
      </c>
      <c r="BF242" s="47" t="b">
        <v>0</v>
      </c>
      <c r="BG242" s="48"/>
      <c r="BH242" s="48"/>
      <c r="BI242" s="49">
        <v>0</v>
      </c>
      <c r="BJ242" s="49">
        <v>0</v>
      </c>
      <c r="BK242" s="49">
        <v>2268000</v>
      </c>
      <c r="BL242" s="48"/>
      <c r="BM242" s="48"/>
      <c r="BN242" s="48"/>
      <c r="BO242" s="48"/>
      <c r="BP242" s="48" t="s">
        <v>181</v>
      </c>
      <c r="BQ242" s="48"/>
      <c r="BR242" s="48"/>
      <c r="BS242" s="48">
        <v>0</v>
      </c>
      <c r="BT242" s="48"/>
      <c r="BU242" s="48" t="s">
        <v>199</v>
      </c>
      <c r="BW242" s="24" t="str">
        <f ca="1">VLOOKUP(BX242,Data!B:D,3,0)</f>
        <v>김화니</v>
      </c>
      <c r="BX242" s="24" t="str">
        <f>IFERROR(VLOOKUP(M242, 할인점점포등록!E:I, 5, 0), M242)</f>
        <v>지오영</v>
      </c>
    </row>
    <row r="243" spans="2:76" ht="16.5" customHeight="1" x14ac:dyDescent="0.3">
      <c r="B243" s="47"/>
      <c r="C243" s="47" t="b">
        <v>1</v>
      </c>
      <c r="D243" s="48"/>
      <c r="E243" s="48" t="s">
        <v>211</v>
      </c>
      <c r="F243" s="48">
        <v>202610010042</v>
      </c>
      <c r="G243" s="52">
        <v>46296</v>
      </c>
      <c r="H243" s="48" t="s">
        <v>82</v>
      </c>
      <c r="I243" s="48" t="s">
        <v>83</v>
      </c>
      <c r="J243" s="48" t="s">
        <v>212</v>
      </c>
      <c r="K243" s="48" t="s">
        <v>213</v>
      </c>
      <c r="L243" s="48" t="s">
        <v>331</v>
      </c>
      <c r="M243" s="48" t="s">
        <v>331</v>
      </c>
      <c r="N243" s="48"/>
      <c r="O243" s="47" t="s">
        <v>332</v>
      </c>
      <c r="P243" s="48" t="s">
        <v>333</v>
      </c>
      <c r="Q243" s="48"/>
      <c r="R243" s="47" t="b">
        <v>0</v>
      </c>
      <c r="S243" s="48" t="s">
        <v>267</v>
      </c>
      <c r="T243" s="48" t="s">
        <v>224</v>
      </c>
      <c r="U243" s="48">
        <v>30</v>
      </c>
      <c r="V243" s="48" t="s">
        <v>218</v>
      </c>
      <c r="W243" s="48" t="s">
        <v>219</v>
      </c>
      <c r="X243" s="48" t="s">
        <v>225</v>
      </c>
      <c r="Y243" s="47"/>
      <c r="Z243" s="48" t="s">
        <v>84</v>
      </c>
      <c r="AA243" s="49">
        <v>4440</v>
      </c>
      <c r="AB243" s="49">
        <v>3996</v>
      </c>
      <c r="AC243" s="49">
        <v>30</v>
      </c>
      <c r="AD243" s="47" t="b">
        <v>1</v>
      </c>
      <c r="AE243" s="50">
        <v>10</v>
      </c>
      <c r="AF243" s="48" t="s">
        <v>9</v>
      </c>
      <c r="AG243" s="49">
        <v>1</v>
      </c>
      <c r="AH243" s="49">
        <v>3996</v>
      </c>
      <c r="AI243" s="49">
        <v>108982</v>
      </c>
      <c r="AJ243" s="49">
        <v>10898</v>
      </c>
      <c r="AK243" s="49">
        <v>119880</v>
      </c>
      <c r="AL243" s="50">
        <v>108982</v>
      </c>
      <c r="AM243" s="50">
        <v>10898</v>
      </c>
      <c r="AN243" s="50">
        <v>119880</v>
      </c>
      <c r="AO243" s="47"/>
      <c r="AP243" s="48" t="s">
        <v>84</v>
      </c>
      <c r="AQ243" s="51">
        <v>30</v>
      </c>
      <c r="AR243" s="48" t="s">
        <v>221</v>
      </c>
      <c r="AS243" s="48" t="s">
        <v>268</v>
      </c>
      <c r="AT243" s="47" t="b">
        <v>0</v>
      </c>
      <c r="AU243" s="48" t="s">
        <v>81</v>
      </c>
      <c r="AV243" s="48"/>
      <c r="AW243" s="48" t="s">
        <v>222</v>
      </c>
      <c r="AX243" s="48"/>
      <c r="AY243" s="48" t="s">
        <v>85</v>
      </c>
      <c r="AZ243" s="47" t="b">
        <v>0</v>
      </c>
      <c r="BA243" s="47"/>
      <c r="BB243" s="47"/>
      <c r="BC243" s="48"/>
      <c r="BD243" s="48"/>
      <c r="BE243" s="47" t="b">
        <v>0</v>
      </c>
      <c r="BF243" s="47" t="b">
        <v>0</v>
      </c>
      <c r="BG243" s="48"/>
      <c r="BH243" s="48"/>
      <c r="BI243" s="49">
        <v>0</v>
      </c>
      <c r="BJ243" s="49">
        <v>0</v>
      </c>
      <c r="BK243" s="49">
        <v>119880</v>
      </c>
      <c r="BL243" s="48"/>
      <c r="BM243" s="48"/>
      <c r="BN243" s="48"/>
      <c r="BO243" s="48"/>
      <c r="BP243" s="48" t="s">
        <v>181</v>
      </c>
      <c r="BQ243" s="48"/>
      <c r="BR243" s="48"/>
      <c r="BS243" s="48">
        <v>0</v>
      </c>
      <c r="BT243" s="48"/>
      <c r="BU243" s="48" t="s">
        <v>199</v>
      </c>
      <c r="BW243" s="24" t="str">
        <f ca="1">VLOOKUP(BX243,Data!B:D,3,0)</f>
        <v>김화니</v>
      </c>
      <c r="BX243" s="24" t="str">
        <f>IFERROR(VLOOKUP(M243, 할인점점포등록!E:I, 5, 0), M243)</f>
        <v>지오영</v>
      </c>
    </row>
    <row r="244" spans="2:76" ht="16.5" customHeight="1" x14ac:dyDescent="0.3">
      <c r="B244" s="47"/>
      <c r="C244" s="47" t="b">
        <v>1</v>
      </c>
      <c r="D244" s="48"/>
      <c r="E244" s="48" t="s">
        <v>211</v>
      </c>
      <c r="F244" s="48">
        <v>202610010042</v>
      </c>
      <c r="G244" s="52">
        <v>46296</v>
      </c>
      <c r="H244" s="48" t="s">
        <v>82</v>
      </c>
      <c r="I244" s="48" t="s">
        <v>83</v>
      </c>
      <c r="J244" s="48" t="s">
        <v>212</v>
      </c>
      <c r="K244" s="48" t="s">
        <v>213</v>
      </c>
      <c r="L244" s="48" t="s">
        <v>331</v>
      </c>
      <c r="M244" s="48" t="s">
        <v>331</v>
      </c>
      <c r="N244" s="48"/>
      <c r="O244" s="47" t="s">
        <v>332</v>
      </c>
      <c r="P244" s="48" t="s">
        <v>333</v>
      </c>
      <c r="Q244" s="48"/>
      <c r="R244" s="47" t="b">
        <v>0</v>
      </c>
      <c r="S244" s="48" t="s">
        <v>334</v>
      </c>
      <c r="T244" s="48" t="s">
        <v>335</v>
      </c>
      <c r="U244" s="48">
        <v>1</v>
      </c>
      <c r="V244" s="48" t="s">
        <v>218</v>
      </c>
      <c r="W244" s="48" t="s">
        <v>256</v>
      </c>
      <c r="X244" s="48" t="s">
        <v>336</v>
      </c>
      <c r="Y244" s="47"/>
      <c r="Z244" s="48" t="s">
        <v>84</v>
      </c>
      <c r="AA244" s="49">
        <v>8400</v>
      </c>
      <c r="AB244" s="49">
        <v>7560</v>
      </c>
      <c r="AC244" s="49">
        <v>60</v>
      </c>
      <c r="AD244" s="47" t="b">
        <v>1</v>
      </c>
      <c r="AE244" s="50">
        <v>10</v>
      </c>
      <c r="AF244" s="48" t="s">
        <v>9</v>
      </c>
      <c r="AG244" s="49">
        <v>1</v>
      </c>
      <c r="AH244" s="49">
        <v>7560</v>
      </c>
      <c r="AI244" s="49">
        <v>412364</v>
      </c>
      <c r="AJ244" s="49">
        <v>41236</v>
      </c>
      <c r="AK244" s="49">
        <v>453600</v>
      </c>
      <c r="AL244" s="50">
        <v>412364</v>
      </c>
      <c r="AM244" s="50">
        <v>41236</v>
      </c>
      <c r="AN244" s="50">
        <v>453600</v>
      </c>
      <c r="AO244" s="47"/>
      <c r="AP244" s="48" t="s">
        <v>84</v>
      </c>
      <c r="AQ244" s="51">
        <v>60</v>
      </c>
      <c r="AR244" s="48" t="s">
        <v>221</v>
      </c>
      <c r="AS244" s="48">
        <v>25003</v>
      </c>
      <c r="AT244" s="47" t="b">
        <v>0</v>
      </c>
      <c r="AU244" s="48" t="s">
        <v>81</v>
      </c>
      <c r="AV244" s="48"/>
      <c r="AW244" s="48" t="s">
        <v>222</v>
      </c>
      <c r="AX244" s="48"/>
      <c r="AY244" s="48" t="s">
        <v>85</v>
      </c>
      <c r="AZ244" s="47" t="b">
        <v>0</v>
      </c>
      <c r="BA244" s="47"/>
      <c r="BB244" s="47"/>
      <c r="BC244" s="48"/>
      <c r="BD244" s="48"/>
      <c r="BE244" s="47" t="b">
        <v>0</v>
      </c>
      <c r="BF244" s="47" t="b">
        <v>0</v>
      </c>
      <c r="BG244" s="48"/>
      <c r="BH244" s="48"/>
      <c r="BI244" s="49">
        <v>0</v>
      </c>
      <c r="BJ244" s="49">
        <v>0</v>
      </c>
      <c r="BK244" s="49">
        <v>453600</v>
      </c>
      <c r="BL244" s="48"/>
      <c r="BM244" s="48"/>
      <c r="BN244" s="48"/>
      <c r="BO244" s="48"/>
      <c r="BP244" s="48" t="s">
        <v>181</v>
      </c>
      <c r="BQ244" s="48"/>
      <c r="BR244" s="48"/>
      <c r="BS244" s="48">
        <v>0</v>
      </c>
      <c r="BT244" s="48"/>
      <c r="BU244" s="48" t="s">
        <v>199</v>
      </c>
      <c r="BW244" s="24" t="str">
        <f ca="1">VLOOKUP(BX244,Data!B:D,3,0)</f>
        <v>김화니</v>
      </c>
      <c r="BX244" s="24" t="str">
        <f>IFERROR(VLOOKUP(M244, 할인점점포등록!E:I, 5, 0), M244)</f>
        <v>지오영</v>
      </c>
    </row>
    <row r="245" spans="2:76" ht="16.5" customHeight="1" x14ac:dyDescent="0.3">
      <c r="B245" s="47"/>
      <c r="C245" s="47" t="b">
        <v>1</v>
      </c>
      <c r="D245" s="48"/>
      <c r="E245" s="48" t="s">
        <v>211</v>
      </c>
      <c r="F245" s="48">
        <v>202610010042</v>
      </c>
      <c r="G245" s="52">
        <v>46296</v>
      </c>
      <c r="H245" s="48" t="s">
        <v>82</v>
      </c>
      <c r="I245" s="48" t="s">
        <v>83</v>
      </c>
      <c r="J245" s="48" t="s">
        <v>212</v>
      </c>
      <c r="K245" s="48" t="s">
        <v>213</v>
      </c>
      <c r="L245" s="48" t="s">
        <v>331</v>
      </c>
      <c r="M245" s="48" t="s">
        <v>331</v>
      </c>
      <c r="N245" s="48"/>
      <c r="O245" s="47" t="s">
        <v>332</v>
      </c>
      <c r="P245" s="48" t="s">
        <v>333</v>
      </c>
      <c r="Q245" s="48"/>
      <c r="R245" s="47" t="b">
        <v>0</v>
      </c>
      <c r="S245" s="48" t="s">
        <v>229</v>
      </c>
      <c r="T245" s="48" t="s">
        <v>230</v>
      </c>
      <c r="U245" s="48">
        <v>30</v>
      </c>
      <c r="V245" s="48" t="s">
        <v>218</v>
      </c>
      <c r="W245" s="48" t="s">
        <v>219</v>
      </c>
      <c r="X245" s="48" t="s">
        <v>225</v>
      </c>
      <c r="Y245" s="47"/>
      <c r="Z245" s="48" t="s">
        <v>84</v>
      </c>
      <c r="AA245" s="49">
        <v>3750</v>
      </c>
      <c r="AB245" s="49">
        <v>3375</v>
      </c>
      <c r="AC245" s="49">
        <v>20</v>
      </c>
      <c r="AD245" s="47" t="b">
        <v>1</v>
      </c>
      <c r="AE245" s="50">
        <v>10</v>
      </c>
      <c r="AF245" s="48" t="s">
        <v>9</v>
      </c>
      <c r="AG245" s="49">
        <v>1</v>
      </c>
      <c r="AH245" s="49">
        <v>3375</v>
      </c>
      <c r="AI245" s="49">
        <v>61364</v>
      </c>
      <c r="AJ245" s="49">
        <v>6136</v>
      </c>
      <c r="AK245" s="49">
        <v>67500</v>
      </c>
      <c r="AL245" s="50">
        <v>61364</v>
      </c>
      <c r="AM245" s="50">
        <v>6136</v>
      </c>
      <c r="AN245" s="50">
        <v>67500</v>
      </c>
      <c r="AO245" s="47"/>
      <c r="AP245" s="48" t="s">
        <v>84</v>
      </c>
      <c r="AQ245" s="51">
        <v>20</v>
      </c>
      <c r="AR245" s="48" t="s">
        <v>221</v>
      </c>
      <c r="AS245" s="48" t="s">
        <v>231</v>
      </c>
      <c r="AT245" s="47" t="b">
        <v>0</v>
      </c>
      <c r="AU245" s="48" t="s">
        <v>81</v>
      </c>
      <c r="AV245" s="48"/>
      <c r="AW245" s="48" t="s">
        <v>222</v>
      </c>
      <c r="AX245" s="48"/>
      <c r="AY245" s="48" t="s">
        <v>85</v>
      </c>
      <c r="AZ245" s="47" t="b">
        <v>0</v>
      </c>
      <c r="BA245" s="47"/>
      <c r="BB245" s="47"/>
      <c r="BC245" s="48"/>
      <c r="BD245" s="48"/>
      <c r="BE245" s="47" t="b">
        <v>0</v>
      </c>
      <c r="BF245" s="47" t="b">
        <v>0</v>
      </c>
      <c r="BG245" s="48"/>
      <c r="BH245" s="48"/>
      <c r="BI245" s="49">
        <v>0</v>
      </c>
      <c r="BJ245" s="49">
        <v>0</v>
      </c>
      <c r="BK245" s="49">
        <v>67500</v>
      </c>
      <c r="BL245" s="48"/>
      <c r="BM245" s="48"/>
      <c r="BN245" s="48"/>
      <c r="BO245" s="48"/>
      <c r="BP245" s="48" t="s">
        <v>181</v>
      </c>
      <c r="BQ245" s="48"/>
      <c r="BR245" s="48"/>
      <c r="BS245" s="48">
        <v>0</v>
      </c>
      <c r="BT245" s="48"/>
      <c r="BU245" s="48" t="s">
        <v>199</v>
      </c>
      <c r="BW245" s="24" t="str">
        <f ca="1">VLOOKUP(BX245,Data!B:D,3,0)</f>
        <v>김화니</v>
      </c>
      <c r="BX245" s="24" t="str">
        <f>IFERROR(VLOOKUP(M245, 할인점점포등록!E:I, 5, 0), M245)</f>
        <v>지오영</v>
      </c>
    </row>
    <row r="246" spans="2:76" ht="16.5" customHeight="1" x14ac:dyDescent="0.3">
      <c r="B246" s="47"/>
      <c r="C246" s="47" t="b">
        <v>1</v>
      </c>
      <c r="D246" s="48"/>
      <c r="E246" s="48" t="s">
        <v>211</v>
      </c>
      <c r="F246" s="48">
        <v>202610010042</v>
      </c>
      <c r="G246" s="52">
        <v>46296</v>
      </c>
      <c r="H246" s="48" t="s">
        <v>82</v>
      </c>
      <c r="I246" s="48" t="s">
        <v>83</v>
      </c>
      <c r="J246" s="48" t="s">
        <v>212</v>
      </c>
      <c r="K246" s="48" t="s">
        <v>213</v>
      </c>
      <c r="L246" s="48" t="s">
        <v>331</v>
      </c>
      <c r="M246" s="48" t="s">
        <v>331</v>
      </c>
      <c r="N246" s="48"/>
      <c r="O246" s="47" t="s">
        <v>332</v>
      </c>
      <c r="P246" s="48" t="s">
        <v>333</v>
      </c>
      <c r="Q246" s="48"/>
      <c r="R246" s="47" t="b">
        <v>0</v>
      </c>
      <c r="S246" s="48" t="s">
        <v>337</v>
      </c>
      <c r="T246" s="48" t="s">
        <v>338</v>
      </c>
      <c r="U246" s="48">
        <v>100</v>
      </c>
      <c r="V246" s="48" t="s">
        <v>234</v>
      </c>
      <c r="W246" s="48" t="s">
        <v>235</v>
      </c>
      <c r="X246" s="48" t="s">
        <v>330</v>
      </c>
      <c r="Y246" s="47"/>
      <c r="Z246" s="48" t="s">
        <v>84</v>
      </c>
      <c r="AA246" s="49">
        <v>33000</v>
      </c>
      <c r="AB246" s="49">
        <v>29700</v>
      </c>
      <c r="AC246" s="49">
        <v>300</v>
      </c>
      <c r="AD246" s="47" t="b">
        <v>1</v>
      </c>
      <c r="AE246" s="50">
        <v>10</v>
      </c>
      <c r="AF246" s="48" t="s">
        <v>9</v>
      </c>
      <c r="AG246" s="49">
        <v>1</v>
      </c>
      <c r="AH246" s="49">
        <v>29700</v>
      </c>
      <c r="AI246" s="49">
        <v>8100000</v>
      </c>
      <c r="AJ246" s="49">
        <v>810000</v>
      </c>
      <c r="AK246" s="49">
        <v>8910000</v>
      </c>
      <c r="AL246" s="50">
        <v>8100000</v>
      </c>
      <c r="AM246" s="50">
        <v>810000</v>
      </c>
      <c r="AN246" s="50">
        <v>8910000</v>
      </c>
      <c r="AO246" s="47"/>
      <c r="AP246" s="48" t="s">
        <v>84</v>
      </c>
      <c r="AQ246" s="51">
        <v>300</v>
      </c>
      <c r="AR246" s="48" t="s">
        <v>221</v>
      </c>
      <c r="AS246" s="48" t="s">
        <v>981</v>
      </c>
      <c r="AT246" s="47" t="b">
        <v>0</v>
      </c>
      <c r="AU246" s="48" t="s">
        <v>81</v>
      </c>
      <c r="AV246" s="48"/>
      <c r="AW246" s="48" t="s">
        <v>222</v>
      </c>
      <c r="AX246" s="48"/>
      <c r="AY246" s="48" t="s">
        <v>85</v>
      </c>
      <c r="AZ246" s="47" t="b">
        <v>0</v>
      </c>
      <c r="BA246" s="47"/>
      <c r="BB246" s="47"/>
      <c r="BC246" s="48"/>
      <c r="BD246" s="48"/>
      <c r="BE246" s="47" t="b">
        <v>0</v>
      </c>
      <c r="BF246" s="47" t="b">
        <v>0</v>
      </c>
      <c r="BG246" s="48"/>
      <c r="BH246" s="48"/>
      <c r="BI246" s="49">
        <v>0</v>
      </c>
      <c r="BJ246" s="49">
        <v>0</v>
      </c>
      <c r="BK246" s="49">
        <v>8910000</v>
      </c>
      <c r="BL246" s="48"/>
      <c r="BM246" s="48"/>
      <c r="BN246" s="48"/>
      <c r="BO246" s="48"/>
      <c r="BP246" s="48" t="s">
        <v>181</v>
      </c>
      <c r="BQ246" s="48"/>
      <c r="BR246" s="48"/>
      <c r="BS246" s="48">
        <v>0</v>
      </c>
      <c r="BT246" s="48"/>
      <c r="BU246" s="48" t="s">
        <v>199</v>
      </c>
      <c r="BW246" s="24" t="str">
        <f ca="1">VLOOKUP(BX246,Data!B:D,3,0)</f>
        <v>김화니</v>
      </c>
      <c r="BX246" s="24" t="str">
        <f>IFERROR(VLOOKUP(M246, 할인점점포등록!E:I, 5, 0), M246)</f>
        <v>지오영</v>
      </c>
    </row>
    <row r="247" spans="2:76" ht="16.5" customHeight="1" x14ac:dyDescent="0.3">
      <c r="B247" s="47"/>
      <c r="C247" s="47" t="b">
        <v>1</v>
      </c>
      <c r="D247" s="48"/>
      <c r="E247" s="48" t="s">
        <v>211</v>
      </c>
      <c r="F247" s="48">
        <v>202610010042</v>
      </c>
      <c r="G247" s="52">
        <v>46296</v>
      </c>
      <c r="H247" s="48" t="s">
        <v>82</v>
      </c>
      <c r="I247" s="48" t="s">
        <v>83</v>
      </c>
      <c r="J247" s="48" t="s">
        <v>212</v>
      </c>
      <c r="K247" s="48" t="s">
        <v>213</v>
      </c>
      <c r="L247" s="48" t="s">
        <v>331</v>
      </c>
      <c r="M247" s="48" t="s">
        <v>331</v>
      </c>
      <c r="N247" s="48"/>
      <c r="O247" s="47" t="s">
        <v>332</v>
      </c>
      <c r="P247" s="48" t="s">
        <v>333</v>
      </c>
      <c r="Q247" s="48"/>
      <c r="R247" s="47" t="b">
        <v>0</v>
      </c>
      <c r="S247" s="48" t="s">
        <v>398</v>
      </c>
      <c r="T247" s="48" t="s">
        <v>338</v>
      </c>
      <c r="U247" s="48">
        <v>30</v>
      </c>
      <c r="V247" s="48" t="s">
        <v>234</v>
      </c>
      <c r="W247" s="48" t="s">
        <v>235</v>
      </c>
      <c r="X247" s="48" t="s">
        <v>330</v>
      </c>
      <c r="Y247" s="47"/>
      <c r="Z247" s="48" t="s">
        <v>84</v>
      </c>
      <c r="AA247" s="49">
        <v>9900</v>
      </c>
      <c r="AB247" s="49">
        <v>8910</v>
      </c>
      <c r="AC247" s="49">
        <v>10</v>
      </c>
      <c r="AD247" s="47" t="b">
        <v>1</v>
      </c>
      <c r="AE247" s="50">
        <v>10</v>
      </c>
      <c r="AF247" s="48" t="s">
        <v>9</v>
      </c>
      <c r="AG247" s="49">
        <v>1</v>
      </c>
      <c r="AH247" s="49">
        <v>8910</v>
      </c>
      <c r="AI247" s="49">
        <v>81000</v>
      </c>
      <c r="AJ247" s="49">
        <v>8100</v>
      </c>
      <c r="AK247" s="49">
        <v>89100</v>
      </c>
      <c r="AL247" s="50">
        <v>81000</v>
      </c>
      <c r="AM247" s="50">
        <v>8100</v>
      </c>
      <c r="AN247" s="50">
        <v>89100</v>
      </c>
      <c r="AO247" s="47"/>
      <c r="AP247" s="48" t="s">
        <v>84</v>
      </c>
      <c r="AQ247" s="51">
        <v>10</v>
      </c>
      <c r="AR247" s="48" t="s">
        <v>221</v>
      </c>
      <c r="AS247" s="48" t="s">
        <v>1057</v>
      </c>
      <c r="AT247" s="47" t="b">
        <v>0</v>
      </c>
      <c r="AU247" s="48" t="s">
        <v>81</v>
      </c>
      <c r="AV247" s="48"/>
      <c r="AW247" s="48" t="s">
        <v>222</v>
      </c>
      <c r="AX247" s="48"/>
      <c r="AY247" s="48" t="s">
        <v>85</v>
      </c>
      <c r="AZ247" s="47" t="b">
        <v>0</v>
      </c>
      <c r="BA247" s="47"/>
      <c r="BB247" s="47"/>
      <c r="BC247" s="48"/>
      <c r="BD247" s="48"/>
      <c r="BE247" s="47" t="b">
        <v>0</v>
      </c>
      <c r="BF247" s="47" t="b">
        <v>0</v>
      </c>
      <c r="BG247" s="48"/>
      <c r="BH247" s="48"/>
      <c r="BI247" s="49">
        <v>0</v>
      </c>
      <c r="BJ247" s="49">
        <v>0</v>
      </c>
      <c r="BK247" s="49">
        <v>89100</v>
      </c>
      <c r="BL247" s="48"/>
      <c r="BM247" s="48"/>
      <c r="BN247" s="48"/>
      <c r="BO247" s="48"/>
      <c r="BP247" s="48" t="s">
        <v>181</v>
      </c>
      <c r="BQ247" s="48"/>
      <c r="BR247" s="48"/>
      <c r="BS247" s="48">
        <v>0</v>
      </c>
      <c r="BT247" s="48"/>
      <c r="BU247" s="48" t="s">
        <v>199</v>
      </c>
      <c r="BW247" s="24" t="str">
        <f ca="1">VLOOKUP(BX247,Data!B:D,3,0)</f>
        <v>김화니</v>
      </c>
      <c r="BX247" s="24" t="str">
        <f>IFERROR(VLOOKUP(M247, 할인점점포등록!E:I, 5, 0), M247)</f>
        <v>지오영</v>
      </c>
    </row>
    <row r="248" spans="2:76" ht="16.5" customHeight="1" x14ac:dyDescent="0.3">
      <c r="B248" s="47"/>
      <c r="C248" s="47" t="b">
        <v>1</v>
      </c>
      <c r="D248" s="48"/>
      <c r="E248" s="48" t="s">
        <v>211</v>
      </c>
      <c r="F248" s="48">
        <v>202610010043</v>
      </c>
      <c r="G248" s="52">
        <v>46296</v>
      </c>
      <c r="H248" s="48" t="s">
        <v>82</v>
      </c>
      <c r="I248" s="48" t="s">
        <v>83</v>
      </c>
      <c r="J248" s="48" t="s">
        <v>212</v>
      </c>
      <c r="K248" s="48" t="s">
        <v>213</v>
      </c>
      <c r="L248" s="48" t="s">
        <v>331</v>
      </c>
      <c r="M248" s="48" t="s">
        <v>331</v>
      </c>
      <c r="N248" s="48"/>
      <c r="O248" s="47" t="s">
        <v>332</v>
      </c>
      <c r="P248" s="48" t="s">
        <v>339</v>
      </c>
      <c r="Q248" s="48"/>
      <c r="R248" s="47" t="b">
        <v>0</v>
      </c>
      <c r="S248" s="48" t="s">
        <v>263</v>
      </c>
      <c r="T248" s="48" t="s">
        <v>264</v>
      </c>
      <c r="U248" s="48">
        <v>28</v>
      </c>
      <c r="V248" s="48" t="s">
        <v>234</v>
      </c>
      <c r="W248" s="48" t="s">
        <v>235</v>
      </c>
      <c r="X248" s="48" t="s">
        <v>236</v>
      </c>
      <c r="Y248" s="47"/>
      <c r="Z248" s="48" t="s">
        <v>84</v>
      </c>
      <c r="AA248" s="49">
        <v>18172</v>
      </c>
      <c r="AB248" s="49">
        <v>16355</v>
      </c>
      <c r="AC248" s="49">
        <v>20</v>
      </c>
      <c r="AD248" s="47" t="b">
        <v>1</v>
      </c>
      <c r="AE248" s="50">
        <v>10</v>
      </c>
      <c r="AF248" s="48" t="s">
        <v>9</v>
      </c>
      <c r="AG248" s="49">
        <v>1</v>
      </c>
      <c r="AH248" s="49">
        <v>16355</v>
      </c>
      <c r="AI248" s="49">
        <v>297364</v>
      </c>
      <c r="AJ248" s="49">
        <v>29736</v>
      </c>
      <c r="AK248" s="49">
        <v>327100</v>
      </c>
      <c r="AL248" s="50">
        <v>297364</v>
      </c>
      <c r="AM248" s="50">
        <v>29736</v>
      </c>
      <c r="AN248" s="50">
        <v>327100</v>
      </c>
      <c r="AO248" s="47"/>
      <c r="AP248" s="48" t="s">
        <v>84</v>
      </c>
      <c r="AQ248" s="51">
        <v>20</v>
      </c>
      <c r="AR248" s="48" t="s">
        <v>221</v>
      </c>
      <c r="AS248" s="48">
        <v>26001</v>
      </c>
      <c r="AT248" s="47" t="b">
        <v>0</v>
      </c>
      <c r="AU248" s="48" t="s">
        <v>81</v>
      </c>
      <c r="AV248" s="48"/>
      <c r="AW248" s="48" t="s">
        <v>222</v>
      </c>
      <c r="AX248" s="48"/>
      <c r="AY248" s="48" t="s">
        <v>85</v>
      </c>
      <c r="AZ248" s="47" t="b">
        <v>0</v>
      </c>
      <c r="BA248" s="47"/>
      <c r="BB248" s="47"/>
      <c r="BC248" s="48"/>
      <c r="BD248" s="48"/>
      <c r="BE248" s="47" t="b">
        <v>0</v>
      </c>
      <c r="BF248" s="47" t="b">
        <v>0</v>
      </c>
      <c r="BG248" s="48"/>
      <c r="BH248" s="48"/>
      <c r="BI248" s="49">
        <v>0</v>
      </c>
      <c r="BJ248" s="49">
        <v>0</v>
      </c>
      <c r="BK248" s="49">
        <v>327100</v>
      </c>
      <c r="BL248" s="48"/>
      <c r="BM248" s="48"/>
      <c r="BN248" s="48"/>
      <c r="BO248" s="48"/>
      <c r="BP248" s="48" t="s">
        <v>181</v>
      </c>
      <c r="BQ248" s="48"/>
      <c r="BR248" s="48"/>
      <c r="BS248" s="48">
        <v>0</v>
      </c>
      <c r="BT248" s="48"/>
      <c r="BU248" s="48" t="s">
        <v>342</v>
      </c>
      <c r="BW248" s="24" t="str">
        <f ca="1">VLOOKUP(BX248,Data!B:D,3,0)</f>
        <v>김화니</v>
      </c>
      <c r="BX248" s="24" t="str">
        <f>IFERROR(VLOOKUP(M248, 할인점점포등록!E:I, 5, 0), M248)</f>
        <v>지오영</v>
      </c>
    </row>
    <row r="249" spans="2:76" ht="16.5" customHeight="1" x14ac:dyDescent="0.3">
      <c r="B249" s="47"/>
      <c r="C249" s="47" t="b">
        <v>1</v>
      </c>
      <c r="D249" s="48"/>
      <c r="E249" s="48" t="s">
        <v>211</v>
      </c>
      <c r="F249" s="48">
        <v>202610010043</v>
      </c>
      <c r="G249" s="52">
        <v>46296</v>
      </c>
      <c r="H249" s="48" t="s">
        <v>82</v>
      </c>
      <c r="I249" s="48" t="s">
        <v>83</v>
      </c>
      <c r="J249" s="48" t="s">
        <v>212</v>
      </c>
      <c r="K249" s="48" t="s">
        <v>213</v>
      </c>
      <c r="L249" s="48" t="s">
        <v>331</v>
      </c>
      <c r="M249" s="48" t="s">
        <v>331</v>
      </c>
      <c r="N249" s="48"/>
      <c r="O249" s="47" t="s">
        <v>332</v>
      </c>
      <c r="P249" s="48" t="s">
        <v>339</v>
      </c>
      <c r="Q249" s="48"/>
      <c r="R249" s="47" t="b">
        <v>0</v>
      </c>
      <c r="S249" s="48" t="s">
        <v>340</v>
      </c>
      <c r="T249" s="48" t="s">
        <v>341</v>
      </c>
      <c r="U249" s="48">
        <v>100</v>
      </c>
      <c r="V249" s="48" t="s">
        <v>218</v>
      </c>
      <c r="W249" s="48" t="s">
        <v>219</v>
      </c>
      <c r="X249" s="48" t="s">
        <v>225</v>
      </c>
      <c r="Y249" s="47"/>
      <c r="Z249" s="48" t="s">
        <v>84</v>
      </c>
      <c r="AA249" s="49">
        <v>209100</v>
      </c>
      <c r="AB249" s="49">
        <v>188190</v>
      </c>
      <c r="AC249" s="49">
        <v>30</v>
      </c>
      <c r="AD249" s="47" t="b">
        <v>1</v>
      </c>
      <c r="AE249" s="50">
        <v>10</v>
      </c>
      <c r="AF249" s="48" t="s">
        <v>9</v>
      </c>
      <c r="AG249" s="49">
        <v>1</v>
      </c>
      <c r="AH249" s="49">
        <v>188190</v>
      </c>
      <c r="AI249" s="49">
        <v>5132455</v>
      </c>
      <c r="AJ249" s="49">
        <v>513245</v>
      </c>
      <c r="AK249" s="49">
        <v>5645700</v>
      </c>
      <c r="AL249" s="50">
        <v>5132455</v>
      </c>
      <c r="AM249" s="50">
        <v>513245</v>
      </c>
      <c r="AN249" s="50">
        <v>5645700</v>
      </c>
      <c r="AO249" s="47"/>
      <c r="AP249" s="48" t="s">
        <v>84</v>
      </c>
      <c r="AQ249" s="51">
        <v>30</v>
      </c>
      <c r="AR249" s="48" t="s">
        <v>221</v>
      </c>
      <c r="AS249" s="48">
        <v>24005</v>
      </c>
      <c r="AT249" s="47" t="b">
        <v>0</v>
      </c>
      <c r="AU249" s="48" t="s">
        <v>81</v>
      </c>
      <c r="AV249" s="48"/>
      <c r="AW249" s="48" t="s">
        <v>222</v>
      </c>
      <c r="AX249" s="48"/>
      <c r="AY249" s="48" t="s">
        <v>85</v>
      </c>
      <c r="AZ249" s="47" t="b">
        <v>0</v>
      </c>
      <c r="BA249" s="47"/>
      <c r="BB249" s="47"/>
      <c r="BC249" s="48"/>
      <c r="BD249" s="48"/>
      <c r="BE249" s="47" t="b">
        <v>0</v>
      </c>
      <c r="BF249" s="47" t="b">
        <v>0</v>
      </c>
      <c r="BG249" s="48"/>
      <c r="BH249" s="48"/>
      <c r="BI249" s="49">
        <v>0</v>
      </c>
      <c r="BJ249" s="49">
        <v>0</v>
      </c>
      <c r="BK249" s="49">
        <v>5645700</v>
      </c>
      <c r="BL249" s="48"/>
      <c r="BM249" s="48"/>
      <c r="BN249" s="48"/>
      <c r="BO249" s="48"/>
      <c r="BP249" s="48" t="s">
        <v>181</v>
      </c>
      <c r="BQ249" s="48"/>
      <c r="BR249" s="48"/>
      <c r="BS249" s="48">
        <v>0</v>
      </c>
      <c r="BT249" s="48"/>
      <c r="BU249" s="48" t="s">
        <v>342</v>
      </c>
      <c r="BW249" s="24" t="str">
        <f ca="1">VLOOKUP(BX249,Data!B:D,3,0)</f>
        <v>김화니</v>
      </c>
      <c r="BX249" s="24" t="str">
        <f>IFERROR(VLOOKUP(M249, 할인점점포등록!E:I, 5, 0), M249)</f>
        <v>지오영</v>
      </c>
    </row>
    <row r="250" spans="2:76" ht="16.5" customHeight="1" x14ac:dyDescent="0.3">
      <c r="B250" s="47"/>
      <c r="C250" s="47" t="b">
        <v>1</v>
      </c>
      <c r="D250" s="48"/>
      <c r="E250" s="48" t="s">
        <v>211</v>
      </c>
      <c r="F250" s="48">
        <v>202610010043</v>
      </c>
      <c r="G250" s="52">
        <v>46296</v>
      </c>
      <c r="H250" s="48" t="s">
        <v>82</v>
      </c>
      <c r="I250" s="48" t="s">
        <v>83</v>
      </c>
      <c r="J250" s="48" t="s">
        <v>212</v>
      </c>
      <c r="K250" s="48" t="s">
        <v>213</v>
      </c>
      <c r="L250" s="48" t="s">
        <v>331</v>
      </c>
      <c r="M250" s="48" t="s">
        <v>331</v>
      </c>
      <c r="N250" s="48"/>
      <c r="O250" s="47" t="s">
        <v>332</v>
      </c>
      <c r="P250" s="48" t="s">
        <v>339</v>
      </c>
      <c r="Q250" s="48"/>
      <c r="R250" s="47" t="b">
        <v>0</v>
      </c>
      <c r="S250" s="48" t="s">
        <v>249</v>
      </c>
      <c r="T250" s="48" t="s">
        <v>250</v>
      </c>
      <c r="U250" s="48">
        <v>30</v>
      </c>
      <c r="V250" s="48" t="s">
        <v>234</v>
      </c>
      <c r="W250" s="48" t="s">
        <v>235</v>
      </c>
      <c r="X250" s="48" t="s">
        <v>236</v>
      </c>
      <c r="Y250" s="47"/>
      <c r="Z250" s="48" t="s">
        <v>84</v>
      </c>
      <c r="AA250" s="49">
        <v>18000</v>
      </c>
      <c r="AB250" s="49">
        <v>16200</v>
      </c>
      <c r="AC250" s="49">
        <v>60</v>
      </c>
      <c r="AD250" s="47" t="b">
        <v>1</v>
      </c>
      <c r="AE250" s="50">
        <v>10</v>
      </c>
      <c r="AF250" s="48" t="s">
        <v>9</v>
      </c>
      <c r="AG250" s="49">
        <v>1</v>
      </c>
      <c r="AH250" s="49">
        <v>16200</v>
      </c>
      <c r="AI250" s="49">
        <v>883636</v>
      </c>
      <c r="AJ250" s="49">
        <v>88364</v>
      </c>
      <c r="AK250" s="49">
        <v>972000</v>
      </c>
      <c r="AL250" s="50">
        <v>883636</v>
      </c>
      <c r="AM250" s="50">
        <v>88364</v>
      </c>
      <c r="AN250" s="50">
        <v>972000</v>
      </c>
      <c r="AO250" s="47"/>
      <c r="AP250" s="48" t="s">
        <v>84</v>
      </c>
      <c r="AQ250" s="51">
        <v>60</v>
      </c>
      <c r="AR250" s="48" t="s">
        <v>221</v>
      </c>
      <c r="AS250" s="48">
        <v>26001</v>
      </c>
      <c r="AT250" s="47" t="b">
        <v>0</v>
      </c>
      <c r="AU250" s="48" t="s">
        <v>81</v>
      </c>
      <c r="AV250" s="48"/>
      <c r="AW250" s="48" t="s">
        <v>222</v>
      </c>
      <c r="AX250" s="48"/>
      <c r="AY250" s="48" t="s">
        <v>85</v>
      </c>
      <c r="AZ250" s="47" t="b">
        <v>0</v>
      </c>
      <c r="BA250" s="47"/>
      <c r="BB250" s="47"/>
      <c r="BC250" s="48"/>
      <c r="BD250" s="48"/>
      <c r="BE250" s="47" t="b">
        <v>0</v>
      </c>
      <c r="BF250" s="47" t="b">
        <v>0</v>
      </c>
      <c r="BG250" s="48"/>
      <c r="BH250" s="48"/>
      <c r="BI250" s="49">
        <v>0</v>
      </c>
      <c r="BJ250" s="49">
        <v>0</v>
      </c>
      <c r="BK250" s="49">
        <v>972000</v>
      </c>
      <c r="BL250" s="48"/>
      <c r="BM250" s="48"/>
      <c r="BN250" s="48"/>
      <c r="BO250" s="48"/>
      <c r="BP250" s="48" t="s">
        <v>181</v>
      </c>
      <c r="BQ250" s="48"/>
      <c r="BR250" s="48"/>
      <c r="BS250" s="48">
        <v>0</v>
      </c>
      <c r="BT250" s="48"/>
      <c r="BU250" s="48" t="s">
        <v>342</v>
      </c>
      <c r="BW250" s="24" t="str">
        <f ca="1">VLOOKUP(BX250,Data!B:D,3,0)</f>
        <v>김화니</v>
      </c>
      <c r="BX250" s="24" t="str">
        <f>IFERROR(VLOOKUP(M250, 할인점점포등록!E:I, 5, 0), M250)</f>
        <v>지오영</v>
      </c>
    </row>
    <row r="251" spans="2:76" ht="16.5" customHeight="1" x14ac:dyDescent="0.3">
      <c r="B251" s="47"/>
      <c r="C251" s="47" t="b">
        <v>1</v>
      </c>
      <c r="D251" s="48"/>
      <c r="E251" s="48" t="s">
        <v>211</v>
      </c>
      <c r="F251" s="48">
        <v>202610010043</v>
      </c>
      <c r="G251" s="52">
        <v>46296</v>
      </c>
      <c r="H251" s="48" t="s">
        <v>82</v>
      </c>
      <c r="I251" s="48" t="s">
        <v>83</v>
      </c>
      <c r="J251" s="48" t="s">
        <v>212</v>
      </c>
      <c r="K251" s="48" t="s">
        <v>213</v>
      </c>
      <c r="L251" s="48" t="s">
        <v>331</v>
      </c>
      <c r="M251" s="48" t="s">
        <v>331</v>
      </c>
      <c r="N251" s="48"/>
      <c r="O251" s="47" t="s">
        <v>332</v>
      </c>
      <c r="P251" s="48" t="s">
        <v>339</v>
      </c>
      <c r="Q251" s="48"/>
      <c r="R251" s="47" t="b">
        <v>0</v>
      </c>
      <c r="S251" s="48" t="s">
        <v>241</v>
      </c>
      <c r="T251" s="48" t="s">
        <v>242</v>
      </c>
      <c r="U251" s="48">
        <v>28</v>
      </c>
      <c r="V251" s="48" t="s">
        <v>234</v>
      </c>
      <c r="W251" s="48" t="s">
        <v>235</v>
      </c>
      <c r="X251" s="48" t="s">
        <v>236</v>
      </c>
      <c r="Y251" s="47"/>
      <c r="Z251" s="48" t="s">
        <v>84</v>
      </c>
      <c r="AA251" s="49">
        <v>12712</v>
      </c>
      <c r="AB251" s="49">
        <v>11441</v>
      </c>
      <c r="AC251" s="49">
        <v>40</v>
      </c>
      <c r="AD251" s="47" t="b">
        <v>1</v>
      </c>
      <c r="AE251" s="50">
        <v>10</v>
      </c>
      <c r="AF251" s="48" t="s">
        <v>9</v>
      </c>
      <c r="AG251" s="49">
        <v>1</v>
      </c>
      <c r="AH251" s="49">
        <v>11441</v>
      </c>
      <c r="AI251" s="49">
        <v>416036</v>
      </c>
      <c r="AJ251" s="49">
        <v>41604</v>
      </c>
      <c r="AK251" s="49">
        <v>457640</v>
      </c>
      <c r="AL251" s="50">
        <v>416036</v>
      </c>
      <c r="AM251" s="50">
        <v>41604</v>
      </c>
      <c r="AN251" s="50">
        <v>457640</v>
      </c>
      <c r="AO251" s="47"/>
      <c r="AP251" s="48" t="s">
        <v>84</v>
      </c>
      <c r="AQ251" s="51">
        <v>40</v>
      </c>
      <c r="AR251" s="48" t="s">
        <v>221</v>
      </c>
      <c r="AS251" s="48">
        <v>26001</v>
      </c>
      <c r="AT251" s="47" t="b">
        <v>0</v>
      </c>
      <c r="AU251" s="48" t="s">
        <v>81</v>
      </c>
      <c r="AV251" s="48"/>
      <c r="AW251" s="48" t="s">
        <v>222</v>
      </c>
      <c r="AX251" s="48"/>
      <c r="AY251" s="48" t="s">
        <v>85</v>
      </c>
      <c r="AZ251" s="47" t="b">
        <v>0</v>
      </c>
      <c r="BA251" s="47"/>
      <c r="BB251" s="47"/>
      <c r="BC251" s="48"/>
      <c r="BD251" s="48"/>
      <c r="BE251" s="47" t="b">
        <v>0</v>
      </c>
      <c r="BF251" s="47" t="b">
        <v>0</v>
      </c>
      <c r="BG251" s="48"/>
      <c r="BH251" s="48"/>
      <c r="BI251" s="49">
        <v>0</v>
      </c>
      <c r="BJ251" s="49">
        <v>0</v>
      </c>
      <c r="BK251" s="49">
        <v>457640</v>
      </c>
      <c r="BL251" s="48"/>
      <c r="BM251" s="48"/>
      <c r="BN251" s="48"/>
      <c r="BO251" s="48"/>
      <c r="BP251" s="48" t="s">
        <v>181</v>
      </c>
      <c r="BQ251" s="48"/>
      <c r="BR251" s="48"/>
      <c r="BS251" s="48">
        <v>0</v>
      </c>
      <c r="BT251" s="48"/>
      <c r="BU251" s="48" t="s">
        <v>342</v>
      </c>
      <c r="BW251" s="24" t="str">
        <f ca="1">VLOOKUP(BX251,Data!B:D,3,0)</f>
        <v>김화니</v>
      </c>
      <c r="BX251" s="24" t="str">
        <f>IFERROR(VLOOKUP(M251, 할인점점포등록!E:I, 5, 0), M251)</f>
        <v>지오영</v>
      </c>
    </row>
    <row r="252" spans="2:76" ht="16.5" customHeight="1" x14ac:dyDescent="0.3">
      <c r="B252" s="47"/>
      <c r="C252" s="47" t="b">
        <v>1</v>
      </c>
      <c r="D252" s="48"/>
      <c r="E252" s="48" t="s">
        <v>211</v>
      </c>
      <c r="F252" s="48">
        <v>202610010043</v>
      </c>
      <c r="G252" s="52">
        <v>46296</v>
      </c>
      <c r="H252" s="48" t="s">
        <v>82</v>
      </c>
      <c r="I252" s="48" t="s">
        <v>83</v>
      </c>
      <c r="J252" s="48" t="s">
        <v>212</v>
      </c>
      <c r="K252" s="48" t="s">
        <v>213</v>
      </c>
      <c r="L252" s="48" t="s">
        <v>331</v>
      </c>
      <c r="M252" s="48" t="s">
        <v>331</v>
      </c>
      <c r="N252" s="48"/>
      <c r="O252" s="47" t="s">
        <v>332</v>
      </c>
      <c r="P252" s="48" t="s">
        <v>339</v>
      </c>
      <c r="Q252" s="48"/>
      <c r="R252" s="47" t="b">
        <v>0</v>
      </c>
      <c r="S252" s="48" t="s">
        <v>294</v>
      </c>
      <c r="T252" s="48" t="s">
        <v>295</v>
      </c>
      <c r="U252" s="48">
        <v>21</v>
      </c>
      <c r="V252" s="48" t="s">
        <v>218</v>
      </c>
      <c r="W252" s="48" t="s">
        <v>219</v>
      </c>
      <c r="X252" s="48" t="s">
        <v>225</v>
      </c>
      <c r="Y252" s="47"/>
      <c r="Z252" s="48" t="s">
        <v>84</v>
      </c>
      <c r="AA252" s="49">
        <v>25200</v>
      </c>
      <c r="AB252" s="49">
        <v>22680</v>
      </c>
      <c r="AC252" s="49">
        <v>50</v>
      </c>
      <c r="AD252" s="47" t="b">
        <v>1</v>
      </c>
      <c r="AE252" s="50">
        <v>10</v>
      </c>
      <c r="AF252" s="48" t="s">
        <v>9</v>
      </c>
      <c r="AG252" s="49">
        <v>1</v>
      </c>
      <c r="AH252" s="49">
        <v>22680</v>
      </c>
      <c r="AI252" s="49">
        <v>1030909</v>
      </c>
      <c r="AJ252" s="49">
        <v>103091</v>
      </c>
      <c r="AK252" s="49">
        <v>1134000</v>
      </c>
      <c r="AL252" s="50">
        <v>1030909</v>
      </c>
      <c r="AM252" s="50">
        <v>103091</v>
      </c>
      <c r="AN252" s="50">
        <v>1134000</v>
      </c>
      <c r="AO252" s="47"/>
      <c r="AP252" s="48" t="s">
        <v>84</v>
      </c>
      <c r="AQ252" s="51">
        <v>50</v>
      </c>
      <c r="AR252" s="48" t="s">
        <v>221</v>
      </c>
      <c r="AS252" s="48">
        <v>26004</v>
      </c>
      <c r="AT252" s="47" t="b">
        <v>0</v>
      </c>
      <c r="AU252" s="48" t="s">
        <v>81</v>
      </c>
      <c r="AV252" s="48"/>
      <c r="AW252" s="48" t="s">
        <v>222</v>
      </c>
      <c r="AX252" s="48"/>
      <c r="AY252" s="48" t="s">
        <v>85</v>
      </c>
      <c r="AZ252" s="47" t="b">
        <v>0</v>
      </c>
      <c r="BA252" s="47"/>
      <c r="BB252" s="47"/>
      <c r="BC252" s="48"/>
      <c r="BD252" s="48"/>
      <c r="BE252" s="47" t="b">
        <v>0</v>
      </c>
      <c r="BF252" s="47" t="b">
        <v>0</v>
      </c>
      <c r="BG252" s="48"/>
      <c r="BH252" s="48"/>
      <c r="BI252" s="49">
        <v>0</v>
      </c>
      <c r="BJ252" s="49">
        <v>0</v>
      </c>
      <c r="BK252" s="49">
        <v>1134000</v>
      </c>
      <c r="BL252" s="48"/>
      <c r="BM252" s="48"/>
      <c r="BN252" s="48"/>
      <c r="BO252" s="48"/>
      <c r="BP252" s="48" t="s">
        <v>181</v>
      </c>
      <c r="BQ252" s="48"/>
      <c r="BR252" s="48"/>
      <c r="BS252" s="48">
        <v>0</v>
      </c>
      <c r="BT252" s="48"/>
      <c r="BU252" s="48" t="s">
        <v>342</v>
      </c>
      <c r="BW252" s="24" t="str">
        <f ca="1">VLOOKUP(BX252,Data!B:D,3,0)</f>
        <v>김화니</v>
      </c>
      <c r="BX252" s="24" t="str">
        <f>IFERROR(VLOOKUP(M252, 할인점점포등록!E:I, 5, 0), M252)</f>
        <v>지오영</v>
      </c>
    </row>
    <row r="253" spans="2:76" ht="16.5" customHeight="1" x14ac:dyDescent="0.3">
      <c r="B253" s="47"/>
      <c r="C253" s="47" t="b">
        <v>1</v>
      </c>
      <c r="D253" s="48"/>
      <c r="E253" s="48" t="s">
        <v>211</v>
      </c>
      <c r="F253" s="48">
        <v>202610010043</v>
      </c>
      <c r="G253" s="52">
        <v>46296</v>
      </c>
      <c r="H253" s="48" t="s">
        <v>82</v>
      </c>
      <c r="I253" s="48" t="s">
        <v>83</v>
      </c>
      <c r="J253" s="48" t="s">
        <v>212</v>
      </c>
      <c r="K253" s="48" t="s">
        <v>213</v>
      </c>
      <c r="L253" s="48" t="s">
        <v>331</v>
      </c>
      <c r="M253" s="48" t="s">
        <v>331</v>
      </c>
      <c r="N253" s="48"/>
      <c r="O253" s="47" t="s">
        <v>332</v>
      </c>
      <c r="P253" s="48" t="s">
        <v>339</v>
      </c>
      <c r="Q253" s="48"/>
      <c r="R253" s="47" t="b">
        <v>0</v>
      </c>
      <c r="S253" s="48" t="s">
        <v>433</v>
      </c>
      <c r="T253" s="48" t="s">
        <v>434</v>
      </c>
      <c r="U253" s="48">
        <v>30</v>
      </c>
      <c r="V253" s="48" t="s">
        <v>234</v>
      </c>
      <c r="W253" s="48" t="s">
        <v>235</v>
      </c>
      <c r="X253" s="48" t="s">
        <v>236</v>
      </c>
      <c r="Y253" s="47"/>
      <c r="Z253" s="48" t="s">
        <v>84</v>
      </c>
      <c r="AA253" s="49">
        <v>17760</v>
      </c>
      <c r="AB253" s="49">
        <v>15984</v>
      </c>
      <c r="AC253" s="49">
        <v>100</v>
      </c>
      <c r="AD253" s="47" t="b">
        <v>1</v>
      </c>
      <c r="AE253" s="50">
        <v>10</v>
      </c>
      <c r="AF253" s="48" t="s">
        <v>9</v>
      </c>
      <c r="AG253" s="49">
        <v>1</v>
      </c>
      <c r="AH253" s="49">
        <v>15984</v>
      </c>
      <c r="AI253" s="49">
        <v>1453091</v>
      </c>
      <c r="AJ253" s="49">
        <v>145309</v>
      </c>
      <c r="AK253" s="49">
        <v>1598400</v>
      </c>
      <c r="AL253" s="50">
        <v>1453091</v>
      </c>
      <c r="AM253" s="50">
        <v>145309</v>
      </c>
      <c r="AN253" s="50">
        <v>1598400</v>
      </c>
      <c r="AO253" s="47"/>
      <c r="AP253" s="48" t="s">
        <v>84</v>
      </c>
      <c r="AQ253" s="51">
        <v>100</v>
      </c>
      <c r="AR253" s="48" t="s">
        <v>221</v>
      </c>
      <c r="AS253" s="48">
        <v>25001</v>
      </c>
      <c r="AT253" s="47" t="b">
        <v>0</v>
      </c>
      <c r="AU253" s="48" t="s">
        <v>81</v>
      </c>
      <c r="AV253" s="48"/>
      <c r="AW253" s="48" t="s">
        <v>222</v>
      </c>
      <c r="AX253" s="48"/>
      <c r="AY253" s="48" t="s">
        <v>85</v>
      </c>
      <c r="AZ253" s="47" t="b">
        <v>0</v>
      </c>
      <c r="BA253" s="47"/>
      <c r="BB253" s="47"/>
      <c r="BC253" s="48"/>
      <c r="BD253" s="48"/>
      <c r="BE253" s="47" t="b">
        <v>0</v>
      </c>
      <c r="BF253" s="47" t="b">
        <v>0</v>
      </c>
      <c r="BG253" s="48"/>
      <c r="BH253" s="48"/>
      <c r="BI253" s="49">
        <v>0</v>
      </c>
      <c r="BJ253" s="49">
        <v>0</v>
      </c>
      <c r="BK253" s="49">
        <v>1598400</v>
      </c>
      <c r="BL253" s="48"/>
      <c r="BM253" s="48"/>
      <c r="BN253" s="48"/>
      <c r="BO253" s="48"/>
      <c r="BP253" s="48" t="s">
        <v>181</v>
      </c>
      <c r="BQ253" s="48"/>
      <c r="BR253" s="48"/>
      <c r="BS253" s="48">
        <v>0</v>
      </c>
      <c r="BT253" s="48"/>
      <c r="BU253" s="48" t="s">
        <v>342</v>
      </c>
      <c r="BW253" s="24" t="str">
        <f ca="1">VLOOKUP(BX253,Data!B:D,3,0)</f>
        <v>김화니</v>
      </c>
      <c r="BX253" s="24" t="str">
        <f>IFERROR(VLOOKUP(M253, 할인점점포등록!E:I, 5, 0), M253)</f>
        <v>지오영</v>
      </c>
    </row>
    <row r="254" spans="2:76" ht="16.5" customHeight="1" x14ac:dyDescent="0.3">
      <c r="B254" s="47"/>
      <c r="C254" s="47" t="b">
        <v>1</v>
      </c>
      <c r="D254" s="48"/>
      <c r="E254" s="48" t="s">
        <v>211</v>
      </c>
      <c r="F254" s="48">
        <v>202610010043</v>
      </c>
      <c r="G254" s="52">
        <v>46296</v>
      </c>
      <c r="H254" s="48" t="s">
        <v>82</v>
      </c>
      <c r="I254" s="48" t="s">
        <v>83</v>
      </c>
      <c r="J254" s="48" t="s">
        <v>212</v>
      </c>
      <c r="K254" s="48" t="s">
        <v>213</v>
      </c>
      <c r="L254" s="48" t="s">
        <v>331</v>
      </c>
      <c r="M254" s="48" t="s">
        <v>331</v>
      </c>
      <c r="N254" s="48"/>
      <c r="O254" s="47" t="s">
        <v>332</v>
      </c>
      <c r="P254" s="48" t="s">
        <v>339</v>
      </c>
      <c r="Q254" s="48"/>
      <c r="R254" s="47" t="b">
        <v>0</v>
      </c>
      <c r="S254" s="48" t="s">
        <v>399</v>
      </c>
      <c r="T254" s="48" t="s">
        <v>346</v>
      </c>
      <c r="U254" s="48">
        <v>30</v>
      </c>
      <c r="V254" s="48" t="s">
        <v>218</v>
      </c>
      <c r="W254" s="48" t="s">
        <v>219</v>
      </c>
      <c r="X254" s="48" t="s">
        <v>225</v>
      </c>
      <c r="Y254" s="47"/>
      <c r="Z254" s="48" t="s">
        <v>84</v>
      </c>
      <c r="AA254" s="49">
        <v>15000</v>
      </c>
      <c r="AB254" s="49">
        <v>13500</v>
      </c>
      <c r="AC254" s="49">
        <v>10</v>
      </c>
      <c r="AD254" s="47" t="b">
        <v>1</v>
      </c>
      <c r="AE254" s="50">
        <v>10</v>
      </c>
      <c r="AF254" s="48" t="s">
        <v>9</v>
      </c>
      <c r="AG254" s="49">
        <v>1</v>
      </c>
      <c r="AH254" s="49">
        <v>13500</v>
      </c>
      <c r="AI254" s="49">
        <v>122727</v>
      </c>
      <c r="AJ254" s="49">
        <v>12273</v>
      </c>
      <c r="AK254" s="49">
        <v>135000</v>
      </c>
      <c r="AL254" s="50">
        <v>122727</v>
      </c>
      <c r="AM254" s="50">
        <v>12273</v>
      </c>
      <c r="AN254" s="50">
        <v>135000</v>
      </c>
      <c r="AO254" s="47"/>
      <c r="AP254" s="48" t="s">
        <v>84</v>
      </c>
      <c r="AQ254" s="51">
        <v>10</v>
      </c>
      <c r="AR254" s="48" t="s">
        <v>221</v>
      </c>
      <c r="AS254" s="48" t="s">
        <v>396</v>
      </c>
      <c r="AT254" s="47" t="b">
        <v>0</v>
      </c>
      <c r="AU254" s="48" t="s">
        <v>81</v>
      </c>
      <c r="AV254" s="48"/>
      <c r="AW254" s="48" t="s">
        <v>222</v>
      </c>
      <c r="AX254" s="48"/>
      <c r="AY254" s="48" t="s">
        <v>85</v>
      </c>
      <c r="AZ254" s="47" t="b">
        <v>0</v>
      </c>
      <c r="BA254" s="47"/>
      <c r="BB254" s="47"/>
      <c r="BC254" s="48"/>
      <c r="BD254" s="48"/>
      <c r="BE254" s="47" t="b">
        <v>0</v>
      </c>
      <c r="BF254" s="47" t="b">
        <v>0</v>
      </c>
      <c r="BG254" s="48"/>
      <c r="BH254" s="48"/>
      <c r="BI254" s="49">
        <v>0</v>
      </c>
      <c r="BJ254" s="49">
        <v>0</v>
      </c>
      <c r="BK254" s="49">
        <v>135000</v>
      </c>
      <c r="BL254" s="48"/>
      <c r="BM254" s="48"/>
      <c r="BN254" s="48"/>
      <c r="BO254" s="48"/>
      <c r="BP254" s="48" t="s">
        <v>181</v>
      </c>
      <c r="BQ254" s="48"/>
      <c r="BR254" s="48"/>
      <c r="BS254" s="48">
        <v>0</v>
      </c>
      <c r="BT254" s="48"/>
      <c r="BU254" s="48" t="s">
        <v>342</v>
      </c>
      <c r="BW254" s="24" t="str">
        <f ca="1">VLOOKUP(BX254,Data!B:D,3,0)</f>
        <v>김화니</v>
      </c>
      <c r="BX254" s="24" t="str">
        <f>IFERROR(VLOOKUP(M254, 할인점점포등록!E:I, 5, 0), M254)</f>
        <v>지오영</v>
      </c>
    </row>
    <row r="255" spans="2:76" ht="16.5" customHeight="1" x14ac:dyDescent="0.3">
      <c r="B255" s="47"/>
      <c r="C255" s="47" t="b">
        <v>1</v>
      </c>
      <c r="D255" s="48"/>
      <c r="E255" s="48" t="s">
        <v>211</v>
      </c>
      <c r="F255" s="48">
        <v>202610010043</v>
      </c>
      <c r="G255" s="52">
        <v>46296</v>
      </c>
      <c r="H255" s="48" t="s">
        <v>82</v>
      </c>
      <c r="I255" s="48" t="s">
        <v>83</v>
      </c>
      <c r="J255" s="48" t="s">
        <v>212</v>
      </c>
      <c r="K255" s="48" t="s">
        <v>213</v>
      </c>
      <c r="L255" s="48" t="s">
        <v>331</v>
      </c>
      <c r="M255" s="48" t="s">
        <v>331</v>
      </c>
      <c r="N255" s="48"/>
      <c r="O255" s="47" t="s">
        <v>332</v>
      </c>
      <c r="P255" s="48" t="s">
        <v>339</v>
      </c>
      <c r="Q255" s="48"/>
      <c r="R255" s="47" t="b">
        <v>0</v>
      </c>
      <c r="S255" s="48" t="s">
        <v>345</v>
      </c>
      <c r="T255" s="48" t="s">
        <v>346</v>
      </c>
      <c r="U255" s="48">
        <v>90</v>
      </c>
      <c r="V255" s="48" t="s">
        <v>218</v>
      </c>
      <c r="W255" s="48" t="s">
        <v>219</v>
      </c>
      <c r="X255" s="48" t="s">
        <v>225</v>
      </c>
      <c r="Y255" s="47"/>
      <c r="Z255" s="48" t="s">
        <v>84</v>
      </c>
      <c r="AA255" s="49">
        <v>45000</v>
      </c>
      <c r="AB255" s="49">
        <v>40500</v>
      </c>
      <c r="AC255" s="49">
        <v>10</v>
      </c>
      <c r="AD255" s="47" t="b">
        <v>1</v>
      </c>
      <c r="AE255" s="50">
        <v>10</v>
      </c>
      <c r="AF255" s="48" t="s">
        <v>9</v>
      </c>
      <c r="AG255" s="49">
        <v>1</v>
      </c>
      <c r="AH255" s="49">
        <v>40500</v>
      </c>
      <c r="AI255" s="49">
        <v>368182</v>
      </c>
      <c r="AJ255" s="49">
        <v>36818</v>
      </c>
      <c r="AK255" s="49">
        <v>405000</v>
      </c>
      <c r="AL255" s="50">
        <v>368182</v>
      </c>
      <c r="AM255" s="50">
        <v>36818</v>
      </c>
      <c r="AN255" s="50">
        <v>405000</v>
      </c>
      <c r="AO255" s="47"/>
      <c r="AP255" s="48" t="s">
        <v>84</v>
      </c>
      <c r="AQ255" s="51">
        <v>10</v>
      </c>
      <c r="AR255" s="48" t="s">
        <v>221</v>
      </c>
      <c r="AS255" s="48">
        <v>24004</v>
      </c>
      <c r="AT255" s="47" t="b">
        <v>0</v>
      </c>
      <c r="AU255" s="48" t="s">
        <v>81</v>
      </c>
      <c r="AV255" s="48"/>
      <c r="AW255" s="48" t="s">
        <v>222</v>
      </c>
      <c r="AX255" s="48"/>
      <c r="AY255" s="48" t="s">
        <v>85</v>
      </c>
      <c r="AZ255" s="47" t="b">
        <v>0</v>
      </c>
      <c r="BA255" s="47"/>
      <c r="BB255" s="47"/>
      <c r="BC255" s="48"/>
      <c r="BD255" s="48"/>
      <c r="BE255" s="47" t="b">
        <v>0</v>
      </c>
      <c r="BF255" s="47" t="b">
        <v>0</v>
      </c>
      <c r="BG255" s="48"/>
      <c r="BH255" s="48"/>
      <c r="BI255" s="49">
        <v>0</v>
      </c>
      <c r="BJ255" s="49">
        <v>0</v>
      </c>
      <c r="BK255" s="49">
        <v>405000</v>
      </c>
      <c r="BL255" s="48"/>
      <c r="BM255" s="48"/>
      <c r="BN255" s="48"/>
      <c r="BO255" s="48"/>
      <c r="BP255" s="48" t="s">
        <v>181</v>
      </c>
      <c r="BQ255" s="48"/>
      <c r="BR255" s="48"/>
      <c r="BS255" s="48">
        <v>0</v>
      </c>
      <c r="BT255" s="48"/>
      <c r="BU255" s="48" t="s">
        <v>342</v>
      </c>
      <c r="BW255" s="24" t="str">
        <f ca="1">VLOOKUP(BX255,Data!B:D,3,0)</f>
        <v>김화니</v>
      </c>
      <c r="BX255" s="24" t="str">
        <f>IFERROR(VLOOKUP(M255, 할인점점포등록!E:I, 5, 0), M255)</f>
        <v>지오영</v>
      </c>
    </row>
    <row r="256" spans="2:76" ht="16.5" customHeight="1" x14ac:dyDescent="0.3">
      <c r="B256" s="47"/>
      <c r="C256" s="47" t="b">
        <v>1</v>
      </c>
      <c r="D256" s="48"/>
      <c r="E256" s="48" t="s">
        <v>211</v>
      </c>
      <c r="F256" s="48">
        <v>202610010043</v>
      </c>
      <c r="G256" s="52">
        <v>46296</v>
      </c>
      <c r="H256" s="48" t="s">
        <v>82</v>
      </c>
      <c r="I256" s="48" t="s">
        <v>83</v>
      </c>
      <c r="J256" s="48" t="s">
        <v>212</v>
      </c>
      <c r="K256" s="48" t="s">
        <v>213</v>
      </c>
      <c r="L256" s="48" t="s">
        <v>331</v>
      </c>
      <c r="M256" s="48" t="s">
        <v>331</v>
      </c>
      <c r="N256" s="48"/>
      <c r="O256" s="47" t="s">
        <v>332</v>
      </c>
      <c r="P256" s="48" t="s">
        <v>339</v>
      </c>
      <c r="Q256" s="48"/>
      <c r="R256" s="47" t="b">
        <v>0</v>
      </c>
      <c r="S256" s="48" t="s">
        <v>989</v>
      </c>
      <c r="T256" s="48" t="s">
        <v>990</v>
      </c>
      <c r="U256" s="48">
        <v>30</v>
      </c>
      <c r="V256" s="48" t="s">
        <v>234</v>
      </c>
      <c r="W256" s="48" t="s">
        <v>235</v>
      </c>
      <c r="X256" s="48" t="s">
        <v>236</v>
      </c>
      <c r="Y256" s="47"/>
      <c r="Z256" s="48" t="s">
        <v>84</v>
      </c>
      <c r="AA256" s="49">
        <v>3000</v>
      </c>
      <c r="AB256" s="49">
        <v>2700</v>
      </c>
      <c r="AC256" s="49">
        <v>30</v>
      </c>
      <c r="AD256" s="47" t="b">
        <v>1</v>
      </c>
      <c r="AE256" s="50">
        <v>10</v>
      </c>
      <c r="AF256" s="48" t="s">
        <v>9</v>
      </c>
      <c r="AG256" s="49">
        <v>1</v>
      </c>
      <c r="AH256" s="49">
        <v>2700</v>
      </c>
      <c r="AI256" s="49">
        <v>73636</v>
      </c>
      <c r="AJ256" s="49">
        <v>7364</v>
      </c>
      <c r="AK256" s="49">
        <v>81000</v>
      </c>
      <c r="AL256" s="50">
        <v>73636</v>
      </c>
      <c r="AM256" s="50">
        <v>7364</v>
      </c>
      <c r="AN256" s="50">
        <v>81000</v>
      </c>
      <c r="AO256" s="47"/>
      <c r="AP256" s="48" t="s">
        <v>84</v>
      </c>
      <c r="AQ256" s="51">
        <v>30</v>
      </c>
      <c r="AR256" s="48" t="s">
        <v>221</v>
      </c>
      <c r="AS256" s="48" t="s">
        <v>231</v>
      </c>
      <c r="AT256" s="47" t="b">
        <v>0</v>
      </c>
      <c r="AU256" s="48" t="s">
        <v>81</v>
      </c>
      <c r="AV256" s="48"/>
      <c r="AW256" s="48" t="s">
        <v>222</v>
      </c>
      <c r="AX256" s="48"/>
      <c r="AY256" s="48" t="s">
        <v>85</v>
      </c>
      <c r="AZ256" s="47" t="b">
        <v>0</v>
      </c>
      <c r="BA256" s="47"/>
      <c r="BB256" s="47"/>
      <c r="BC256" s="48"/>
      <c r="BD256" s="48"/>
      <c r="BE256" s="47" t="b">
        <v>0</v>
      </c>
      <c r="BF256" s="47" t="b">
        <v>0</v>
      </c>
      <c r="BG256" s="48"/>
      <c r="BH256" s="48"/>
      <c r="BI256" s="49">
        <v>0</v>
      </c>
      <c r="BJ256" s="49">
        <v>0</v>
      </c>
      <c r="BK256" s="49">
        <v>81000</v>
      </c>
      <c r="BL256" s="48"/>
      <c r="BM256" s="48"/>
      <c r="BN256" s="48"/>
      <c r="BO256" s="48"/>
      <c r="BP256" s="48" t="s">
        <v>181</v>
      </c>
      <c r="BQ256" s="48"/>
      <c r="BR256" s="48"/>
      <c r="BS256" s="48">
        <v>0</v>
      </c>
      <c r="BT256" s="48"/>
      <c r="BU256" s="48" t="s">
        <v>342</v>
      </c>
      <c r="BW256" s="24" t="str">
        <f ca="1">VLOOKUP(BX256,Data!B:D,3,0)</f>
        <v>김화니</v>
      </c>
      <c r="BX256" s="24" t="str">
        <f>IFERROR(VLOOKUP(M256, 할인점점포등록!E:I, 5, 0), M256)</f>
        <v>지오영</v>
      </c>
    </row>
    <row r="257" spans="2:76" ht="16.5" customHeight="1" x14ac:dyDescent="0.3">
      <c r="B257" s="47"/>
      <c r="C257" s="47" t="b">
        <v>1</v>
      </c>
      <c r="D257" s="48"/>
      <c r="E257" s="48" t="s">
        <v>211</v>
      </c>
      <c r="F257" s="48">
        <v>202610010043</v>
      </c>
      <c r="G257" s="52">
        <v>46296</v>
      </c>
      <c r="H257" s="48" t="s">
        <v>82</v>
      </c>
      <c r="I257" s="48" t="s">
        <v>83</v>
      </c>
      <c r="J257" s="48" t="s">
        <v>212</v>
      </c>
      <c r="K257" s="48" t="s">
        <v>213</v>
      </c>
      <c r="L257" s="48" t="s">
        <v>331</v>
      </c>
      <c r="M257" s="48" t="s">
        <v>331</v>
      </c>
      <c r="N257" s="48"/>
      <c r="O257" s="47" t="s">
        <v>332</v>
      </c>
      <c r="P257" s="48" t="s">
        <v>339</v>
      </c>
      <c r="Q257" s="48"/>
      <c r="R257" s="47" t="b">
        <v>0</v>
      </c>
      <c r="S257" s="48" t="s">
        <v>223</v>
      </c>
      <c r="T257" s="48" t="s">
        <v>224</v>
      </c>
      <c r="U257" s="48">
        <v>300</v>
      </c>
      <c r="V257" s="48" t="s">
        <v>218</v>
      </c>
      <c r="W257" s="48" t="s">
        <v>219</v>
      </c>
      <c r="X257" s="48" t="s">
        <v>225</v>
      </c>
      <c r="Y257" s="47"/>
      <c r="Z257" s="48" t="s">
        <v>84</v>
      </c>
      <c r="AA257" s="49">
        <v>44400</v>
      </c>
      <c r="AB257" s="49">
        <v>39960</v>
      </c>
      <c r="AC257" s="49">
        <v>10</v>
      </c>
      <c r="AD257" s="47" t="b">
        <v>1</v>
      </c>
      <c r="AE257" s="50">
        <v>10</v>
      </c>
      <c r="AF257" s="48" t="s">
        <v>9</v>
      </c>
      <c r="AG257" s="49">
        <v>1</v>
      </c>
      <c r="AH257" s="49">
        <v>39960</v>
      </c>
      <c r="AI257" s="49">
        <v>363273</v>
      </c>
      <c r="AJ257" s="49">
        <v>36327</v>
      </c>
      <c r="AK257" s="49">
        <v>399600</v>
      </c>
      <c r="AL257" s="50">
        <v>363273</v>
      </c>
      <c r="AM257" s="50">
        <v>36327</v>
      </c>
      <c r="AN257" s="50">
        <v>399600</v>
      </c>
      <c r="AO257" s="47"/>
      <c r="AP257" s="48" t="s">
        <v>84</v>
      </c>
      <c r="AQ257" s="51">
        <v>10</v>
      </c>
      <c r="AR257" s="48" t="s">
        <v>221</v>
      </c>
      <c r="AS257" s="48">
        <v>26005</v>
      </c>
      <c r="AT257" s="47" t="b">
        <v>0</v>
      </c>
      <c r="AU257" s="48" t="s">
        <v>81</v>
      </c>
      <c r="AV257" s="48"/>
      <c r="AW257" s="48" t="s">
        <v>222</v>
      </c>
      <c r="AX257" s="48"/>
      <c r="AY257" s="48" t="s">
        <v>85</v>
      </c>
      <c r="AZ257" s="47" t="b">
        <v>0</v>
      </c>
      <c r="BA257" s="47"/>
      <c r="BB257" s="47"/>
      <c r="BC257" s="48"/>
      <c r="BD257" s="48"/>
      <c r="BE257" s="47" t="b">
        <v>0</v>
      </c>
      <c r="BF257" s="47" t="b">
        <v>0</v>
      </c>
      <c r="BG257" s="48"/>
      <c r="BH257" s="48"/>
      <c r="BI257" s="49">
        <v>0</v>
      </c>
      <c r="BJ257" s="49">
        <v>0</v>
      </c>
      <c r="BK257" s="49">
        <v>399600</v>
      </c>
      <c r="BL257" s="48"/>
      <c r="BM257" s="48"/>
      <c r="BN257" s="48"/>
      <c r="BO257" s="48"/>
      <c r="BP257" s="48" t="s">
        <v>181</v>
      </c>
      <c r="BQ257" s="48"/>
      <c r="BR257" s="48"/>
      <c r="BS257" s="48">
        <v>0</v>
      </c>
      <c r="BT257" s="48"/>
      <c r="BU257" s="48" t="s">
        <v>342</v>
      </c>
      <c r="BW257" s="24" t="str">
        <f ca="1">VLOOKUP(BX257,Data!B:D,3,0)</f>
        <v>김화니</v>
      </c>
      <c r="BX257" s="24" t="str">
        <f>IFERROR(VLOOKUP(M257, 할인점점포등록!E:I, 5, 0), M257)</f>
        <v>지오영</v>
      </c>
    </row>
    <row r="258" spans="2:76" ht="16.5" customHeight="1" x14ac:dyDescent="0.3">
      <c r="B258" s="47"/>
      <c r="C258" s="47" t="b">
        <v>1</v>
      </c>
      <c r="D258" s="48"/>
      <c r="E258" s="48" t="s">
        <v>211</v>
      </c>
      <c r="F258" s="48">
        <v>202610010043</v>
      </c>
      <c r="G258" s="52">
        <v>46296</v>
      </c>
      <c r="H258" s="48" t="s">
        <v>82</v>
      </c>
      <c r="I258" s="48" t="s">
        <v>83</v>
      </c>
      <c r="J258" s="48" t="s">
        <v>212</v>
      </c>
      <c r="K258" s="48" t="s">
        <v>213</v>
      </c>
      <c r="L258" s="48" t="s">
        <v>331</v>
      </c>
      <c r="M258" s="48" t="s">
        <v>331</v>
      </c>
      <c r="N258" s="48"/>
      <c r="O258" s="47" t="s">
        <v>332</v>
      </c>
      <c r="P258" s="48" t="s">
        <v>339</v>
      </c>
      <c r="Q258" s="48"/>
      <c r="R258" s="47" t="b">
        <v>0</v>
      </c>
      <c r="S258" s="48" t="s">
        <v>267</v>
      </c>
      <c r="T258" s="48" t="s">
        <v>224</v>
      </c>
      <c r="U258" s="48">
        <v>30</v>
      </c>
      <c r="V258" s="48" t="s">
        <v>218</v>
      </c>
      <c r="W258" s="48" t="s">
        <v>219</v>
      </c>
      <c r="X258" s="48" t="s">
        <v>225</v>
      </c>
      <c r="Y258" s="47"/>
      <c r="Z258" s="48" t="s">
        <v>84</v>
      </c>
      <c r="AA258" s="49">
        <v>4440</v>
      </c>
      <c r="AB258" s="49">
        <v>3996</v>
      </c>
      <c r="AC258" s="49">
        <v>20</v>
      </c>
      <c r="AD258" s="47" t="b">
        <v>1</v>
      </c>
      <c r="AE258" s="50">
        <v>10</v>
      </c>
      <c r="AF258" s="48" t="s">
        <v>9</v>
      </c>
      <c r="AG258" s="49">
        <v>1</v>
      </c>
      <c r="AH258" s="49">
        <v>3996</v>
      </c>
      <c r="AI258" s="49">
        <v>72655</v>
      </c>
      <c r="AJ258" s="49">
        <v>7265</v>
      </c>
      <c r="AK258" s="49">
        <v>79920</v>
      </c>
      <c r="AL258" s="50">
        <v>72655</v>
      </c>
      <c r="AM258" s="50">
        <v>7265</v>
      </c>
      <c r="AN258" s="50">
        <v>79920</v>
      </c>
      <c r="AO258" s="47"/>
      <c r="AP258" s="48" t="s">
        <v>84</v>
      </c>
      <c r="AQ258" s="51">
        <v>20</v>
      </c>
      <c r="AR258" s="48" t="s">
        <v>221</v>
      </c>
      <c r="AS258" s="48" t="s">
        <v>268</v>
      </c>
      <c r="AT258" s="47" t="b">
        <v>0</v>
      </c>
      <c r="AU258" s="48" t="s">
        <v>81</v>
      </c>
      <c r="AV258" s="48"/>
      <c r="AW258" s="48" t="s">
        <v>222</v>
      </c>
      <c r="AX258" s="48"/>
      <c r="AY258" s="48" t="s">
        <v>85</v>
      </c>
      <c r="AZ258" s="47" t="b">
        <v>0</v>
      </c>
      <c r="BA258" s="47"/>
      <c r="BB258" s="47"/>
      <c r="BC258" s="48"/>
      <c r="BD258" s="48"/>
      <c r="BE258" s="47" t="b">
        <v>0</v>
      </c>
      <c r="BF258" s="47" t="b">
        <v>0</v>
      </c>
      <c r="BG258" s="48"/>
      <c r="BH258" s="48"/>
      <c r="BI258" s="49">
        <v>0</v>
      </c>
      <c r="BJ258" s="49">
        <v>0</v>
      </c>
      <c r="BK258" s="49">
        <v>79920</v>
      </c>
      <c r="BL258" s="48"/>
      <c r="BM258" s="48"/>
      <c r="BN258" s="48"/>
      <c r="BO258" s="48"/>
      <c r="BP258" s="48" t="s">
        <v>181</v>
      </c>
      <c r="BQ258" s="48"/>
      <c r="BR258" s="48"/>
      <c r="BS258" s="48">
        <v>0</v>
      </c>
      <c r="BT258" s="48"/>
      <c r="BU258" s="48" t="s">
        <v>342</v>
      </c>
      <c r="BW258" s="24" t="str">
        <f ca="1">VLOOKUP(BX258,Data!B:D,3,0)</f>
        <v>김화니</v>
      </c>
      <c r="BX258" s="24" t="str">
        <f>IFERROR(VLOOKUP(M258, 할인점점포등록!E:I, 5, 0), M258)</f>
        <v>지오영</v>
      </c>
    </row>
    <row r="259" spans="2:76" ht="16.5" customHeight="1" x14ac:dyDescent="0.3">
      <c r="B259" s="47"/>
      <c r="C259" s="47" t="b">
        <v>1</v>
      </c>
      <c r="D259" s="48"/>
      <c r="E259" s="48" t="s">
        <v>211</v>
      </c>
      <c r="F259" s="48">
        <v>202610010043</v>
      </c>
      <c r="G259" s="52">
        <v>46296</v>
      </c>
      <c r="H259" s="48" t="s">
        <v>82</v>
      </c>
      <c r="I259" s="48" t="s">
        <v>83</v>
      </c>
      <c r="J259" s="48" t="s">
        <v>212</v>
      </c>
      <c r="K259" s="48" t="s">
        <v>213</v>
      </c>
      <c r="L259" s="48" t="s">
        <v>331</v>
      </c>
      <c r="M259" s="48" t="s">
        <v>331</v>
      </c>
      <c r="N259" s="48"/>
      <c r="O259" s="47" t="s">
        <v>332</v>
      </c>
      <c r="P259" s="48" t="s">
        <v>339</v>
      </c>
      <c r="Q259" s="48"/>
      <c r="R259" s="47" t="b">
        <v>0</v>
      </c>
      <c r="S259" s="48" t="s">
        <v>397</v>
      </c>
      <c r="T259" s="48" t="s">
        <v>329</v>
      </c>
      <c r="U259" s="48">
        <v>30</v>
      </c>
      <c r="V259" s="48" t="s">
        <v>234</v>
      </c>
      <c r="W259" s="48" t="s">
        <v>235</v>
      </c>
      <c r="X259" s="48" t="s">
        <v>330</v>
      </c>
      <c r="Y259" s="47"/>
      <c r="Z259" s="48" t="s">
        <v>84</v>
      </c>
      <c r="AA259" s="49">
        <v>11160</v>
      </c>
      <c r="AB259" s="49">
        <v>10044</v>
      </c>
      <c r="AC259" s="49">
        <v>30</v>
      </c>
      <c r="AD259" s="47" t="b">
        <v>1</v>
      </c>
      <c r="AE259" s="50">
        <v>10</v>
      </c>
      <c r="AF259" s="48" t="s">
        <v>9</v>
      </c>
      <c r="AG259" s="49">
        <v>1</v>
      </c>
      <c r="AH259" s="49">
        <v>10044</v>
      </c>
      <c r="AI259" s="49">
        <v>273927</v>
      </c>
      <c r="AJ259" s="49">
        <v>27393</v>
      </c>
      <c r="AK259" s="49">
        <v>301320</v>
      </c>
      <c r="AL259" s="50">
        <v>273927</v>
      </c>
      <c r="AM259" s="50">
        <v>27393</v>
      </c>
      <c r="AN259" s="50">
        <v>301320</v>
      </c>
      <c r="AO259" s="47"/>
      <c r="AP259" s="48" t="s">
        <v>84</v>
      </c>
      <c r="AQ259" s="51">
        <v>30</v>
      </c>
      <c r="AR259" s="48" t="s">
        <v>221</v>
      </c>
      <c r="AS259" s="48">
        <v>24003</v>
      </c>
      <c r="AT259" s="47" t="b">
        <v>0</v>
      </c>
      <c r="AU259" s="48" t="s">
        <v>81</v>
      </c>
      <c r="AV259" s="48"/>
      <c r="AW259" s="48" t="s">
        <v>222</v>
      </c>
      <c r="AX259" s="48"/>
      <c r="AY259" s="48" t="s">
        <v>85</v>
      </c>
      <c r="AZ259" s="47" t="b">
        <v>0</v>
      </c>
      <c r="BA259" s="47"/>
      <c r="BB259" s="47"/>
      <c r="BC259" s="48"/>
      <c r="BD259" s="48"/>
      <c r="BE259" s="47" t="b">
        <v>0</v>
      </c>
      <c r="BF259" s="47" t="b">
        <v>0</v>
      </c>
      <c r="BG259" s="48"/>
      <c r="BH259" s="48"/>
      <c r="BI259" s="49">
        <v>0</v>
      </c>
      <c r="BJ259" s="49">
        <v>0</v>
      </c>
      <c r="BK259" s="49">
        <v>301320</v>
      </c>
      <c r="BL259" s="48"/>
      <c r="BM259" s="48"/>
      <c r="BN259" s="48"/>
      <c r="BO259" s="48"/>
      <c r="BP259" s="48" t="s">
        <v>181</v>
      </c>
      <c r="BQ259" s="48"/>
      <c r="BR259" s="48"/>
      <c r="BS259" s="48">
        <v>0</v>
      </c>
      <c r="BT259" s="48"/>
      <c r="BU259" s="48" t="s">
        <v>342</v>
      </c>
      <c r="BW259" s="24" t="str">
        <f ca="1">VLOOKUP(BX259,Data!B:D,3,0)</f>
        <v>김화니</v>
      </c>
      <c r="BX259" s="24" t="str">
        <f>IFERROR(VLOOKUP(M259, 할인점점포등록!E:I, 5, 0), M259)</f>
        <v>지오영</v>
      </c>
    </row>
    <row r="260" spans="2:76" ht="16.5" customHeight="1" x14ac:dyDescent="0.3">
      <c r="B260" s="47"/>
      <c r="C260" s="47" t="b">
        <v>1</v>
      </c>
      <c r="D260" s="48"/>
      <c r="E260" s="48" t="s">
        <v>211</v>
      </c>
      <c r="F260" s="48">
        <v>202610010043</v>
      </c>
      <c r="G260" s="52">
        <v>46296</v>
      </c>
      <c r="H260" s="48" t="s">
        <v>82</v>
      </c>
      <c r="I260" s="48" t="s">
        <v>83</v>
      </c>
      <c r="J260" s="48" t="s">
        <v>212</v>
      </c>
      <c r="K260" s="48" t="s">
        <v>213</v>
      </c>
      <c r="L260" s="48" t="s">
        <v>331</v>
      </c>
      <c r="M260" s="48" t="s">
        <v>331</v>
      </c>
      <c r="N260" s="48"/>
      <c r="O260" s="47" t="s">
        <v>332</v>
      </c>
      <c r="P260" s="48" t="s">
        <v>339</v>
      </c>
      <c r="Q260" s="48"/>
      <c r="R260" s="47" t="b">
        <v>0</v>
      </c>
      <c r="S260" s="48" t="s">
        <v>365</v>
      </c>
      <c r="T260" s="48" t="s">
        <v>366</v>
      </c>
      <c r="U260" s="48">
        <v>30</v>
      </c>
      <c r="V260" s="48" t="s">
        <v>234</v>
      </c>
      <c r="W260" s="48" t="s">
        <v>235</v>
      </c>
      <c r="X260" s="48" t="s">
        <v>236</v>
      </c>
      <c r="Y260" s="47"/>
      <c r="Z260" s="48" t="s">
        <v>84</v>
      </c>
      <c r="AA260" s="49">
        <v>18660</v>
      </c>
      <c r="AB260" s="49">
        <v>16794</v>
      </c>
      <c r="AC260" s="49">
        <v>5</v>
      </c>
      <c r="AD260" s="47" t="b">
        <v>1</v>
      </c>
      <c r="AE260" s="50">
        <v>10</v>
      </c>
      <c r="AF260" s="48" t="s">
        <v>9</v>
      </c>
      <c r="AG260" s="49">
        <v>1</v>
      </c>
      <c r="AH260" s="49">
        <v>16794</v>
      </c>
      <c r="AI260" s="49">
        <v>76336</v>
      </c>
      <c r="AJ260" s="49">
        <v>7634</v>
      </c>
      <c r="AK260" s="49">
        <v>83970</v>
      </c>
      <c r="AL260" s="50">
        <v>76336</v>
      </c>
      <c r="AM260" s="50">
        <v>7634</v>
      </c>
      <c r="AN260" s="50">
        <v>83970</v>
      </c>
      <c r="AO260" s="47"/>
      <c r="AP260" s="48" t="s">
        <v>84</v>
      </c>
      <c r="AQ260" s="51">
        <v>5</v>
      </c>
      <c r="AR260" s="48" t="s">
        <v>221</v>
      </c>
      <c r="AS260" s="48">
        <v>25001</v>
      </c>
      <c r="AT260" s="47" t="b">
        <v>0</v>
      </c>
      <c r="AU260" s="48" t="s">
        <v>81</v>
      </c>
      <c r="AV260" s="48"/>
      <c r="AW260" s="48" t="s">
        <v>222</v>
      </c>
      <c r="AX260" s="48"/>
      <c r="AY260" s="48" t="s">
        <v>85</v>
      </c>
      <c r="AZ260" s="47" t="b">
        <v>0</v>
      </c>
      <c r="BA260" s="47"/>
      <c r="BB260" s="47"/>
      <c r="BC260" s="48"/>
      <c r="BD260" s="48"/>
      <c r="BE260" s="47" t="b">
        <v>0</v>
      </c>
      <c r="BF260" s="47" t="b">
        <v>0</v>
      </c>
      <c r="BG260" s="48"/>
      <c r="BH260" s="48"/>
      <c r="BI260" s="49">
        <v>0</v>
      </c>
      <c r="BJ260" s="49">
        <v>0</v>
      </c>
      <c r="BK260" s="49">
        <v>83970</v>
      </c>
      <c r="BL260" s="48"/>
      <c r="BM260" s="48"/>
      <c r="BN260" s="48"/>
      <c r="BO260" s="48"/>
      <c r="BP260" s="48" t="s">
        <v>181</v>
      </c>
      <c r="BQ260" s="48"/>
      <c r="BR260" s="48"/>
      <c r="BS260" s="48">
        <v>0</v>
      </c>
      <c r="BT260" s="48"/>
      <c r="BU260" s="48" t="s">
        <v>342</v>
      </c>
      <c r="BW260" s="24" t="str">
        <f ca="1">VLOOKUP(BX260,Data!B:D,3,0)</f>
        <v>김화니</v>
      </c>
      <c r="BX260" s="24" t="str">
        <f>IFERROR(VLOOKUP(M260, 할인점점포등록!E:I, 5, 0), M260)</f>
        <v>지오영</v>
      </c>
    </row>
    <row r="261" spans="2:76" ht="16.5" customHeight="1" x14ac:dyDescent="0.3">
      <c r="B261" s="47"/>
      <c r="C261" s="47" t="b">
        <v>1</v>
      </c>
      <c r="D261" s="48"/>
      <c r="E261" s="48" t="s">
        <v>211</v>
      </c>
      <c r="F261" s="48">
        <v>202610010043</v>
      </c>
      <c r="G261" s="52">
        <v>46296</v>
      </c>
      <c r="H261" s="48" t="s">
        <v>82</v>
      </c>
      <c r="I261" s="48" t="s">
        <v>83</v>
      </c>
      <c r="J261" s="48" t="s">
        <v>212</v>
      </c>
      <c r="K261" s="48" t="s">
        <v>213</v>
      </c>
      <c r="L261" s="48" t="s">
        <v>331</v>
      </c>
      <c r="M261" s="48" t="s">
        <v>331</v>
      </c>
      <c r="N261" s="48"/>
      <c r="O261" s="47" t="s">
        <v>332</v>
      </c>
      <c r="P261" s="48" t="s">
        <v>339</v>
      </c>
      <c r="Q261" s="48"/>
      <c r="R261" s="47" t="b">
        <v>0</v>
      </c>
      <c r="S261" s="48" t="s">
        <v>435</v>
      </c>
      <c r="T261" s="48" t="s">
        <v>436</v>
      </c>
      <c r="U261" s="48">
        <v>30</v>
      </c>
      <c r="V261" s="48" t="s">
        <v>234</v>
      </c>
      <c r="W261" s="48" t="s">
        <v>235</v>
      </c>
      <c r="X261" s="48" t="s">
        <v>236</v>
      </c>
      <c r="Y261" s="47"/>
      <c r="Z261" s="48" t="s">
        <v>84</v>
      </c>
      <c r="AA261" s="49">
        <v>29670</v>
      </c>
      <c r="AB261" s="49">
        <v>26703</v>
      </c>
      <c r="AC261" s="49">
        <v>20</v>
      </c>
      <c r="AD261" s="47" t="b">
        <v>1</v>
      </c>
      <c r="AE261" s="50">
        <v>10</v>
      </c>
      <c r="AF261" s="48" t="s">
        <v>9</v>
      </c>
      <c r="AG261" s="49">
        <v>1</v>
      </c>
      <c r="AH261" s="49">
        <v>26703</v>
      </c>
      <c r="AI261" s="49">
        <v>485509</v>
      </c>
      <c r="AJ261" s="49">
        <v>48551</v>
      </c>
      <c r="AK261" s="49">
        <v>534060</v>
      </c>
      <c r="AL261" s="50">
        <v>485509</v>
      </c>
      <c r="AM261" s="50">
        <v>48551</v>
      </c>
      <c r="AN261" s="50">
        <v>534060</v>
      </c>
      <c r="AO261" s="47"/>
      <c r="AP261" s="48" t="s">
        <v>84</v>
      </c>
      <c r="AQ261" s="51">
        <v>20</v>
      </c>
      <c r="AR261" s="48" t="s">
        <v>221</v>
      </c>
      <c r="AS261" s="48" t="s">
        <v>237</v>
      </c>
      <c r="AT261" s="47" t="b">
        <v>0</v>
      </c>
      <c r="AU261" s="48" t="s">
        <v>81</v>
      </c>
      <c r="AV261" s="48"/>
      <c r="AW261" s="48" t="s">
        <v>222</v>
      </c>
      <c r="AX261" s="48"/>
      <c r="AY261" s="48" t="s">
        <v>85</v>
      </c>
      <c r="AZ261" s="47" t="b">
        <v>0</v>
      </c>
      <c r="BA261" s="47"/>
      <c r="BB261" s="47"/>
      <c r="BC261" s="48"/>
      <c r="BD261" s="48"/>
      <c r="BE261" s="47" t="b">
        <v>0</v>
      </c>
      <c r="BF261" s="47" t="b">
        <v>0</v>
      </c>
      <c r="BG261" s="48"/>
      <c r="BH261" s="48"/>
      <c r="BI261" s="49">
        <v>0</v>
      </c>
      <c r="BJ261" s="49">
        <v>0</v>
      </c>
      <c r="BK261" s="49">
        <v>534060</v>
      </c>
      <c r="BL261" s="48"/>
      <c r="BM261" s="48"/>
      <c r="BN261" s="48"/>
      <c r="BO261" s="48"/>
      <c r="BP261" s="48" t="s">
        <v>181</v>
      </c>
      <c r="BQ261" s="48"/>
      <c r="BR261" s="48"/>
      <c r="BS261" s="48">
        <v>0</v>
      </c>
      <c r="BT261" s="48"/>
      <c r="BU261" s="48" t="s">
        <v>342</v>
      </c>
      <c r="BW261" s="24" t="str">
        <f ca="1">VLOOKUP(BX261,Data!B:D,3,0)</f>
        <v>김화니</v>
      </c>
      <c r="BX261" s="24" t="str">
        <f>IFERROR(VLOOKUP(M261, 할인점점포등록!E:I, 5, 0), M261)</f>
        <v>지오영</v>
      </c>
    </row>
    <row r="262" spans="2:76" ht="16.5" customHeight="1" x14ac:dyDescent="0.3">
      <c r="B262" s="47"/>
      <c r="C262" s="47" t="b">
        <v>1</v>
      </c>
      <c r="D262" s="48"/>
      <c r="E262" s="48" t="s">
        <v>211</v>
      </c>
      <c r="F262" s="48">
        <v>202610010044</v>
      </c>
      <c r="G262" s="52">
        <v>46296</v>
      </c>
      <c r="H262" s="48" t="s">
        <v>82</v>
      </c>
      <c r="I262" s="48" t="s">
        <v>83</v>
      </c>
      <c r="J262" s="48" t="s">
        <v>212</v>
      </c>
      <c r="K262" s="48" t="s">
        <v>213</v>
      </c>
      <c r="L262" s="48" t="s">
        <v>331</v>
      </c>
      <c r="M262" s="48" t="s">
        <v>331</v>
      </c>
      <c r="N262" s="48"/>
      <c r="O262" s="47" t="s">
        <v>332</v>
      </c>
      <c r="P262" s="48" t="s">
        <v>347</v>
      </c>
      <c r="Q262" s="48"/>
      <c r="R262" s="47" t="b">
        <v>0</v>
      </c>
      <c r="S262" s="48" t="s">
        <v>241</v>
      </c>
      <c r="T262" s="48" t="s">
        <v>242</v>
      </c>
      <c r="U262" s="48">
        <v>28</v>
      </c>
      <c r="V262" s="48" t="s">
        <v>234</v>
      </c>
      <c r="W262" s="48" t="s">
        <v>235</v>
      </c>
      <c r="X262" s="48" t="s">
        <v>236</v>
      </c>
      <c r="Y262" s="47"/>
      <c r="Z262" s="48" t="s">
        <v>84</v>
      </c>
      <c r="AA262" s="49">
        <v>12712</v>
      </c>
      <c r="AB262" s="49">
        <v>11441</v>
      </c>
      <c r="AC262" s="49">
        <v>20</v>
      </c>
      <c r="AD262" s="47" t="b">
        <v>1</v>
      </c>
      <c r="AE262" s="50">
        <v>10</v>
      </c>
      <c r="AF262" s="48" t="s">
        <v>9</v>
      </c>
      <c r="AG262" s="49">
        <v>1</v>
      </c>
      <c r="AH262" s="49">
        <v>11441</v>
      </c>
      <c r="AI262" s="49">
        <v>208018.2</v>
      </c>
      <c r="AJ262" s="49">
        <v>20801.8</v>
      </c>
      <c r="AK262" s="49">
        <v>228820</v>
      </c>
      <c r="AL262" s="50">
        <v>208018</v>
      </c>
      <c r="AM262" s="50">
        <v>20802</v>
      </c>
      <c r="AN262" s="50">
        <v>228820</v>
      </c>
      <c r="AO262" s="47"/>
      <c r="AP262" s="48" t="s">
        <v>84</v>
      </c>
      <c r="AQ262" s="51">
        <v>20</v>
      </c>
      <c r="AR262" s="48" t="s">
        <v>221</v>
      </c>
      <c r="AS262" s="48">
        <v>26001</v>
      </c>
      <c r="AT262" s="47" t="b">
        <v>0</v>
      </c>
      <c r="AU262" s="48" t="s">
        <v>81</v>
      </c>
      <c r="AV262" s="48"/>
      <c r="AW262" s="48" t="s">
        <v>222</v>
      </c>
      <c r="AX262" s="48"/>
      <c r="AY262" s="48" t="s">
        <v>85</v>
      </c>
      <c r="AZ262" s="47" t="b">
        <v>0</v>
      </c>
      <c r="BA262" s="47"/>
      <c r="BB262" s="47"/>
      <c r="BC262" s="48"/>
      <c r="BD262" s="48"/>
      <c r="BE262" s="47" t="b">
        <v>0</v>
      </c>
      <c r="BF262" s="47" t="b">
        <v>0</v>
      </c>
      <c r="BG262" s="48"/>
      <c r="BH262" s="48"/>
      <c r="BI262" s="49">
        <v>0</v>
      </c>
      <c r="BJ262" s="49">
        <v>0</v>
      </c>
      <c r="BK262" s="49">
        <v>228820</v>
      </c>
      <c r="BL262" s="48"/>
      <c r="BM262" s="48"/>
      <c r="BN262" s="48"/>
      <c r="BO262" s="48"/>
      <c r="BP262" s="48" t="s">
        <v>181</v>
      </c>
      <c r="BQ262" s="48"/>
      <c r="BR262" s="48"/>
      <c r="BS262" s="48">
        <v>0</v>
      </c>
      <c r="BT262" s="48"/>
      <c r="BU262" s="48" t="s">
        <v>198</v>
      </c>
      <c r="BW262" s="24" t="str">
        <f ca="1">VLOOKUP(BX262,Data!B:D,3,0)</f>
        <v>김화니</v>
      </c>
      <c r="BX262" s="24" t="str">
        <f>IFERROR(VLOOKUP(M262, 할인점점포등록!E:I, 5, 0), M262)</f>
        <v>지오영</v>
      </c>
    </row>
    <row r="263" spans="2:76" ht="16.5" customHeight="1" x14ac:dyDescent="0.3">
      <c r="B263" s="47"/>
      <c r="C263" s="47" t="b">
        <v>1</v>
      </c>
      <c r="D263" s="48"/>
      <c r="E263" s="48" t="s">
        <v>211</v>
      </c>
      <c r="F263" s="48">
        <v>202610010044</v>
      </c>
      <c r="G263" s="52">
        <v>46296</v>
      </c>
      <c r="H263" s="48" t="s">
        <v>82</v>
      </c>
      <c r="I263" s="48" t="s">
        <v>83</v>
      </c>
      <c r="J263" s="48" t="s">
        <v>212</v>
      </c>
      <c r="K263" s="48" t="s">
        <v>213</v>
      </c>
      <c r="L263" s="48" t="s">
        <v>331</v>
      </c>
      <c r="M263" s="48" t="s">
        <v>331</v>
      </c>
      <c r="N263" s="48"/>
      <c r="O263" s="47" t="s">
        <v>332</v>
      </c>
      <c r="P263" s="48" t="s">
        <v>347</v>
      </c>
      <c r="Q263" s="48"/>
      <c r="R263" s="47" t="b">
        <v>0</v>
      </c>
      <c r="S263" s="48" t="s">
        <v>241</v>
      </c>
      <c r="T263" s="48" t="s">
        <v>242</v>
      </c>
      <c r="U263" s="48">
        <v>28</v>
      </c>
      <c r="V263" s="48" t="s">
        <v>234</v>
      </c>
      <c r="W263" s="48" t="s">
        <v>235</v>
      </c>
      <c r="X263" s="48" t="s">
        <v>236</v>
      </c>
      <c r="Y263" s="47"/>
      <c r="Z263" s="48" t="s">
        <v>84</v>
      </c>
      <c r="AA263" s="49">
        <v>12712</v>
      </c>
      <c r="AB263" s="49">
        <v>11441</v>
      </c>
      <c r="AC263" s="49">
        <v>80</v>
      </c>
      <c r="AD263" s="47" t="b">
        <v>1</v>
      </c>
      <c r="AE263" s="50">
        <v>10</v>
      </c>
      <c r="AF263" s="48" t="s">
        <v>9</v>
      </c>
      <c r="AG263" s="49">
        <v>1</v>
      </c>
      <c r="AH263" s="49">
        <v>11441</v>
      </c>
      <c r="AI263" s="49">
        <v>832072.8</v>
      </c>
      <c r="AJ263" s="49">
        <v>83207.199999999997</v>
      </c>
      <c r="AK263" s="49">
        <v>915280</v>
      </c>
      <c r="AL263" s="50">
        <v>832073</v>
      </c>
      <c r="AM263" s="50">
        <v>83207</v>
      </c>
      <c r="AN263" s="50">
        <v>915280</v>
      </c>
      <c r="AO263" s="47"/>
      <c r="AP263" s="48" t="s">
        <v>84</v>
      </c>
      <c r="AQ263" s="51">
        <v>80</v>
      </c>
      <c r="AR263" s="48" t="s">
        <v>221</v>
      </c>
      <c r="AS263" s="48">
        <v>26002</v>
      </c>
      <c r="AT263" s="47" t="b">
        <v>0</v>
      </c>
      <c r="AU263" s="48" t="s">
        <v>81</v>
      </c>
      <c r="AV263" s="48"/>
      <c r="AW263" s="48" t="s">
        <v>222</v>
      </c>
      <c r="AX263" s="48"/>
      <c r="AY263" s="48" t="s">
        <v>85</v>
      </c>
      <c r="AZ263" s="47" t="b">
        <v>0</v>
      </c>
      <c r="BA263" s="47"/>
      <c r="BB263" s="47"/>
      <c r="BC263" s="48"/>
      <c r="BD263" s="48"/>
      <c r="BE263" s="47" t="b">
        <v>0</v>
      </c>
      <c r="BF263" s="47" t="b">
        <v>0</v>
      </c>
      <c r="BG263" s="48"/>
      <c r="BH263" s="48"/>
      <c r="BI263" s="49">
        <v>0</v>
      </c>
      <c r="BJ263" s="49">
        <v>0</v>
      </c>
      <c r="BK263" s="49">
        <v>915280</v>
      </c>
      <c r="BL263" s="48"/>
      <c r="BM263" s="48"/>
      <c r="BN263" s="48"/>
      <c r="BO263" s="48"/>
      <c r="BP263" s="48" t="s">
        <v>181</v>
      </c>
      <c r="BQ263" s="48"/>
      <c r="BR263" s="48"/>
      <c r="BS263" s="48">
        <v>0</v>
      </c>
      <c r="BT263" s="48"/>
      <c r="BU263" s="48" t="s">
        <v>198</v>
      </c>
      <c r="BW263" s="24" t="str">
        <f ca="1">VLOOKUP(BX263,Data!B:D,3,0)</f>
        <v>김화니</v>
      </c>
      <c r="BX263" s="24" t="str">
        <f>IFERROR(VLOOKUP(M263, 할인점점포등록!E:I, 5, 0), M263)</f>
        <v>지오영</v>
      </c>
    </row>
    <row r="264" spans="2:76" ht="16.5" customHeight="1" x14ac:dyDescent="0.3">
      <c r="B264" s="47"/>
      <c r="C264" s="47" t="b">
        <v>1</v>
      </c>
      <c r="D264" s="48"/>
      <c r="E264" s="48" t="s">
        <v>211</v>
      </c>
      <c r="F264" s="48">
        <v>202610010044</v>
      </c>
      <c r="G264" s="52">
        <v>46296</v>
      </c>
      <c r="H264" s="48" t="s">
        <v>82</v>
      </c>
      <c r="I264" s="48" t="s">
        <v>83</v>
      </c>
      <c r="J264" s="48" t="s">
        <v>212</v>
      </c>
      <c r="K264" s="48" t="s">
        <v>213</v>
      </c>
      <c r="L264" s="48" t="s">
        <v>331</v>
      </c>
      <c r="M264" s="48" t="s">
        <v>331</v>
      </c>
      <c r="N264" s="48"/>
      <c r="O264" s="47" t="s">
        <v>332</v>
      </c>
      <c r="P264" s="48" t="s">
        <v>347</v>
      </c>
      <c r="Q264" s="48"/>
      <c r="R264" s="47" t="b">
        <v>0</v>
      </c>
      <c r="S264" s="48" t="s">
        <v>245</v>
      </c>
      <c r="T264" s="48" t="s">
        <v>246</v>
      </c>
      <c r="U264" s="48">
        <v>300</v>
      </c>
      <c r="V264" s="48" t="s">
        <v>218</v>
      </c>
      <c r="W264" s="48" t="s">
        <v>219</v>
      </c>
      <c r="X264" s="48" t="s">
        <v>225</v>
      </c>
      <c r="Y264" s="47"/>
      <c r="Z264" s="48" t="s">
        <v>84</v>
      </c>
      <c r="AA264" s="49">
        <v>61500</v>
      </c>
      <c r="AB264" s="49">
        <v>55350</v>
      </c>
      <c r="AC264" s="49">
        <v>10</v>
      </c>
      <c r="AD264" s="47" t="b">
        <v>1</v>
      </c>
      <c r="AE264" s="50">
        <v>10</v>
      </c>
      <c r="AF264" s="48" t="s">
        <v>9</v>
      </c>
      <c r="AG264" s="49">
        <v>1</v>
      </c>
      <c r="AH264" s="49">
        <v>55350</v>
      </c>
      <c r="AI264" s="49">
        <v>503182</v>
      </c>
      <c r="AJ264" s="49">
        <v>50318</v>
      </c>
      <c r="AK264" s="49">
        <v>553500</v>
      </c>
      <c r="AL264" s="50">
        <v>503182</v>
      </c>
      <c r="AM264" s="50">
        <v>50318</v>
      </c>
      <c r="AN264" s="50">
        <v>553500</v>
      </c>
      <c r="AO264" s="47"/>
      <c r="AP264" s="48" t="s">
        <v>84</v>
      </c>
      <c r="AQ264" s="51">
        <v>10</v>
      </c>
      <c r="AR264" s="48" t="s">
        <v>221</v>
      </c>
      <c r="AS264" s="48">
        <v>24011</v>
      </c>
      <c r="AT264" s="47" t="b">
        <v>0</v>
      </c>
      <c r="AU264" s="48" t="s">
        <v>81</v>
      </c>
      <c r="AV264" s="48"/>
      <c r="AW264" s="48" t="s">
        <v>222</v>
      </c>
      <c r="AX264" s="48"/>
      <c r="AY264" s="48" t="s">
        <v>85</v>
      </c>
      <c r="AZ264" s="47" t="b">
        <v>0</v>
      </c>
      <c r="BA264" s="47"/>
      <c r="BB264" s="47"/>
      <c r="BC264" s="48"/>
      <c r="BD264" s="48"/>
      <c r="BE264" s="47" t="b">
        <v>0</v>
      </c>
      <c r="BF264" s="47" t="b">
        <v>0</v>
      </c>
      <c r="BG264" s="48"/>
      <c r="BH264" s="48"/>
      <c r="BI264" s="49">
        <v>0</v>
      </c>
      <c r="BJ264" s="49">
        <v>0</v>
      </c>
      <c r="BK264" s="49">
        <v>553500</v>
      </c>
      <c r="BL264" s="48"/>
      <c r="BM264" s="48"/>
      <c r="BN264" s="48"/>
      <c r="BO264" s="48"/>
      <c r="BP264" s="48" t="s">
        <v>181</v>
      </c>
      <c r="BQ264" s="48"/>
      <c r="BR264" s="48"/>
      <c r="BS264" s="48">
        <v>0</v>
      </c>
      <c r="BT264" s="48"/>
      <c r="BU264" s="48" t="s">
        <v>198</v>
      </c>
      <c r="BW264" s="24" t="str">
        <f ca="1">VLOOKUP(BX264,Data!B:D,3,0)</f>
        <v>김화니</v>
      </c>
      <c r="BX264" s="24" t="str">
        <f>IFERROR(VLOOKUP(M264, 할인점점포등록!E:I, 5, 0), M264)</f>
        <v>지오영</v>
      </c>
    </row>
    <row r="265" spans="2:76" ht="16.5" customHeight="1" x14ac:dyDescent="0.3">
      <c r="B265" s="47"/>
      <c r="C265" s="47" t="b">
        <v>1</v>
      </c>
      <c r="D265" s="48"/>
      <c r="E265" s="48" t="s">
        <v>211</v>
      </c>
      <c r="F265" s="48">
        <v>202610010044</v>
      </c>
      <c r="G265" s="52">
        <v>46296</v>
      </c>
      <c r="H265" s="48" t="s">
        <v>82</v>
      </c>
      <c r="I265" s="48" t="s">
        <v>83</v>
      </c>
      <c r="J265" s="48" t="s">
        <v>212</v>
      </c>
      <c r="K265" s="48" t="s">
        <v>213</v>
      </c>
      <c r="L265" s="48" t="s">
        <v>331</v>
      </c>
      <c r="M265" s="48" t="s">
        <v>331</v>
      </c>
      <c r="N265" s="48"/>
      <c r="O265" s="47" t="s">
        <v>332</v>
      </c>
      <c r="P265" s="48" t="s">
        <v>347</v>
      </c>
      <c r="Q265" s="48"/>
      <c r="R265" s="47" t="b">
        <v>0</v>
      </c>
      <c r="S265" s="48" t="s">
        <v>334</v>
      </c>
      <c r="T265" s="48" t="s">
        <v>335</v>
      </c>
      <c r="U265" s="48">
        <v>1</v>
      </c>
      <c r="V265" s="48" t="s">
        <v>218</v>
      </c>
      <c r="W265" s="48" t="s">
        <v>256</v>
      </c>
      <c r="X265" s="48" t="s">
        <v>336</v>
      </c>
      <c r="Y265" s="47"/>
      <c r="Z265" s="48" t="s">
        <v>84</v>
      </c>
      <c r="AA265" s="49">
        <v>8400</v>
      </c>
      <c r="AB265" s="49">
        <v>7560</v>
      </c>
      <c r="AC265" s="49">
        <v>30</v>
      </c>
      <c r="AD265" s="47" t="b">
        <v>1</v>
      </c>
      <c r="AE265" s="50">
        <v>10</v>
      </c>
      <c r="AF265" s="48" t="s">
        <v>9</v>
      </c>
      <c r="AG265" s="49">
        <v>1</v>
      </c>
      <c r="AH265" s="49">
        <v>7560</v>
      </c>
      <c r="AI265" s="49">
        <v>206182</v>
      </c>
      <c r="AJ265" s="49">
        <v>20618</v>
      </c>
      <c r="AK265" s="49">
        <v>226800</v>
      </c>
      <c r="AL265" s="50">
        <v>206182</v>
      </c>
      <c r="AM265" s="50">
        <v>20618</v>
      </c>
      <c r="AN265" s="50">
        <v>226800</v>
      </c>
      <c r="AO265" s="47"/>
      <c r="AP265" s="48" t="s">
        <v>84</v>
      </c>
      <c r="AQ265" s="51">
        <v>30</v>
      </c>
      <c r="AR265" s="48" t="s">
        <v>221</v>
      </c>
      <c r="AS265" s="48">
        <v>25003</v>
      </c>
      <c r="AT265" s="47" t="b">
        <v>0</v>
      </c>
      <c r="AU265" s="48" t="s">
        <v>81</v>
      </c>
      <c r="AV265" s="48"/>
      <c r="AW265" s="48" t="s">
        <v>222</v>
      </c>
      <c r="AX265" s="48"/>
      <c r="AY265" s="48" t="s">
        <v>85</v>
      </c>
      <c r="AZ265" s="47" t="b">
        <v>0</v>
      </c>
      <c r="BA265" s="47"/>
      <c r="BB265" s="47"/>
      <c r="BC265" s="48"/>
      <c r="BD265" s="48"/>
      <c r="BE265" s="47" t="b">
        <v>0</v>
      </c>
      <c r="BF265" s="47" t="b">
        <v>0</v>
      </c>
      <c r="BG265" s="48"/>
      <c r="BH265" s="48"/>
      <c r="BI265" s="49">
        <v>0</v>
      </c>
      <c r="BJ265" s="49">
        <v>0</v>
      </c>
      <c r="BK265" s="49">
        <v>226800</v>
      </c>
      <c r="BL265" s="48"/>
      <c r="BM265" s="48"/>
      <c r="BN265" s="48"/>
      <c r="BO265" s="48"/>
      <c r="BP265" s="48" t="s">
        <v>181</v>
      </c>
      <c r="BQ265" s="48"/>
      <c r="BR265" s="48"/>
      <c r="BS265" s="48">
        <v>0</v>
      </c>
      <c r="BT265" s="48"/>
      <c r="BU265" s="48" t="s">
        <v>198</v>
      </c>
      <c r="BW265" s="24" t="str">
        <f ca="1">VLOOKUP(BX265,Data!B:D,3,0)</f>
        <v>김화니</v>
      </c>
      <c r="BX265" s="24" t="str">
        <f>IFERROR(VLOOKUP(M265, 할인점점포등록!E:I, 5, 0), M265)</f>
        <v>지오영</v>
      </c>
    </row>
    <row r="266" spans="2:76" ht="16.5" customHeight="1" x14ac:dyDescent="0.3">
      <c r="B266" s="47"/>
      <c r="C266" s="47" t="b">
        <v>1</v>
      </c>
      <c r="D266" s="48"/>
      <c r="E266" s="48" t="s">
        <v>211</v>
      </c>
      <c r="F266" s="48">
        <v>202610010044</v>
      </c>
      <c r="G266" s="52">
        <v>46296</v>
      </c>
      <c r="H266" s="48" t="s">
        <v>82</v>
      </c>
      <c r="I266" s="48" t="s">
        <v>83</v>
      </c>
      <c r="J266" s="48" t="s">
        <v>212</v>
      </c>
      <c r="K266" s="48" t="s">
        <v>213</v>
      </c>
      <c r="L266" s="48" t="s">
        <v>331</v>
      </c>
      <c r="M266" s="48" t="s">
        <v>331</v>
      </c>
      <c r="N266" s="48"/>
      <c r="O266" s="47" t="s">
        <v>332</v>
      </c>
      <c r="P266" s="48" t="s">
        <v>347</v>
      </c>
      <c r="Q266" s="48"/>
      <c r="R266" s="47" t="b">
        <v>0</v>
      </c>
      <c r="S266" s="48" t="s">
        <v>400</v>
      </c>
      <c r="T266" s="48" t="s">
        <v>401</v>
      </c>
      <c r="U266" s="48">
        <v>30</v>
      </c>
      <c r="V266" s="48" t="s">
        <v>234</v>
      </c>
      <c r="W266" s="48" t="s">
        <v>235</v>
      </c>
      <c r="X266" s="48" t="s">
        <v>330</v>
      </c>
      <c r="Y266" s="47"/>
      <c r="Z266" s="48" t="s">
        <v>84</v>
      </c>
      <c r="AA266" s="49">
        <v>5880</v>
      </c>
      <c r="AB266" s="49">
        <v>5292</v>
      </c>
      <c r="AC266" s="49">
        <v>5</v>
      </c>
      <c r="AD266" s="47" t="b">
        <v>1</v>
      </c>
      <c r="AE266" s="50">
        <v>10</v>
      </c>
      <c r="AF266" s="48" t="s">
        <v>9</v>
      </c>
      <c r="AG266" s="49">
        <v>1</v>
      </c>
      <c r="AH266" s="49">
        <v>5292</v>
      </c>
      <c r="AI266" s="49">
        <v>24055</v>
      </c>
      <c r="AJ266" s="49">
        <v>2405</v>
      </c>
      <c r="AK266" s="49">
        <v>26460</v>
      </c>
      <c r="AL266" s="50">
        <v>24055</v>
      </c>
      <c r="AM266" s="50">
        <v>2405</v>
      </c>
      <c r="AN266" s="50">
        <v>26460</v>
      </c>
      <c r="AO266" s="47"/>
      <c r="AP266" s="48" t="s">
        <v>84</v>
      </c>
      <c r="AQ266" s="51">
        <v>5</v>
      </c>
      <c r="AR266" s="48" t="s">
        <v>221</v>
      </c>
      <c r="AS266" s="48" t="s">
        <v>237</v>
      </c>
      <c r="AT266" s="47" t="b">
        <v>0</v>
      </c>
      <c r="AU266" s="48" t="s">
        <v>81</v>
      </c>
      <c r="AV266" s="48"/>
      <c r="AW266" s="48" t="s">
        <v>222</v>
      </c>
      <c r="AX266" s="48"/>
      <c r="AY266" s="48" t="s">
        <v>85</v>
      </c>
      <c r="AZ266" s="47" t="b">
        <v>0</v>
      </c>
      <c r="BA266" s="47"/>
      <c r="BB266" s="47"/>
      <c r="BC266" s="48"/>
      <c r="BD266" s="48"/>
      <c r="BE266" s="47" t="b">
        <v>0</v>
      </c>
      <c r="BF266" s="47" t="b">
        <v>0</v>
      </c>
      <c r="BG266" s="48"/>
      <c r="BH266" s="48"/>
      <c r="BI266" s="49">
        <v>0</v>
      </c>
      <c r="BJ266" s="49">
        <v>0</v>
      </c>
      <c r="BK266" s="49">
        <v>26460</v>
      </c>
      <c r="BL266" s="48"/>
      <c r="BM266" s="48"/>
      <c r="BN266" s="48"/>
      <c r="BO266" s="48"/>
      <c r="BP266" s="48" t="s">
        <v>181</v>
      </c>
      <c r="BQ266" s="48"/>
      <c r="BR266" s="48"/>
      <c r="BS266" s="48">
        <v>0</v>
      </c>
      <c r="BT266" s="48"/>
      <c r="BU266" s="48" t="s">
        <v>198</v>
      </c>
      <c r="BW266" s="24" t="str">
        <f ca="1">VLOOKUP(BX266,Data!B:D,3,0)</f>
        <v>김화니</v>
      </c>
      <c r="BX266" s="24" t="str">
        <f>IFERROR(VLOOKUP(M266, 할인점점포등록!E:I, 5, 0), M266)</f>
        <v>지오영</v>
      </c>
    </row>
    <row r="267" spans="2:76" ht="16.5" customHeight="1" x14ac:dyDescent="0.3">
      <c r="B267" s="47"/>
      <c r="C267" s="47" t="b">
        <v>1</v>
      </c>
      <c r="D267" s="48"/>
      <c r="E267" s="48" t="s">
        <v>211</v>
      </c>
      <c r="F267" s="48">
        <v>202610010044</v>
      </c>
      <c r="G267" s="52">
        <v>46296</v>
      </c>
      <c r="H267" s="48" t="s">
        <v>82</v>
      </c>
      <c r="I267" s="48" t="s">
        <v>83</v>
      </c>
      <c r="J267" s="48" t="s">
        <v>212</v>
      </c>
      <c r="K267" s="48" t="s">
        <v>213</v>
      </c>
      <c r="L267" s="48" t="s">
        <v>331</v>
      </c>
      <c r="M267" s="48" t="s">
        <v>331</v>
      </c>
      <c r="N267" s="48"/>
      <c r="O267" s="47" t="s">
        <v>332</v>
      </c>
      <c r="P267" s="48" t="s">
        <v>347</v>
      </c>
      <c r="Q267" s="48"/>
      <c r="R267" s="47" t="b">
        <v>0</v>
      </c>
      <c r="S267" s="48" t="s">
        <v>254</v>
      </c>
      <c r="T267" s="48" t="s">
        <v>255</v>
      </c>
      <c r="U267" s="48">
        <v>10</v>
      </c>
      <c r="V267" s="48" t="s">
        <v>218</v>
      </c>
      <c r="W267" s="48" t="s">
        <v>256</v>
      </c>
      <c r="X267" s="48" t="s">
        <v>257</v>
      </c>
      <c r="Y267" s="47"/>
      <c r="Z267" s="48" t="s">
        <v>84</v>
      </c>
      <c r="AA267" s="49">
        <v>6780</v>
      </c>
      <c r="AB267" s="49">
        <v>6102</v>
      </c>
      <c r="AC267" s="49">
        <v>10</v>
      </c>
      <c r="AD267" s="47" t="b">
        <v>1</v>
      </c>
      <c r="AE267" s="50">
        <v>10</v>
      </c>
      <c r="AF267" s="48" t="s">
        <v>9</v>
      </c>
      <c r="AG267" s="49">
        <v>1</v>
      </c>
      <c r="AH267" s="49">
        <v>6102</v>
      </c>
      <c r="AI267" s="49">
        <v>55473</v>
      </c>
      <c r="AJ267" s="49">
        <v>5547</v>
      </c>
      <c r="AK267" s="49">
        <v>61020</v>
      </c>
      <c r="AL267" s="50">
        <v>55473</v>
      </c>
      <c r="AM267" s="50">
        <v>5547</v>
      </c>
      <c r="AN267" s="50">
        <v>61020</v>
      </c>
      <c r="AO267" s="47"/>
      <c r="AP267" s="48" t="s">
        <v>84</v>
      </c>
      <c r="AQ267" s="51">
        <v>10</v>
      </c>
      <c r="AR267" s="48" t="s">
        <v>221</v>
      </c>
      <c r="AS267" s="48">
        <v>25005</v>
      </c>
      <c r="AT267" s="47" t="b">
        <v>0</v>
      </c>
      <c r="AU267" s="48" t="s">
        <v>81</v>
      </c>
      <c r="AV267" s="48"/>
      <c r="AW267" s="48" t="s">
        <v>222</v>
      </c>
      <c r="AX267" s="48"/>
      <c r="AY267" s="48" t="s">
        <v>85</v>
      </c>
      <c r="AZ267" s="47" t="b">
        <v>0</v>
      </c>
      <c r="BA267" s="47"/>
      <c r="BB267" s="47"/>
      <c r="BC267" s="48"/>
      <c r="BD267" s="48"/>
      <c r="BE267" s="47" t="b">
        <v>0</v>
      </c>
      <c r="BF267" s="47" t="b">
        <v>0</v>
      </c>
      <c r="BG267" s="48"/>
      <c r="BH267" s="48"/>
      <c r="BI267" s="49">
        <v>0</v>
      </c>
      <c r="BJ267" s="49">
        <v>0</v>
      </c>
      <c r="BK267" s="49">
        <v>61020</v>
      </c>
      <c r="BL267" s="48"/>
      <c r="BM267" s="48"/>
      <c r="BN267" s="48"/>
      <c r="BO267" s="48"/>
      <c r="BP267" s="48" t="s">
        <v>181</v>
      </c>
      <c r="BQ267" s="48"/>
      <c r="BR267" s="48"/>
      <c r="BS267" s="48">
        <v>0</v>
      </c>
      <c r="BT267" s="48"/>
      <c r="BU267" s="48" t="s">
        <v>198</v>
      </c>
      <c r="BW267" s="24" t="str">
        <f ca="1">VLOOKUP(BX267,Data!B:D,3,0)</f>
        <v>김화니</v>
      </c>
      <c r="BX267" s="24" t="str">
        <f>IFERROR(VLOOKUP(M267, 할인점점포등록!E:I, 5, 0), M267)</f>
        <v>지오영</v>
      </c>
    </row>
    <row r="268" spans="2:76" ht="16.5" customHeight="1" x14ac:dyDescent="0.3">
      <c r="B268" s="47"/>
      <c r="C268" s="47" t="b">
        <v>1</v>
      </c>
      <c r="D268" s="48"/>
      <c r="E268" s="48" t="s">
        <v>211</v>
      </c>
      <c r="F268" s="48">
        <v>202610010044</v>
      </c>
      <c r="G268" s="52">
        <v>46296</v>
      </c>
      <c r="H268" s="48" t="s">
        <v>82</v>
      </c>
      <c r="I268" s="48" t="s">
        <v>83</v>
      </c>
      <c r="J268" s="48" t="s">
        <v>212</v>
      </c>
      <c r="K268" s="48" t="s">
        <v>213</v>
      </c>
      <c r="L268" s="48" t="s">
        <v>331</v>
      </c>
      <c r="M268" s="48" t="s">
        <v>331</v>
      </c>
      <c r="N268" s="48"/>
      <c r="O268" s="47" t="s">
        <v>332</v>
      </c>
      <c r="P268" s="48" t="s">
        <v>347</v>
      </c>
      <c r="Q268" s="48"/>
      <c r="R268" s="47" t="b">
        <v>0</v>
      </c>
      <c r="S268" s="48" t="s">
        <v>229</v>
      </c>
      <c r="T268" s="48" t="s">
        <v>230</v>
      </c>
      <c r="U268" s="48">
        <v>30</v>
      </c>
      <c r="V268" s="48" t="s">
        <v>218</v>
      </c>
      <c r="W268" s="48" t="s">
        <v>219</v>
      </c>
      <c r="X268" s="48" t="s">
        <v>225</v>
      </c>
      <c r="Y268" s="47"/>
      <c r="Z268" s="48" t="s">
        <v>84</v>
      </c>
      <c r="AA268" s="49">
        <v>3750</v>
      </c>
      <c r="AB268" s="49">
        <v>3375</v>
      </c>
      <c r="AC268" s="49">
        <v>10</v>
      </c>
      <c r="AD268" s="47" t="b">
        <v>1</v>
      </c>
      <c r="AE268" s="50">
        <v>10</v>
      </c>
      <c r="AF268" s="48" t="s">
        <v>9</v>
      </c>
      <c r="AG268" s="49">
        <v>1</v>
      </c>
      <c r="AH268" s="49">
        <v>3375</v>
      </c>
      <c r="AI268" s="49">
        <v>30682</v>
      </c>
      <c r="AJ268" s="49">
        <v>3068</v>
      </c>
      <c r="AK268" s="49">
        <v>33750</v>
      </c>
      <c r="AL268" s="50">
        <v>30682</v>
      </c>
      <c r="AM268" s="50">
        <v>3068</v>
      </c>
      <c r="AN268" s="50">
        <v>33750</v>
      </c>
      <c r="AO268" s="47"/>
      <c r="AP268" s="48" t="s">
        <v>84</v>
      </c>
      <c r="AQ268" s="51">
        <v>10</v>
      </c>
      <c r="AR268" s="48" t="s">
        <v>221</v>
      </c>
      <c r="AS268" s="48" t="s">
        <v>231</v>
      </c>
      <c r="AT268" s="47" t="b">
        <v>0</v>
      </c>
      <c r="AU268" s="48" t="s">
        <v>81</v>
      </c>
      <c r="AV268" s="48"/>
      <c r="AW268" s="48" t="s">
        <v>222</v>
      </c>
      <c r="AX268" s="48"/>
      <c r="AY268" s="48" t="s">
        <v>85</v>
      </c>
      <c r="AZ268" s="47" t="b">
        <v>0</v>
      </c>
      <c r="BA268" s="47"/>
      <c r="BB268" s="47"/>
      <c r="BC268" s="48"/>
      <c r="BD268" s="48"/>
      <c r="BE268" s="47" t="b">
        <v>0</v>
      </c>
      <c r="BF268" s="47" t="b">
        <v>0</v>
      </c>
      <c r="BG268" s="48"/>
      <c r="BH268" s="48"/>
      <c r="BI268" s="49">
        <v>0</v>
      </c>
      <c r="BJ268" s="49">
        <v>0</v>
      </c>
      <c r="BK268" s="49">
        <v>33750</v>
      </c>
      <c r="BL268" s="48"/>
      <c r="BM268" s="48"/>
      <c r="BN268" s="48"/>
      <c r="BO268" s="48"/>
      <c r="BP268" s="48" t="s">
        <v>181</v>
      </c>
      <c r="BQ268" s="48"/>
      <c r="BR268" s="48"/>
      <c r="BS268" s="48">
        <v>0</v>
      </c>
      <c r="BT268" s="48"/>
      <c r="BU268" s="48" t="s">
        <v>198</v>
      </c>
      <c r="BW268" s="24" t="str">
        <f ca="1">VLOOKUP(BX268,Data!B:D,3,0)</f>
        <v>김화니</v>
      </c>
      <c r="BX268" s="24" t="str">
        <f>IFERROR(VLOOKUP(M268, 할인점점포등록!E:I, 5, 0), M268)</f>
        <v>지오영</v>
      </c>
    </row>
    <row r="269" spans="2:76" ht="16.5" customHeight="1" x14ac:dyDescent="0.3">
      <c r="B269" s="47"/>
      <c r="C269" s="47" t="b">
        <v>1</v>
      </c>
      <c r="D269" s="48"/>
      <c r="E269" s="48" t="s">
        <v>211</v>
      </c>
      <c r="F269" s="48">
        <v>202610010044</v>
      </c>
      <c r="G269" s="52">
        <v>46296</v>
      </c>
      <c r="H269" s="48" t="s">
        <v>82</v>
      </c>
      <c r="I269" s="48" t="s">
        <v>83</v>
      </c>
      <c r="J269" s="48" t="s">
        <v>212</v>
      </c>
      <c r="K269" s="48" t="s">
        <v>213</v>
      </c>
      <c r="L269" s="48" t="s">
        <v>331</v>
      </c>
      <c r="M269" s="48" t="s">
        <v>331</v>
      </c>
      <c r="N269" s="48"/>
      <c r="O269" s="47" t="s">
        <v>332</v>
      </c>
      <c r="P269" s="48" t="s">
        <v>347</v>
      </c>
      <c r="Q269" s="48"/>
      <c r="R269" s="47" t="b">
        <v>0</v>
      </c>
      <c r="S269" s="48" t="s">
        <v>365</v>
      </c>
      <c r="T269" s="48" t="s">
        <v>366</v>
      </c>
      <c r="U269" s="48">
        <v>30</v>
      </c>
      <c r="V269" s="48" t="s">
        <v>234</v>
      </c>
      <c r="W269" s="48" t="s">
        <v>235</v>
      </c>
      <c r="X269" s="48" t="s">
        <v>236</v>
      </c>
      <c r="Y269" s="47"/>
      <c r="Z269" s="48" t="s">
        <v>84</v>
      </c>
      <c r="AA269" s="49">
        <v>18660</v>
      </c>
      <c r="AB269" s="49">
        <v>16794</v>
      </c>
      <c r="AC269" s="49">
        <v>3</v>
      </c>
      <c r="AD269" s="47" t="b">
        <v>1</v>
      </c>
      <c r="AE269" s="50">
        <v>10</v>
      </c>
      <c r="AF269" s="48" t="s">
        <v>9</v>
      </c>
      <c r="AG269" s="49">
        <v>1</v>
      </c>
      <c r="AH269" s="49">
        <v>16794</v>
      </c>
      <c r="AI269" s="49">
        <v>45802</v>
      </c>
      <c r="AJ269" s="49">
        <v>4580</v>
      </c>
      <c r="AK269" s="49">
        <v>50382</v>
      </c>
      <c r="AL269" s="50">
        <v>45802</v>
      </c>
      <c r="AM269" s="50">
        <v>4580</v>
      </c>
      <c r="AN269" s="50">
        <v>50382</v>
      </c>
      <c r="AO269" s="47"/>
      <c r="AP269" s="48" t="s">
        <v>84</v>
      </c>
      <c r="AQ269" s="51">
        <v>3</v>
      </c>
      <c r="AR269" s="48" t="s">
        <v>221</v>
      </c>
      <c r="AS269" s="48">
        <v>25001</v>
      </c>
      <c r="AT269" s="47" t="b">
        <v>0</v>
      </c>
      <c r="AU269" s="48" t="s">
        <v>81</v>
      </c>
      <c r="AV269" s="48"/>
      <c r="AW269" s="48" t="s">
        <v>222</v>
      </c>
      <c r="AX269" s="48"/>
      <c r="AY269" s="48" t="s">
        <v>85</v>
      </c>
      <c r="AZ269" s="47" t="b">
        <v>0</v>
      </c>
      <c r="BA269" s="47"/>
      <c r="BB269" s="47"/>
      <c r="BC269" s="48"/>
      <c r="BD269" s="48"/>
      <c r="BE269" s="47" t="b">
        <v>0</v>
      </c>
      <c r="BF269" s="47" t="b">
        <v>0</v>
      </c>
      <c r="BG269" s="48"/>
      <c r="BH269" s="48"/>
      <c r="BI269" s="49">
        <v>0</v>
      </c>
      <c r="BJ269" s="49">
        <v>0</v>
      </c>
      <c r="BK269" s="49">
        <v>50382</v>
      </c>
      <c r="BL269" s="48"/>
      <c r="BM269" s="48"/>
      <c r="BN269" s="48"/>
      <c r="BO269" s="48"/>
      <c r="BP269" s="48" t="s">
        <v>181</v>
      </c>
      <c r="BQ269" s="48"/>
      <c r="BR269" s="48"/>
      <c r="BS269" s="48">
        <v>0</v>
      </c>
      <c r="BT269" s="48"/>
      <c r="BU269" s="48" t="s">
        <v>198</v>
      </c>
      <c r="BW269" s="24" t="str">
        <f ca="1">VLOOKUP(BX269,Data!B:D,3,0)</f>
        <v>김화니</v>
      </c>
      <c r="BX269" s="24" t="str">
        <f>IFERROR(VLOOKUP(M269, 할인점점포등록!E:I, 5, 0), M269)</f>
        <v>지오영</v>
      </c>
    </row>
    <row r="270" spans="2:76" ht="16.5" customHeight="1" x14ac:dyDescent="0.3">
      <c r="B270" s="47"/>
      <c r="C270" s="47" t="b">
        <v>1</v>
      </c>
      <c r="D270" s="48"/>
      <c r="E270" s="48" t="s">
        <v>211</v>
      </c>
      <c r="F270" s="48">
        <v>202610010045</v>
      </c>
      <c r="G270" s="52">
        <v>46296</v>
      </c>
      <c r="H270" s="48" t="s">
        <v>82</v>
      </c>
      <c r="I270" s="48" t="s">
        <v>83</v>
      </c>
      <c r="J270" s="48" t="s">
        <v>212</v>
      </c>
      <c r="K270" s="48" t="s">
        <v>213</v>
      </c>
      <c r="L270" s="48" t="s">
        <v>331</v>
      </c>
      <c r="M270" s="48" t="s">
        <v>331</v>
      </c>
      <c r="N270" s="48"/>
      <c r="O270" s="47" t="s">
        <v>332</v>
      </c>
      <c r="P270" s="48" t="s">
        <v>348</v>
      </c>
      <c r="Q270" s="48"/>
      <c r="R270" s="47" t="b">
        <v>0</v>
      </c>
      <c r="S270" s="48" t="s">
        <v>423</v>
      </c>
      <c r="T270" s="48" t="s">
        <v>424</v>
      </c>
      <c r="U270" s="48">
        <v>28</v>
      </c>
      <c r="V270" s="48" t="s">
        <v>234</v>
      </c>
      <c r="W270" s="48" t="s">
        <v>235</v>
      </c>
      <c r="X270" s="48" t="s">
        <v>236</v>
      </c>
      <c r="Y270" s="47"/>
      <c r="Z270" s="48" t="s">
        <v>84</v>
      </c>
      <c r="AA270" s="49">
        <v>30800</v>
      </c>
      <c r="AB270" s="49">
        <v>27720</v>
      </c>
      <c r="AC270" s="49">
        <v>15</v>
      </c>
      <c r="AD270" s="47" t="b">
        <v>1</v>
      </c>
      <c r="AE270" s="50">
        <v>10</v>
      </c>
      <c r="AF270" s="48" t="s">
        <v>9</v>
      </c>
      <c r="AG270" s="49">
        <v>1</v>
      </c>
      <c r="AH270" s="49">
        <v>27720</v>
      </c>
      <c r="AI270" s="49">
        <v>378000</v>
      </c>
      <c r="AJ270" s="49">
        <v>37800</v>
      </c>
      <c r="AK270" s="49">
        <v>415800</v>
      </c>
      <c r="AL270" s="50">
        <v>378000</v>
      </c>
      <c r="AM270" s="50">
        <v>37800</v>
      </c>
      <c r="AN270" s="50">
        <v>415800</v>
      </c>
      <c r="AO270" s="47"/>
      <c r="AP270" s="48" t="s">
        <v>84</v>
      </c>
      <c r="AQ270" s="51">
        <v>15</v>
      </c>
      <c r="AR270" s="48" t="s">
        <v>221</v>
      </c>
      <c r="AS270" s="48">
        <v>26001</v>
      </c>
      <c r="AT270" s="47" t="b">
        <v>0</v>
      </c>
      <c r="AU270" s="48" t="s">
        <v>81</v>
      </c>
      <c r="AV270" s="48"/>
      <c r="AW270" s="48" t="s">
        <v>222</v>
      </c>
      <c r="AX270" s="48"/>
      <c r="AY270" s="48" t="s">
        <v>85</v>
      </c>
      <c r="AZ270" s="47" t="b">
        <v>0</v>
      </c>
      <c r="BA270" s="47"/>
      <c r="BB270" s="47"/>
      <c r="BC270" s="48"/>
      <c r="BD270" s="48"/>
      <c r="BE270" s="47" t="b">
        <v>0</v>
      </c>
      <c r="BF270" s="47" t="b">
        <v>0</v>
      </c>
      <c r="BG270" s="48"/>
      <c r="BH270" s="48"/>
      <c r="BI270" s="49">
        <v>0</v>
      </c>
      <c r="BJ270" s="49">
        <v>0</v>
      </c>
      <c r="BK270" s="49">
        <v>415800</v>
      </c>
      <c r="BL270" s="48"/>
      <c r="BM270" s="48"/>
      <c r="BN270" s="48"/>
      <c r="BO270" s="48"/>
      <c r="BP270" s="48" t="s">
        <v>181</v>
      </c>
      <c r="BQ270" s="48"/>
      <c r="BR270" s="48"/>
      <c r="BS270" s="48">
        <v>0</v>
      </c>
      <c r="BT270" s="48"/>
      <c r="BU270" s="48" t="s">
        <v>349</v>
      </c>
      <c r="BW270" s="24" t="str">
        <f ca="1">VLOOKUP(BX270,Data!B:D,3,0)</f>
        <v>김화니</v>
      </c>
      <c r="BX270" s="24" t="str">
        <f>IFERROR(VLOOKUP(M270, 할인점점포등록!E:I, 5, 0), M270)</f>
        <v>지오영</v>
      </c>
    </row>
    <row r="271" spans="2:76" ht="16.5" customHeight="1" x14ac:dyDescent="0.3">
      <c r="B271" s="47"/>
      <c r="C271" s="47" t="b">
        <v>1</v>
      </c>
      <c r="D271" s="48"/>
      <c r="E271" s="48" t="s">
        <v>211</v>
      </c>
      <c r="F271" s="48">
        <v>202610010045</v>
      </c>
      <c r="G271" s="52">
        <v>46296</v>
      </c>
      <c r="H271" s="48" t="s">
        <v>82</v>
      </c>
      <c r="I271" s="48" t="s">
        <v>83</v>
      </c>
      <c r="J271" s="48" t="s">
        <v>212</v>
      </c>
      <c r="K271" s="48" t="s">
        <v>213</v>
      </c>
      <c r="L271" s="48" t="s">
        <v>331</v>
      </c>
      <c r="M271" s="48" t="s">
        <v>331</v>
      </c>
      <c r="N271" s="48"/>
      <c r="O271" s="47" t="s">
        <v>332</v>
      </c>
      <c r="P271" s="48" t="s">
        <v>348</v>
      </c>
      <c r="Q271" s="48"/>
      <c r="R271" s="47" t="b">
        <v>0</v>
      </c>
      <c r="S271" s="48" t="s">
        <v>249</v>
      </c>
      <c r="T271" s="48" t="s">
        <v>250</v>
      </c>
      <c r="U271" s="48">
        <v>30</v>
      </c>
      <c r="V271" s="48" t="s">
        <v>234</v>
      </c>
      <c r="W271" s="48" t="s">
        <v>235</v>
      </c>
      <c r="X271" s="48" t="s">
        <v>236</v>
      </c>
      <c r="Y271" s="47"/>
      <c r="Z271" s="48" t="s">
        <v>84</v>
      </c>
      <c r="AA271" s="49">
        <v>18000</v>
      </c>
      <c r="AB271" s="49">
        <v>16200</v>
      </c>
      <c r="AC271" s="49">
        <v>10</v>
      </c>
      <c r="AD271" s="47" t="b">
        <v>1</v>
      </c>
      <c r="AE271" s="50">
        <v>10</v>
      </c>
      <c r="AF271" s="48" t="s">
        <v>9</v>
      </c>
      <c r="AG271" s="49">
        <v>1</v>
      </c>
      <c r="AH271" s="49">
        <v>16200</v>
      </c>
      <c r="AI271" s="49">
        <v>147273</v>
      </c>
      <c r="AJ271" s="49">
        <v>14727</v>
      </c>
      <c r="AK271" s="49">
        <v>162000</v>
      </c>
      <c r="AL271" s="50">
        <v>147273</v>
      </c>
      <c r="AM271" s="50">
        <v>14727</v>
      </c>
      <c r="AN271" s="50">
        <v>162000</v>
      </c>
      <c r="AO271" s="47"/>
      <c r="AP271" s="48" t="s">
        <v>84</v>
      </c>
      <c r="AQ271" s="51">
        <v>10</v>
      </c>
      <c r="AR271" s="48" t="s">
        <v>221</v>
      </c>
      <c r="AS271" s="48">
        <v>26001</v>
      </c>
      <c r="AT271" s="47" t="b">
        <v>0</v>
      </c>
      <c r="AU271" s="48" t="s">
        <v>81</v>
      </c>
      <c r="AV271" s="48"/>
      <c r="AW271" s="48" t="s">
        <v>222</v>
      </c>
      <c r="AX271" s="48"/>
      <c r="AY271" s="48" t="s">
        <v>85</v>
      </c>
      <c r="AZ271" s="47" t="b">
        <v>0</v>
      </c>
      <c r="BA271" s="47"/>
      <c r="BB271" s="47"/>
      <c r="BC271" s="48"/>
      <c r="BD271" s="48"/>
      <c r="BE271" s="47" t="b">
        <v>0</v>
      </c>
      <c r="BF271" s="47" t="b">
        <v>0</v>
      </c>
      <c r="BG271" s="48"/>
      <c r="BH271" s="48"/>
      <c r="BI271" s="49">
        <v>0</v>
      </c>
      <c r="BJ271" s="49">
        <v>0</v>
      </c>
      <c r="BK271" s="49">
        <v>162000</v>
      </c>
      <c r="BL271" s="48"/>
      <c r="BM271" s="48"/>
      <c r="BN271" s="48"/>
      <c r="BO271" s="48"/>
      <c r="BP271" s="48" t="s">
        <v>181</v>
      </c>
      <c r="BQ271" s="48"/>
      <c r="BR271" s="48"/>
      <c r="BS271" s="48">
        <v>0</v>
      </c>
      <c r="BT271" s="48"/>
      <c r="BU271" s="48" t="s">
        <v>349</v>
      </c>
      <c r="BW271" s="24" t="str">
        <f ca="1">VLOOKUP(BX271,Data!B:D,3,0)</f>
        <v>김화니</v>
      </c>
      <c r="BX271" s="24" t="str">
        <f>IFERROR(VLOOKUP(M271, 할인점점포등록!E:I, 5, 0), M271)</f>
        <v>지오영</v>
      </c>
    </row>
    <row r="272" spans="2:76" ht="16.5" customHeight="1" x14ac:dyDescent="0.3">
      <c r="B272" s="47"/>
      <c r="C272" s="47" t="b">
        <v>1</v>
      </c>
      <c r="D272" s="48"/>
      <c r="E272" s="48" t="s">
        <v>211</v>
      </c>
      <c r="F272" s="48">
        <v>202610010045</v>
      </c>
      <c r="G272" s="52">
        <v>46296</v>
      </c>
      <c r="H272" s="48" t="s">
        <v>82</v>
      </c>
      <c r="I272" s="48" t="s">
        <v>83</v>
      </c>
      <c r="J272" s="48" t="s">
        <v>212</v>
      </c>
      <c r="K272" s="48" t="s">
        <v>213</v>
      </c>
      <c r="L272" s="48" t="s">
        <v>331</v>
      </c>
      <c r="M272" s="48" t="s">
        <v>331</v>
      </c>
      <c r="N272" s="48"/>
      <c r="O272" s="47" t="s">
        <v>332</v>
      </c>
      <c r="P272" s="48" t="s">
        <v>348</v>
      </c>
      <c r="Q272" s="48"/>
      <c r="R272" s="47" t="b">
        <v>0</v>
      </c>
      <c r="S272" s="48" t="s">
        <v>223</v>
      </c>
      <c r="T272" s="48" t="s">
        <v>224</v>
      </c>
      <c r="U272" s="48">
        <v>300</v>
      </c>
      <c r="V272" s="48" t="s">
        <v>218</v>
      </c>
      <c r="W272" s="48" t="s">
        <v>219</v>
      </c>
      <c r="X272" s="48" t="s">
        <v>225</v>
      </c>
      <c r="Y272" s="47"/>
      <c r="Z272" s="48" t="s">
        <v>84</v>
      </c>
      <c r="AA272" s="49">
        <v>44400</v>
      </c>
      <c r="AB272" s="49">
        <v>39960</v>
      </c>
      <c r="AC272" s="49">
        <v>70</v>
      </c>
      <c r="AD272" s="47" t="b">
        <v>1</v>
      </c>
      <c r="AE272" s="50">
        <v>10</v>
      </c>
      <c r="AF272" s="48" t="s">
        <v>9</v>
      </c>
      <c r="AG272" s="49">
        <v>1</v>
      </c>
      <c r="AH272" s="49">
        <v>39960</v>
      </c>
      <c r="AI272" s="49">
        <v>2542909</v>
      </c>
      <c r="AJ272" s="49">
        <v>254291</v>
      </c>
      <c r="AK272" s="49">
        <v>2797200</v>
      </c>
      <c r="AL272" s="50">
        <v>2542909</v>
      </c>
      <c r="AM272" s="50">
        <v>254291</v>
      </c>
      <c r="AN272" s="50">
        <v>2797200</v>
      </c>
      <c r="AO272" s="47"/>
      <c r="AP272" s="48" t="s">
        <v>84</v>
      </c>
      <c r="AQ272" s="51">
        <v>70</v>
      </c>
      <c r="AR272" s="48" t="s">
        <v>221</v>
      </c>
      <c r="AS272" s="48">
        <v>26005</v>
      </c>
      <c r="AT272" s="47" t="b">
        <v>0</v>
      </c>
      <c r="AU272" s="48" t="s">
        <v>81</v>
      </c>
      <c r="AV272" s="48"/>
      <c r="AW272" s="48" t="s">
        <v>222</v>
      </c>
      <c r="AX272" s="48"/>
      <c r="AY272" s="48" t="s">
        <v>85</v>
      </c>
      <c r="AZ272" s="47" t="b">
        <v>0</v>
      </c>
      <c r="BA272" s="47"/>
      <c r="BB272" s="47"/>
      <c r="BC272" s="48"/>
      <c r="BD272" s="48"/>
      <c r="BE272" s="47" t="b">
        <v>0</v>
      </c>
      <c r="BF272" s="47" t="b">
        <v>0</v>
      </c>
      <c r="BG272" s="48"/>
      <c r="BH272" s="48"/>
      <c r="BI272" s="49">
        <v>0</v>
      </c>
      <c r="BJ272" s="49">
        <v>0</v>
      </c>
      <c r="BK272" s="49">
        <v>2797200</v>
      </c>
      <c r="BL272" s="48"/>
      <c r="BM272" s="48"/>
      <c r="BN272" s="48"/>
      <c r="BO272" s="48"/>
      <c r="BP272" s="48" t="s">
        <v>181</v>
      </c>
      <c r="BQ272" s="48"/>
      <c r="BR272" s="48"/>
      <c r="BS272" s="48">
        <v>0</v>
      </c>
      <c r="BT272" s="48"/>
      <c r="BU272" s="48" t="s">
        <v>349</v>
      </c>
      <c r="BW272" s="24" t="str">
        <f ca="1">VLOOKUP(BX272,Data!B:D,3,0)</f>
        <v>김화니</v>
      </c>
      <c r="BX272" s="24" t="str">
        <f>IFERROR(VLOOKUP(M272, 할인점점포등록!E:I, 5, 0), M272)</f>
        <v>지오영</v>
      </c>
    </row>
    <row r="273" spans="2:76" ht="16.5" customHeight="1" x14ac:dyDescent="0.3">
      <c r="B273" s="47"/>
      <c r="C273" s="47" t="b">
        <v>1</v>
      </c>
      <c r="D273" s="48"/>
      <c r="E273" s="48" t="s">
        <v>211</v>
      </c>
      <c r="F273" s="48">
        <v>202610010045</v>
      </c>
      <c r="G273" s="52">
        <v>46296</v>
      </c>
      <c r="H273" s="48" t="s">
        <v>82</v>
      </c>
      <c r="I273" s="48" t="s">
        <v>83</v>
      </c>
      <c r="J273" s="48" t="s">
        <v>212</v>
      </c>
      <c r="K273" s="48" t="s">
        <v>213</v>
      </c>
      <c r="L273" s="48" t="s">
        <v>331</v>
      </c>
      <c r="M273" s="48" t="s">
        <v>331</v>
      </c>
      <c r="N273" s="48"/>
      <c r="O273" s="47" t="s">
        <v>332</v>
      </c>
      <c r="P273" s="48" t="s">
        <v>348</v>
      </c>
      <c r="Q273" s="48"/>
      <c r="R273" s="47" t="b">
        <v>0</v>
      </c>
      <c r="S273" s="48" t="s">
        <v>267</v>
      </c>
      <c r="T273" s="48" t="s">
        <v>224</v>
      </c>
      <c r="U273" s="48">
        <v>30</v>
      </c>
      <c r="V273" s="48" t="s">
        <v>218</v>
      </c>
      <c r="W273" s="48" t="s">
        <v>219</v>
      </c>
      <c r="X273" s="48" t="s">
        <v>225</v>
      </c>
      <c r="Y273" s="47"/>
      <c r="Z273" s="48" t="s">
        <v>84</v>
      </c>
      <c r="AA273" s="49">
        <v>4440</v>
      </c>
      <c r="AB273" s="49">
        <v>3996</v>
      </c>
      <c r="AC273" s="49">
        <v>10</v>
      </c>
      <c r="AD273" s="47" t="b">
        <v>1</v>
      </c>
      <c r="AE273" s="50">
        <v>10</v>
      </c>
      <c r="AF273" s="48" t="s">
        <v>9</v>
      </c>
      <c r="AG273" s="49">
        <v>1</v>
      </c>
      <c r="AH273" s="49">
        <v>3996</v>
      </c>
      <c r="AI273" s="49">
        <v>36327</v>
      </c>
      <c r="AJ273" s="49">
        <v>3633</v>
      </c>
      <c r="AK273" s="49">
        <v>39960</v>
      </c>
      <c r="AL273" s="50">
        <v>36327</v>
      </c>
      <c r="AM273" s="50">
        <v>3633</v>
      </c>
      <c r="AN273" s="50">
        <v>39960</v>
      </c>
      <c r="AO273" s="47"/>
      <c r="AP273" s="48" t="s">
        <v>84</v>
      </c>
      <c r="AQ273" s="51">
        <v>10</v>
      </c>
      <c r="AR273" s="48" t="s">
        <v>221</v>
      </c>
      <c r="AS273" s="48" t="s">
        <v>268</v>
      </c>
      <c r="AT273" s="47" t="b">
        <v>0</v>
      </c>
      <c r="AU273" s="48" t="s">
        <v>81</v>
      </c>
      <c r="AV273" s="48"/>
      <c r="AW273" s="48" t="s">
        <v>222</v>
      </c>
      <c r="AX273" s="48"/>
      <c r="AY273" s="48" t="s">
        <v>85</v>
      </c>
      <c r="AZ273" s="47" t="b">
        <v>0</v>
      </c>
      <c r="BA273" s="47"/>
      <c r="BB273" s="47"/>
      <c r="BC273" s="48"/>
      <c r="BD273" s="48"/>
      <c r="BE273" s="47" t="b">
        <v>0</v>
      </c>
      <c r="BF273" s="47" t="b">
        <v>0</v>
      </c>
      <c r="BG273" s="48"/>
      <c r="BH273" s="48"/>
      <c r="BI273" s="49">
        <v>0</v>
      </c>
      <c r="BJ273" s="49">
        <v>0</v>
      </c>
      <c r="BK273" s="49">
        <v>39960</v>
      </c>
      <c r="BL273" s="48"/>
      <c r="BM273" s="48"/>
      <c r="BN273" s="48"/>
      <c r="BO273" s="48"/>
      <c r="BP273" s="48" t="s">
        <v>181</v>
      </c>
      <c r="BQ273" s="48"/>
      <c r="BR273" s="48"/>
      <c r="BS273" s="48">
        <v>0</v>
      </c>
      <c r="BT273" s="48"/>
      <c r="BU273" s="48" t="s">
        <v>349</v>
      </c>
      <c r="BW273" s="24" t="str">
        <f ca="1">VLOOKUP(BX273,Data!B:D,3,0)</f>
        <v>김화니</v>
      </c>
      <c r="BX273" s="24" t="str">
        <f>IFERROR(VLOOKUP(M273, 할인점점포등록!E:I, 5, 0), M273)</f>
        <v>지오영</v>
      </c>
    </row>
    <row r="274" spans="2:76" ht="16.5" customHeight="1" x14ac:dyDescent="0.3">
      <c r="B274" s="47"/>
      <c r="C274" s="47" t="b">
        <v>1</v>
      </c>
      <c r="D274" s="48"/>
      <c r="E274" s="48" t="s">
        <v>211</v>
      </c>
      <c r="F274" s="48">
        <v>202610010045</v>
      </c>
      <c r="G274" s="52">
        <v>46296</v>
      </c>
      <c r="H274" s="48" t="s">
        <v>82</v>
      </c>
      <c r="I274" s="48" t="s">
        <v>83</v>
      </c>
      <c r="J274" s="48" t="s">
        <v>212</v>
      </c>
      <c r="K274" s="48" t="s">
        <v>213</v>
      </c>
      <c r="L274" s="48" t="s">
        <v>331</v>
      </c>
      <c r="M274" s="48" t="s">
        <v>331</v>
      </c>
      <c r="N274" s="48"/>
      <c r="O274" s="47" t="s">
        <v>332</v>
      </c>
      <c r="P274" s="48" t="s">
        <v>348</v>
      </c>
      <c r="Q274" s="48"/>
      <c r="R274" s="47" t="b">
        <v>0</v>
      </c>
      <c r="S274" s="48" t="s">
        <v>334</v>
      </c>
      <c r="T274" s="48" t="s">
        <v>335</v>
      </c>
      <c r="U274" s="48">
        <v>1</v>
      </c>
      <c r="V274" s="48" t="s">
        <v>218</v>
      </c>
      <c r="W274" s="48" t="s">
        <v>256</v>
      </c>
      <c r="X274" s="48" t="s">
        <v>336</v>
      </c>
      <c r="Y274" s="47"/>
      <c r="Z274" s="48" t="s">
        <v>84</v>
      </c>
      <c r="AA274" s="49">
        <v>8400</v>
      </c>
      <c r="AB274" s="49">
        <v>7560</v>
      </c>
      <c r="AC274" s="49">
        <v>30</v>
      </c>
      <c r="AD274" s="47" t="b">
        <v>1</v>
      </c>
      <c r="AE274" s="50">
        <v>10</v>
      </c>
      <c r="AF274" s="48" t="s">
        <v>9</v>
      </c>
      <c r="AG274" s="49">
        <v>1</v>
      </c>
      <c r="AH274" s="49">
        <v>7560</v>
      </c>
      <c r="AI274" s="49">
        <v>206182</v>
      </c>
      <c r="AJ274" s="49">
        <v>20618</v>
      </c>
      <c r="AK274" s="49">
        <v>226800</v>
      </c>
      <c r="AL274" s="50">
        <v>206182</v>
      </c>
      <c r="AM274" s="50">
        <v>20618</v>
      </c>
      <c r="AN274" s="50">
        <v>226800</v>
      </c>
      <c r="AO274" s="47"/>
      <c r="AP274" s="48" t="s">
        <v>84</v>
      </c>
      <c r="AQ274" s="51">
        <v>30</v>
      </c>
      <c r="AR274" s="48" t="s">
        <v>221</v>
      </c>
      <c r="AS274" s="48">
        <v>25003</v>
      </c>
      <c r="AT274" s="47" t="b">
        <v>0</v>
      </c>
      <c r="AU274" s="48" t="s">
        <v>81</v>
      </c>
      <c r="AV274" s="48"/>
      <c r="AW274" s="48" t="s">
        <v>222</v>
      </c>
      <c r="AX274" s="48"/>
      <c r="AY274" s="48" t="s">
        <v>85</v>
      </c>
      <c r="AZ274" s="47" t="b">
        <v>0</v>
      </c>
      <c r="BA274" s="47"/>
      <c r="BB274" s="47"/>
      <c r="BC274" s="48"/>
      <c r="BD274" s="48"/>
      <c r="BE274" s="47" t="b">
        <v>0</v>
      </c>
      <c r="BF274" s="47" t="b">
        <v>0</v>
      </c>
      <c r="BG274" s="48"/>
      <c r="BH274" s="48"/>
      <c r="BI274" s="49">
        <v>0</v>
      </c>
      <c r="BJ274" s="49">
        <v>0</v>
      </c>
      <c r="BK274" s="49">
        <v>226800</v>
      </c>
      <c r="BL274" s="48"/>
      <c r="BM274" s="48"/>
      <c r="BN274" s="48"/>
      <c r="BO274" s="48"/>
      <c r="BP274" s="48" t="s">
        <v>181</v>
      </c>
      <c r="BQ274" s="48"/>
      <c r="BR274" s="48"/>
      <c r="BS274" s="48">
        <v>0</v>
      </c>
      <c r="BT274" s="48"/>
      <c r="BU274" s="48" t="s">
        <v>349</v>
      </c>
      <c r="BW274" s="24" t="str">
        <f ca="1">VLOOKUP(BX274,Data!B:D,3,0)</f>
        <v>김화니</v>
      </c>
      <c r="BX274" s="24" t="str">
        <f>IFERROR(VLOOKUP(M274, 할인점점포등록!E:I, 5, 0), M274)</f>
        <v>지오영</v>
      </c>
    </row>
    <row r="275" spans="2:76" ht="16.5" customHeight="1" x14ac:dyDescent="0.3">
      <c r="B275" s="47"/>
      <c r="C275" s="47" t="b">
        <v>1</v>
      </c>
      <c r="D275" s="48"/>
      <c r="E275" s="48" t="s">
        <v>211</v>
      </c>
      <c r="F275" s="48">
        <v>202610010045</v>
      </c>
      <c r="G275" s="52">
        <v>46296</v>
      </c>
      <c r="H275" s="48" t="s">
        <v>82</v>
      </c>
      <c r="I275" s="48" t="s">
        <v>83</v>
      </c>
      <c r="J275" s="48" t="s">
        <v>212</v>
      </c>
      <c r="K275" s="48" t="s">
        <v>213</v>
      </c>
      <c r="L275" s="48" t="s">
        <v>331</v>
      </c>
      <c r="M275" s="48" t="s">
        <v>331</v>
      </c>
      <c r="N275" s="48"/>
      <c r="O275" s="47" t="s">
        <v>332</v>
      </c>
      <c r="P275" s="48" t="s">
        <v>348</v>
      </c>
      <c r="Q275" s="48"/>
      <c r="R275" s="47" t="b">
        <v>0</v>
      </c>
      <c r="S275" s="48" t="s">
        <v>369</v>
      </c>
      <c r="T275" s="48" t="s">
        <v>370</v>
      </c>
      <c r="U275" s="48">
        <v>60</v>
      </c>
      <c r="V275" s="48" t="s">
        <v>234</v>
      </c>
      <c r="W275" s="48" t="s">
        <v>235</v>
      </c>
      <c r="X275" s="48" t="s">
        <v>236</v>
      </c>
      <c r="Y275" s="47"/>
      <c r="Z275" s="48" t="s">
        <v>84</v>
      </c>
      <c r="AA275" s="49">
        <v>28980</v>
      </c>
      <c r="AB275" s="49">
        <v>26082</v>
      </c>
      <c r="AC275" s="49">
        <v>54</v>
      </c>
      <c r="AD275" s="47" t="b">
        <v>1</v>
      </c>
      <c r="AE275" s="50">
        <v>10</v>
      </c>
      <c r="AF275" s="48" t="s">
        <v>9</v>
      </c>
      <c r="AG275" s="49">
        <v>1</v>
      </c>
      <c r="AH275" s="49">
        <v>26082</v>
      </c>
      <c r="AI275" s="49">
        <v>1280389</v>
      </c>
      <c r="AJ275" s="49">
        <v>128039</v>
      </c>
      <c r="AK275" s="49">
        <v>1408428</v>
      </c>
      <c r="AL275" s="50">
        <v>1280389</v>
      </c>
      <c r="AM275" s="50">
        <v>128039</v>
      </c>
      <c r="AN275" s="50">
        <v>1408428</v>
      </c>
      <c r="AO275" s="47"/>
      <c r="AP275" s="48" t="s">
        <v>84</v>
      </c>
      <c r="AQ275" s="51">
        <v>54</v>
      </c>
      <c r="AR275" s="48" t="s">
        <v>221</v>
      </c>
      <c r="AS275" s="48">
        <v>26002</v>
      </c>
      <c r="AT275" s="47" t="b">
        <v>0</v>
      </c>
      <c r="AU275" s="48" t="s">
        <v>81</v>
      </c>
      <c r="AV275" s="48"/>
      <c r="AW275" s="48" t="s">
        <v>222</v>
      </c>
      <c r="AX275" s="48"/>
      <c r="AY275" s="48" t="s">
        <v>85</v>
      </c>
      <c r="AZ275" s="47" t="b">
        <v>0</v>
      </c>
      <c r="BA275" s="47"/>
      <c r="BB275" s="47"/>
      <c r="BC275" s="48"/>
      <c r="BD275" s="48"/>
      <c r="BE275" s="47" t="b">
        <v>0</v>
      </c>
      <c r="BF275" s="47" t="b">
        <v>0</v>
      </c>
      <c r="BG275" s="48"/>
      <c r="BH275" s="48"/>
      <c r="BI275" s="49">
        <v>0</v>
      </c>
      <c r="BJ275" s="49">
        <v>0</v>
      </c>
      <c r="BK275" s="49">
        <v>1408428</v>
      </c>
      <c r="BL275" s="48"/>
      <c r="BM275" s="48"/>
      <c r="BN275" s="48"/>
      <c r="BO275" s="48"/>
      <c r="BP275" s="48" t="s">
        <v>181</v>
      </c>
      <c r="BQ275" s="48"/>
      <c r="BR275" s="48"/>
      <c r="BS275" s="48">
        <v>0</v>
      </c>
      <c r="BT275" s="48"/>
      <c r="BU275" s="48" t="s">
        <v>349</v>
      </c>
      <c r="BW275" s="24" t="str">
        <f ca="1">VLOOKUP(BX275,Data!B:D,3,0)</f>
        <v>김화니</v>
      </c>
      <c r="BX275" s="24" t="str">
        <f>IFERROR(VLOOKUP(M275, 할인점점포등록!E:I, 5, 0), M275)</f>
        <v>지오영</v>
      </c>
    </row>
    <row r="276" spans="2:76" ht="16.5" customHeight="1" x14ac:dyDescent="0.3">
      <c r="B276" s="47"/>
      <c r="C276" s="47" t="b">
        <v>1</v>
      </c>
      <c r="D276" s="48"/>
      <c r="E276" s="48" t="s">
        <v>211</v>
      </c>
      <c r="F276" s="48">
        <v>202610010045</v>
      </c>
      <c r="G276" s="52">
        <v>46296</v>
      </c>
      <c r="H276" s="48" t="s">
        <v>82</v>
      </c>
      <c r="I276" s="48" t="s">
        <v>83</v>
      </c>
      <c r="J276" s="48" t="s">
        <v>212</v>
      </c>
      <c r="K276" s="48" t="s">
        <v>213</v>
      </c>
      <c r="L276" s="48" t="s">
        <v>331</v>
      </c>
      <c r="M276" s="48" t="s">
        <v>331</v>
      </c>
      <c r="N276" s="48"/>
      <c r="O276" s="47" t="s">
        <v>332</v>
      </c>
      <c r="P276" s="48" t="s">
        <v>348</v>
      </c>
      <c r="Q276" s="48"/>
      <c r="R276" s="47" t="b">
        <v>0</v>
      </c>
      <c r="S276" s="48" t="s">
        <v>394</v>
      </c>
      <c r="T276" s="48" t="s">
        <v>395</v>
      </c>
      <c r="U276" s="48">
        <v>30</v>
      </c>
      <c r="V276" s="48" t="s">
        <v>234</v>
      </c>
      <c r="W276" s="48" t="s">
        <v>235</v>
      </c>
      <c r="X276" s="48" t="s">
        <v>236</v>
      </c>
      <c r="Y276" s="47"/>
      <c r="Z276" s="48" t="s">
        <v>84</v>
      </c>
      <c r="AA276" s="49">
        <v>3750</v>
      </c>
      <c r="AB276" s="49">
        <v>3375</v>
      </c>
      <c r="AC276" s="49">
        <v>10</v>
      </c>
      <c r="AD276" s="47" t="b">
        <v>1</v>
      </c>
      <c r="AE276" s="50">
        <v>10</v>
      </c>
      <c r="AF276" s="48" t="s">
        <v>9</v>
      </c>
      <c r="AG276" s="49">
        <v>1</v>
      </c>
      <c r="AH276" s="49">
        <v>3375</v>
      </c>
      <c r="AI276" s="49">
        <v>30682</v>
      </c>
      <c r="AJ276" s="49">
        <v>3068</v>
      </c>
      <c r="AK276" s="49">
        <v>33750</v>
      </c>
      <c r="AL276" s="50">
        <v>30682</v>
      </c>
      <c r="AM276" s="50">
        <v>3068</v>
      </c>
      <c r="AN276" s="50">
        <v>33750</v>
      </c>
      <c r="AO276" s="47"/>
      <c r="AP276" s="48" t="s">
        <v>84</v>
      </c>
      <c r="AQ276" s="51">
        <v>10</v>
      </c>
      <c r="AR276" s="48" t="s">
        <v>221</v>
      </c>
      <c r="AS276" s="48" t="s">
        <v>396</v>
      </c>
      <c r="AT276" s="47" t="b">
        <v>0</v>
      </c>
      <c r="AU276" s="48" t="s">
        <v>81</v>
      </c>
      <c r="AV276" s="48"/>
      <c r="AW276" s="48" t="s">
        <v>222</v>
      </c>
      <c r="AX276" s="48"/>
      <c r="AY276" s="48" t="s">
        <v>85</v>
      </c>
      <c r="AZ276" s="47" t="b">
        <v>0</v>
      </c>
      <c r="BA276" s="47"/>
      <c r="BB276" s="47"/>
      <c r="BC276" s="48"/>
      <c r="BD276" s="48"/>
      <c r="BE276" s="47" t="b">
        <v>0</v>
      </c>
      <c r="BF276" s="47" t="b">
        <v>0</v>
      </c>
      <c r="BG276" s="48"/>
      <c r="BH276" s="48"/>
      <c r="BI276" s="49">
        <v>0</v>
      </c>
      <c r="BJ276" s="49">
        <v>0</v>
      </c>
      <c r="BK276" s="49">
        <v>33750</v>
      </c>
      <c r="BL276" s="48"/>
      <c r="BM276" s="48"/>
      <c r="BN276" s="48"/>
      <c r="BO276" s="48"/>
      <c r="BP276" s="48" t="s">
        <v>181</v>
      </c>
      <c r="BQ276" s="48"/>
      <c r="BR276" s="48"/>
      <c r="BS276" s="48">
        <v>0</v>
      </c>
      <c r="BT276" s="48"/>
      <c r="BU276" s="48" t="s">
        <v>349</v>
      </c>
      <c r="BW276" s="24" t="str">
        <f ca="1">VLOOKUP(BX276,Data!B:D,3,0)</f>
        <v>김화니</v>
      </c>
      <c r="BX276" s="24" t="str">
        <f>IFERROR(VLOOKUP(M276, 할인점점포등록!E:I, 5, 0), M276)</f>
        <v>지오영</v>
      </c>
    </row>
    <row r="277" spans="2:76" ht="16.5" customHeight="1" x14ac:dyDescent="0.3">
      <c r="B277" s="47"/>
      <c r="C277" s="47" t="b">
        <v>1</v>
      </c>
      <c r="D277" s="48"/>
      <c r="E277" s="48" t="s">
        <v>211</v>
      </c>
      <c r="F277" s="48">
        <v>202610010045</v>
      </c>
      <c r="G277" s="52">
        <v>46296</v>
      </c>
      <c r="H277" s="48" t="s">
        <v>82</v>
      </c>
      <c r="I277" s="48" t="s">
        <v>83</v>
      </c>
      <c r="J277" s="48" t="s">
        <v>212</v>
      </c>
      <c r="K277" s="48" t="s">
        <v>213</v>
      </c>
      <c r="L277" s="48" t="s">
        <v>331</v>
      </c>
      <c r="M277" s="48" t="s">
        <v>331</v>
      </c>
      <c r="N277" s="48"/>
      <c r="O277" s="47" t="s">
        <v>332</v>
      </c>
      <c r="P277" s="48" t="s">
        <v>348</v>
      </c>
      <c r="Q277" s="48"/>
      <c r="R277" s="47" t="b">
        <v>0</v>
      </c>
      <c r="S277" s="48" t="s">
        <v>290</v>
      </c>
      <c r="T277" s="48" t="s">
        <v>291</v>
      </c>
      <c r="U277" s="48">
        <v>30</v>
      </c>
      <c r="V277" s="48" t="s">
        <v>234</v>
      </c>
      <c r="W277" s="48" t="s">
        <v>235</v>
      </c>
      <c r="X277" s="48" t="s">
        <v>236</v>
      </c>
      <c r="Y277" s="47"/>
      <c r="Z277" s="48" t="s">
        <v>84</v>
      </c>
      <c r="AA277" s="49">
        <v>21000</v>
      </c>
      <c r="AB277" s="49">
        <v>18900</v>
      </c>
      <c r="AC277" s="49">
        <v>40</v>
      </c>
      <c r="AD277" s="47" t="b">
        <v>1</v>
      </c>
      <c r="AE277" s="50">
        <v>10</v>
      </c>
      <c r="AF277" s="48" t="s">
        <v>9</v>
      </c>
      <c r="AG277" s="49">
        <v>1</v>
      </c>
      <c r="AH277" s="49">
        <v>18900</v>
      </c>
      <c r="AI277" s="49">
        <v>687273</v>
      </c>
      <c r="AJ277" s="49">
        <v>68727</v>
      </c>
      <c r="AK277" s="49">
        <v>756000</v>
      </c>
      <c r="AL277" s="50">
        <v>687273</v>
      </c>
      <c r="AM277" s="50">
        <v>68727</v>
      </c>
      <c r="AN277" s="50">
        <v>756000</v>
      </c>
      <c r="AO277" s="47"/>
      <c r="AP277" s="48" t="s">
        <v>84</v>
      </c>
      <c r="AQ277" s="51">
        <v>40</v>
      </c>
      <c r="AR277" s="48" t="s">
        <v>221</v>
      </c>
      <c r="AS277" s="48">
        <v>26001</v>
      </c>
      <c r="AT277" s="47" t="b">
        <v>0</v>
      </c>
      <c r="AU277" s="48" t="s">
        <v>81</v>
      </c>
      <c r="AV277" s="48"/>
      <c r="AW277" s="48" t="s">
        <v>222</v>
      </c>
      <c r="AX277" s="48"/>
      <c r="AY277" s="48" t="s">
        <v>85</v>
      </c>
      <c r="AZ277" s="47" t="b">
        <v>0</v>
      </c>
      <c r="BA277" s="47"/>
      <c r="BB277" s="47"/>
      <c r="BC277" s="48"/>
      <c r="BD277" s="48"/>
      <c r="BE277" s="47" t="b">
        <v>0</v>
      </c>
      <c r="BF277" s="47" t="b">
        <v>0</v>
      </c>
      <c r="BG277" s="48"/>
      <c r="BH277" s="48"/>
      <c r="BI277" s="49">
        <v>0</v>
      </c>
      <c r="BJ277" s="49">
        <v>0</v>
      </c>
      <c r="BK277" s="49">
        <v>756000</v>
      </c>
      <c r="BL277" s="48"/>
      <c r="BM277" s="48"/>
      <c r="BN277" s="48"/>
      <c r="BO277" s="48"/>
      <c r="BP277" s="48" t="s">
        <v>181</v>
      </c>
      <c r="BQ277" s="48"/>
      <c r="BR277" s="48"/>
      <c r="BS277" s="48">
        <v>0</v>
      </c>
      <c r="BT277" s="48"/>
      <c r="BU277" s="48" t="s">
        <v>349</v>
      </c>
      <c r="BW277" s="24" t="str">
        <f ca="1">VLOOKUP(BX277,Data!B:D,3,0)</f>
        <v>김화니</v>
      </c>
      <c r="BX277" s="24" t="str">
        <f>IFERROR(VLOOKUP(M277, 할인점점포등록!E:I, 5, 0), M277)</f>
        <v>지오영</v>
      </c>
    </row>
    <row r="278" spans="2:76" ht="16.5" customHeight="1" x14ac:dyDescent="0.3">
      <c r="B278" s="47"/>
      <c r="C278" s="47" t="b">
        <v>1</v>
      </c>
      <c r="D278" s="48"/>
      <c r="E278" s="48" t="s">
        <v>211</v>
      </c>
      <c r="F278" s="48">
        <v>202610010046</v>
      </c>
      <c r="G278" s="52">
        <v>46296</v>
      </c>
      <c r="H278" s="48" t="s">
        <v>82</v>
      </c>
      <c r="I278" s="48" t="s">
        <v>83</v>
      </c>
      <c r="J278" s="48" t="s">
        <v>212</v>
      </c>
      <c r="K278" s="48" t="s">
        <v>213</v>
      </c>
      <c r="L278" s="48" t="s">
        <v>682</v>
      </c>
      <c r="M278" s="48" t="s">
        <v>682</v>
      </c>
      <c r="N278" s="48"/>
      <c r="O278" s="47" t="s">
        <v>982</v>
      </c>
      <c r="P278" s="48" t="s">
        <v>682</v>
      </c>
      <c r="Q278" s="48"/>
      <c r="R278" s="47" t="b">
        <v>0</v>
      </c>
      <c r="S278" s="48" t="s">
        <v>223</v>
      </c>
      <c r="T278" s="48" t="s">
        <v>224</v>
      </c>
      <c r="U278" s="48">
        <v>300</v>
      </c>
      <c r="V278" s="48" t="s">
        <v>218</v>
      </c>
      <c r="W278" s="48" t="s">
        <v>219</v>
      </c>
      <c r="X278" s="48" t="s">
        <v>225</v>
      </c>
      <c r="Y278" s="47"/>
      <c r="Z278" s="48" t="s">
        <v>84</v>
      </c>
      <c r="AA278" s="49">
        <v>44400</v>
      </c>
      <c r="AB278" s="49">
        <v>39960</v>
      </c>
      <c r="AC278" s="49">
        <v>10</v>
      </c>
      <c r="AD278" s="47" t="b">
        <v>1</v>
      </c>
      <c r="AE278" s="50">
        <v>10</v>
      </c>
      <c r="AF278" s="48" t="s">
        <v>9</v>
      </c>
      <c r="AG278" s="49">
        <v>1</v>
      </c>
      <c r="AH278" s="49">
        <v>39960</v>
      </c>
      <c r="AI278" s="49">
        <v>363273</v>
      </c>
      <c r="AJ278" s="49">
        <v>36327</v>
      </c>
      <c r="AK278" s="49">
        <v>399600</v>
      </c>
      <c r="AL278" s="50">
        <v>363273</v>
      </c>
      <c r="AM278" s="50">
        <v>36327</v>
      </c>
      <c r="AN278" s="50">
        <v>399600</v>
      </c>
      <c r="AO278" s="47"/>
      <c r="AP278" s="48" t="s">
        <v>84</v>
      </c>
      <c r="AQ278" s="51">
        <v>10</v>
      </c>
      <c r="AR278" s="48" t="s">
        <v>221</v>
      </c>
      <c r="AS278" s="48">
        <v>26005</v>
      </c>
      <c r="AT278" s="47" t="b">
        <v>0</v>
      </c>
      <c r="AU278" s="48" t="s">
        <v>81</v>
      </c>
      <c r="AV278" s="48"/>
      <c r="AW278" s="48" t="s">
        <v>222</v>
      </c>
      <c r="AX278" s="48"/>
      <c r="AY278" s="48" t="s">
        <v>85</v>
      </c>
      <c r="AZ278" s="47" t="b">
        <v>0</v>
      </c>
      <c r="BA278" s="47"/>
      <c r="BB278" s="47"/>
      <c r="BC278" s="48"/>
      <c r="BD278" s="48"/>
      <c r="BE278" s="47" t="b">
        <v>0</v>
      </c>
      <c r="BF278" s="47" t="b">
        <v>0</v>
      </c>
      <c r="BG278" s="48"/>
      <c r="BH278" s="48"/>
      <c r="BI278" s="49">
        <v>0</v>
      </c>
      <c r="BJ278" s="49">
        <v>0</v>
      </c>
      <c r="BK278" s="49">
        <v>399600</v>
      </c>
      <c r="BL278" s="48"/>
      <c r="BM278" s="48"/>
      <c r="BN278" s="48"/>
      <c r="BO278" s="48"/>
      <c r="BP278" s="48" t="s">
        <v>181</v>
      </c>
      <c r="BQ278" s="48"/>
      <c r="BR278" s="48"/>
      <c r="BS278" s="48">
        <v>0</v>
      </c>
      <c r="BT278" s="48"/>
      <c r="BU278" s="48"/>
      <c r="BW278" s="24" t="str">
        <f ca="1">VLOOKUP(BX278,Data!B:D,3,0)</f>
        <v>김화니</v>
      </c>
      <c r="BX278" s="24" t="str">
        <f>IFERROR(VLOOKUP(M278, 할인점점포등록!E:I, 5, 0), M278)</f>
        <v>강릉동원약품</v>
      </c>
    </row>
    <row r="279" spans="2:76" ht="16.5" customHeight="1" x14ac:dyDescent="0.3">
      <c r="B279" s="47"/>
      <c r="C279" s="47" t="b">
        <v>1</v>
      </c>
      <c r="D279" s="48"/>
      <c r="E279" s="48" t="s">
        <v>211</v>
      </c>
      <c r="F279" s="48">
        <v>202610010046</v>
      </c>
      <c r="G279" s="52">
        <v>46296</v>
      </c>
      <c r="H279" s="48" t="s">
        <v>82</v>
      </c>
      <c r="I279" s="48" t="s">
        <v>83</v>
      </c>
      <c r="J279" s="48" t="s">
        <v>212</v>
      </c>
      <c r="K279" s="48" t="s">
        <v>213</v>
      </c>
      <c r="L279" s="48" t="s">
        <v>682</v>
      </c>
      <c r="M279" s="48" t="s">
        <v>682</v>
      </c>
      <c r="N279" s="48"/>
      <c r="O279" s="47" t="s">
        <v>982</v>
      </c>
      <c r="P279" s="48" t="s">
        <v>682</v>
      </c>
      <c r="Q279" s="48"/>
      <c r="R279" s="47" t="b">
        <v>0</v>
      </c>
      <c r="S279" s="48" t="s">
        <v>367</v>
      </c>
      <c r="T279" s="48" t="s">
        <v>368</v>
      </c>
      <c r="U279" s="48">
        <v>100</v>
      </c>
      <c r="V279" s="48" t="s">
        <v>234</v>
      </c>
      <c r="W279" s="48" t="s">
        <v>235</v>
      </c>
      <c r="X279" s="48" t="s">
        <v>236</v>
      </c>
      <c r="Y279" s="47"/>
      <c r="Z279" s="48" t="s">
        <v>84</v>
      </c>
      <c r="AA279" s="49">
        <v>30000</v>
      </c>
      <c r="AB279" s="49">
        <v>27000</v>
      </c>
      <c r="AC279" s="49">
        <v>5</v>
      </c>
      <c r="AD279" s="47" t="b">
        <v>1</v>
      </c>
      <c r="AE279" s="50">
        <v>10</v>
      </c>
      <c r="AF279" s="48" t="s">
        <v>9</v>
      </c>
      <c r="AG279" s="49">
        <v>1</v>
      </c>
      <c r="AH279" s="49">
        <v>27000</v>
      </c>
      <c r="AI279" s="49">
        <v>122727</v>
      </c>
      <c r="AJ279" s="49">
        <v>12273</v>
      </c>
      <c r="AK279" s="49">
        <v>135000</v>
      </c>
      <c r="AL279" s="50">
        <v>122727</v>
      </c>
      <c r="AM279" s="50">
        <v>12273</v>
      </c>
      <c r="AN279" s="50">
        <v>135000</v>
      </c>
      <c r="AO279" s="47"/>
      <c r="AP279" s="48" t="s">
        <v>84</v>
      </c>
      <c r="AQ279" s="51">
        <v>5</v>
      </c>
      <c r="AR279" s="48" t="s">
        <v>221</v>
      </c>
      <c r="AS279" s="48">
        <v>25003</v>
      </c>
      <c r="AT279" s="47" t="b">
        <v>0</v>
      </c>
      <c r="AU279" s="48" t="s">
        <v>81</v>
      </c>
      <c r="AV279" s="48"/>
      <c r="AW279" s="48" t="s">
        <v>222</v>
      </c>
      <c r="AX279" s="48"/>
      <c r="AY279" s="48" t="s">
        <v>85</v>
      </c>
      <c r="AZ279" s="47" t="b">
        <v>0</v>
      </c>
      <c r="BA279" s="47"/>
      <c r="BB279" s="47"/>
      <c r="BC279" s="48"/>
      <c r="BD279" s="48"/>
      <c r="BE279" s="47" t="b">
        <v>0</v>
      </c>
      <c r="BF279" s="47" t="b">
        <v>0</v>
      </c>
      <c r="BG279" s="48"/>
      <c r="BH279" s="48"/>
      <c r="BI279" s="49">
        <v>0</v>
      </c>
      <c r="BJ279" s="49">
        <v>0</v>
      </c>
      <c r="BK279" s="49">
        <v>135000</v>
      </c>
      <c r="BL279" s="48"/>
      <c r="BM279" s="48"/>
      <c r="BN279" s="48"/>
      <c r="BO279" s="48"/>
      <c r="BP279" s="48" t="s">
        <v>181</v>
      </c>
      <c r="BQ279" s="48"/>
      <c r="BR279" s="48"/>
      <c r="BS279" s="48">
        <v>0</v>
      </c>
      <c r="BT279" s="48"/>
      <c r="BU279" s="48"/>
      <c r="BW279" s="24" t="str">
        <f ca="1">VLOOKUP(BX279,Data!B:D,3,0)</f>
        <v>김화니</v>
      </c>
      <c r="BX279" s="24" t="str">
        <f>IFERROR(VLOOKUP(M279, 할인점점포등록!E:I, 5, 0), M279)</f>
        <v>강릉동원약품</v>
      </c>
    </row>
    <row r="280" spans="2:76" ht="16.5" customHeight="1" x14ac:dyDescent="0.3">
      <c r="B280" s="47"/>
      <c r="C280" s="47" t="b">
        <v>1</v>
      </c>
      <c r="D280" s="48"/>
      <c r="E280" s="48" t="s">
        <v>211</v>
      </c>
      <c r="F280" s="48">
        <v>202610010046</v>
      </c>
      <c r="G280" s="52">
        <v>46296</v>
      </c>
      <c r="H280" s="48" t="s">
        <v>82</v>
      </c>
      <c r="I280" s="48" t="s">
        <v>83</v>
      </c>
      <c r="J280" s="48" t="s">
        <v>212</v>
      </c>
      <c r="K280" s="48" t="s">
        <v>213</v>
      </c>
      <c r="L280" s="48" t="s">
        <v>682</v>
      </c>
      <c r="M280" s="48" t="s">
        <v>682</v>
      </c>
      <c r="N280" s="48"/>
      <c r="O280" s="47" t="s">
        <v>982</v>
      </c>
      <c r="P280" s="48" t="s">
        <v>682</v>
      </c>
      <c r="Q280" s="48"/>
      <c r="R280" s="47" t="b">
        <v>0</v>
      </c>
      <c r="S280" s="48" t="s">
        <v>373</v>
      </c>
      <c r="T280" s="48" t="s">
        <v>374</v>
      </c>
      <c r="U280" s="48">
        <v>1</v>
      </c>
      <c r="V280" s="48" t="s">
        <v>234</v>
      </c>
      <c r="W280" s="48" t="s">
        <v>375</v>
      </c>
      <c r="X280" s="48" t="s">
        <v>376</v>
      </c>
      <c r="Y280" s="47"/>
      <c r="Z280" s="48" t="s">
        <v>84</v>
      </c>
      <c r="AA280" s="49">
        <v>9000</v>
      </c>
      <c r="AB280" s="49">
        <v>8100</v>
      </c>
      <c r="AC280" s="49">
        <v>10</v>
      </c>
      <c r="AD280" s="47" t="b">
        <v>1</v>
      </c>
      <c r="AE280" s="50">
        <v>10</v>
      </c>
      <c r="AF280" s="48" t="s">
        <v>9</v>
      </c>
      <c r="AG280" s="49">
        <v>1</v>
      </c>
      <c r="AH280" s="49">
        <v>8100</v>
      </c>
      <c r="AI280" s="49">
        <v>73636</v>
      </c>
      <c r="AJ280" s="49">
        <v>7364</v>
      </c>
      <c r="AK280" s="49">
        <v>81000</v>
      </c>
      <c r="AL280" s="50">
        <v>73636</v>
      </c>
      <c r="AM280" s="50">
        <v>7364</v>
      </c>
      <c r="AN280" s="50">
        <v>81000</v>
      </c>
      <c r="AO280" s="47"/>
      <c r="AP280" s="48" t="s">
        <v>84</v>
      </c>
      <c r="AQ280" s="51">
        <v>10</v>
      </c>
      <c r="AR280" s="48" t="s">
        <v>221</v>
      </c>
      <c r="AS280" s="48">
        <v>25001</v>
      </c>
      <c r="AT280" s="47" t="b">
        <v>0</v>
      </c>
      <c r="AU280" s="48" t="s">
        <v>81</v>
      </c>
      <c r="AV280" s="48"/>
      <c r="AW280" s="48" t="s">
        <v>222</v>
      </c>
      <c r="AX280" s="48"/>
      <c r="AY280" s="48" t="s">
        <v>85</v>
      </c>
      <c r="AZ280" s="47" t="b">
        <v>0</v>
      </c>
      <c r="BA280" s="47"/>
      <c r="BB280" s="47"/>
      <c r="BC280" s="48"/>
      <c r="BD280" s="48"/>
      <c r="BE280" s="47" t="b">
        <v>0</v>
      </c>
      <c r="BF280" s="47" t="b">
        <v>0</v>
      </c>
      <c r="BG280" s="48"/>
      <c r="BH280" s="48"/>
      <c r="BI280" s="49">
        <v>0</v>
      </c>
      <c r="BJ280" s="49">
        <v>0</v>
      </c>
      <c r="BK280" s="49">
        <v>81000</v>
      </c>
      <c r="BL280" s="48"/>
      <c r="BM280" s="48"/>
      <c r="BN280" s="48"/>
      <c r="BO280" s="48"/>
      <c r="BP280" s="48" t="s">
        <v>181</v>
      </c>
      <c r="BQ280" s="48"/>
      <c r="BR280" s="48"/>
      <c r="BS280" s="48">
        <v>0</v>
      </c>
      <c r="BT280" s="48"/>
      <c r="BU280" s="48"/>
      <c r="BW280" s="24" t="str">
        <f ca="1">VLOOKUP(BX280,Data!B:D,3,0)</f>
        <v>김화니</v>
      </c>
      <c r="BX280" s="24" t="str">
        <f>IFERROR(VLOOKUP(M280, 할인점점포등록!E:I, 5, 0), M280)</f>
        <v>강릉동원약품</v>
      </c>
    </row>
    <row r="281" spans="2:76" ht="16.5" customHeight="1" x14ac:dyDescent="0.3">
      <c r="B281" s="47"/>
      <c r="C281" s="47" t="b">
        <v>1</v>
      </c>
      <c r="D281" s="48"/>
      <c r="E281" s="48" t="s">
        <v>211</v>
      </c>
      <c r="F281" s="48">
        <v>202610010046</v>
      </c>
      <c r="G281" s="52">
        <v>46296</v>
      </c>
      <c r="H281" s="48" t="s">
        <v>82</v>
      </c>
      <c r="I281" s="48" t="s">
        <v>83</v>
      </c>
      <c r="J281" s="48" t="s">
        <v>212</v>
      </c>
      <c r="K281" s="48" t="s">
        <v>213</v>
      </c>
      <c r="L281" s="48" t="s">
        <v>682</v>
      </c>
      <c r="M281" s="48" t="s">
        <v>682</v>
      </c>
      <c r="N281" s="48"/>
      <c r="O281" s="47" t="s">
        <v>982</v>
      </c>
      <c r="P281" s="48" t="s">
        <v>682</v>
      </c>
      <c r="Q281" s="48"/>
      <c r="R281" s="47" t="b">
        <v>0</v>
      </c>
      <c r="S281" s="48" t="s">
        <v>258</v>
      </c>
      <c r="T281" s="48" t="s">
        <v>259</v>
      </c>
      <c r="U281" s="48">
        <v>500</v>
      </c>
      <c r="V281" s="48" t="s">
        <v>234</v>
      </c>
      <c r="W281" s="48" t="s">
        <v>235</v>
      </c>
      <c r="X281" s="48" t="s">
        <v>236</v>
      </c>
      <c r="Y281" s="47"/>
      <c r="Z281" s="48" t="s">
        <v>84</v>
      </c>
      <c r="AA281" s="49">
        <v>51500</v>
      </c>
      <c r="AB281" s="49">
        <v>46350</v>
      </c>
      <c r="AC281" s="49">
        <v>10</v>
      </c>
      <c r="AD281" s="47" t="b">
        <v>1</v>
      </c>
      <c r="AE281" s="50">
        <v>10</v>
      </c>
      <c r="AF281" s="48" t="s">
        <v>9</v>
      </c>
      <c r="AG281" s="49">
        <v>1</v>
      </c>
      <c r="AH281" s="49">
        <v>46350</v>
      </c>
      <c r="AI281" s="49">
        <v>421364</v>
      </c>
      <c r="AJ281" s="49">
        <v>42136</v>
      </c>
      <c r="AK281" s="49">
        <v>463500</v>
      </c>
      <c r="AL281" s="50">
        <v>421364</v>
      </c>
      <c r="AM281" s="50">
        <v>42136</v>
      </c>
      <c r="AN281" s="50">
        <v>463500</v>
      </c>
      <c r="AO281" s="47"/>
      <c r="AP281" s="48" t="s">
        <v>84</v>
      </c>
      <c r="AQ281" s="51">
        <v>10</v>
      </c>
      <c r="AR281" s="48" t="s">
        <v>221</v>
      </c>
      <c r="AS281" s="48">
        <v>26001</v>
      </c>
      <c r="AT281" s="47" t="b">
        <v>0</v>
      </c>
      <c r="AU281" s="48" t="s">
        <v>81</v>
      </c>
      <c r="AV281" s="48"/>
      <c r="AW281" s="48" t="s">
        <v>222</v>
      </c>
      <c r="AX281" s="48"/>
      <c r="AY281" s="48" t="s">
        <v>85</v>
      </c>
      <c r="AZ281" s="47" t="b">
        <v>0</v>
      </c>
      <c r="BA281" s="47"/>
      <c r="BB281" s="47"/>
      <c r="BC281" s="48"/>
      <c r="BD281" s="48"/>
      <c r="BE281" s="47" t="b">
        <v>0</v>
      </c>
      <c r="BF281" s="47" t="b">
        <v>0</v>
      </c>
      <c r="BG281" s="48"/>
      <c r="BH281" s="48"/>
      <c r="BI281" s="49">
        <v>0</v>
      </c>
      <c r="BJ281" s="49">
        <v>0</v>
      </c>
      <c r="BK281" s="49">
        <v>463500</v>
      </c>
      <c r="BL281" s="48"/>
      <c r="BM281" s="48"/>
      <c r="BN281" s="48"/>
      <c r="BO281" s="48"/>
      <c r="BP281" s="48" t="s">
        <v>181</v>
      </c>
      <c r="BQ281" s="48"/>
      <c r="BR281" s="48"/>
      <c r="BS281" s="48">
        <v>0</v>
      </c>
      <c r="BT281" s="48"/>
      <c r="BU281" s="48"/>
      <c r="BW281" s="24" t="str">
        <f ca="1">VLOOKUP(BX281,Data!B:D,3,0)</f>
        <v>김화니</v>
      </c>
      <c r="BX281" s="24" t="str">
        <f>IFERROR(VLOOKUP(M281, 할인점점포등록!E:I, 5, 0), M281)</f>
        <v>강릉동원약품</v>
      </c>
    </row>
    <row r="282" spans="2:76" ht="16.5" customHeight="1" x14ac:dyDescent="0.3">
      <c r="B282" s="47"/>
      <c r="C282" s="47" t="b">
        <v>1</v>
      </c>
      <c r="D282" s="48"/>
      <c r="E282" s="48" t="s">
        <v>211</v>
      </c>
      <c r="F282" s="48">
        <v>202610010047</v>
      </c>
      <c r="G282" s="52">
        <v>46296</v>
      </c>
      <c r="H282" s="48" t="s">
        <v>82</v>
      </c>
      <c r="I282" s="48" t="s">
        <v>83</v>
      </c>
      <c r="J282" s="48" t="s">
        <v>212</v>
      </c>
      <c r="K282" s="48" t="s">
        <v>213</v>
      </c>
      <c r="L282" s="48" t="s">
        <v>331</v>
      </c>
      <c r="M282" s="48" t="s">
        <v>331</v>
      </c>
      <c r="N282" s="48"/>
      <c r="O282" s="47" t="s">
        <v>332</v>
      </c>
      <c r="P282" s="48" t="s">
        <v>380</v>
      </c>
      <c r="Q282" s="48"/>
      <c r="R282" s="47" t="b">
        <v>0</v>
      </c>
      <c r="S282" s="48" t="s">
        <v>412</v>
      </c>
      <c r="T282" s="48" t="s">
        <v>309</v>
      </c>
      <c r="U282" s="48">
        <v>30</v>
      </c>
      <c r="V282" s="48" t="s">
        <v>86</v>
      </c>
      <c r="W282" s="48" t="s">
        <v>283</v>
      </c>
      <c r="X282" s="48" t="s">
        <v>284</v>
      </c>
      <c r="Y282" s="47"/>
      <c r="Z282" s="48" t="s">
        <v>84</v>
      </c>
      <c r="AA282" s="49">
        <v>10380</v>
      </c>
      <c r="AB282" s="49">
        <v>9342</v>
      </c>
      <c r="AC282" s="49">
        <v>5</v>
      </c>
      <c r="AD282" s="47" t="b">
        <v>1</v>
      </c>
      <c r="AE282" s="50">
        <v>10</v>
      </c>
      <c r="AF282" s="48" t="s">
        <v>9</v>
      </c>
      <c r="AG282" s="49">
        <v>1</v>
      </c>
      <c r="AH282" s="49">
        <v>9342</v>
      </c>
      <c r="AI282" s="49">
        <v>42464</v>
      </c>
      <c r="AJ282" s="49">
        <v>4246</v>
      </c>
      <c r="AK282" s="49">
        <v>46710</v>
      </c>
      <c r="AL282" s="50">
        <v>42464</v>
      </c>
      <c r="AM282" s="50">
        <v>4246</v>
      </c>
      <c r="AN282" s="50">
        <v>46710</v>
      </c>
      <c r="AO282" s="47"/>
      <c r="AP282" s="48" t="s">
        <v>84</v>
      </c>
      <c r="AQ282" s="51">
        <v>5</v>
      </c>
      <c r="AR282" s="48" t="s">
        <v>221</v>
      </c>
      <c r="AS282" s="48">
        <v>26001</v>
      </c>
      <c r="AT282" s="47" t="b">
        <v>0</v>
      </c>
      <c r="AU282" s="48" t="s">
        <v>81</v>
      </c>
      <c r="AV282" s="48"/>
      <c r="AW282" s="48" t="s">
        <v>222</v>
      </c>
      <c r="AX282" s="48"/>
      <c r="AY282" s="48" t="s">
        <v>85</v>
      </c>
      <c r="AZ282" s="47" t="b">
        <v>0</v>
      </c>
      <c r="BA282" s="47"/>
      <c r="BB282" s="47"/>
      <c r="BC282" s="48"/>
      <c r="BD282" s="48"/>
      <c r="BE282" s="47" t="b">
        <v>0</v>
      </c>
      <c r="BF282" s="47" t="b">
        <v>0</v>
      </c>
      <c r="BG282" s="48"/>
      <c r="BH282" s="48"/>
      <c r="BI282" s="49">
        <v>0</v>
      </c>
      <c r="BJ282" s="49">
        <v>0</v>
      </c>
      <c r="BK282" s="49">
        <v>46710</v>
      </c>
      <c r="BL282" s="48"/>
      <c r="BM282" s="48"/>
      <c r="BN282" s="48"/>
      <c r="BO282" s="48"/>
      <c r="BP282" s="48" t="s">
        <v>86</v>
      </c>
      <c r="BQ282" s="48"/>
      <c r="BR282" s="48"/>
      <c r="BS282" s="48">
        <v>0</v>
      </c>
      <c r="BT282" s="48"/>
      <c r="BU282" s="48" t="s">
        <v>381</v>
      </c>
      <c r="BV282" t="s">
        <v>189</v>
      </c>
      <c r="BW282" s="24" t="str">
        <f ca="1">VLOOKUP(BX282,Data!B:D,3,0)</f>
        <v>김화니</v>
      </c>
      <c r="BX282" s="24" t="str">
        <f>IFERROR(VLOOKUP(M282, 할인점점포등록!E:I, 5, 0), M282)</f>
        <v>지오영</v>
      </c>
    </row>
    <row r="283" spans="2:76" ht="16.5" customHeight="1" x14ac:dyDescent="0.3">
      <c r="B283" s="47"/>
      <c r="C283" s="47" t="b">
        <v>1</v>
      </c>
      <c r="D283" s="48"/>
      <c r="E283" s="48" t="s">
        <v>211</v>
      </c>
      <c r="F283" s="48">
        <v>202610010047</v>
      </c>
      <c r="G283" s="52">
        <v>46296</v>
      </c>
      <c r="H283" s="48" t="s">
        <v>82</v>
      </c>
      <c r="I283" s="48" t="s">
        <v>83</v>
      </c>
      <c r="J283" s="48" t="s">
        <v>212</v>
      </c>
      <c r="K283" s="48" t="s">
        <v>213</v>
      </c>
      <c r="L283" s="48" t="s">
        <v>331</v>
      </c>
      <c r="M283" s="48" t="s">
        <v>331</v>
      </c>
      <c r="N283" s="48"/>
      <c r="O283" s="47" t="s">
        <v>332</v>
      </c>
      <c r="P283" s="48" t="s">
        <v>380</v>
      </c>
      <c r="Q283" s="48"/>
      <c r="R283" s="47" t="b">
        <v>0</v>
      </c>
      <c r="S283" s="48" t="s">
        <v>263</v>
      </c>
      <c r="T283" s="48" t="s">
        <v>264</v>
      </c>
      <c r="U283" s="48">
        <v>28</v>
      </c>
      <c r="V283" s="48" t="s">
        <v>234</v>
      </c>
      <c r="W283" s="48" t="s">
        <v>235</v>
      </c>
      <c r="X283" s="48" t="s">
        <v>236</v>
      </c>
      <c r="Y283" s="47"/>
      <c r="Z283" s="48" t="s">
        <v>84</v>
      </c>
      <c r="AA283" s="49">
        <v>18172</v>
      </c>
      <c r="AB283" s="49">
        <v>16355</v>
      </c>
      <c r="AC283" s="49">
        <v>180</v>
      </c>
      <c r="AD283" s="47" t="b">
        <v>1</v>
      </c>
      <c r="AE283" s="50">
        <v>10</v>
      </c>
      <c r="AF283" s="48" t="s">
        <v>9</v>
      </c>
      <c r="AG283" s="49">
        <v>1</v>
      </c>
      <c r="AH283" s="49">
        <v>16355</v>
      </c>
      <c r="AI283" s="49">
        <v>2676273</v>
      </c>
      <c r="AJ283" s="49">
        <v>267627</v>
      </c>
      <c r="AK283" s="49">
        <v>2943900</v>
      </c>
      <c r="AL283" s="50">
        <v>2676273</v>
      </c>
      <c r="AM283" s="50">
        <v>267627</v>
      </c>
      <c r="AN283" s="50">
        <v>2943900</v>
      </c>
      <c r="AO283" s="47"/>
      <c r="AP283" s="48" t="s">
        <v>84</v>
      </c>
      <c r="AQ283" s="51">
        <v>180</v>
      </c>
      <c r="AR283" s="48" t="s">
        <v>221</v>
      </c>
      <c r="AS283" s="48">
        <v>26001</v>
      </c>
      <c r="AT283" s="47" t="b">
        <v>0</v>
      </c>
      <c r="AU283" s="48" t="s">
        <v>81</v>
      </c>
      <c r="AV283" s="48"/>
      <c r="AW283" s="48" t="s">
        <v>222</v>
      </c>
      <c r="AX283" s="48"/>
      <c r="AY283" s="48" t="s">
        <v>85</v>
      </c>
      <c r="AZ283" s="47" t="b">
        <v>0</v>
      </c>
      <c r="BA283" s="47"/>
      <c r="BB283" s="47"/>
      <c r="BC283" s="48"/>
      <c r="BD283" s="48"/>
      <c r="BE283" s="47" t="b">
        <v>0</v>
      </c>
      <c r="BF283" s="47" t="b">
        <v>0</v>
      </c>
      <c r="BG283" s="48"/>
      <c r="BH283" s="48"/>
      <c r="BI283" s="49">
        <v>0</v>
      </c>
      <c r="BJ283" s="49">
        <v>0</v>
      </c>
      <c r="BK283" s="49">
        <v>2943900</v>
      </c>
      <c r="BL283" s="48"/>
      <c r="BM283" s="48"/>
      <c r="BN283" s="48"/>
      <c r="BO283" s="48"/>
      <c r="BP283" s="48" t="s">
        <v>181</v>
      </c>
      <c r="BQ283" s="48"/>
      <c r="BR283" s="48"/>
      <c r="BS283" s="48">
        <v>0</v>
      </c>
      <c r="BT283" s="48"/>
      <c r="BU283" s="48" t="s">
        <v>381</v>
      </c>
      <c r="BV283" t="s">
        <v>190</v>
      </c>
      <c r="BW283" s="24" t="str">
        <f ca="1">VLOOKUP(BX283,Data!B:D,3,0)</f>
        <v>김화니</v>
      </c>
      <c r="BX283" s="24" t="str">
        <f>IFERROR(VLOOKUP(M283, 할인점점포등록!E:I, 5, 0), M283)</f>
        <v>지오영</v>
      </c>
    </row>
    <row r="284" spans="2:76" ht="16.5" customHeight="1" x14ac:dyDescent="0.3">
      <c r="B284" s="47"/>
      <c r="C284" s="47" t="b">
        <v>1</v>
      </c>
      <c r="D284" s="48"/>
      <c r="E284" s="48" t="s">
        <v>211</v>
      </c>
      <c r="F284" s="48">
        <v>202610010047</v>
      </c>
      <c r="G284" s="52">
        <v>46296</v>
      </c>
      <c r="H284" s="48" t="s">
        <v>82</v>
      </c>
      <c r="I284" s="48" t="s">
        <v>83</v>
      </c>
      <c r="J284" s="48" t="s">
        <v>212</v>
      </c>
      <c r="K284" s="48" t="s">
        <v>213</v>
      </c>
      <c r="L284" s="48" t="s">
        <v>331</v>
      </c>
      <c r="M284" s="48" t="s">
        <v>331</v>
      </c>
      <c r="N284" s="48"/>
      <c r="O284" s="47" t="s">
        <v>332</v>
      </c>
      <c r="P284" s="48" t="s">
        <v>380</v>
      </c>
      <c r="Q284" s="48"/>
      <c r="R284" s="47" t="b">
        <v>0</v>
      </c>
      <c r="S284" s="48" t="s">
        <v>423</v>
      </c>
      <c r="T284" s="48" t="s">
        <v>424</v>
      </c>
      <c r="U284" s="48">
        <v>28</v>
      </c>
      <c r="V284" s="48" t="s">
        <v>234</v>
      </c>
      <c r="W284" s="48" t="s">
        <v>235</v>
      </c>
      <c r="X284" s="48" t="s">
        <v>236</v>
      </c>
      <c r="Y284" s="47"/>
      <c r="Z284" s="48" t="s">
        <v>84</v>
      </c>
      <c r="AA284" s="49">
        <v>30800</v>
      </c>
      <c r="AB284" s="49">
        <v>27720</v>
      </c>
      <c r="AC284" s="49">
        <v>5</v>
      </c>
      <c r="AD284" s="47" t="b">
        <v>1</v>
      </c>
      <c r="AE284" s="50">
        <v>10</v>
      </c>
      <c r="AF284" s="48" t="s">
        <v>9</v>
      </c>
      <c r="AG284" s="49">
        <v>1</v>
      </c>
      <c r="AH284" s="49">
        <v>27720</v>
      </c>
      <c r="AI284" s="49">
        <v>126000</v>
      </c>
      <c r="AJ284" s="49">
        <v>12600</v>
      </c>
      <c r="AK284" s="49">
        <v>138600</v>
      </c>
      <c r="AL284" s="50">
        <v>126000</v>
      </c>
      <c r="AM284" s="50">
        <v>12600</v>
      </c>
      <c r="AN284" s="50">
        <v>138600</v>
      </c>
      <c r="AO284" s="47"/>
      <c r="AP284" s="48" t="s">
        <v>84</v>
      </c>
      <c r="AQ284" s="51">
        <v>5</v>
      </c>
      <c r="AR284" s="48" t="s">
        <v>221</v>
      </c>
      <c r="AS284" s="48">
        <v>26001</v>
      </c>
      <c r="AT284" s="47" t="b">
        <v>0</v>
      </c>
      <c r="AU284" s="48" t="s">
        <v>81</v>
      </c>
      <c r="AV284" s="48"/>
      <c r="AW284" s="48" t="s">
        <v>222</v>
      </c>
      <c r="AX284" s="48"/>
      <c r="AY284" s="48" t="s">
        <v>85</v>
      </c>
      <c r="AZ284" s="47" t="b">
        <v>0</v>
      </c>
      <c r="BA284" s="47"/>
      <c r="BB284" s="47"/>
      <c r="BC284" s="48"/>
      <c r="BD284" s="48"/>
      <c r="BE284" s="47" t="b">
        <v>0</v>
      </c>
      <c r="BF284" s="47" t="b">
        <v>0</v>
      </c>
      <c r="BG284" s="48"/>
      <c r="BH284" s="48"/>
      <c r="BI284" s="49">
        <v>0</v>
      </c>
      <c r="BJ284" s="49">
        <v>0</v>
      </c>
      <c r="BK284" s="49">
        <v>138600</v>
      </c>
      <c r="BL284" s="48"/>
      <c r="BM284" s="48"/>
      <c r="BN284" s="48"/>
      <c r="BO284" s="48"/>
      <c r="BP284" s="48" t="s">
        <v>181</v>
      </c>
      <c r="BQ284" s="48"/>
      <c r="BR284" s="48"/>
      <c r="BS284" s="48">
        <v>0</v>
      </c>
      <c r="BT284" s="48"/>
      <c r="BU284" s="48" t="s">
        <v>381</v>
      </c>
      <c r="BW284" s="24" t="str">
        <f ca="1">VLOOKUP(BX284,Data!B:D,3,0)</f>
        <v>김화니</v>
      </c>
      <c r="BX284" s="24" t="str">
        <f>IFERROR(VLOOKUP(M284, 할인점점포등록!E:I, 5, 0), M284)</f>
        <v>지오영</v>
      </c>
    </row>
    <row r="285" spans="2:76" ht="16.5" customHeight="1" x14ac:dyDescent="0.3">
      <c r="B285" s="47"/>
      <c r="C285" s="47" t="b">
        <v>1</v>
      </c>
      <c r="D285" s="48"/>
      <c r="E285" s="48" t="s">
        <v>211</v>
      </c>
      <c r="F285" s="48">
        <v>202610010047</v>
      </c>
      <c r="G285" s="52">
        <v>46296</v>
      </c>
      <c r="H285" s="48" t="s">
        <v>82</v>
      </c>
      <c r="I285" s="48" t="s">
        <v>83</v>
      </c>
      <c r="J285" s="48" t="s">
        <v>212</v>
      </c>
      <c r="K285" s="48" t="s">
        <v>213</v>
      </c>
      <c r="L285" s="48" t="s">
        <v>331</v>
      </c>
      <c r="M285" s="48" t="s">
        <v>331</v>
      </c>
      <c r="N285" s="48"/>
      <c r="O285" s="47" t="s">
        <v>332</v>
      </c>
      <c r="P285" s="48" t="s">
        <v>380</v>
      </c>
      <c r="Q285" s="48"/>
      <c r="R285" s="47" t="b">
        <v>0</v>
      </c>
      <c r="S285" s="48" t="s">
        <v>340</v>
      </c>
      <c r="T285" s="48" t="s">
        <v>341</v>
      </c>
      <c r="U285" s="48">
        <v>100</v>
      </c>
      <c r="V285" s="48" t="s">
        <v>218</v>
      </c>
      <c r="W285" s="48" t="s">
        <v>219</v>
      </c>
      <c r="X285" s="48" t="s">
        <v>225</v>
      </c>
      <c r="Y285" s="47"/>
      <c r="Z285" s="48" t="s">
        <v>84</v>
      </c>
      <c r="AA285" s="49">
        <v>209100</v>
      </c>
      <c r="AB285" s="49">
        <v>188190</v>
      </c>
      <c r="AC285" s="49">
        <v>10</v>
      </c>
      <c r="AD285" s="47" t="b">
        <v>1</v>
      </c>
      <c r="AE285" s="50">
        <v>10</v>
      </c>
      <c r="AF285" s="48" t="s">
        <v>9</v>
      </c>
      <c r="AG285" s="49">
        <v>1</v>
      </c>
      <c r="AH285" s="49">
        <v>188190</v>
      </c>
      <c r="AI285" s="49">
        <v>1710818</v>
      </c>
      <c r="AJ285" s="49">
        <v>171082</v>
      </c>
      <c r="AK285" s="49">
        <v>1881900</v>
      </c>
      <c r="AL285" s="50">
        <v>1710818</v>
      </c>
      <c r="AM285" s="50">
        <v>171082</v>
      </c>
      <c r="AN285" s="50">
        <v>1881900</v>
      </c>
      <c r="AO285" s="47"/>
      <c r="AP285" s="48" t="s">
        <v>84</v>
      </c>
      <c r="AQ285" s="51">
        <v>10</v>
      </c>
      <c r="AR285" s="48" t="s">
        <v>221</v>
      </c>
      <c r="AS285" s="48">
        <v>24005</v>
      </c>
      <c r="AT285" s="47" t="b">
        <v>0</v>
      </c>
      <c r="AU285" s="48" t="s">
        <v>81</v>
      </c>
      <c r="AV285" s="48"/>
      <c r="AW285" s="48" t="s">
        <v>222</v>
      </c>
      <c r="AX285" s="48"/>
      <c r="AY285" s="48" t="s">
        <v>85</v>
      </c>
      <c r="AZ285" s="47" t="b">
        <v>0</v>
      </c>
      <c r="BA285" s="47"/>
      <c r="BB285" s="47"/>
      <c r="BC285" s="48"/>
      <c r="BD285" s="48"/>
      <c r="BE285" s="47" t="b">
        <v>0</v>
      </c>
      <c r="BF285" s="47" t="b">
        <v>0</v>
      </c>
      <c r="BG285" s="48"/>
      <c r="BH285" s="48"/>
      <c r="BI285" s="49">
        <v>0</v>
      </c>
      <c r="BJ285" s="49">
        <v>0</v>
      </c>
      <c r="BK285" s="49">
        <v>1881900</v>
      </c>
      <c r="BL285" s="48"/>
      <c r="BM285" s="48"/>
      <c r="BN285" s="48"/>
      <c r="BO285" s="48"/>
      <c r="BP285" s="48" t="s">
        <v>181</v>
      </c>
      <c r="BQ285" s="48"/>
      <c r="BR285" s="48"/>
      <c r="BS285" s="48">
        <v>0</v>
      </c>
      <c r="BT285" s="48"/>
      <c r="BU285" s="48" t="s">
        <v>381</v>
      </c>
      <c r="BW285" s="24" t="str">
        <f ca="1">VLOOKUP(BX285,Data!B:D,3,0)</f>
        <v>김화니</v>
      </c>
      <c r="BX285" s="24" t="str">
        <f>IFERROR(VLOOKUP(M285, 할인점점포등록!E:I, 5, 0), M285)</f>
        <v>지오영</v>
      </c>
    </row>
    <row r="286" spans="2:76" ht="16.5" customHeight="1" x14ac:dyDescent="0.3">
      <c r="B286" s="47"/>
      <c r="C286" s="47" t="b">
        <v>1</v>
      </c>
      <c r="D286" s="48"/>
      <c r="E286" s="48" t="s">
        <v>211</v>
      </c>
      <c r="F286" s="48">
        <v>202610010047</v>
      </c>
      <c r="G286" s="52">
        <v>46296</v>
      </c>
      <c r="H286" s="48" t="s">
        <v>82</v>
      </c>
      <c r="I286" s="48" t="s">
        <v>83</v>
      </c>
      <c r="J286" s="48" t="s">
        <v>212</v>
      </c>
      <c r="K286" s="48" t="s">
        <v>213</v>
      </c>
      <c r="L286" s="48" t="s">
        <v>331</v>
      </c>
      <c r="M286" s="48" t="s">
        <v>331</v>
      </c>
      <c r="N286" s="48"/>
      <c r="O286" s="47" t="s">
        <v>332</v>
      </c>
      <c r="P286" s="48" t="s">
        <v>380</v>
      </c>
      <c r="Q286" s="48"/>
      <c r="R286" s="47" t="b">
        <v>0</v>
      </c>
      <c r="S286" s="48" t="s">
        <v>382</v>
      </c>
      <c r="T286" s="48" t="s">
        <v>341</v>
      </c>
      <c r="U286" s="48">
        <v>30</v>
      </c>
      <c r="V286" s="48" t="s">
        <v>218</v>
      </c>
      <c r="W286" s="48" t="s">
        <v>219</v>
      </c>
      <c r="X286" s="48" t="s">
        <v>225</v>
      </c>
      <c r="Y286" s="47"/>
      <c r="Z286" s="48" t="s">
        <v>84</v>
      </c>
      <c r="AA286" s="49">
        <v>62730</v>
      </c>
      <c r="AB286" s="49">
        <v>56457</v>
      </c>
      <c r="AC286" s="49">
        <v>20</v>
      </c>
      <c r="AD286" s="47" t="b">
        <v>1</v>
      </c>
      <c r="AE286" s="50">
        <v>10</v>
      </c>
      <c r="AF286" s="48" t="s">
        <v>9</v>
      </c>
      <c r="AG286" s="49">
        <v>1</v>
      </c>
      <c r="AH286" s="49">
        <v>56457</v>
      </c>
      <c r="AI286" s="49">
        <v>1026491</v>
      </c>
      <c r="AJ286" s="49">
        <v>102649</v>
      </c>
      <c r="AK286" s="49">
        <v>1129140</v>
      </c>
      <c r="AL286" s="50">
        <v>1026491</v>
      </c>
      <c r="AM286" s="50">
        <v>102649</v>
      </c>
      <c r="AN286" s="50">
        <v>1129140</v>
      </c>
      <c r="AO286" s="47"/>
      <c r="AP286" s="48" t="s">
        <v>84</v>
      </c>
      <c r="AQ286" s="51">
        <v>20</v>
      </c>
      <c r="AR286" s="48" t="s">
        <v>221</v>
      </c>
      <c r="AS286" s="48" t="s">
        <v>383</v>
      </c>
      <c r="AT286" s="47" t="b">
        <v>0</v>
      </c>
      <c r="AU286" s="48" t="s">
        <v>81</v>
      </c>
      <c r="AV286" s="48"/>
      <c r="AW286" s="48" t="s">
        <v>222</v>
      </c>
      <c r="AX286" s="48"/>
      <c r="AY286" s="48" t="s">
        <v>85</v>
      </c>
      <c r="AZ286" s="47" t="b">
        <v>0</v>
      </c>
      <c r="BA286" s="47"/>
      <c r="BB286" s="47"/>
      <c r="BC286" s="48"/>
      <c r="BD286" s="48"/>
      <c r="BE286" s="47" t="b">
        <v>0</v>
      </c>
      <c r="BF286" s="47" t="b">
        <v>0</v>
      </c>
      <c r="BG286" s="48"/>
      <c r="BH286" s="48"/>
      <c r="BI286" s="49">
        <v>0</v>
      </c>
      <c r="BJ286" s="49">
        <v>0</v>
      </c>
      <c r="BK286" s="49">
        <v>1129140</v>
      </c>
      <c r="BL286" s="48"/>
      <c r="BM286" s="48"/>
      <c r="BN286" s="48"/>
      <c r="BO286" s="48"/>
      <c r="BP286" s="48" t="s">
        <v>181</v>
      </c>
      <c r="BQ286" s="48"/>
      <c r="BR286" s="48"/>
      <c r="BS286" s="48">
        <v>0</v>
      </c>
      <c r="BT286" s="48"/>
      <c r="BU286" s="48" t="s">
        <v>381</v>
      </c>
      <c r="BW286" s="24" t="str">
        <f ca="1">VLOOKUP(BX286,Data!B:D,3,0)</f>
        <v>김화니</v>
      </c>
      <c r="BX286" s="24" t="str">
        <f>IFERROR(VLOOKUP(M286, 할인점점포등록!E:I, 5, 0), M286)</f>
        <v>지오영</v>
      </c>
    </row>
    <row r="287" spans="2:76" ht="16.5" customHeight="1" x14ac:dyDescent="0.3">
      <c r="B287" s="47"/>
      <c r="C287" s="47" t="b">
        <v>1</v>
      </c>
      <c r="D287" s="48"/>
      <c r="E287" s="48" t="s">
        <v>211</v>
      </c>
      <c r="F287" s="48">
        <v>202610010047</v>
      </c>
      <c r="G287" s="52">
        <v>46296</v>
      </c>
      <c r="H287" s="48" t="s">
        <v>82</v>
      </c>
      <c r="I287" s="48" t="s">
        <v>83</v>
      </c>
      <c r="J287" s="48" t="s">
        <v>212</v>
      </c>
      <c r="K287" s="48" t="s">
        <v>213</v>
      </c>
      <c r="L287" s="48" t="s">
        <v>331</v>
      </c>
      <c r="M287" s="48" t="s">
        <v>331</v>
      </c>
      <c r="N287" s="48"/>
      <c r="O287" s="47" t="s">
        <v>332</v>
      </c>
      <c r="P287" s="48" t="s">
        <v>380</v>
      </c>
      <c r="Q287" s="48"/>
      <c r="R287" s="47" t="b">
        <v>0</v>
      </c>
      <c r="S287" s="48" t="s">
        <v>343</v>
      </c>
      <c r="T287" s="48" t="s">
        <v>325</v>
      </c>
      <c r="U287" s="48">
        <v>100</v>
      </c>
      <c r="V287" s="48" t="s">
        <v>218</v>
      </c>
      <c r="W287" s="48" t="s">
        <v>219</v>
      </c>
      <c r="X287" s="48" t="s">
        <v>225</v>
      </c>
      <c r="Y287" s="47"/>
      <c r="Z287" s="48" t="s">
        <v>84</v>
      </c>
      <c r="AA287" s="49">
        <v>175100</v>
      </c>
      <c r="AB287" s="49">
        <v>157590</v>
      </c>
      <c r="AC287" s="49">
        <v>10</v>
      </c>
      <c r="AD287" s="47" t="b">
        <v>1</v>
      </c>
      <c r="AE287" s="50">
        <v>10</v>
      </c>
      <c r="AF287" s="48" t="s">
        <v>9</v>
      </c>
      <c r="AG287" s="49">
        <v>1</v>
      </c>
      <c r="AH287" s="49">
        <v>157590</v>
      </c>
      <c r="AI287" s="49">
        <v>1432636</v>
      </c>
      <c r="AJ287" s="49">
        <v>143264</v>
      </c>
      <c r="AK287" s="49">
        <v>1575900</v>
      </c>
      <c r="AL287" s="50">
        <v>1432636</v>
      </c>
      <c r="AM287" s="50">
        <v>143264</v>
      </c>
      <c r="AN287" s="50">
        <v>1575900</v>
      </c>
      <c r="AO287" s="47"/>
      <c r="AP287" s="48" t="s">
        <v>84</v>
      </c>
      <c r="AQ287" s="51">
        <v>10</v>
      </c>
      <c r="AR287" s="48" t="s">
        <v>221</v>
      </c>
      <c r="AS287" s="48" t="s">
        <v>344</v>
      </c>
      <c r="AT287" s="47" t="b">
        <v>0</v>
      </c>
      <c r="AU287" s="48" t="s">
        <v>81</v>
      </c>
      <c r="AV287" s="48"/>
      <c r="AW287" s="48" t="s">
        <v>222</v>
      </c>
      <c r="AX287" s="48"/>
      <c r="AY287" s="48" t="s">
        <v>85</v>
      </c>
      <c r="AZ287" s="47" t="b">
        <v>0</v>
      </c>
      <c r="BA287" s="47"/>
      <c r="BB287" s="47"/>
      <c r="BC287" s="48"/>
      <c r="BD287" s="48"/>
      <c r="BE287" s="47" t="b">
        <v>0</v>
      </c>
      <c r="BF287" s="47" t="b">
        <v>0</v>
      </c>
      <c r="BG287" s="48"/>
      <c r="BH287" s="48"/>
      <c r="BI287" s="49">
        <v>0</v>
      </c>
      <c r="BJ287" s="49">
        <v>0</v>
      </c>
      <c r="BK287" s="49">
        <v>1575900</v>
      </c>
      <c r="BL287" s="48"/>
      <c r="BM287" s="48"/>
      <c r="BN287" s="48"/>
      <c r="BO287" s="48"/>
      <c r="BP287" s="48" t="s">
        <v>181</v>
      </c>
      <c r="BQ287" s="48"/>
      <c r="BR287" s="48"/>
      <c r="BS287" s="48">
        <v>0</v>
      </c>
      <c r="BT287" s="48"/>
      <c r="BU287" s="48" t="s">
        <v>381</v>
      </c>
      <c r="BW287" s="24" t="str">
        <f ca="1">VLOOKUP(BX287,Data!B:D,3,0)</f>
        <v>김화니</v>
      </c>
      <c r="BX287" s="24" t="str">
        <f>IFERROR(VLOOKUP(M287, 할인점점포등록!E:I, 5, 0), M287)</f>
        <v>지오영</v>
      </c>
    </row>
    <row r="288" spans="2:76" ht="16.5" customHeight="1" x14ac:dyDescent="0.3">
      <c r="B288" s="47"/>
      <c r="C288" s="47" t="b">
        <v>1</v>
      </c>
      <c r="D288" s="48"/>
      <c r="E288" s="48" t="s">
        <v>211</v>
      </c>
      <c r="F288" s="48">
        <v>202610010047</v>
      </c>
      <c r="G288" s="52">
        <v>46296</v>
      </c>
      <c r="H288" s="48" t="s">
        <v>82</v>
      </c>
      <c r="I288" s="48" t="s">
        <v>83</v>
      </c>
      <c r="J288" s="48" t="s">
        <v>212</v>
      </c>
      <c r="K288" s="48" t="s">
        <v>213</v>
      </c>
      <c r="L288" s="48" t="s">
        <v>331</v>
      </c>
      <c r="M288" s="48" t="s">
        <v>331</v>
      </c>
      <c r="N288" s="48"/>
      <c r="O288" s="47" t="s">
        <v>332</v>
      </c>
      <c r="P288" s="48" t="s">
        <v>380</v>
      </c>
      <c r="Q288" s="48"/>
      <c r="R288" s="47" t="b">
        <v>0</v>
      </c>
      <c r="S288" s="48" t="s">
        <v>324</v>
      </c>
      <c r="T288" s="48" t="s">
        <v>325</v>
      </c>
      <c r="U288" s="48">
        <v>30</v>
      </c>
      <c r="V288" s="48" t="s">
        <v>234</v>
      </c>
      <c r="W288" s="48" t="s">
        <v>235</v>
      </c>
      <c r="X288" s="48" t="s">
        <v>236</v>
      </c>
      <c r="Y288" s="47"/>
      <c r="Z288" s="48" t="s">
        <v>84</v>
      </c>
      <c r="AA288" s="49">
        <v>52530</v>
      </c>
      <c r="AB288" s="49">
        <v>47277</v>
      </c>
      <c r="AC288" s="49">
        <v>20</v>
      </c>
      <c r="AD288" s="47" t="b">
        <v>1</v>
      </c>
      <c r="AE288" s="50">
        <v>10</v>
      </c>
      <c r="AF288" s="48" t="s">
        <v>9</v>
      </c>
      <c r="AG288" s="49">
        <v>1</v>
      </c>
      <c r="AH288" s="49">
        <v>47277</v>
      </c>
      <c r="AI288" s="49">
        <v>859582</v>
      </c>
      <c r="AJ288" s="49">
        <v>85958</v>
      </c>
      <c r="AK288" s="49">
        <v>945540</v>
      </c>
      <c r="AL288" s="50">
        <v>859582</v>
      </c>
      <c r="AM288" s="50">
        <v>85958</v>
      </c>
      <c r="AN288" s="50">
        <v>945540</v>
      </c>
      <c r="AO288" s="47"/>
      <c r="AP288" s="48" t="s">
        <v>84</v>
      </c>
      <c r="AQ288" s="51">
        <v>20</v>
      </c>
      <c r="AR288" s="48" t="s">
        <v>221</v>
      </c>
      <c r="AS288" s="48" t="s">
        <v>326</v>
      </c>
      <c r="AT288" s="47" t="b">
        <v>0</v>
      </c>
      <c r="AU288" s="48" t="s">
        <v>81</v>
      </c>
      <c r="AV288" s="48"/>
      <c r="AW288" s="48" t="s">
        <v>222</v>
      </c>
      <c r="AX288" s="48"/>
      <c r="AY288" s="48" t="s">
        <v>85</v>
      </c>
      <c r="AZ288" s="47" t="b">
        <v>0</v>
      </c>
      <c r="BA288" s="47"/>
      <c r="BB288" s="47"/>
      <c r="BC288" s="48"/>
      <c r="BD288" s="48"/>
      <c r="BE288" s="47" t="b">
        <v>0</v>
      </c>
      <c r="BF288" s="47" t="b">
        <v>0</v>
      </c>
      <c r="BG288" s="48"/>
      <c r="BH288" s="48"/>
      <c r="BI288" s="49">
        <v>0</v>
      </c>
      <c r="BJ288" s="49">
        <v>0</v>
      </c>
      <c r="BK288" s="49">
        <v>945540</v>
      </c>
      <c r="BL288" s="48"/>
      <c r="BM288" s="48"/>
      <c r="BN288" s="48"/>
      <c r="BO288" s="48"/>
      <c r="BP288" s="48" t="s">
        <v>181</v>
      </c>
      <c r="BQ288" s="48"/>
      <c r="BR288" s="48"/>
      <c r="BS288" s="48">
        <v>0</v>
      </c>
      <c r="BT288" s="48"/>
      <c r="BU288" s="48" t="s">
        <v>381</v>
      </c>
      <c r="BW288" s="24" t="str">
        <f ca="1">VLOOKUP(BX288,Data!B:D,3,0)</f>
        <v>김화니</v>
      </c>
      <c r="BX288" s="24" t="str">
        <f>IFERROR(VLOOKUP(M288, 할인점점포등록!E:I, 5, 0), M288)</f>
        <v>지오영</v>
      </c>
    </row>
    <row r="289" spans="2:76" ht="16.5" customHeight="1" x14ac:dyDescent="0.3">
      <c r="B289" s="47"/>
      <c r="C289" s="47" t="b">
        <v>1</v>
      </c>
      <c r="D289" s="48"/>
      <c r="E289" s="48" t="s">
        <v>211</v>
      </c>
      <c r="F289" s="48">
        <v>202610010047</v>
      </c>
      <c r="G289" s="52">
        <v>46296</v>
      </c>
      <c r="H289" s="48" t="s">
        <v>82</v>
      </c>
      <c r="I289" s="48" t="s">
        <v>83</v>
      </c>
      <c r="J289" s="48" t="s">
        <v>212</v>
      </c>
      <c r="K289" s="48" t="s">
        <v>213</v>
      </c>
      <c r="L289" s="48" t="s">
        <v>331</v>
      </c>
      <c r="M289" s="48" t="s">
        <v>331</v>
      </c>
      <c r="N289" s="48"/>
      <c r="O289" s="47" t="s">
        <v>332</v>
      </c>
      <c r="P289" s="48" t="s">
        <v>380</v>
      </c>
      <c r="Q289" s="48"/>
      <c r="R289" s="47" t="b">
        <v>0</v>
      </c>
      <c r="S289" s="48" t="s">
        <v>249</v>
      </c>
      <c r="T289" s="48" t="s">
        <v>250</v>
      </c>
      <c r="U289" s="48">
        <v>30</v>
      </c>
      <c r="V289" s="48" t="s">
        <v>234</v>
      </c>
      <c r="W289" s="48" t="s">
        <v>235</v>
      </c>
      <c r="X289" s="48" t="s">
        <v>236</v>
      </c>
      <c r="Y289" s="47"/>
      <c r="Z289" s="48" t="s">
        <v>84</v>
      </c>
      <c r="AA289" s="49">
        <v>18000</v>
      </c>
      <c r="AB289" s="49">
        <v>16200</v>
      </c>
      <c r="AC289" s="49">
        <v>3</v>
      </c>
      <c r="AD289" s="47" t="b">
        <v>1</v>
      </c>
      <c r="AE289" s="50">
        <v>10</v>
      </c>
      <c r="AF289" s="48" t="s">
        <v>9</v>
      </c>
      <c r="AG289" s="49">
        <v>1</v>
      </c>
      <c r="AH289" s="49">
        <v>16200</v>
      </c>
      <c r="AI289" s="49">
        <v>44182</v>
      </c>
      <c r="AJ289" s="49">
        <v>4418</v>
      </c>
      <c r="AK289" s="49">
        <v>48600</v>
      </c>
      <c r="AL289" s="50">
        <v>44182</v>
      </c>
      <c r="AM289" s="50">
        <v>4418</v>
      </c>
      <c r="AN289" s="50">
        <v>48600</v>
      </c>
      <c r="AO289" s="47"/>
      <c r="AP289" s="48" t="s">
        <v>84</v>
      </c>
      <c r="AQ289" s="51">
        <v>3</v>
      </c>
      <c r="AR289" s="48" t="s">
        <v>221</v>
      </c>
      <c r="AS289" s="48">
        <v>26001</v>
      </c>
      <c r="AT289" s="47" t="b">
        <v>0</v>
      </c>
      <c r="AU289" s="48" t="s">
        <v>81</v>
      </c>
      <c r="AV289" s="48"/>
      <c r="AW289" s="48" t="s">
        <v>222</v>
      </c>
      <c r="AX289" s="48"/>
      <c r="AY289" s="48" t="s">
        <v>85</v>
      </c>
      <c r="AZ289" s="47" t="b">
        <v>0</v>
      </c>
      <c r="BA289" s="47"/>
      <c r="BB289" s="47"/>
      <c r="BC289" s="48"/>
      <c r="BD289" s="48"/>
      <c r="BE289" s="47" t="b">
        <v>0</v>
      </c>
      <c r="BF289" s="47" t="b">
        <v>0</v>
      </c>
      <c r="BG289" s="48"/>
      <c r="BH289" s="48"/>
      <c r="BI289" s="49">
        <v>0</v>
      </c>
      <c r="BJ289" s="49">
        <v>0</v>
      </c>
      <c r="BK289" s="49">
        <v>48600</v>
      </c>
      <c r="BL289" s="48"/>
      <c r="BM289" s="48"/>
      <c r="BN289" s="48"/>
      <c r="BO289" s="48"/>
      <c r="BP289" s="48" t="s">
        <v>181</v>
      </c>
      <c r="BQ289" s="48"/>
      <c r="BR289" s="48"/>
      <c r="BS289" s="48">
        <v>0</v>
      </c>
      <c r="BT289" s="48"/>
      <c r="BU289" s="48" t="s">
        <v>381</v>
      </c>
      <c r="BW289" s="24" t="str">
        <f ca="1">VLOOKUP(BX289,Data!B:D,3,0)</f>
        <v>김화니</v>
      </c>
      <c r="BX289" s="24" t="str">
        <f>IFERROR(VLOOKUP(M289, 할인점점포등록!E:I, 5, 0), M289)</f>
        <v>지오영</v>
      </c>
    </row>
    <row r="290" spans="2:76" ht="16.5" customHeight="1" x14ac:dyDescent="0.3">
      <c r="B290" s="47"/>
      <c r="C290" s="47" t="b">
        <v>1</v>
      </c>
      <c r="D290" s="48"/>
      <c r="E290" s="48" t="s">
        <v>211</v>
      </c>
      <c r="F290" s="48">
        <v>202610010047</v>
      </c>
      <c r="G290" s="52">
        <v>46296</v>
      </c>
      <c r="H290" s="48" t="s">
        <v>82</v>
      </c>
      <c r="I290" s="48" t="s">
        <v>83</v>
      </c>
      <c r="J290" s="48" t="s">
        <v>212</v>
      </c>
      <c r="K290" s="48" t="s">
        <v>213</v>
      </c>
      <c r="L290" s="48" t="s">
        <v>331</v>
      </c>
      <c r="M290" s="48" t="s">
        <v>331</v>
      </c>
      <c r="N290" s="48"/>
      <c r="O290" s="47" t="s">
        <v>332</v>
      </c>
      <c r="P290" s="48" t="s">
        <v>380</v>
      </c>
      <c r="Q290" s="48"/>
      <c r="R290" s="47" t="b">
        <v>0</v>
      </c>
      <c r="S290" s="48" t="s">
        <v>241</v>
      </c>
      <c r="T290" s="48" t="s">
        <v>242</v>
      </c>
      <c r="U290" s="48">
        <v>28</v>
      </c>
      <c r="V290" s="48" t="s">
        <v>234</v>
      </c>
      <c r="W290" s="48" t="s">
        <v>235</v>
      </c>
      <c r="X290" s="48" t="s">
        <v>236</v>
      </c>
      <c r="Y290" s="47"/>
      <c r="Z290" s="48" t="s">
        <v>84</v>
      </c>
      <c r="AA290" s="49">
        <v>12712</v>
      </c>
      <c r="AB290" s="49">
        <v>11441</v>
      </c>
      <c r="AC290" s="49">
        <v>5</v>
      </c>
      <c r="AD290" s="47" t="b">
        <v>1</v>
      </c>
      <c r="AE290" s="50">
        <v>10</v>
      </c>
      <c r="AF290" s="48" t="s">
        <v>9</v>
      </c>
      <c r="AG290" s="49">
        <v>1</v>
      </c>
      <c r="AH290" s="49">
        <v>11441</v>
      </c>
      <c r="AI290" s="49">
        <v>52005</v>
      </c>
      <c r="AJ290" s="49">
        <v>5200</v>
      </c>
      <c r="AK290" s="49">
        <v>57205</v>
      </c>
      <c r="AL290" s="50">
        <v>52005</v>
      </c>
      <c r="AM290" s="50">
        <v>5200</v>
      </c>
      <c r="AN290" s="50">
        <v>57205</v>
      </c>
      <c r="AO290" s="47"/>
      <c r="AP290" s="48" t="s">
        <v>84</v>
      </c>
      <c r="AQ290" s="51">
        <v>5</v>
      </c>
      <c r="AR290" s="48" t="s">
        <v>221</v>
      </c>
      <c r="AS290" s="48">
        <v>26001</v>
      </c>
      <c r="AT290" s="47" t="b">
        <v>0</v>
      </c>
      <c r="AU290" s="48" t="s">
        <v>81</v>
      </c>
      <c r="AV290" s="48"/>
      <c r="AW290" s="48" t="s">
        <v>222</v>
      </c>
      <c r="AX290" s="48"/>
      <c r="AY290" s="48" t="s">
        <v>85</v>
      </c>
      <c r="AZ290" s="47" t="b">
        <v>0</v>
      </c>
      <c r="BA290" s="47"/>
      <c r="BB290" s="47"/>
      <c r="BC290" s="48"/>
      <c r="BD290" s="48"/>
      <c r="BE290" s="47" t="b">
        <v>0</v>
      </c>
      <c r="BF290" s="47" t="b">
        <v>0</v>
      </c>
      <c r="BG290" s="48"/>
      <c r="BH290" s="48"/>
      <c r="BI290" s="49">
        <v>0</v>
      </c>
      <c r="BJ290" s="49">
        <v>0</v>
      </c>
      <c r="BK290" s="49">
        <v>57205</v>
      </c>
      <c r="BL290" s="48"/>
      <c r="BM290" s="48"/>
      <c r="BN290" s="48"/>
      <c r="BO290" s="48"/>
      <c r="BP290" s="48" t="s">
        <v>181</v>
      </c>
      <c r="BQ290" s="48"/>
      <c r="BR290" s="48"/>
      <c r="BS290" s="48">
        <v>0</v>
      </c>
      <c r="BT290" s="48"/>
      <c r="BU290" s="48" t="s">
        <v>381</v>
      </c>
      <c r="BW290" s="24" t="str">
        <f ca="1">VLOOKUP(BX290,Data!B:D,3,0)</f>
        <v>김화니</v>
      </c>
      <c r="BX290" s="24" t="str">
        <f>IFERROR(VLOOKUP(M290, 할인점점포등록!E:I, 5, 0), M290)</f>
        <v>지오영</v>
      </c>
    </row>
    <row r="291" spans="2:76" ht="16.5" customHeight="1" x14ac:dyDescent="0.3">
      <c r="B291" s="47"/>
      <c r="C291" s="47" t="b">
        <v>1</v>
      </c>
      <c r="D291" s="48"/>
      <c r="E291" s="48" t="s">
        <v>211</v>
      </c>
      <c r="F291" s="48">
        <v>202610010047</v>
      </c>
      <c r="G291" s="52">
        <v>46296</v>
      </c>
      <c r="H291" s="48" t="s">
        <v>82</v>
      </c>
      <c r="I291" s="48" t="s">
        <v>83</v>
      </c>
      <c r="J291" s="48" t="s">
        <v>212</v>
      </c>
      <c r="K291" s="48" t="s">
        <v>213</v>
      </c>
      <c r="L291" s="48" t="s">
        <v>331</v>
      </c>
      <c r="M291" s="48" t="s">
        <v>331</v>
      </c>
      <c r="N291" s="48"/>
      <c r="O291" s="47" t="s">
        <v>332</v>
      </c>
      <c r="P291" s="48" t="s">
        <v>380</v>
      </c>
      <c r="Q291" s="48"/>
      <c r="R291" s="47" t="b">
        <v>0</v>
      </c>
      <c r="S291" s="48" t="s">
        <v>570</v>
      </c>
      <c r="T291" s="48" t="s">
        <v>571</v>
      </c>
      <c r="U291" s="48">
        <v>30</v>
      </c>
      <c r="V291" s="48" t="s">
        <v>234</v>
      </c>
      <c r="W291" s="48" t="s">
        <v>235</v>
      </c>
      <c r="X291" s="48" t="s">
        <v>236</v>
      </c>
      <c r="Y291" s="47"/>
      <c r="Z291" s="48" t="s">
        <v>84</v>
      </c>
      <c r="AA291" s="49">
        <v>15600</v>
      </c>
      <c r="AB291" s="49">
        <v>14040</v>
      </c>
      <c r="AC291" s="49">
        <v>20</v>
      </c>
      <c r="AD291" s="47" t="b">
        <v>1</v>
      </c>
      <c r="AE291" s="50">
        <v>10</v>
      </c>
      <c r="AF291" s="48" t="s">
        <v>9</v>
      </c>
      <c r="AG291" s="49">
        <v>1</v>
      </c>
      <c r="AH291" s="49">
        <v>14040</v>
      </c>
      <c r="AI291" s="49">
        <v>255273</v>
      </c>
      <c r="AJ291" s="49">
        <v>25527</v>
      </c>
      <c r="AK291" s="49">
        <v>280800</v>
      </c>
      <c r="AL291" s="50">
        <v>255273</v>
      </c>
      <c r="AM291" s="50">
        <v>25527</v>
      </c>
      <c r="AN291" s="50">
        <v>280800</v>
      </c>
      <c r="AO291" s="47"/>
      <c r="AP291" s="48" t="s">
        <v>84</v>
      </c>
      <c r="AQ291" s="51">
        <v>20</v>
      </c>
      <c r="AR291" s="48" t="s">
        <v>221</v>
      </c>
      <c r="AS291" s="48">
        <v>26001</v>
      </c>
      <c r="AT291" s="47" t="b">
        <v>0</v>
      </c>
      <c r="AU291" s="48" t="s">
        <v>81</v>
      </c>
      <c r="AV291" s="48"/>
      <c r="AW291" s="48" t="s">
        <v>222</v>
      </c>
      <c r="AX291" s="48"/>
      <c r="AY291" s="48" t="s">
        <v>85</v>
      </c>
      <c r="AZ291" s="47" t="b">
        <v>0</v>
      </c>
      <c r="BA291" s="47"/>
      <c r="BB291" s="47"/>
      <c r="BC291" s="48"/>
      <c r="BD291" s="48"/>
      <c r="BE291" s="47" t="b">
        <v>0</v>
      </c>
      <c r="BF291" s="47" t="b">
        <v>0</v>
      </c>
      <c r="BG291" s="48"/>
      <c r="BH291" s="48"/>
      <c r="BI291" s="49">
        <v>0</v>
      </c>
      <c r="BJ291" s="49">
        <v>0</v>
      </c>
      <c r="BK291" s="49">
        <v>280800</v>
      </c>
      <c r="BL291" s="48"/>
      <c r="BM291" s="48"/>
      <c r="BN291" s="48"/>
      <c r="BO291" s="48"/>
      <c r="BP291" s="48" t="s">
        <v>181</v>
      </c>
      <c r="BQ291" s="48"/>
      <c r="BR291" s="48"/>
      <c r="BS291" s="48">
        <v>0</v>
      </c>
      <c r="BT291" s="48"/>
      <c r="BU291" s="48" t="s">
        <v>381</v>
      </c>
      <c r="BW291" s="24" t="str">
        <f ca="1">VLOOKUP(BX291,Data!B:D,3,0)</f>
        <v>김화니</v>
      </c>
      <c r="BX291" s="24" t="str">
        <f>IFERROR(VLOOKUP(M291, 할인점점포등록!E:I, 5, 0), M291)</f>
        <v>지오영</v>
      </c>
    </row>
    <row r="292" spans="2:76" ht="16.5" customHeight="1" x14ac:dyDescent="0.3">
      <c r="B292" s="47"/>
      <c r="C292" s="47" t="b">
        <v>1</v>
      </c>
      <c r="D292" s="48"/>
      <c r="E292" s="48" t="s">
        <v>211</v>
      </c>
      <c r="F292" s="48">
        <v>202610010047</v>
      </c>
      <c r="G292" s="52">
        <v>46296</v>
      </c>
      <c r="H292" s="48" t="s">
        <v>82</v>
      </c>
      <c r="I292" s="48" t="s">
        <v>83</v>
      </c>
      <c r="J292" s="48" t="s">
        <v>212</v>
      </c>
      <c r="K292" s="48" t="s">
        <v>213</v>
      </c>
      <c r="L292" s="48" t="s">
        <v>331</v>
      </c>
      <c r="M292" s="48" t="s">
        <v>331</v>
      </c>
      <c r="N292" s="48"/>
      <c r="O292" s="47" t="s">
        <v>332</v>
      </c>
      <c r="P292" s="48" t="s">
        <v>380</v>
      </c>
      <c r="Q292" s="48"/>
      <c r="R292" s="47" t="b">
        <v>0</v>
      </c>
      <c r="S292" s="48" t="s">
        <v>265</v>
      </c>
      <c r="T292" s="48" t="s">
        <v>266</v>
      </c>
      <c r="U292" s="48">
        <v>30</v>
      </c>
      <c r="V292" s="48" t="s">
        <v>234</v>
      </c>
      <c r="W292" s="48" t="s">
        <v>235</v>
      </c>
      <c r="X292" s="48" t="s">
        <v>236</v>
      </c>
      <c r="Y292" s="47"/>
      <c r="Z292" s="48" t="s">
        <v>84</v>
      </c>
      <c r="AA292" s="49">
        <v>6390</v>
      </c>
      <c r="AB292" s="49">
        <v>5751</v>
      </c>
      <c r="AC292" s="49">
        <v>10</v>
      </c>
      <c r="AD292" s="47" t="b">
        <v>1</v>
      </c>
      <c r="AE292" s="50">
        <v>10</v>
      </c>
      <c r="AF292" s="48" t="s">
        <v>9</v>
      </c>
      <c r="AG292" s="49">
        <v>1</v>
      </c>
      <c r="AH292" s="49">
        <v>5751</v>
      </c>
      <c r="AI292" s="49">
        <v>52282</v>
      </c>
      <c r="AJ292" s="49">
        <v>5228</v>
      </c>
      <c r="AK292" s="49">
        <v>57510</v>
      </c>
      <c r="AL292" s="50">
        <v>52282</v>
      </c>
      <c r="AM292" s="50">
        <v>5228</v>
      </c>
      <c r="AN292" s="50">
        <v>57510</v>
      </c>
      <c r="AO292" s="47"/>
      <c r="AP292" s="48" t="s">
        <v>84</v>
      </c>
      <c r="AQ292" s="51">
        <v>10</v>
      </c>
      <c r="AR292" s="48" t="s">
        <v>221</v>
      </c>
      <c r="AS292" s="48">
        <v>24001</v>
      </c>
      <c r="AT292" s="47" t="b">
        <v>0</v>
      </c>
      <c r="AU292" s="48" t="s">
        <v>81</v>
      </c>
      <c r="AV292" s="48"/>
      <c r="AW292" s="48" t="s">
        <v>222</v>
      </c>
      <c r="AX292" s="48"/>
      <c r="AY292" s="48" t="s">
        <v>85</v>
      </c>
      <c r="AZ292" s="47" t="b">
        <v>0</v>
      </c>
      <c r="BA292" s="47"/>
      <c r="BB292" s="47"/>
      <c r="BC292" s="48"/>
      <c r="BD292" s="48"/>
      <c r="BE292" s="47" t="b">
        <v>0</v>
      </c>
      <c r="BF292" s="47" t="b">
        <v>0</v>
      </c>
      <c r="BG292" s="48"/>
      <c r="BH292" s="48"/>
      <c r="BI292" s="49">
        <v>0</v>
      </c>
      <c r="BJ292" s="49">
        <v>0</v>
      </c>
      <c r="BK292" s="49">
        <v>57510</v>
      </c>
      <c r="BL292" s="48"/>
      <c r="BM292" s="48"/>
      <c r="BN292" s="48"/>
      <c r="BO292" s="48"/>
      <c r="BP292" s="48" t="s">
        <v>181</v>
      </c>
      <c r="BQ292" s="48"/>
      <c r="BR292" s="48"/>
      <c r="BS292" s="48">
        <v>0</v>
      </c>
      <c r="BT292" s="48"/>
      <c r="BU292" s="48" t="s">
        <v>381</v>
      </c>
      <c r="BW292" s="24" t="str">
        <f ca="1">VLOOKUP(BX292,Data!B:D,3,0)</f>
        <v>김화니</v>
      </c>
      <c r="BX292" s="24" t="str">
        <f>IFERROR(VLOOKUP(M292, 할인점점포등록!E:I, 5, 0), M292)</f>
        <v>지오영</v>
      </c>
    </row>
    <row r="293" spans="2:76" ht="16.5" customHeight="1" x14ac:dyDescent="0.3">
      <c r="B293" s="47"/>
      <c r="C293" s="47" t="b">
        <v>1</v>
      </c>
      <c r="D293" s="48"/>
      <c r="E293" s="48" t="s">
        <v>211</v>
      </c>
      <c r="F293" s="48">
        <v>202610010047</v>
      </c>
      <c r="G293" s="52">
        <v>46296</v>
      </c>
      <c r="H293" s="48" t="s">
        <v>82</v>
      </c>
      <c r="I293" s="48" t="s">
        <v>83</v>
      </c>
      <c r="J293" s="48" t="s">
        <v>212</v>
      </c>
      <c r="K293" s="48" t="s">
        <v>213</v>
      </c>
      <c r="L293" s="48" t="s">
        <v>331</v>
      </c>
      <c r="M293" s="48" t="s">
        <v>331</v>
      </c>
      <c r="N293" s="48"/>
      <c r="O293" s="47" t="s">
        <v>332</v>
      </c>
      <c r="P293" s="48" t="s">
        <v>380</v>
      </c>
      <c r="Q293" s="48"/>
      <c r="R293" s="47" t="b">
        <v>0</v>
      </c>
      <c r="S293" s="48" t="s">
        <v>384</v>
      </c>
      <c r="T293" s="48" t="s">
        <v>385</v>
      </c>
      <c r="U293" s="48">
        <v>30</v>
      </c>
      <c r="V293" s="48" t="s">
        <v>234</v>
      </c>
      <c r="W293" s="48" t="s">
        <v>235</v>
      </c>
      <c r="X293" s="48" t="s">
        <v>236</v>
      </c>
      <c r="Y293" s="47"/>
      <c r="Z293" s="48" t="s">
        <v>84</v>
      </c>
      <c r="AA293" s="49">
        <v>2850</v>
      </c>
      <c r="AB293" s="49">
        <v>2565</v>
      </c>
      <c r="AC293" s="49">
        <v>5</v>
      </c>
      <c r="AD293" s="47" t="b">
        <v>1</v>
      </c>
      <c r="AE293" s="50">
        <v>10</v>
      </c>
      <c r="AF293" s="48" t="s">
        <v>9</v>
      </c>
      <c r="AG293" s="49">
        <v>1</v>
      </c>
      <c r="AH293" s="49">
        <v>2565</v>
      </c>
      <c r="AI293" s="49">
        <v>11659</v>
      </c>
      <c r="AJ293" s="49">
        <v>1166</v>
      </c>
      <c r="AK293" s="49">
        <v>12825</v>
      </c>
      <c r="AL293" s="50">
        <v>11659</v>
      </c>
      <c r="AM293" s="50">
        <v>1166</v>
      </c>
      <c r="AN293" s="50">
        <v>12825</v>
      </c>
      <c r="AO293" s="47"/>
      <c r="AP293" s="48" t="s">
        <v>84</v>
      </c>
      <c r="AQ293" s="51">
        <v>5</v>
      </c>
      <c r="AR293" s="48" t="s">
        <v>221</v>
      </c>
      <c r="AS293" s="48" t="s">
        <v>386</v>
      </c>
      <c r="AT293" s="47" t="b">
        <v>0</v>
      </c>
      <c r="AU293" s="48" t="s">
        <v>81</v>
      </c>
      <c r="AV293" s="48"/>
      <c r="AW293" s="48" t="s">
        <v>222</v>
      </c>
      <c r="AX293" s="48"/>
      <c r="AY293" s="48" t="s">
        <v>85</v>
      </c>
      <c r="AZ293" s="47" t="b">
        <v>0</v>
      </c>
      <c r="BA293" s="47"/>
      <c r="BB293" s="47"/>
      <c r="BC293" s="48"/>
      <c r="BD293" s="48"/>
      <c r="BE293" s="47" t="b">
        <v>0</v>
      </c>
      <c r="BF293" s="47" t="b">
        <v>0</v>
      </c>
      <c r="BG293" s="48"/>
      <c r="BH293" s="48"/>
      <c r="BI293" s="49">
        <v>0</v>
      </c>
      <c r="BJ293" s="49">
        <v>0</v>
      </c>
      <c r="BK293" s="49">
        <v>12825</v>
      </c>
      <c r="BL293" s="48"/>
      <c r="BM293" s="48"/>
      <c r="BN293" s="48"/>
      <c r="BO293" s="48"/>
      <c r="BP293" s="48" t="s">
        <v>181</v>
      </c>
      <c r="BQ293" s="48"/>
      <c r="BR293" s="48"/>
      <c r="BS293" s="48">
        <v>0</v>
      </c>
      <c r="BT293" s="48"/>
      <c r="BU293" s="48" t="s">
        <v>381</v>
      </c>
      <c r="BW293" s="24" t="str">
        <f ca="1">VLOOKUP(BX293,Data!B:D,3,0)</f>
        <v>김화니</v>
      </c>
      <c r="BX293" s="24" t="str">
        <f>IFERROR(VLOOKUP(M293, 할인점점포등록!E:I, 5, 0), M293)</f>
        <v>지오영</v>
      </c>
    </row>
    <row r="294" spans="2:76" ht="16.5" customHeight="1" x14ac:dyDescent="0.3">
      <c r="B294" s="47"/>
      <c r="C294" s="47" t="b">
        <v>1</v>
      </c>
      <c r="D294" s="48"/>
      <c r="E294" s="48" t="s">
        <v>211</v>
      </c>
      <c r="F294" s="48">
        <v>202610010047</v>
      </c>
      <c r="G294" s="52">
        <v>46296</v>
      </c>
      <c r="H294" s="48" t="s">
        <v>82</v>
      </c>
      <c r="I294" s="48" t="s">
        <v>83</v>
      </c>
      <c r="J294" s="48" t="s">
        <v>212</v>
      </c>
      <c r="K294" s="48" t="s">
        <v>213</v>
      </c>
      <c r="L294" s="48" t="s">
        <v>331</v>
      </c>
      <c r="M294" s="48" t="s">
        <v>331</v>
      </c>
      <c r="N294" s="48"/>
      <c r="O294" s="47" t="s">
        <v>332</v>
      </c>
      <c r="P294" s="48" t="s">
        <v>380</v>
      </c>
      <c r="Q294" s="48"/>
      <c r="R294" s="47" t="b">
        <v>0</v>
      </c>
      <c r="S294" s="48" t="s">
        <v>294</v>
      </c>
      <c r="T294" s="48" t="s">
        <v>295</v>
      </c>
      <c r="U294" s="48">
        <v>21</v>
      </c>
      <c r="V294" s="48" t="s">
        <v>218</v>
      </c>
      <c r="W294" s="48" t="s">
        <v>219</v>
      </c>
      <c r="X294" s="48" t="s">
        <v>225</v>
      </c>
      <c r="Y294" s="47"/>
      <c r="Z294" s="48" t="s">
        <v>84</v>
      </c>
      <c r="AA294" s="49">
        <v>25200</v>
      </c>
      <c r="AB294" s="49">
        <v>22680</v>
      </c>
      <c r="AC294" s="49">
        <v>400</v>
      </c>
      <c r="AD294" s="47" t="b">
        <v>1</v>
      </c>
      <c r="AE294" s="50">
        <v>10</v>
      </c>
      <c r="AF294" s="48" t="s">
        <v>9</v>
      </c>
      <c r="AG294" s="49">
        <v>1</v>
      </c>
      <c r="AH294" s="49">
        <v>22680</v>
      </c>
      <c r="AI294" s="49">
        <v>8247272.5</v>
      </c>
      <c r="AJ294" s="49">
        <v>824727.5</v>
      </c>
      <c r="AK294" s="49">
        <v>9072000</v>
      </c>
      <c r="AL294" s="50">
        <v>8247273</v>
      </c>
      <c r="AM294" s="50">
        <v>824728</v>
      </c>
      <c r="AN294" s="50">
        <v>9072001</v>
      </c>
      <c r="AO294" s="47"/>
      <c r="AP294" s="48" t="s">
        <v>84</v>
      </c>
      <c r="AQ294" s="51">
        <v>400</v>
      </c>
      <c r="AR294" s="48" t="s">
        <v>221</v>
      </c>
      <c r="AS294" s="48">
        <v>26004</v>
      </c>
      <c r="AT294" s="47" t="b">
        <v>0</v>
      </c>
      <c r="AU294" s="48" t="s">
        <v>81</v>
      </c>
      <c r="AV294" s="48"/>
      <c r="AW294" s="48" t="s">
        <v>222</v>
      </c>
      <c r="AX294" s="48"/>
      <c r="AY294" s="48" t="s">
        <v>85</v>
      </c>
      <c r="AZ294" s="47" t="b">
        <v>0</v>
      </c>
      <c r="BA294" s="47"/>
      <c r="BB294" s="47"/>
      <c r="BC294" s="48"/>
      <c r="BD294" s="48"/>
      <c r="BE294" s="47" t="b">
        <v>0</v>
      </c>
      <c r="BF294" s="47" t="b">
        <v>0</v>
      </c>
      <c r="BG294" s="48"/>
      <c r="BH294" s="48"/>
      <c r="BI294" s="49">
        <v>0</v>
      </c>
      <c r="BJ294" s="49">
        <v>0</v>
      </c>
      <c r="BK294" s="49">
        <v>9072000</v>
      </c>
      <c r="BL294" s="48"/>
      <c r="BM294" s="48"/>
      <c r="BN294" s="48"/>
      <c r="BO294" s="48"/>
      <c r="BP294" s="48" t="s">
        <v>181</v>
      </c>
      <c r="BQ294" s="48"/>
      <c r="BR294" s="48"/>
      <c r="BS294" s="48">
        <v>0</v>
      </c>
      <c r="BT294" s="48"/>
      <c r="BU294" s="48" t="s">
        <v>381</v>
      </c>
      <c r="BW294" s="24" t="str">
        <f ca="1">VLOOKUP(BX294,Data!B:D,3,0)</f>
        <v>김화니</v>
      </c>
      <c r="BX294" s="24" t="str">
        <f>IFERROR(VLOOKUP(M294, 할인점점포등록!E:I, 5, 0), M294)</f>
        <v>지오영</v>
      </c>
    </row>
    <row r="295" spans="2:76" ht="16.5" customHeight="1" x14ac:dyDescent="0.3">
      <c r="B295" s="47"/>
      <c r="C295" s="47" t="b">
        <v>1</v>
      </c>
      <c r="D295" s="48"/>
      <c r="E295" s="48" t="s">
        <v>211</v>
      </c>
      <c r="F295" s="48">
        <v>202610010047</v>
      </c>
      <c r="G295" s="52">
        <v>46296</v>
      </c>
      <c r="H295" s="48" t="s">
        <v>82</v>
      </c>
      <c r="I295" s="48" t="s">
        <v>83</v>
      </c>
      <c r="J295" s="48" t="s">
        <v>212</v>
      </c>
      <c r="K295" s="48" t="s">
        <v>213</v>
      </c>
      <c r="L295" s="48" t="s">
        <v>331</v>
      </c>
      <c r="M295" s="48" t="s">
        <v>331</v>
      </c>
      <c r="N295" s="48"/>
      <c r="O295" s="47" t="s">
        <v>332</v>
      </c>
      <c r="P295" s="48" t="s">
        <v>380</v>
      </c>
      <c r="Q295" s="48"/>
      <c r="R295" s="47" t="b">
        <v>0</v>
      </c>
      <c r="S295" s="48" t="s">
        <v>294</v>
      </c>
      <c r="T295" s="48" t="s">
        <v>295</v>
      </c>
      <c r="U295" s="48">
        <v>21</v>
      </c>
      <c r="V295" s="48" t="s">
        <v>218</v>
      </c>
      <c r="W295" s="48" t="s">
        <v>219</v>
      </c>
      <c r="X295" s="48" t="s">
        <v>225</v>
      </c>
      <c r="Y295" s="47"/>
      <c r="Z295" s="48" t="s">
        <v>84</v>
      </c>
      <c r="AA295" s="49">
        <v>25200</v>
      </c>
      <c r="AB295" s="49">
        <v>22680</v>
      </c>
      <c r="AC295" s="49">
        <v>400</v>
      </c>
      <c r="AD295" s="47" t="b">
        <v>1</v>
      </c>
      <c r="AE295" s="50">
        <v>10</v>
      </c>
      <c r="AF295" s="48" t="s">
        <v>9</v>
      </c>
      <c r="AG295" s="49">
        <v>1</v>
      </c>
      <c r="AH295" s="49">
        <v>22680</v>
      </c>
      <c r="AI295" s="49">
        <v>8247272.5</v>
      </c>
      <c r="AJ295" s="49">
        <v>824727.5</v>
      </c>
      <c r="AK295" s="49">
        <v>9072000</v>
      </c>
      <c r="AL295" s="50">
        <v>8247273</v>
      </c>
      <c r="AM295" s="50">
        <v>824728</v>
      </c>
      <c r="AN295" s="50">
        <v>9072001</v>
      </c>
      <c r="AO295" s="47"/>
      <c r="AP295" s="48" t="s">
        <v>84</v>
      </c>
      <c r="AQ295" s="51">
        <v>400</v>
      </c>
      <c r="AR295" s="48" t="s">
        <v>221</v>
      </c>
      <c r="AS295" s="48">
        <v>26005</v>
      </c>
      <c r="AT295" s="47" t="b">
        <v>0</v>
      </c>
      <c r="AU295" s="48" t="s">
        <v>81</v>
      </c>
      <c r="AV295" s="48"/>
      <c r="AW295" s="48" t="s">
        <v>222</v>
      </c>
      <c r="AX295" s="48"/>
      <c r="AY295" s="48" t="s">
        <v>85</v>
      </c>
      <c r="AZ295" s="47" t="b">
        <v>0</v>
      </c>
      <c r="BA295" s="47"/>
      <c r="BB295" s="47"/>
      <c r="BC295" s="48"/>
      <c r="BD295" s="48"/>
      <c r="BE295" s="47" t="b">
        <v>0</v>
      </c>
      <c r="BF295" s="47" t="b">
        <v>0</v>
      </c>
      <c r="BG295" s="48"/>
      <c r="BH295" s="48"/>
      <c r="BI295" s="49">
        <v>0</v>
      </c>
      <c r="BJ295" s="49">
        <v>0</v>
      </c>
      <c r="BK295" s="49">
        <v>9072000</v>
      </c>
      <c r="BL295" s="48"/>
      <c r="BM295" s="48"/>
      <c r="BN295" s="48"/>
      <c r="BO295" s="48"/>
      <c r="BP295" s="48" t="s">
        <v>181</v>
      </c>
      <c r="BQ295" s="48"/>
      <c r="BR295" s="48"/>
      <c r="BS295" s="48">
        <v>0</v>
      </c>
      <c r="BT295" s="48"/>
      <c r="BU295" s="48" t="s">
        <v>381</v>
      </c>
      <c r="BW295" s="24" t="str">
        <f ca="1">VLOOKUP(BX295,Data!B:D,3,0)</f>
        <v>김화니</v>
      </c>
      <c r="BX295" s="24" t="str">
        <f>IFERROR(VLOOKUP(M295, 할인점점포등록!E:I, 5, 0), M295)</f>
        <v>지오영</v>
      </c>
    </row>
    <row r="296" spans="2:76" ht="16.5" customHeight="1" x14ac:dyDescent="0.3">
      <c r="B296" s="47"/>
      <c r="C296" s="47" t="b">
        <v>1</v>
      </c>
      <c r="D296" s="48"/>
      <c r="E296" s="48" t="s">
        <v>211</v>
      </c>
      <c r="F296" s="48">
        <v>202610010047</v>
      </c>
      <c r="G296" s="52">
        <v>46296</v>
      </c>
      <c r="H296" s="48" t="s">
        <v>82</v>
      </c>
      <c r="I296" s="48" t="s">
        <v>83</v>
      </c>
      <c r="J296" s="48" t="s">
        <v>212</v>
      </c>
      <c r="K296" s="48" t="s">
        <v>213</v>
      </c>
      <c r="L296" s="48" t="s">
        <v>331</v>
      </c>
      <c r="M296" s="48" t="s">
        <v>331</v>
      </c>
      <c r="N296" s="48"/>
      <c r="O296" s="47" t="s">
        <v>332</v>
      </c>
      <c r="P296" s="48" t="s">
        <v>380</v>
      </c>
      <c r="Q296" s="48"/>
      <c r="R296" s="47" t="b">
        <v>0</v>
      </c>
      <c r="S296" s="48" t="s">
        <v>433</v>
      </c>
      <c r="T296" s="48" t="s">
        <v>434</v>
      </c>
      <c r="U296" s="48">
        <v>30</v>
      </c>
      <c r="V296" s="48" t="s">
        <v>234</v>
      </c>
      <c r="W296" s="48" t="s">
        <v>235</v>
      </c>
      <c r="X296" s="48" t="s">
        <v>236</v>
      </c>
      <c r="Y296" s="47"/>
      <c r="Z296" s="48" t="s">
        <v>84</v>
      </c>
      <c r="AA296" s="49">
        <v>17760</v>
      </c>
      <c r="AB296" s="49">
        <v>15984</v>
      </c>
      <c r="AC296" s="49">
        <v>100</v>
      </c>
      <c r="AD296" s="47" t="b">
        <v>1</v>
      </c>
      <c r="AE296" s="50">
        <v>10</v>
      </c>
      <c r="AF296" s="48" t="s">
        <v>9</v>
      </c>
      <c r="AG296" s="49">
        <v>1</v>
      </c>
      <c r="AH296" s="49">
        <v>15984</v>
      </c>
      <c r="AI296" s="49">
        <v>1453091</v>
      </c>
      <c r="AJ296" s="49">
        <v>145309</v>
      </c>
      <c r="AK296" s="49">
        <v>1598400</v>
      </c>
      <c r="AL296" s="50">
        <v>1453091</v>
      </c>
      <c r="AM296" s="50">
        <v>145309</v>
      </c>
      <c r="AN296" s="50">
        <v>1598400</v>
      </c>
      <c r="AO296" s="47"/>
      <c r="AP296" s="48" t="s">
        <v>84</v>
      </c>
      <c r="AQ296" s="51">
        <v>100</v>
      </c>
      <c r="AR296" s="48" t="s">
        <v>221</v>
      </c>
      <c r="AS296" s="48">
        <v>25001</v>
      </c>
      <c r="AT296" s="47" t="b">
        <v>0</v>
      </c>
      <c r="AU296" s="48" t="s">
        <v>81</v>
      </c>
      <c r="AV296" s="48"/>
      <c r="AW296" s="48" t="s">
        <v>222</v>
      </c>
      <c r="AX296" s="48"/>
      <c r="AY296" s="48" t="s">
        <v>85</v>
      </c>
      <c r="AZ296" s="47" t="b">
        <v>0</v>
      </c>
      <c r="BA296" s="47"/>
      <c r="BB296" s="47"/>
      <c r="BC296" s="48"/>
      <c r="BD296" s="48"/>
      <c r="BE296" s="47" t="b">
        <v>0</v>
      </c>
      <c r="BF296" s="47" t="b">
        <v>0</v>
      </c>
      <c r="BG296" s="48"/>
      <c r="BH296" s="48"/>
      <c r="BI296" s="49">
        <v>0</v>
      </c>
      <c r="BJ296" s="49">
        <v>0</v>
      </c>
      <c r="BK296" s="49">
        <v>1598400</v>
      </c>
      <c r="BL296" s="48"/>
      <c r="BM296" s="48"/>
      <c r="BN296" s="48"/>
      <c r="BO296" s="48"/>
      <c r="BP296" s="48" t="s">
        <v>181</v>
      </c>
      <c r="BQ296" s="48"/>
      <c r="BR296" s="48"/>
      <c r="BS296" s="48">
        <v>0</v>
      </c>
      <c r="BT296" s="48"/>
      <c r="BU296" s="48" t="s">
        <v>381</v>
      </c>
      <c r="BW296" s="24" t="str">
        <f ca="1">VLOOKUP(BX296,Data!B:D,3,0)</f>
        <v>김화니</v>
      </c>
      <c r="BX296" s="24" t="str">
        <f>IFERROR(VLOOKUP(M296, 할인점점포등록!E:I, 5, 0), M296)</f>
        <v>지오영</v>
      </c>
    </row>
    <row r="297" spans="2:76" ht="16.5" customHeight="1" x14ac:dyDescent="0.3">
      <c r="B297" s="47"/>
      <c r="C297" s="47" t="b">
        <v>1</v>
      </c>
      <c r="D297" s="48"/>
      <c r="E297" s="48" t="s">
        <v>211</v>
      </c>
      <c r="F297" s="48">
        <v>202610010047</v>
      </c>
      <c r="G297" s="52">
        <v>46296</v>
      </c>
      <c r="H297" s="48" t="s">
        <v>82</v>
      </c>
      <c r="I297" s="48" t="s">
        <v>83</v>
      </c>
      <c r="J297" s="48" t="s">
        <v>212</v>
      </c>
      <c r="K297" s="48" t="s">
        <v>213</v>
      </c>
      <c r="L297" s="48" t="s">
        <v>331</v>
      </c>
      <c r="M297" s="48" t="s">
        <v>331</v>
      </c>
      <c r="N297" s="48"/>
      <c r="O297" s="47" t="s">
        <v>332</v>
      </c>
      <c r="P297" s="48" t="s">
        <v>380</v>
      </c>
      <c r="Q297" s="48"/>
      <c r="R297" s="47" t="b">
        <v>0</v>
      </c>
      <c r="S297" s="48" t="s">
        <v>389</v>
      </c>
      <c r="T297" s="48" t="s">
        <v>390</v>
      </c>
      <c r="U297" s="48">
        <v>30</v>
      </c>
      <c r="V297" s="48" t="s">
        <v>234</v>
      </c>
      <c r="W297" s="48" t="s">
        <v>235</v>
      </c>
      <c r="X297" s="48" t="s">
        <v>236</v>
      </c>
      <c r="Y297" s="47"/>
      <c r="Z297" s="48" t="s">
        <v>84</v>
      </c>
      <c r="AA297" s="49">
        <v>19320</v>
      </c>
      <c r="AB297" s="49">
        <v>17388</v>
      </c>
      <c r="AC297" s="49">
        <v>50</v>
      </c>
      <c r="AD297" s="47" t="b">
        <v>1</v>
      </c>
      <c r="AE297" s="50">
        <v>10</v>
      </c>
      <c r="AF297" s="48" t="s">
        <v>9</v>
      </c>
      <c r="AG297" s="49">
        <v>1</v>
      </c>
      <c r="AH297" s="49">
        <v>17388</v>
      </c>
      <c r="AI297" s="49">
        <v>790364</v>
      </c>
      <c r="AJ297" s="49">
        <v>79036</v>
      </c>
      <c r="AK297" s="49">
        <v>869400</v>
      </c>
      <c r="AL297" s="50">
        <v>790364</v>
      </c>
      <c r="AM297" s="50">
        <v>79036</v>
      </c>
      <c r="AN297" s="50">
        <v>869400</v>
      </c>
      <c r="AO297" s="47"/>
      <c r="AP297" s="48" t="s">
        <v>84</v>
      </c>
      <c r="AQ297" s="51">
        <v>50</v>
      </c>
      <c r="AR297" s="48" t="s">
        <v>221</v>
      </c>
      <c r="AS297" s="48">
        <v>25001</v>
      </c>
      <c r="AT297" s="47" t="b">
        <v>0</v>
      </c>
      <c r="AU297" s="48" t="s">
        <v>81</v>
      </c>
      <c r="AV297" s="48"/>
      <c r="AW297" s="48" t="s">
        <v>222</v>
      </c>
      <c r="AX297" s="48"/>
      <c r="AY297" s="48" t="s">
        <v>85</v>
      </c>
      <c r="AZ297" s="47" t="b">
        <v>0</v>
      </c>
      <c r="BA297" s="47"/>
      <c r="BB297" s="47"/>
      <c r="BC297" s="48"/>
      <c r="BD297" s="48"/>
      <c r="BE297" s="47" t="b">
        <v>0</v>
      </c>
      <c r="BF297" s="47" t="b">
        <v>0</v>
      </c>
      <c r="BG297" s="48"/>
      <c r="BH297" s="48"/>
      <c r="BI297" s="49">
        <v>0</v>
      </c>
      <c r="BJ297" s="49">
        <v>0</v>
      </c>
      <c r="BK297" s="49">
        <v>869400</v>
      </c>
      <c r="BL297" s="48"/>
      <c r="BM297" s="48"/>
      <c r="BN297" s="48"/>
      <c r="BO297" s="48"/>
      <c r="BP297" s="48" t="s">
        <v>181</v>
      </c>
      <c r="BQ297" s="48"/>
      <c r="BR297" s="48"/>
      <c r="BS297" s="48">
        <v>0</v>
      </c>
      <c r="BT297" s="48"/>
      <c r="BU297" s="48" t="s">
        <v>381</v>
      </c>
      <c r="BW297" s="24" t="str">
        <f ca="1">VLOOKUP(BX297,Data!B:D,3,0)</f>
        <v>김화니</v>
      </c>
      <c r="BX297" s="24" t="str">
        <f>IFERROR(VLOOKUP(M297, 할인점점포등록!E:I, 5, 0), M297)</f>
        <v>지오영</v>
      </c>
    </row>
    <row r="298" spans="2:76" ht="16.5" customHeight="1" x14ac:dyDescent="0.3">
      <c r="B298" s="47"/>
      <c r="C298" s="47" t="b">
        <v>1</v>
      </c>
      <c r="D298" s="48"/>
      <c r="E298" s="48" t="s">
        <v>211</v>
      </c>
      <c r="F298" s="48">
        <v>202610010047</v>
      </c>
      <c r="G298" s="52">
        <v>46296</v>
      </c>
      <c r="H298" s="48" t="s">
        <v>82</v>
      </c>
      <c r="I298" s="48" t="s">
        <v>83</v>
      </c>
      <c r="J298" s="48" t="s">
        <v>212</v>
      </c>
      <c r="K298" s="48" t="s">
        <v>213</v>
      </c>
      <c r="L298" s="48" t="s">
        <v>331</v>
      </c>
      <c r="M298" s="48" t="s">
        <v>331</v>
      </c>
      <c r="N298" s="48"/>
      <c r="O298" s="47" t="s">
        <v>332</v>
      </c>
      <c r="P298" s="48" t="s">
        <v>380</v>
      </c>
      <c r="Q298" s="48"/>
      <c r="R298" s="47" t="b">
        <v>0</v>
      </c>
      <c r="S298" s="48" t="s">
        <v>399</v>
      </c>
      <c r="T298" s="48" t="s">
        <v>346</v>
      </c>
      <c r="U298" s="48">
        <v>30</v>
      </c>
      <c r="V298" s="48" t="s">
        <v>218</v>
      </c>
      <c r="W298" s="48" t="s">
        <v>219</v>
      </c>
      <c r="X298" s="48" t="s">
        <v>225</v>
      </c>
      <c r="Y298" s="47"/>
      <c r="Z298" s="48" t="s">
        <v>84</v>
      </c>
      <c r="AA298" s="49">
        <v>15000</v>
      </c>
      <c r="AB298" s="49">
        <v>13500</v>
      </c>
      <c r="AC298" s="49">
        <v>5</v>
      </c>
      <c r="AD298" s="47" t="b">
        <v>1</v>
      </c>
      <c r="AE298" s="50">
        <v>10</v>
      </c>
      <c r="AF298" s="48" t="s">
        <v>9</v>
      </c>
      <c r="AG298" s="49">
        <v>1</v>
      </c>
      <c r="AH298" s="49">
        <v>13500</v>
      </c>
      <c r="AI298" s="49">
        <v>61364</v>
      </c>
      <c r="AJ298" s="49">
        <v>6136</v>
      </c>
      <c r="AK298" s="49">
        <v>67500</v>
      </c>
      <c r="AL298" s="50">
        <v>61364</v>
      </c>
      <c r="AM298" s="50">
        <v>6136</v>
      </c>
      <c r="AN298" s="50">
        <v>67500</v>
      </c>
      <c r="AO298" s="47"/>
      <c r="AP298" s="48" t="s">
        <v>84</v>
      </c>
      <c r="AQ298" s="51">
        <v>5</v>
      </c>
      <c r="AR298" s="48" t="s">
        <v>221</v>
      </c>
      <c r="AS298" s="48" t="s">
        <v>396</v>
      </c>
      <c r="AT298" s="47" t="b">
        <v>0</v>
      </c>
      <c r="AU298" s="48" t="s">
        <v>81</v>
      </c>
      <c r="AV298" s="48"/>
      <c r="AW298" s="48" t="s">
        <v>222</v>
      </c>
      <c r="AX298" s="48"/>
      <c r="AY298" s="48" t="s">
        <v>85</v>
      </c>
      <c r="AZ298" s="47" t="b">
        <v>0</v>
      </c>
      <c r="BA298" s="47"/>
      <c r="BB298" s="47"/>
      <c r="BC298" s="48"/>
      <c r="BD298" s="48"/>
      <c r="BE298" s="47" t="b">
        <v>0</v>
      </c>
      <c r="BF298" s="47" t="b">
        <v>0</v>
      </c>
      <c r="BG298" s="48"/>
      <c r="BH298" s="48"/>
      <c r="BI298" s="49">
        <v>0</v>
      </c>
      <c r="BJ298" s="49">
        <v>0</v>
      </c>
      <c r="BK298" s="49">
        <v>67500</v>
      </c>
      <c r="BL298" s="48"/>
      <c r="BM298" s="48"/>
      <c r="BN298" s="48"/>
      <c r="BO298" s="48"/>
      <c r="BP298" s="48" t="s">
        <v>181</v>
      </c>
      <c r="BQ298" s="48"/>
      <c r="BR298" s="48"/>
      <c r="BS298" s="48">
        <v>0</v>
      </c>
      <c r="BT298" s="48"/>
      <c r="BU298" s="48" t="s">
        <v>381</v>
      </c>
      <c r="BW298" s="24" t="str">
        <f ca="1">VLOOKUP(BX298,Data!B:D,3,0)</f>
        <v>김화니</v>
      </c>
      <c r="BX298" s="24" t="str">
        <f>IFERROR(VLOOKUP(M298, 할인점점포등록!E:I, 5, 0), M298)</f>
        <v>지오영</v>
      </c>
    </row>
    <row r="299" spans="2:76" ht="16.5" customHeight="1" x14ac:dyDescent="0.3">
      <c r="B299" s="47"/>
      <c r="C299" s="47" t="b">
        <v>1</v>
      </c>
      <c r="D299" s="48"/>
      <c r="E299" s="48" t="s">
        <v>211</v>
      </c>
      <c r="F299" s="48">
        <v>202610010047</v>
      </c>
      <c r="G299" s="52">
        <v>46296</v>
      </c>
      <c r="H299" s="48" t="s">
        <v>82</v>
      </c>
      <c r="I299" s="48" t="s">
        <v>83</v>
      </c>
      <c r="J299" s="48" t="s">
        <v>212</v>
      </c>
      <c r="K299" s="48" t="s">
        <v>213</v>
      </c>
      <c r="L299" s="48" t="s">
        <v>331</v>
      </c>
      <c r="M299" s="48" t="s">
        <v>331</v>
      </c>
      <c r="N299" s="48"/>
      <c r="O299" s="47" t="s">
        <v>332</v>
      </c>
      <c r="P299" s="48" t="s">
        <v>380</v>
      </c>
      <c r="Q299" s="48"/>
      <c r="R299" s="47" t="b">
        <v>0</v>
      </c>
      <c r="S299" s="48" t="s">
        <v>345</v>
      </c>
      <c r="T299" s="48" t="s">
        <v>346</v>
      </c>
      <c r="U299" s="48">
        <v>90</v>
      </c>
      <c r="V299" s="48" t="s">
        <v>218</v>
      </c>
      <c r="W299" s="48" t="s">
        <v>219</v>
      </c>
      <c r="X299" s="48" t="s">
        <v>225</v>
      </c>
      <c r="Y299" s="47"/>
      <c r="Z299" s="48" t="s">
        <v>84</v>
      </c>
      <c r="AA299" s="49">
        <v>45000</v>
      </c>
      <c r="AB299" s="49">
        <v>40500</v>
      </c>
      <c r="AC299" s="49">
        <v>5</v>
      </c>
      <c r="AD299" s="47" t="b">
        <v>1</v>
      </c>
      <c r="AE299" s="50">
        <v>10</v>
      </c>
      <c r="AF299" s="48" t="s">
        <v>9</v>
      </c>
      <c r="AG299" s="49">
        <v>1</v>
      </c>
      <c r="AH299" s="49">
        <v>40500</v>
      </c>
      <c r="AI299" s="49">
        <v>184091</v>
      </c>
      <c r="AJ299" s="49">
        <v>18409</v>
      </c>
      <c r="AK299" s="49">
        <v>202500</v>
      </c>
      <c r="AL299" s="50">
        <v>184091</v>
      </c>
      <c r="AM299" s="50">
        <v>18409</v>
      </c>
      <c r="AN299" s="50">
        <v>202500</v>
      </c>
      <c r="AO299" s="47"/>
      <c r="AP299" s="48" t="s">
        <v>84</v>
      </c>
      <c r="AQ299" s="51">
        <v>5</v>
      </c>
      <c r="AR299" s="48" t="s">
        <v>221</v>
      </c>
      <c r="AS299" s="48">
        <v>24004</v>
      </c>
      <c r="AT299" s="47" t="b">
        <v>0</v>
      </c>
      <c r="AU299" s="48" t="s">
        <v>81</v>
      </c>
      <c r="AV299" s="48"/>
      <c r="AW299" s="48" t="s">
        <v>222</v>
      </c>
      <c r="AX299" s="48"/>
      <c r="AY299" s="48" t="s">
        <v>85</v>
      </c>
      <c r="AZ299" s="47" t="b">
        <v>0</v>
      </c>
      <c r="BA299" s="47"/>
      <c r="BB299" s="47"/>
      <c r="BC299" s="48"/>
      <c r="BD299" s="48"/>
      <c r="BE299" s="47" t="b">
        <v>0</v>
      </c>
      <c r="BF299" s="47" t="b">
        <v>0</v>
      </c>
      <c r="BG299" s="48"/>
      <c r="BH299" s="48"/>
      <c r="BI299" s="49">
        <v>0</v>
      </c>
      <c r="BJ299" s="49">
        <v>0</v>
      </c>
      <c r="BK299" s="49">
        <v>202500</v>
      </c>
      <c r="BL299" s="48"/>
      <c r="BM299" s="48"/>
      <c r="BN299" s="48"/>
      <c r="BO299" s="48"/>
      <c r="BP299" s="48" t="s">
        <v>181</v>
      </c>
      <c r="BQ299" s="48"/>
      <c r="BR299" s="48"/>
      <c r="BS299" s="48">
        <v>0</v>
      </c>
      <c r="BT299" s="48"/>
      <c r="BU299" s="48" t="s">
        <v>381</v>
      </c>
      <c r="BW299" s="24" t="str">
        <f ca="1">VLOOKUP(BX299,Data!B:D,3,0)</f>
        <v>김화니</v>
      </c>
      <c r="BX299" s="24" t="str">
        <f>IFERROR(VLOOKUP(M299, 할인점점포등록!E:I, 5, 0), M299)</f>
        <v>지오영</v>
      </c>
    </row>
    <row r="300" spans="2:76" ht="16.5" customHeight="1" x14ac:dyDescent="0.3">
      <c r="B300" s="47"/>
      <c r="C300" s="47" t="b">
        <v>1</v>
      </c>
      <c r="D300" s="48"/>
      <c r="E300" s="48" t="s">
        <v>211</v>
      </c>
      <c r="F300" s="48">
        <v>202610010047</v>
      </c>
      <c r="G300" s="52">
        <v>46296</v>
      </c>
      <c r="H300" s="48" t="s">
        <v>82</v>
      </c>
      <c r="I300" s="48" t="s">
        <v>83</v>
      </c>
      <c r="J300" s="48" t="s">
        <v>212</v>
      </c>
      <c r="K300" s="48" t="s">
        <v>213</v>
      </c>
      <c r="L300" s="48" t="s">
        <v>331</v>
      </c>
      <c r="M300" s="48" t="s">
        <v>331</v>
      </c>
      <c r="N300" s="48"/>
      <c r="O300" s="47" t="s">
        <v>332</v>
      </c>
      <c r="P300" s="48" t="s">
        <v>380</v>
      </c>
      <c r="Q300" s="48"/>
      <c r="R300" s="47" t="b">
        <v>0</v>
      </c>
      <c r="S300" s="48" t="s">
        <v>245</v>
      </c>
      <c r="T300" s="48" t="s">
        <v>246</v>
      </c>
      <c r="U300" s="48">
        <v>300</v>
      </c>
      <c r="V300" s="48" t="s">
        <v>218</v>
      </c>
      <c r="W300" s="48" t="s">
        <v>219</v>
      </c>
      <c r="X300" s="48" t="s">
        <v>225</v>
      </c>
      <c r="Y300" s="47"/>
      <c r="Z300" s="48" t="s">
        <v>84</v>
      </c>
      <c r="AA300" s="49">
        <v>61500</v>
      </c>
      <c r="AB300" s="49">
        <v>55350</v>
      </c>
      <c r="AC300" s="49">
        <v>30</v>
      </c>
      <c r="AD300" s="47" t="b">
        <v>1</v>
      </c>
      <c r="AE300" s="50">
        <v>10</v>
      </c>
      <c r="AF300" s="48" t="s">
        <v>9</v>
      </c>
      <c r="AG300" s="49">
        <v>1</v>
      </c>
      <c r="AH300" s="49">
        <v>55350</v>
      </c>
      <c r="AI300" s="49">
        <v>1509545</v>
      </c>
      <c r="AJ300" s="49">
        <v>150955</v>
      </c>
      <c r="AK300" s="49">
        <v>1660500</v>
      </c>
      <c r="AL300" s="50">
        <v>1509545</v>
      </c>
      <c r="AM300" s="50">
        <v>150955</v>
      </c>
      <c r="AN300" s="50">
        <v>1660500</v>
      </c>
      <c r="AO300" s="47"/>
      <c r="AP300" s="48" t="s">
        <v>84</v>
      </c>
      <c r="AQ300" s="51">
        <v>30</v>
      </c>
      <c r="AR300" s="48" t="s">
        <v>221</v>
      </c>
      <c r="AS300" s="48">
        <v>24011</v>
      </c>
      <c r="AT300" s="47" t="b">
        <v>0</v>
      </c>
      <c r="AU300" s="48" t="s">
        <v>81</v>
      </c>
      <c r="AV300" s="48"/>
      <c r="AW300" s="48" t="s">
        <v>222</v>
      </c>
      <c r="AX300" s="48"/>
      <c r="AY300" s="48" t="s">
        <v>85</v>
      </c>
      <c r="AZ300" s="47" t="b">
        <v>0</v>
      </c>
      <c r="BA300" s="47"/>
      <c r="BB300" s="47"/>
      <c r="BC300" s="48"/>
      <c r="BD300" s="48"/>
      <c r="BE300" s="47" t="b">
        <v>0</v>
      </c>
      <c r="BF300" s="47" t="b">
        <v>0</v>
      </c>
      <c r="BG300" s="48"/>
      <c r="BH300" s="48"/>
      <c r="BI300" s="49">
        <v>0</v>
      </c>
      <c r="BJ300" s="49">
        <v>0</v>
      </c>
      <c r="BK300" s="49">
        <v>1660500</v>
      </c>
      <c r="BL300" s="48"/>
      <c r="BM300" s="48"/>
      <c r="BN300" s="48"/>
      <c r="BO300" s="48"/>
      <c r="BP300" s="48" t="s">
        <v>181</v>
      </c>
      <c r="BQ300" s="48"/>
      <c r="BR300" s="48"/>
      <c r="BS300" s="48">
        <v>0</v>
      </c>
      <c r="BT300" s="48"/>
      <c r="BU300" s="48" t="s">
        <v>381</v>
      </c>
      <c r="BW300" s="24" t="str">
        <f ca="1">VLOOKUP(BX300,Data!B:D,3,0)</f>
        <v>김화니</v>
      </c>
      <c r="BX300" s="24" t="str">
        <f>IFERROR(VLOOKUP(M300, 할인점점포등록!E:I, 5, 0), M300)</f>
        <v>지오영</v>
      </c>
    </row>
    <row r="301" spans="2:76" ht="16.5" customHeight="1" x14ac:dyDescent="0.3">
      <c r="B301" s="47"/>
      <c r="C301" s="47" t="b">
        <v>1</v>
      </c>
      <c r="D301" s="48"/>
      <c r="E301" s="48" t="s">
        <v>211</v>
      </c>
      <c r="F301" s="48">
        <v>202610010047</v>
      </c>
      <c r="G301" s="52">
        <v>46296</v>
      </c>
      <c r="H301" s="48" t="s">
        <v>82</v>
      </c>
      <c r="I301" s="48" t="s">
        <v>83</v>
      </c>
      <c r="J301" s="48" t="s">
        <v>212</v>
      </c>
      <c r="K301" s="48" t="s">
        <v>213</v>
      </c>
      <c r="L301" s="48" t="s">
        <v>331</v>
      </c>
      <c r="M301" s="48" t="s">
        <v>331</v>
      </c>
      <c r="N301" s="48"/>
      <c r="O301" s="47" t="s">
        <v>332</v>
      </c>
      <c r="P301" s="48" t="s">
        <v>380</v>
      </c>
      <c r="Q301" s="48"/>
      <c r="R301" s="47" t="b">
        <v>0</v>
      </c>
      <c r="S301" s="48" t="s">
        <v>989</v>
      </c>
      <c r="T301" s="48" t="s">
        <v>990</v>
      </c>
      <c r="U301" s="48">
        <v>30</v>
      </c>
      <c r="V301" s="48" t="s">
        <v>234</v>
      </c>
      <c r="W301" s="48" t="s">
        <v>235</v>
      </c>
      <c r="X301" s="48" t="s">
        <v>236</v>
      </c>
      <c r="Y301" s="47"/>
      <c r="Z301" s="48" t="s">
        <v>84</v>
      </c>
      <c r="AA301" s="49">
        <v>3000</v>
      </c>
      <c r="AB301" s="49">
        <v>2700</v>
      </c>
      <c r="AC301" s="49">
        <v>10</v>
      </c>
      <c r="AD301" s="47" t="b">
        <v>1</v>
      </c>
      <c r="AE301" s="50">
        <v>10</v>
      </c>
      <c r="AF301" s="48" t="s">
        <v>9</v>
      </c>
      <c r="AG301" s="49">
        <v>1</v>
      </c>
      <c r="AH301" s="49">
        <v>2700</v>
      </c>
      <c r="AI301" s="49">
        <v>24545</v>
      </c>
      <c r="AJ301" s="49">
        <v>2455</v>
      </c>
      <c r="AK301" s="49">
        <v>27000</v>
      </c>
      <c r="AL301" s="50">
        <v>24545</v>
      </c>
      <c r="AM301" s="50">
        <v>2455</v>
      </c>
      <c r="AN301" s="50">
        <v>27000</v>
      </c>
      <c r="AO301" s="47"/>
      <c r="AP301" s="48" t="s">
        <v>84</v>
      </c>
      <c r="AQ301" s="51">
        <v>10</v>
      </c>
      <c r="AR301" s="48" t="s">
        <v>221</v>
      </c>
      <c r="AS301" s="48" t="s">
        <v>231</v>
      </c>
      <c r="AT301" s="47" t="b">
        <v>0</v>
      </c>
      <c r="AU301" s="48" t="s">
        <v>81</v>
      </c>
      <c r="AV301" s="48"/>
      <c r="AW301" s="48" t="s">
        <v>222</v>
      </c>
      <c r="AX301" s="48"/>
      <c r="AY301" s="48" t="s">
        <v>85</v>
      </c>
      <c r="AZ301" s="47" t="b">
        <v>0</v>
      </c>
      <c r="BA301" s="47"/>
      <c r="BB301" s="47"/>
      <c r="BC301" s="48"/>
      <c r="BD301" s="48"/>
      <c r="BE301" s="47" t="b">
        <v>0</v>
      </c>
      <c r="BF301" s="47" t="b">
        <v>0</v>
      </c>
      <c r="BG301" s="48"/>
      <c r="BH301" s="48"/>
      <c r="BI301" s="49">
        <v>0</v>
      </c>
      <c r="BJ301" s="49">
        <v>0</v>
      </c>
      <c r="BK301" s="49">
        <v>27000</v>
      </c>
      <c r="BL301" s="48"/>
      <c r="BM301" s="48"/>
      <c r="BN301" s="48"/>
      <c r="BO301" s="48"/>
      <c r="BP301" s="48" t="s">
        <v>181</v>
      </c>
      <c r="BQ301" s="48"/>
      <c r="BR301" s="48"/>
      <c r="BS301" s="48">
        <v>0</v>
      </c>
      <c r="BT301" s="48"/>
      <c r="BU301" s="48" t="s">
        <v>381</v>
      </c>
      <c r="BW301" s="24" t="str">
        <f ca="1">VLOOKUP(BX301,Data!B:D,3,0)</f>
        <v>김화니</v>
      </c>
      <c r="BX301" s="24" t="str">
        <f>IFERROR(VLOOKUP(M301, 할인점점포등록!E:I, 5, 0), M301)</f>
        <v>지오영</v>
      </c>
    </row>
    <row r="302" spans="2:76" ht="16.5" customHeight="1" x14ac:dyDescent="0.3">
      <c r="B302" s="47"/>
      <c r="C302" s="47" t="b">
        <v>1</v>
      </c>
      <c r="D302" s="48"/>
      <c r="E302" s="48" t="s">
        <v>211</v>
      </c>
      <c r="F302" s="48">
        <v>202610010047</v>
      </c>
      <c r="G302" s="52">
        <v>46296</v>
      </c>
      <c r="H302" s="48" t="s">
        <v>82</v>
      </c>
      <c r="I302" s="48" t="s">
        <v>83</v>
      </c>
      <c r="J302" s="48" t="s">
        <v>212</v>
      </c>
      <c r="K302" s="48" t="s">
        <v>213</v>
      </c>
      <c r="L302" s="48" t="s">
        <v>331</v>
      </c>
      <c r="M302" s="48" t="s">
        <v>331</v>
      </c>
      <c r="N302" s="48"/>
      <c r="O302" s="47" t="s">
        <v>332</v>
      </c>
      <c r="P302" s="48" t="s">
        <v>380</v>
      </c>
      <c r="Q302" s="48"/>
      <c r="R302" s="47" t="b">
        <v>0</v>
      </c>
      <c r="S302" s="48" t="s">
        <v>391</v>
      </c>
      <c r="T302" s="48" t="s">
        <v>297</v>
      </c>
      <c r="U302" s="48">
        <v>30</v>
      </c>
      <c r="V302" s="48" t="s">
        <v>234</v>
      </c>
      <c r="W302" s="48" t="s">
        <v>235</v>
      </c>
      <c r="X302" s="48" t="s">
        <v>236</v>
      </c>
      <c r="Y302" s="47"/>
      <c r="Z302" s="48" t="s">
        <v>84</v>
      </c>
      <c r="AA302" s="49">
        <v>4350</v>
      </c>
      <c r="AB302" s="49">
        <v>3915</v>
      </c>
      <c r="AC302" s="49">
        <v>10</v>
      </c>
      <c r="AD302" s="47" t="b">
        <v>1</v>
      </c>
      <c r="AE302" s="50">
        <v>10</v>
      </c>
      <c r="AF302" s="48" t="s">
        <v>9</v>
      </c>
      <c r="AG302" s="49">
        <v>1</v>
      </c>
      <c r="AH302" s="49">
        <v>3915</v>
      </c>
      <c r="AI302" s="49">
        <v>35591</v>
      </c>
      <c r="AJ302" s="49">
        <v>3559</v>
      </c>
      <c r="AK302" s="49">
        <v>39150</v>
      </c>
      <c r="AL302" s="50">
        <v>35591</v>
      </c>
      <c r="AM302" s="50">
        <v>3559</v>
      </c>
      <c r="AN302" s="50">
        <v>39150</v>
      </c>
      <c r="AO302" s="47"/>
      <c r="AP302" s="48" t="s">
        <v>84</v>
      </c>
      <c r="AQ302" s="51">
        <v>10</v>
      </c>
      <c r="AR302" s="48" t="s">
        <v>221</v>
      </c>
      <c r="AS302" s="48" t="s">
        <v>237</v>
      </c>
      <c r="AT302" s="47" t="b">
        <v>0</v>
      </c>
      <c r="AU302" s="48" t="s">
        <v>81</v>
      </c>
      <c r="AV302" s="48"/>
      <c r="AW302" s="48" t="s">
        <v>222</v>
      </c>
      <c r="AX302" s="48"/>
      <c r="AY302" s="48" t="s">
        <v>85</v>
      </c>
      <c r="AZ302" s="47" t="b">
        <v>0</v>
      </c>
      <c r="BA302" s="47"/>
      <c r="BB302" s="47"/>
      <c r="BC302" s="48"/>
      <c r="BD302" s="48"/>
      <c r="BE302" s="47" t="b">
        <v>0</v>
      </c>
      <c r="BF302" s="47" t="b">
        <v>0</v>
      </c>
      <c r="BG302" s="48"/>
      <c r="BH302" s="48"/>
      <c r="BI302" s="49">
        <v>0</v>
      </c>
      <c r="BJ302" s="49">
        <v>0</v>
      </c>
      <c r="BK302" s="49">
        <v>39150</v>
      </c>
      <c r="BL302" s="48"/>
      <c r="BM302" s="48"/>
      <c r="BN302" s="48"/>
      <c r="BO302" s="48"/>
      <c r="BP302" s="48" t="s">
        <v>181</v>
      </c>
      <c r="BQ302" s="48"/>
      <c r="BR302" s="48"/>
      <c r="BS302" s="48">
        <v>0</v>
      </c>
      <c r="BT302" s="48"/>
      <c r="BU302" s="48" t="s">
        <v>381</v>
      </c>
      <c r="BW302" s="24" t="str">
        <f ca="1">VLOOKUP(BX302,Data!B:D,3,0)</f>
        <v>김화니</v>
      </c>
      <c r="BX302" s="24" t="str">
        <f>IFERROR(VLOOKUP(M302, 할인점점포등록!E:I, 5, 0), M302)</f>
        <v>지오영</v>
      </c>
    </row>
    <row r="303" spans="2:76" ht="16.5" customHeight="1" x14ac:dyDescent="0.3">
      <c r="B303" s="47"/>
      <c r="C303" s="47" t="b">
        <v>1</v>
      </c>
      <c r="D303" s="48"/>
      <c r="E303" s="48" t="s">
        <v>211</v>
      </c>
      <c r="F303" s="48">
        <v>202610010047</v>
      </c>
      <c r="G303" s="52">
        <v>46296</v>
      </c>
      <c r="H303" s="48" t="s">
        <v>82</v>
      </c>
      <c r="I303" s="48" t="s">
        <v>83</v>
      </c>
      <c r="J303" s="48" t="s">
        <v>212</v>
      </c>
      <c r="K303" s="48" t="s">
        <v>213</v>
      </c>
      <c r="L303" s="48" t="s">
        <v>331</v>
      </c>
      <c r="M303" s="48" t="s">
        <v>331</v>
      </c>
      <c r="N303" s="48"/>
      <c r="O303" s="47" t="s">
        <v>332</v>
      </c>
      <c r="P303" s="48" t="s">
        <v>380</v>
      </c>
      <c r="Q303" s="48"/>
      <c r="R303" s="47" t="b">
        <v>0</v>
      </c>
      <c r="S303" s="48" t="s">
        <v>327</v>
      </c>
      <c r="T303" s="48" t="s">
        <v>311</v>
      </c>
      <c r="U303" s="48">
        <v>600</v>
      </c>
      <c r="V303" s="48" t="s">
        <v>234</v>
      </c>
      <c r="W303" s="48" t="s">
        <v>235</v>
      </c>
      <c r="X303" s="48" t="s">
        <v>236</v>
      </c>
      <c r="Y303" s="47"/>
      <c r="Z303" s="48" t="s">
        <v>84</v>
      </c>
      <c r="AA303" s="49">
        <v>52800</v>
      </c>
      <c r="AB303" s="49">
        <v>47520</v>
      </c>
      <c r="AC303" s="49">
        <v>30</v>
      </c>
      <c r="AD303" s="47" t="b">
        <v>1</v>
      </c>
      <c r="AE303" s="50">
        <v>10</v>
      </c>
      <c r="AF303" s="48" t="s">
        <v>9</v>
      </c>
      <c r="AG303" s="49">
        <v>1</v>
      </c>
      <c r="AH303" s="49">
        <v>47520</v>
      </c>
      <c r="AI303" s="49">
        <v>1296000</v>
      </c>
      <c r="AJ303" s="49">
        <v>129600</v>
      </c>
      <c r="AK303" s="49">
        <v>1425600</v>
      </c>
      <c r="AL303" s="50">
        <v>1296000</v>
      </c>
      <c r="AM303" s="50">
        <v>129600</v>
      </c>
      <c r="AN303" s="50">
        <v>1425600</v>
      </c>
      <c r="AO303" s="47"/>
      <c r="AP303" s="48" t="s">
        <v>84</v>
      </c>
      <c r="AQ303" s="51">
        <v>30</v>
      </c>
      <c r="AR303" s="48" t="s">
        <v>221</v>
      </c>
      <c r="AS303" s="48" t="s">
        <v>271</v>
      </c>
      <c r="AT303" s="47" t="b">
        <v>0</v>
      </c>
      <c r="AU303" s="48" t="s">
        <v>81</v>
      </c>
      <c r="AV303" s="48"/>
      <c r="AW303" s="48" t="s">
        <v>222</v>
      </c>
      <c r="AX303" s="48"/>
      <c r="AY303" s="48" t="s">
        <v>85</v>
      </c>
      <c r="AZ303" s="47" t="b">
        <v>0</v>
      </c>
      <c r="BA303" s="47"/>
      <c r="BB303" s="47"/>
      <c r="BC303" s="48"/>
      <c r="BD303" s="48"/>
      <c r="BE303" s="47" t="b">
        <v>0</v>
      </c>
      <c r="BF303" s="47" t="b">
        <v>0</v>
      </c>
      <c r="BG303" s="48"/>
      <c r="BH303" s="48"/>
      <c r="BI303" s="49">
        <v>0</v>
      </c>
      <c r="BJ303" s="49">
        <v>0</v>
      </c>
      <c r="BK303" s="49">
        <v>1425600</v>
      </c>
      <c r="BL303" s="48"/>
      <c r="BM303" s="48"/>
      <c r="BN303" s="48"/>
      <c r="BO303" s="48"/>
      <c r="BP303" s="48" t="s">
        <v>181</v>
      </c>
      <c r="BQ303" s="48"/>
      <c r="BR303" s="48"/>
      <c r="BS303" s="48">
        <v>0</v>
      </c>
      <c r="BT303" s="48"/>
      <c r="BU303" s="48" t="s">
        <v>381</v>
      </c>
      <c r="BW303" s="24" t="str">
        <f ca="1">VLOOKUP(BX303,Data!B:D,3,0)</f>
        <v>김화니</v>
      </c>
      <c r="BX303" s="24" t="str">
        <f>IFERROR(VLOOKUP(M303, 할인점점포등록!E:I, 5, 0), M303)</f>
        <v>지오영</v>
      </c>
    </row>
    <row r="304" spans="2:76" ht="16.5" customHeight="1" x14ac:dyDescent="0.3">
      <c r="B304" s="47"/>
      <c r="C304" s="47" t="b">
        <v>1</v>
      </c>
      <c r="D304" s="48"/>
      <c r="E304" s="48" t="s">
        <v>211</v>
      </c>
      <c r="F304" s="48">
        <v>202610010047</v>
      </c>
      <c r="G304" s="52">
        <v>46296</v>
      </c>
      <c r="H304" s="48" t="s">
        <v>82</v>
      </c>
      <c r="I304" s="48" t="s">
        <v>83</v>
      </c>
      <c r="J304" s="48" t="s">
        <v>212</v>
      </c>
      <c r="K304" s="48" t="s">
        <v>213</v>
      </c>
      <c r="L304" s="48" t="s">
        <v>331</v>
      </c>
      <c r="M304" s="48" t="s">
        <v>331</v>
      </c>
      <c r="N304" s="48"/>
      <c r="O304" s="47" t="s">
        <v>332</v>
      </c>
      <c r="P304" s="48" t="s">
        <v>380</v>
      </c>
      <c r="Q304" s="48"/>
      <c r="R304" s="47" t="b">
        <v>0</v>
      </c>
      <c r="S304" s="48" t="s">
        <v>223</v>
      </c>
      <c r="T304" s="48" t="s">
        <v>224</v>
      </c>
      <c r="U304" s="48">
        <v>300</v>
      </c>
      <c r="V304" s="48" t="s">
        <v>218</v>
      </c>
      <c r="W304" s="48" t="s">
        <v>219</v>
      </c>
      <c r="X304" s="48" t="s">
        <v>225</v>
      </c>
      <c r="Y304" s="47"/>
      <c r="Z304" s="48" t="s">
        <v>84</v>
      </c>
      <c r="AA304" s="49">
        <v>44400</v>
      </c>
      <c r="AB304" s="49">
        <v>39960</v>
      </c>
      <c r="AC304" s="49">
        <v>90</v>
      </c>
      <c r="AD304" s="47" t="b">
        <v>1</v>
      </c>
      <c r="AE304" s="50">
        <v>10</v>
      </c>
      <c r="AF304" s="48" t="s">
        <v>9</v>
      </c>
      <c r="AG304" s="49">
        <v>1</v>
      </c>
      <c r="AH304" s="49">
        <v>39960</v>
      </c>
      <c r="AI304" s="49">
        <v>3269455</v>
      </c>
      <c r="AJ304" s="49">
        <v>326945</v>
      </c>
      <c r="AK304" s="49">
        <v>3596400</v>
      </c>
      <c r="AL304" s="50">
        <v>3269455</v>
      </c>
      <c r="AM304" s="50">
        <v>326945</v>
      </c>
      <c r="AN304" s="50">
        <v>3596400</v>
      </c>
      <c r="AO304" s="47"/>
      <c r="AP304" s="48" t="s">
        <v>84</v>
      </c>
      <c r="AQ304" s="51">
        <v>90</v>
      </c>
      <c r="AR304" s="48" t="s">
        <v>221</v>
      </c>
      <c r="AS304" s="48">
        <v>26005</v>
      </c>
      <c r="AT304" s="47" t="b">
        <v>0</v>
      </c>
      <c r="AU304" s="48" t="s">
        <v>81</v>
      </c>
      <c r="AV304" s="48"/>
      <c r="AW304" s="48" t="s">
        <v>222</v>
      </c>
      <c r="AX304" s="48"/>
      <c r="AY304" s="48" t="s">
        <v>85</v>
      </c>
      <c r="AZ304" s="47" t="b">
        <v>0</v>
      </c>
      <c r="BA304" s="47"/>
      <c r="BB304" s="47"/>
      <c r="BC304" s="48"/>
      <c r="BD304" s="48"/>
      <c r="BE304" s="47" t="b">
        <v>0</v>
      </c>
      <c r="BF304" s="47" t="b">
        <v>0</v>
      </c>
      <c r="BG304" s="48"/>
      <c r="BH304" s="48"/>
      <c r="BI304" s="49">
        <v>0</v>
      </c>
      <c r="BJ304" s="49">
        <v>0</v>
      </c>
      <c r="BK304" s="49">
        <v>3596400</v>
      </c>
      <c r="BL304" s="48"/>
      <c r="BM304" s="48"/>
      <c r="BN304" s="48"/>
      <c r="BO304" s="48"/>
      <c r="BP304" s="48" t="s">
        <v>181</v>
      </c>
      <c r="BQ304" s="48"/>
      <c r="BR304" s="48"/>
      <c r="BS304" s="48">
        <v>0</v>
      </c>
      <c r="BT304" s="48"/>
      <c r="BU304" s="48" t="s">
        <v>381</v>
      </c>
      <c r="BW304" s="24" t="str">
        <f ca="1">VLOOKUP(BX304,Data!B:D,3,0)</f>
        <v>김화니</v>
      </c>
      <c r="BX304" s="24" t="str">
        <f>IFERROR(VLOOKUP(M304, 할인점점포등록!E:I, 5, 0), M304)</f>
        <v>지오영</v>
      </c>
    </row>
    <row r="305" spans="2:76" ht="16.5" customHeight="1" x14ac:dyDescent="0.3">
      <c r="B305" s="47"/>
      <c r="C305" s="47" t="b">
        <v>1</v>
      </c>
      <c r="D305" s="48"/>
      <c r="E305" s="48" t="s">
        <v>211</v>
      </c>
      <c r="F305" s="48">
        <v>202610010047</v>
      </c>
      <c r="G305" s="52">
        <v>46296</v>
      </c>
      <c r="H305" s="48" t="s">
        <v>82</v>
      </c>
      <c r="I305" s="48" t="s">
        <v>83</v>
      </c>
      <c r="J305" s="48" t="s">
        <v>212</v>
      </c>
      <c r="K305" s="48" t="s">
        <v>213</v>
      </c>
      <c r="L305" s="48" t="s">
        <v>331</v>
      </c>
      <c r="M305" s="48" t="s">
        <v>331</v>
      </c>
      <c r="N305" s="48"/>
      <c r="O305" s="47" t="s">
        <v>332</v>
      </c>
      <c r="P305" s="48" t="s">
        <v>380</v>
      </c>
      <c r="Q305" s="48"/>
      <c r="R305" s="47" t="b">
        <v>0</v>
      </c>
      <c r="S305" s="48" t="s">
        <v>267</v>
      </c>
      <c r="T305" s="48" t="s">
        <v>224</v>
      </c>
      <c r="U305" s="48">
        <v>30</v>
      </c>
      <c r="V305" s="48" t="s">
        <v>218</v>
      </c>
      <c r="W305" s="48" t="s">
        <v>219</v>
      </c>
      <c r="X305" s="48" t="s">
        <v>225</v>
      </c>
      <c r="Y305" s="47"/>
      <c r="Z305" s="48" t="s">
        <v>84</v>
      </c>
      <c r="AA305" s="49">
        <v>4440</v>
      </c>
      <c r="AB305" s="49">
        <v>3996</v>
      </c>
      <c r="AC305" s="49">
        <v>130</v>
      </c>
      <c r="AD305" s="47" t="b">
        <v>1</v>
      </c>
      <c r="AE305" s="50">
        <v>10</v>
      </c>
      <c r="AF305" s="48" t="s">
        <v>9</v>
      </c>
      <c r="AG305" s="49">
        <v>1</v>
      </c>
      <c r="AH305" s="49">
        <v>3996</v>
      </c>
      <c r="AI305" s="49">
        <v>472255</v>
      </c>
      <c r="AJ305" s="49">
        <v>47225</v>
      </c>
      <c r="AK305" s="49">
        <v>519480</v>
      </c>
      <c r="AL305" s="50">
        <v>472255</v>
      </c>
      <c r="AM305" s="50">
        <v>47225</v>
      </c>
      <c r="AN305" s="50">
        <v>519480</v>
      </c>
      <c r="AO305" s="47"/>
      <c r="AP305" s="48" t="s">
        <v>84</v>
      </c>
      <c r="AQ305" s="51">
        <v>130</v>
      </c>
      <c r="AR305" s="48" t="s">
        <v>221</v>
      </c>
      <c r="AS305" s="48" t="s">
        <v>268</v>
      </c>
      <c r="AT305" s="47" t="b">
        <v>0</v>
      </c>
      <c r="AU305" s="48" t="s">
        <v>81</v>
      </c>
      <c r="AV305" s="48"/>
      <c r="AW305" s="48" t="s">
        <v>222</v>
      </c>
      <c r="AX305" s="48"/>
      <c r="AY305" s="48" t="s">
        <v>85</v>
      </c>
      <c r="AZ305" s="47" t="b">
        <v>0</v>
      </c>
      <c r="BA305" s="47"/>
      <c r="BB305" s="47"/>
      <c r="BC305" s="48"/>
      <c r="BD305" s="48"/>
      <c r="BE305" s="47" t="b">
        <v>0</v>
      </c>
      <c r="BF305" s="47" t="b">
        <v>0</v>
      </c>
      <c r="BG305" s="48"/>
      <c r="BH305" s="48"/>
      <c r="BI305" s="49">
        <v>0</v>
      </c>
      <c r="BJ305" s="49">
        <v>0</v>
      </c>
      <c r="BK305" s="49">
        <v>519480</v>
      </c>
      <c r="BL305" s="48"/>
      <c r="BM305" s="48"/>
      <c r="BN305" s="48"/>
      <c r="BO305" s="48"/>
      <c r="BP305" s="48" t="s">
        <v>181</v>
      </c>
      <c r="BQ305" s="48"/>
      <c r="BR305" s="48"/>
      <c r="BS305" s="48">
        <v>0</v>
      </c>
      <c r="BT305" s="48"/>
      <c r="BU305" s="48" t="s">
        <v>381</v>
      </c>
      <c r="BW305" s="24" t="str">
        <f ca="1">VLOOKUP(BX305,Data!B:D,3,0)</f>
        <v>김화니</v>
      </c>
      <c r="BX305" s="24" t="str">
        <f>IFERROR(VLOOKUP(M305, 할인점점포등록!E:I, 5, 0), M305)</f>
        <v>지오영</v>
      </c>
    </row>
    <row r="306" spans="2:76" ht="16.5" customHeight="1" x14ac:dyDescent="0.3">
      <c r="B306" s="47"/>
      <c r="C306" s="47" t="b">
        <v>1</v>
      </c>
      <c r="D306" s="48"/>
      <c r="E306" s="48" t="s">
        <v>211</v>
      </c>
      <c r="F306" s="48">
        <v>202610010047</v>
      </c>
      <c r="G306" s="52">
        <v>46296</v>
      </c>
      <c r="H306" s="48" t="s">
        <v>82</v>
      </c>
      <c r="I306" s="48" t="s">
        <v>83</v>
      </c>
      <c r="J306" s="48" t="s">
        <v>212</v>
      </c>
      <c r="K306" s="48" t="s">
        <v>213</v>
      </c>
      <c r="L306" s="48" t="s">
        <v>331</v>
      </c>
      <c r="M306" s="48" t="s">
        <v>331</v>
      </c>
      <c r="N306" s="48"/>
      <c r="O306" s="47" t="s">
        <v>332</v>
      </c>
      <c r="P306" s="48" t="s">
        <v>380</v>
      </c>
      <c r="Q306" s="48"/>
      <c r="R306" s="47" t="b">
        <v>0</v>
      </c>
      <c r="S306" s="48" t="s">
        <v>334</v>
      </c>
      <c r="T306" s="48" t="s">
        <v>335</v>
      </c>
      <c r="U306" s="48">
        <v>1</v>
      </c>
      <c r="V306" s="48" t="s">
        <v>218</v>
      </c>
      <c r="W306" s="48" t="s">
        <v>256</v>
      </c>
      <c r="X306" s="48" t="s">
        <v>336</v>
      </c>
      <c r="Y306" s="47"/>
      <c r="Z306" s="48" t="s">
        <v>84</v>
      </c>
      <c r="AA306" s="49">
        <v>8400</v>
      </c>
      <c r="AB306" s="49">
        <v>7560</v>
      </c>
      <c r="AC306" s="49">
        <v>120</v>
      </c>
      <c r="AD306" s="47" t="b">
        <v>1</v>
      </c>
      <c r="AE306" s="50">
        <v>10</v>
      </c>
      <c r="AF306" s="48" t="s">
        <v>9</v>
      </c>
      <c r="AG306" s="49">
        <v>1</v>
      </c>
      <c r="AH306" s="49">
        <v>7560</v>
      </c>
      <c r="AI306" s="49">
        <v>824727</v>
      </c>
      <c r="AJ306" s="49">
        <v>82473</v>
      </c>
      <c r="AK306" s="49">
        <v>907200</v>
      </c>
      <c r="AL306" s="50">
        <v>824727</v>
      </c>
      <c r="AM306" s="50">
        <v>82473</v>
      </c>
      <c r="AN306" s="50">
        <v>907200</v>
      </c>
      <c r="AO306" s="47"/>
      <c r="AP306" s="48" t="s">
        <v>84</v>
      </c>
      <c r="AQ306" s="51">
        <v>120</v>
      </c>
      <c r="AR306" s="48" t="s">
        <v>221</v>
      </c>
      <c r="AS306" s="48">
        <v>25003</v>
      </c>
      <c r="AT306" s="47" t="b">
        <v>0</v>
      </c>
      <c r="AU306" s="48" t="s">
        <v>81</v>
      </c>
      <c r="AV306" s="48"/>
      <c r="AW306" s="48" t="s">
        <v>222</v>
      </c>
      <c r="AX306" s="48"/>
      <c r="AY306" s="48" t="s">
        <v>85</v>
      </c>
      <c r="AZ306" s="47" t="b">
        <v>0</v>
      </c>
      <c r="BA306" s="47"/>
      <c r="BB306" s="47"/>
      <c r="BC306" s="48"/>
      <c r="BD306" s="48"/>
      <c r="BE306" s="47" t="b">
        <v>0</v>
      </c>
      <c r="BF306" s="47" t="b">
        <v>0</v>
      </c>
      <c r="BG306" s="48"/>
      <c r="BH306" s="48"/>
      <c r="BI306" s="49">
        <v>0</v>
      </c>
      <c r="BJ306" s="49">
        <v>0</v>
      </c>
      <c r="BK306" s="49">
        <v>907200</v>
      </c>
      <c r="BL306" s="48"/>
      <c r="BM306" s="48"/>
      <c r="BN306" s="48"/>
      <c r="BO306" s="48"/>
      <c r="BP306" s="48" t="s">
        <v>181</v>
      </c>
      <c r="BQ306" s="48"/>
      <c r="BR306" s="48"/>
      <c r="BS306" s="48">
        <v>0</v>
      </c>
      <c r="BT306" s="48"/>
      <c r="BU306" s="48" t="s">
        <v>381</v>
      </c>
      <c r="BW306" s="24" t="str">
        <f ca="1">VLOOKUP(BX306,Data!B:D,3,0)</f>
        <v>김화니</v>
      </c>
      <c r="BX306" s="24" t="str">
        <f>IFERROR(VLOOKUP(M306, 할인점점포등록!E:I, 5, 0), M306)</f>
        <v>지오영</v>
      </c>
    </row>
    <row r="307" spans="2:76" ht="16.5" customHeight="1" x14ac:dyDescent="0.3">
      <c r="B307" s="47"/>
      <c r="C307" s="47" t="b">
        <v>1</v>
      </c>
      <c r="D307" s="48"/>
      <c r="E307" s="48" t="s">
        <v>211</v>
      </c>
      <c r="F307" s="48">
        <v>202610010047</v>
      </c>
      <c r="G307" s="52">
        <v>46296</v>
      </c>
      <c r="H307" s="48" t="s">
        <v>82</v>
      </c>
      <c r="I307" s="48" t="s">
        <v>83</v>
      </c>
      <c r="J307" s="48" t="s">
        <v>212</v>
      </c>
      <c r="K307" s="48" t="s">
        <v>213</v>
      </c>
      <c r="L307" s="48" t="s">
        <v>331</v>
      </c>
      <c r="M307" s="48" t="s">
        <v>331</v>
      </c>
      <c r="N307" s="48"/>
      <c r="O307" s="47" t="s">
        <v>332</v>
      </c>
      <c r="P307" s="48" t="s">
        <v>380</v>
      </c>
      <c r="Q307" s="48"/>
      <c r="R307" s="47" t="b">
        <v>0</v>
      </c>
      <c r="S307" s="48" t="s">
        <v>269</v>
      </c>
      <c r="T307" s="48" t="s">
        <v>270</v>
      </c>
      <c r="U307" s="48">
        <v>200</v>
      </c>
      <c r="V307" s="48" t="s">
        <v>234</v>
      </c>
      <c r="W307" s="48" t="s">
        <v>235</v>
      </c>
      <c r="X307" s="48" t="s">
        <v>236</v>
      </c>
      <c r="Y307" s="47"/>
      <c r="Z307" s="48" t="s">
        <v>84</v>
      </c>
      <c r="AA307" s="49">
        <v>77600</v>
      </c>
      <c r="AB307" s="49">
        <v>69840</v>
      </c>
      <c r="AC307" s="49">
        <v>5</v>
      </c>
      <c r="AD307" s="47" t="b">
        <v>1</v>
      </c>
      <c r="AE307" s="50">
        <v>10</v>
      </c>
      <c r="AF307" s="48" t="s">
        <v>9</v>
      </c>
      <c r="AG307" s="49">
        <v>1</v>
      </c>
      <c r="AH307" s="49">
        <v>69840</v>
      </c>
      <c r="AI307" s="49">
        <v>317455</v>
      </c>
      <c r="AJ307" s="49">
        <v>31745</v>
      </c>
      <c r="AK307" s="49">
        <v>349200</v>
      </c>
      <c r="AL307" s="50">
        <v>317455</v>
      </c>
      <c r="AM307" s="50">
        <v>31745</v>
      </c>
      <c r="AN307" s="50">
        <v>349200</v>
      </c>
      <c r="AO307" s="47"/>
      <c r="AP307" s="48" t="s">
        <v>84</v>
      </c>
      <c r="AQ307" s="51">
        <v>5</v>
      </c>
      <c r="AR307" s="48" t="s">
        <v>221</v>
      </c>
      <c r="AS307" s="48" t="s">
        <v>271</v>
      </c>
      <c r="AT307" s="47" t="b">
        <v>0</v>
      </c>
      <c r="AU307" s="48" t="s">
        <v>81</v>
      </c>
      <c r="AV307" s="48"/>
      <c r="AW307" s="48" t="s">
        <v>222</v>
      </c>
      <c r="AX307" s="48"/>
      <c r="AY307" s="48" t="s">
        <v>85</v>
      </c>
      <c r="AZ307" s="47" t="b">
        <v>0</v>
      </c>
      <c r="BA307" s="47"/>
      <c r="BB307" s="47"/>
      <c r="BC307" s="48"/>
      <c r="BD307" s="48"/>
      <c r="BE307" s="47" t="b">
        <v>0</v>
      </c>
      <c r="BF307" s="47" t="b">
        <v>0</v>
      </c>
      <c r="BG307" s="48"/>
      <c r="BH307" s="48"/>
      <c r="BI307" s="49">
        <v>0</v>
      </c>
      <c r="BJ307" s="49">
        <v>0</v>
      </c>
      <c r="BK307" s="49">
        <v>349200</v>
      </c>
      <c r="BL307" s="48"/>
      <c r="BM307" s="48"/>
      <c r="BN307" s="48"/>
      <c r="BO307" s="48"/>
      <c r="BP307" s="48" t="s">
        <v>181</v>
      </c>
      <c r="BQ307" s="48"/>
      <c r="BR307" s="48"/>
      <c r="BS307" s="48">
        <v>0</v>
      </c>
      <c r="BT307" s="48"/>
      <c r="BU307" s="48" t="s">
        <v>381</v>
      </c>
      <c r="BW307" s="24" t="str">
        <f ca="1">VLOOKUP(BX307,Data!B:D,3,0)</f>
        <v>김화니</v>
      </c>
      <c r="BX307" s="24" t="str">
        <f>IFERROR(VLOOKUP(M307, 할인점점포등록!E:I, 5, 0), M307)</f>
        <v>지오영</v>
      </c>
    </row>
    <row r="308" spans="2:76" ht="16.5" customHeight="1" x14ac:dyDescent="0.3">
      <c r="B308" s="47"/>
      <c r="C308" s="47" t="b">
        <v>1</v>
      </c>
      <c r="D308" s="48"/>
      <c r="E308" s="48" t="s">
        <v>211</v>
      </c>
      <c r="F308" s="48">
        <v>202610010047</v>
      </c>
      <c r="G308" s="52">
        <v>46296</v>
      </c>
      <c r="H308" s="48" t="s">
        <v>82</v>
      </c>
      <c r="I308" s="48" t="s">
        <v>83</v>
      </c>
      <c r="J308" s="48" t="s">
        <v>212</v>
      </c>
      <c r="K308" s="48" t="s">
        <v>213</v>
      </c>
      <c r="L308" s="48" t="s">
        <v>331</v>
      </c>
      <c r="M308" s="48" t="s">
        <v>331</v>
      </c>
      <c r="N308" s="48"/>
      <c r="O308" s="47" t="s">
        <v>332</v>
      </c>
      <c r="P308" s="48" t="s">
        <v>380</v>
      </c>
      <c r="Q308" s="48"/>
      <c r="R308" s="47" t="b">
        <v>0</v>
      </c>
      <c r="S308" s="48" t="s">
        <v>367</v>
      </c>
      <c r="T308" s="48" t="s">
        <v>368</v>
      </c>
      <c r="U308" s="48">
        <v>100</v>
      </c>
      <c r="V308" s="48" t="s">
        <v>234</v>
      </c>
      <c r="W308" s="48" t="s">
        <v>235</v>
      </c>
      <c r="X308" s="48" t="s">
        <v>236</v>
      </c>
      <c r="Y308" s="47"/>
      <c r="Z308" s="48" t="s">
        <v>84</v>
      </c>
      <c r="AA308" s="49">
        <v>30000</v>
      </c>
      <c r="AB308" s="49">
        <v>27000</v>
      </c>
      <c r="AC308" s="49">
        <v>30</v>
      </c>
      <c r="AD308" s="47" t="b">
        <v>1</v>
      </c>
      <c r="AE308" s="50">
        <v>10</v>
      </c>
      <c r="AF308" s="48" t="s">
        <v>9</v>
      </c>
      <c r="AG308" s="49">
        <v>1</v>
      </c>
      <c r="AH308" s="49">
        <v>27000</v>
      </c>
      <c r="AI308" s="49">
        <v>736364</v>
      </c>
      <c r="AJ308" s="49">
        <v>73636</v>
      </c>
      <c r="AK308" s="49">
        <v>810000</v>
      </c>
      <c r="AL308" s="50">
        <v>736364</v>
      </c>
      <c r="AM308" s="50">
        <v>73636</v>
      </c>
      <c r="AN308" s="50">
        <v>810000</v>
      </c>
      <c r="AO308" s="47"/>
      <c r="AP308" s="48" t="s">
        <v>84</v>
      </c>
      <c r="AQ308" s="51">
        <v>30</v>
      </c>
      <c r="AR308" s="48" t="s">
        <v>221</v>
      </c>
      <c r="AS308" s="48">
        <v>25003</v>
      </c>
      <c r="AT308" s="47" t="b">
        <v>0</v>
      </c>
      <c r="AU308" s="48" t="s">
        <v>81</v>
      </c>
      <c r="AV308" s="48"/>
      <c r="AW308" s="48" t="s">
        <v>222</v>
      </c>
      <c r="AX308" s="48"/>
      <c r="AY308" s="48" t="s">
        <v>85</v>
      </c>
      <c r="AZ308" s="47" t="b">
        <v>0</v>
      </c>
      <c r="BA308" s="47"/>
      <c r="BB308" s="47"/>
      <c r="BC308" s="48"/>
      <c r="BD308" s="48"/>
      <c r="BE308" s="47" t="b">
        <v>0</v>
      </c>
      <c r="BF308" s="47" t="b">
        <v>0</v>
      </c>
      <c r="BG308" s="48"/>
      <c r="BH308" s="48"/>
      <c r="BI308" s="49">
        <v>0</v>
      </c>
      <c r="BJ308" s="49">
        <v>0</v>
      </c>
      <c r="BK308" s="49">
        <v>810000</v>
      </c>
      <c r="BL308" s="48"/>
      <c r="BM308" s="48"/>
      <c r="BN308" s="48"/>
      <c r="BO308" s="48"/>
      <c r="BP308" s="48" t="s">
        <v>181</v>
      </c>
      <c r="BQ308" s="48"/>
      <c r="BR308" s="48"/>
      <c r="BS308" s="48">
        <v>0</v>
      </c>
      <c r="BT308" s="48"/>
      <c r="BU308" s="48" t="s">
        <v>381</v>
      </c>
      <c r="BW308" s="24" t="str">
        <f ca="1">VLOOKUP(BX308,Data!B:D,3,0)</f>
        <v>김화니</v>
      </c>
      <c r="BX308" s="24" t="str">
        <f>IFERROR(VLOOKUP(M308, 할인점점포등록!E:I, 5, 0), M308)</f>
        <v>지오영</v>
      </c>
    </row>
    <row r="309" spans="2:76" ht="16.5" customHeight="1" x14ac:dyDescent="0.3">
      <c r="B309" s="47"/>
      <c r="C309" s="47" t="b">
        <v>1</v>
      </c>
      <c r="D309" s="48"/>
      <c r="E309" s="48" t="s">
        <v>211</v>
      </c>
      <c r="F309" s="48">
        <v>202610010047</v>
      </c>
      <c r="G309" s="52">
        <v>46296</v>
      </c>
      <c r="H309" s="48" t="s">
        <v>82</v>
      </c>
      <c r="I309" s="48" t="s">
        <v>83</v>
      </c>
      <c r="J309" s="48" t="s">
        <v>212</v>
      </c>
      <c r="K309" s="48" t="s">
        <v>213</v>
      </c>
      <c r="L309" s="48" t="s">
        <v>331</v>
      </c>
      <c r="M309" s="48" t="s">
        <v>331</v>
      </c>
      <c r="N309" s="48"/>
      <c r="O309" s="47" t="s">
        <v>332</v>
      </c>
      <c r="P309" s="48" t="s">
        <v>380</v>
      </c>
      <c r="Q309" s="48"/>
      <c r="R309" s="47" t="b">
        <v>0</v>
      </c>
      <c r="S309" s="48" t="s">
        <v>369</v>
      </c>
      <c r="T309" s="48" t="s">
        <v>370</v>
      </c>
      <c r="U309" s="48">
        <v>60</v>
      </c>
      <c r="V309" s="48" t="s">
        <v>234</v>
      </c>
      <c r="W309" s="48" t="s">
        <v>235</v>
      </c>
      <c r="X309" s="48" t="s">
        <v>236</v>
      </c>
      <c r="Y309" s="47"/>
      <c r="Z309" s="48" t="s">
        <v>84</v>
      </c>
      <c r="AA309" s="49">
        <v>28980</v>
      </c>
      <c r="AB309" s="49">
        <v>26082</v>
      </c>
      <c r="AC309" s="49">
        <v>162</v>
      </c>
      <c r="AD309" s="47" t="b">
        <v>1</v>
      </c>
      <c r="AE309" s="50">
        <v>10</v>
      </c>
      <c r="AF309" s="48" t="s">
        <v>9</v>
      </c>
      <c r="AG309" s="49">
        <v>1</v>
      </c>
      <c r="AH309" s="49">
        <v>26082</v>
      </c>
      <c r="AI309" s="49">
        <v>3841167</v>
      </c>
      <c r="AJ309" s="49">
        <v>384117</v>
      </c>
      <c r="AK309" s="49">
        <v>4225284</v>
      </c>
      <c r="AL309" s="50">
        <v>3841167</v>
      </c>
      <c r="AM309" s="50">
        <v>384117</v>
      </c>
      <c r="AN309" s="50">
        <v>4225284</v>
      </c>
      <c r="AO309" s="47"/>
      <c r="AP309" s="48" t="s">
        <v>84</v>
      </c>
      <c r="AQ309" s="51">
        <v>162</v>
      </c>
      <c r="AR309" s="48" t="s">
        <v>221</v>
      </c>
      <c r="AS309" s="48">
        <v>26002</v>
      </c>
      <c r="AT309" s="47" t="b">
        <v>0</v>
      </c>
      <c r="AU309" s="48" t="s">
        <v>81</v>
      </c>
      <c r="AV309" s="48"/>
      <c r="AW309" s="48" t="s">
        <v>222</v>
      </c>
      <c r="AX309" s="48"/>
      <c r="AY309" s="48" t="s">
        <v>85</v>
      </c>
      <c r="AZ309" s="47" t="b">
        <v>0</v>
      </c>
      <c r="BA309" s="47"/>
      <c r="BB309" s="47"/>
      <c r="BC309" s="48"/>
      <c r="BD309" s="48"/>
      <c r="BE309" s="47" t="b">
        <v>0</v>
      </c>
      <c r="BF309" s="47" t="b">
        <v>0</v>
      </c>
      <c r="BG309" s="48"/>
      <c r="BH309" s="48"/>
      <c r="BI309" s="49">
        <v>0</v>
      </c>
      <c r="BJ309" s="49">
        <v>0</v>
      </c>
      <c r="BK309" s="49">
        <v>4225284</v>
      </c>
      <c r="BL309" s="48"/>
      <c r="BM309" s="48"/>
      <c r="BN309" s="48"/>
      <c r="BO309" s="48"/>
      <c r="BP309" s="48" t="s">
        <v>181</v>
      </c>
      <c r="BQ309" s="48"/>
      <c r="BR309" s="48"/>
      <c r="BS309" s="48">
        <v>0</v>
      </c>
      <c r="BT309" s="48"/>
      <c r="BU309" s="48" t="s">
        <v>381</v>
      </c>
      <c r="BW309" s="24" t="str">
        <f ca="1">VLOOKUP(BX309,Data!B:D,3,0)</f>
        <v>김화니</v>
      </c>
      <c r="BX309" s="24" t="str">
        <f>IFERROR(VLOOKUP(M309, 할인점점포등록!E:I, 5, 0), M309)</f>
        <v>지오영</v>
      </c>
    </row>
    <row r="310" spans="2:76" ht="16.5" customHeight="1" x14ac:dyDescent="0.3">
      <c r="B310" s="47"/>
      <c r="C310" s="47" t="b">
        <v>1</v>
      </c>
      <c r="D310" s="48"/>
      <c r="E310" s="48" t="s">
        <v>211</v>
      </c>
      <c r="F310" s="48">
        <v>202610010047</v>
      </c>
      <c r="G310" s="52">
        <v>46296</v>
      </c>
      <c r="H310" s="48" t="s">
        <v>82</v>
      </c>
      <c r="I310" s="48" t="s">
        <v>83</v>
      </c>
      <c r="J310" s="48" t="s">
        <v>212</v>
      </c>
      <c r="K310" s="48" t="s">
        <v>213</v>
      </c>
      <c r="L310" s="48" t="s">
        <v>331</v>
      </c>
      <c r="M310" s="48" t="s">
        <v>331</v>
      </c>
      <c r="N310" s="48"/>
      <c r="O310" s="47" t="s">
        <v>332</v>
      </c>
      <c r="P310" s="48" t="s">
        <v>380</v>
      </c>
      <c r="Q310" s="48"/>
      <c r="R310" s="47" t="b">
        <v>0</v>
      </c>
      <c r="S310" s="48" t="s">
        <v>402</v>
      </c>
      <c r="T310" s="48" t="s">
        <v>401</v>
      </c>
      <c r="U310" s="48">
        <v>300</v>
      </c>
      <c r="V310" s="48" t="s">
        <v>234</v>
      </c>
      <c r="W310" s="48" t="s">
        <v>235</v>
      </c>
      <c r="X310" s="48" t="s">
        <v>330</v>
      </c>
      <c r="Y310" s="47"/>
      <c r="Z310" s="48" t="s">
        <v>84</v>
      </c>
      <c r="AA310" s="49">
        <v>58800</v>
      </c>
      <c r="AB310" s="49">
        <v>52920</v>
      </c>
      <c r="AC310" s="49">
        <v>15</v>
      </c>
      <c r="AD310" s="47" t="b">
        <v>1</v>
      </c>
      <c r="AE310" s="50">
        <v>10</v>
      </c>
      <c r="AF310" s="48" t="s">
        <v>9</v>
      </c>
      <c r="AG310" s="49">
        <v>1</v>
      </c>
      <c r="AH310" s="49">
        <v>52920</v>
      </c>
      <c r="AI310" s="49">
        <v>721636</v>
      </c>
      <c r="AJ310" s="49">
        <v>72164</v>
      </c>
      <c r="AK310" s="49">
        <v>793800</v>
      </c>
      <c r="AL310" s="50">
        <v>721636</v>
      </c>
      <c r="AM310" s="50">
        <v>72164</v>
      </c>
      <c r="AN310" s="50">
        <v>793800</v>
      </c>
      <c r="AO310" s="47"/>
      <c r="AP310" s="48" t="s">
        <v>84</v>
      </c>
      <c r="AQ310" s="51">
        <v>15</v>
      </c>
      <c r="AR310" s="48" t="s">
        <v>221</v>
      </c>
      <c r="AS310" s="48" t="s">
        <v>273</v>
      </c>
      <c r="AT310" s="47" t="b">
        <v>0</v>
      </c>
      <c r="AU310" s="48" t="s">
        <v>81</v>
      </c>
      <c r="AV310" s="48"/>
      <c r="AW310" s="48" t="s">
        <v>222</v>
      </c>
      <c r="AX310" s="48"/>
      <c r="AY310" s="48" t="s">
        <v>85</v>
      </c>
      <c r="AZ310" s="47" t="b">
        <v>0</v>
      </c>
      <c r="BA310" s="47"/>
      <c r="BB310" s="47"/>
      <c r="BC310" s="48"/>
      <c r="BD310" s="48"/>
      <c r="BE310" s="47" t="b">
        <v>0</v>
      </c>
      <c r="BF310" s="47" t="b">
        <v>0</v>
      </c>
      <c r="BG310" s="48"/>
      <c r="BH310" s="48"/>
      <c r="BI310" s="49">
        <v>0</v>
      </c>
      <c r="BJ310" s="49">
        <v>0</v>
      </c>
      <c r="BK310" s="49">
        <v>793800</v>
      </c>
      <c r="BL310" s="48"/>
      <c r="BM310" s="48"/>
      <c r="BN310" s="48"/>
      <c r="BO310" s="48"/>
      <c r="BP310" s="48" t="s">
        <v>181</v>
      </c>
      <c r="BQ310" s="48"/>
      <c r="BR310" s="48"/>
      <c r="BS310" s="48">
        <v>0</v>
      </c>
      <c r="BT310" s="48"/>
      <c r="BU310" s="48" t="s">
        <v>381</v>
      </c>
      <c r="BW310" s="24" t="str">
        <f ca="1">VLOOKUP(BX310,Data!B:D,3,0)</f>
        <v>김화니</v>
      </c>
      <c r="BX310" s="24" t="str">
        <f>IFERROR(VLOOKUP(M310, 할인점점포등록!E:I, 5, 0), M310)</f>
        <v>지오영</v>
      </c>
    </row>
    <row r="311" spans="2:76" ht="16.5" customHeight="1" x14ac:dyDescent="0.3">
      <c r="B311" s="47"/>
      <c r="C311" s="47" t="b">
        <v>1</v>
      </c>
      <c r="D311" s="48"/>
      <c r="E311" s="48" t="s">
        <v>211</v>
      </c>
      <c r="F311" s="48">
        <v>202610010047</v>
      </c>
      <c r="G311" s="52">
        <v>46296</v>
      </c>
      <c r="H311" s="48" t="s">
        <v>82</v>
      </c>
      <c r="I311" s="48" t="s">
        <v>83</v>
      </c>
      <c r="J311" s="48" t="s">
        <v>212</v>
      </c>
      <c r="K311" s="48" t="s">
        <v>213</v>
      </c>
      <c r="L311" s="48" t="s">
        <v>331</v>
      </c>
      <c r="M311" s="48" t="s">
        <v>331</v>
      </c>
      <c r="N311" s="48"/>
      <c r="O311" s="47" t="s">
        <v>332</v>
      </c>
      <c r="P311" s="48" t="s">
        <v>380</v>
      </c>
      <c r="Q311" s="48"/>
      <c r="R311" s="47" t="b">
        <v>0</v>
      </c>
      <c r="S311" s="48" t="s">
        <v>400</v>
      </c>
      <c r="T311" s="48" t="s">
        <v>401</v>
      </c>
      <c r="U311" s="48">
        <v>30</v>
      </c>
      <c r="V311" s="48" t="s">
        <v>234</v>
      </c>
      <c r="W311" s="48" t="s">
        <v>235</v>
      </c>
      <c r="X311" s="48" t="s">
        <v>330</v>
      </c>
      <c r="Y311" s="47"/>
      <c r="Z311" s="48" t="s">
        <v>84</v>
      </c>
      <c r="AA311" s="49">
        <v>5880</v>
      </c>
      <c r="AB311" s="49">
        <v>5292</v>
      </c>
      <c r="AC311" s="49">
        <v>3</v>
      </c>
      <c r="AD311" s="47" t="b">
        <v>1</v>
      </c>
      <c r="AE311" s="50">
        <v>10</v>
      </c>
      <c r="AF311" s="48" t="s">
        <v>9</v>
      </c>
      <c r="AG311" s="49">
        <v>1</v>
      </c>
      <c r="AH311" s="49">
        <v>5292</v>
      </c>
      <c r="AI311" s="49">
        <v>14433</v>
      </c>
      <c r="AJ311" s="49">
        <v>1443</v>
      </c>
      <c r="AK311" s="49">
        <v>15876</v>
      </c>
      <c r="AL311" s="50">
        <v>14433</v>
      </c>
      <c r="AM311" s="50">
        <v>1443</v>
      </c>
      <c r="AN311" s="50">
        <v>15876</v>
      </c>
      <c r="AO311" s="47"/>
      <c r="AP311" s="48" t="s">
        <v>84</v>
      </c>
      <c r="AQ311" s="51">
        <v>3</v>
      </c>
      <c r="AR311" s="48" t="s">
        <v>221</v>
      </c>
      <c r="AS311" s="48" t="s">
        <v>237</v>
      </c>
      <c r="AT311" s="47" t="b">
        <v>0</v>
      </c>
      <c r="AU311" s="48" t="s">
        <v>81</v>
      </c>
      <c r="AV311" s="48"/>
      <c r="AW311" s="48" t="s">
        <v>222</v>
      </c>
      <c r="AX311" s="48"/>
      <c r="AY311" s="48" t="s">
        <v>85</v>
      </c>
      <c r="AZ311" s="47" t="b">
        <v>0</v>
      </c>
      <c r="BA311" s="47"/>
      <c r="BB311" s="47"/>
      <c r="BC311" s="48"/>
      <c r="BD311" s="48"/>
      <c r="BE311" s="47" t="b">
        <v>0</v>
      </c>
      <c r="BF311" s="47" t="b">
        <v>0</v>
      </c>
      <c r="BG311" s="48"/>
      <c r="BH311" s="48"/>
      <c r="BI311" s="49">
        <v>0</v>
      </c>
      <c r="BJ311" s="49">
        <v>0</v>
      </c>
      <c r="BK311" s="49">
        <v>15876</v>
      </c>
      <c r="BL311" s="48"/>
      <c r="BM311" s="48"/>
      <c r="BN311" s="48"/>
      <c r="BO311" s="48"/>
      <c r="BP311" s="48" t="s">
        <v>181</v>
      </c>
      <c r="BQ311" s="48"/>
      <c r="BR311" s="48"/>
      <c r="BS311" s="48">
        <v>0</v>
      </c>
      <c r="BT311" s="48"/>
      <c r="BU311" s="48" t="s">
        <v>381</v>
      </c>
      <c r="BW311" s="24" t="str">
        <f ca="1">VLOOKUP(BX311,Data!B:D,3,0)</f>
        <v>김화니</v>
      </c>
      <c r="BX311" s="24" t="str">
        <f>IFERROR(VLOOKUP(M311, 할인점점포등록!E:I, 5, 0), M311)</f>
        <v>지오영</v>
      </c>
    </row>
    <row r="312" spans="2:76" ht="16.5" customHeight="1" x14ac:dyDescent="0.3">
      <c r="B312" s="47"/>
      <c r="C312" s="47" t="b">
        <v>1</v>
      </c>
      <c r="D312" s="48"/>
      <c r="E312" s="48" t="s">
        <v>211</v>
      </c>
      <c r="F312" s="48">
        <v>202610010047</v>
      </c>
      <c r="G312" s="52">
        <v>46296</v>
      </c>
      <c r="H312" s="48" t="s">
        <v>82</v>
      </c>
      <c r="I312" s="48" t="s">
        <v>83</v>
      </c>
      <c r="J312" s="48" t="s">
        <v>212</v>
      </c>
      <c r="K312" s="48" t="s">
        <v>213</v>
      </c>
      <c r="L312" s="48" t="s">
        <v>331</v>
      </c>
      <c r="M312" s="48" t="s">
        <v>331</v>
      </c>
      <c r="N312" s="48"/>
      <c r="O312" s="47" t="s">
        <v>332</v>
      </c>
      <c r="P312" s="48" t="s">
        <v>380</v>
      </c>
      <c r="Q312" s="48"/>
      <c r="R312" s="47" t="b">
        <v>0</v>
      </c>
      <c r="S312" s="48" t="s">
        <v>254</v>
      </c>
      <c r="T312" s="48" t="s">
        <v>255</v>
      </c>
      <c r="U312" s="48">
        <v>10</v>
      </c>
      <c r="V312" s="48" t="s">
        <v>218</v>
      </c>
      <c r="W312" s="48" t="s">
        <v>256</v>
      </c>
      <c r="X312" s="48" t="s">
        <v>257</v>
      </c>
      <c r="Y312" s="47"/>
      <c r="Z312" s="48" t="s">
        <v>84</v>
      </c>
      <c r="AA312" s="49">
        <v>6780</v>
      </c>
      <c r="AB312" s="49">
        <v>6102</v>
      </c>
      <c r="AC312" s="49">
        <v>30</v>
      </c>
      <c r="AD312" s="47" t="b">
        <v>1</v>
      </c>
      <c r="AE312" s="50">
        <v>10</v>
      </c>
      <c r="AF312" s="48" t="s">
        <v>9</v>
      </c>
      <c r="AG312" s="49">
        <v>1</v>
      </c>
      <c r="AH312" s="49">
        <v>6102</v>
      </c>
      <c r="AI312" s="49">
        <v>166418</v>
      </c>
      <c r="AJ312" s="49">
        <v>16642</v>
      </c>
      <c r="AK312" s="49">
        <v>183060</v>
      </c>
      <c r="AL312" s="50">
        <v>166418</v>
      </c>
      <c r="AM312" s="50">
        <v>16642</v>
      </c>
      <c r="AN312" s="50">
        <v>183060</v>
      </c>
      <c r="AO312" s="47"/>
      <c r="AP312" s="48" t="s">
        <v>84</v>
      </c>
      <c r="AQ312" s="51">
        <v>30</v>
      </c>
      <c r="AR312" s="48" t="s">
        <v>221</v>
      </c>
      <c r="AS312" s="48">
        <v>25005</v>
      </c>
      <c r="AT312" s="47" t="b">
        <v>0</v>
      </c>
      <c r="AU312" s="48" t="s">
        <v>81</v>
      </c>
      <c r="AV312" s="48"/>
      <c r="AW312" s="48" t="s">
        <v>222</v>
      </c>
      <c r="AX312" s="48"/>
      <c r="AY312" s="48" t="s">
        <v>85</v>
      </c>
      <c r="AZ312" s="47" t="b">
        <v>0</v>
      </c>
      <c r="BA312" s="47"/>
      <c r="BB312" s="47"/>
      <c r="BC312" s="48"/>
      <c r="BD312" s="48"/>
      <c r="BE312" s="47" t="b">
        <v>0</v>
      </c>
      <c r="BF312" s="47" t="b">
        <v>0</v>
      </c>
      <c r="BG312" s="48"/>
      <c r="BH312" s="48"/>
      <c r="BI312" s="49">
        <v>0</v>
      </c>
      <c r="BJ312" s="49">
        <v>0</v>
      </c>
      <c r="BK312" s="49">
        <v>183060</v>
      </c>
      <c r="BL312" s="48"/>
      <c r="BM312" s="48"/>
      <c r="BN312" s="48"/>
      <c r="BO312" s="48"/>
      <c r="BP312" s="48" t="s">
        <v>181</v>
      </c>
      <c r="BQ312" s="48"/>
      <c r="BR312" s="48"/>
      <c r="BS312" s="48">
        <v>0</v>
      </c>
      <c r="BT312" s="48"/>
      <c r="BU312" s="48" t="s">
        <v>381</v>
      </c>
      <c r="BW312" s="24" t="str">
        <f ca="1">VLOOKUP(BX312,Data!B:D,3,0)</f>
        <v>김화니</v>
      </c>
      <c r="BX312" s="24" t="str">
        <f>IFERROR(VLOOKUP(M312, 할인점점포등록!E:I, 5, 0), M312)</f>
        <v>지오영</v>
      </c>
    </row>
    <row r="313" spans="2:76" ht="16.5" customHeight="1" x14ac:dyDescent="0.3">
      <c r="B313" s="47"/>
      <c r="C313" s="47" t="b">
        <v>1</v>
      </c>
      <c r="D313" s="48"/>
      <c r="E313" s="48" t="s">
        <v>211</v>
      </c>
      <c r="F313" s="48">
        <v>202610010047</v>
      </c>
      <c r="G313" s="52">
        <v>46296</v>
      </c>
      <c r="H313" s="48" t="s">
        <v>82</v>
      </c>
      <c r="I313" s="48" t="s">
        <v>83</v>
      </c>
      <c r="J313" s="48" t="s">
        <v>212</v>
      </c>
      <c r="K313" s="48" t="s">
        <v>213</v>
      </c>
      <c r="L313" s="48" t="s">
        <v>331</v>
      </c>
      <c r="M313" s="48" t="s">
        <v>331</v>
      </c>
      <c r="N313" s="48"/>
      <c r="O313" s="47" t="s">
        <v>332</v>
      </c>
      <c r="P313" s="48" t="s">
        <v>380</v>
      </c>
      <c r="Q313" s="48"/>
      <c r="R313" s="47" t="b">
        <v>0</v>
      </c>
      <c r="S313" s="48" t="s">
        <v>272</v>
      </c>
      <c r="T313" s="48" t="s">
        <v>230</v>
      </c>
      <c r="U313" s="48">
        <v>300</v>
      </c>
      <c r="V313" s="48" t="s">
        <v>218</v>
      </c>
      <c r="W313" s="48" t="s">
        <v>219</v>
      </c>
      <c r="X313" s="48" t="s">
        <v>225</v>
      </c>
      <c r="Y313" s="47"/>
      <c r="Z313" s="48" t="s">
        <v>84</v>
      </c>
      <c r="AA313" s="49">
        <v>37500</v>
      </c>
      <c r="AB313" s="49">
        <v>33750</v>
      </c>
      <c r="AC313" s="49">
        <v>10</v>
      </c>
      <c r="AD313" s="47" t="b">
        <v>1</v>
      </c>
      <c r="AE313" s="50">
        <v>10</v>
      </c>
      <c r="AF313" s="48" t="s">
        <v>9</v>
      </c>
      <c r="AG313" s="49">
        <v>1</v>
      </c>
      <c r="AH313" s="49">
        <v>33750</v>
      </c>
      <c r="AI313" s="49">
        <v>306818</v>
      </c>
      <c r="AJ313" s="49">
        <v>30682</v>
      </c>
      <c r="AK313" s="49">
        <v>337500</v>
      </c>
      <c r="AL313" s="50">
        <v>306818</v>
      </c>
      <c r="AM313" s="50">
        <v>30682</v>
      </c>
      <c r="AN313" s="50">
        <v>337500</v>
      </c>
      <c r="AO313" s="47"/>
      <c r="AP313" s="48" t="s">
        <v>84</v>
      </c>
      <c r="AQ313" s="51">
        <v>10</v>
      </c>
      <c r="AR313" s="48" t="s">
        <v>221</v>
      </c>
      <c r="AS313" s="48">
        <v>26003</v>
      </c>
      <c r="AT313" s="47" t="b">
        <v>0</v>
      </c>
      <c r="AU313" s="48" t="s">
        <v>81</v>
      </c>
      <c r="AV313" s="48"/>
      <c r="AW313" s="48" t="s">
        <v>222</v>
      </c>
      <c r="AX313" s="48"/>
      <c r="AY313" s="48" t="s">
        <v>85</v>
      </c>
      <c r="AZ313" s="47" t="b">
        <v>0</v>
      </c>
      <c r="BA313" s="47"/>
      <c r="BB313" s="47"/>
      <c r="BC313" s="48"/>
      <c r="BD313" s="48"/>
      <c r="BE313" s="47" t="b">
        <v>0</v>
      </c>
      <c r="BF313" s="47" t="b">
        <v>0</v>
      </c>
      <c r="BG313" s="48"/>
      <c r="BH313" s="48"/>
      <c r="BI313" s="49">
        <v>0</v>
      </c>
      <c r="BJ313" s="49">
        <v>0</v>
      </c>
      <c r="BK313" s="49">
        <v>337500</v>
      </c>
      <c r="BL313" s="48"/>
      <c r="BM313" s="48"/>
      <c r="BN313" s="48"/>
      <c r="BO313" s="48"/>
      <c r="BP313" s="48" t="s">
        <v>181</v>
      </c>
      <c r="BQ313" s="48"/>
      <c r="BR313" s="48"/>
      <c r="BS313" s="48">
        <v>0</v>
      </c>
      <c r="BT313" s="48"/>
      <c r="BU313" s="48" t="s">
        <v>381</v>
      </c>
      <c r="BW313" s="24" t="str">
        <f ca="1">VLOOKUP(BX313,Data!B:D,3,0)</f>
        <v>김화니</v>
      </c>
      <c r="BX313" s="24" t="str">
        <f>IFERROR(VLOOKUP(M313, 할인점점포등록!E:I, 5, 0), M313)</f>
        <v>지오영</v>
      </c>
    </row>
    <row r="314" spans="2:76" ht="16.5" customHeight="1" x14ac:dyDescent="0.3">
      <c r="B314" s="47"/>
      <c r="C314" s="47" t="b">
        <v>1</v>
      </c>
      <c r="D314" s="48"/>
      <c r="E314" s="48" t="s">
        <v>211</v>
      </c>
      <c r="F314" s="48">
        <v>202610010047</v>
      </c>
      <c r="G314" s="52">
        <v>46296</v>
      </c>
      <c r="H314" s="48" t="s">
        <v>82</v>
      </c>
      <c r="I314" s="48" t="s">
        <v>83</v>
      </c>
      <c r="J314" s="48" t="s">
        <v>212</v>
      </c>
      <c r="K314" s="48" t="s">
        <v>213</v>
      </c>
      <c r="L314" s="48" t="s">
        <v>331</v>
      </c>
      <c r="M314" s="48" t="s">
        <v>331</v>
      </c>
      <c r="N314" s="48"/>
      <c r="O314" s="47" t="s">
        <v>332</v>
      </c>
      <c r="P314" s="48" t="s">
        <v>380</v>
      </c>
      <c r="Q314" s="48"/>
      <c r="R314" s="47" t="b">
        <v>0</v>
      </c>
      <c r="S314" s="48" t="s">
        <v>229</v>
      </c>
      <c r="T314" s="48" t="s">
        <v>230</v>
      </c>
      <c r="U314" s="48">
        <v>30</v>
      </c>
      <c r="V314" s="48" t="s">
        <v>218</v>
      </c>
      <c r="W314" s="48" t="s">
        <v>219</v>
      </c>
      <c r="X314" s="48" t="s">
        <v>225</v>
      </c>
      <c r="Y314" s="47"/>
      <c r="Z314" s="48" t="s">
        <v>84</v>
      </c>
      <c r="AA314" s="49">
        <v>3750</v>
      </c>
      <c r="AB314" s="49">
        <v>3375</v>
      </c>
      <c r="AC314" s="49">
        <v>10</v>
      </c>
      <c r="AD314" s="47" t="b">
        <v>1</v>
      </c>
      <c r="AE314" s="50">
        <v>10</v>
      </c>
      <c r="AF314" s="48" t="s">
        <v>9</v>
      </c>
      <c r="AG314" s="49">
        <v>1</v>
      </c>
      <c r="AH314" s="49">
        <v>3375</v>
      </c>
      <c r="AI314" s="49">
        <v>30682</v>
      </c>
      <c r="AJ314" s="49">
        <v>3068</v>
      </c>
      <c r="AK314" s="49">
        <v>33750</v>
      </c>
      <c r="AL314" s="50">
        <v>30682</v>
      </c>
      <c r="AM314" s="50">
        <v>3068</v>
      </c>
      <c r="AN314" s="50">
        <v>33750</v>
      </c>
      <c r="AO314" s="47"/>
      <c r="AP314" s="48" t="s">
        <v>84</v>
      </c>
      <c r="AQ314" s="51">
        <v>10</v>
      </c>
      <c r="AR314" s="48" t="s">
        <v>221</v>
      </c>
      <c r="AS314" s="48" t="s">
        <v>231</v>
      </c>
      <c r="AT314" s="47" t="b">
        <v>0</v>
      </c>
      <c r="AU314" s="48" t="s">
        <v>81</v>
      </c>
      <c r="AV314" s="48"/>
      <c r="AW314" s="48" t="s">
        <v>222</v>
      </c>
      <c r="AX314" s="48"/>
      <c r="AY314" s="48" t="s">
        <v>85</v>
      </c>
      <c r="AZ314" s="47" t="b">
        <v>0</v>
      </c>
      <c r="BA314" s="47"/>
      <c r="BB314" s="47"/>
      <c r="BC314" s="48"/>
      <c r="BD314" s="48"/>
      <c r="BE314" s="47" t="b">
        <v>0</v>
      </c>
      <c r="BF314" s="47" t="b">
        <v>0</v>
      </c>
      <c r="BG314" s="48"/>
      <c r="BH314" s="48"/>
      <c r="BI314" s="49">
        <v>0</v>
      </c>
      <c r="BJ314" s="49">
        <v>0</v>
      </c>
      <c r="BK314" s="49">
        <v>33750</v>
      </c>
      <c r="BL314" s="48"/>
      <c r="BM314" s="48"/>
      <c r="BN314" s="48"/>
      <c r="BO314" s="48"/>
      <c r="BP314" s="48" t="s">
        <v>181</v>
      </c>
      <c r="BQ314" s="48"/>
      <c r="BR314" s="48"/>
      <c r="BS314" s="48">
        <v>0</v>
      </c>
      <c r="BT314" s="48"/>
      <c r="BU314" s="48" t="s">
        <v>381</v>
      </c>
      <c r="BW314" s="24" t="str">
        <f ca="1">VLOOKUP(BX314,Data!B:D,3,0)</f>
        <v>김화니</v>
      </c>
      <c r="BX314" s="24" t="str">
        <f>IFERROR(VLOOKUP(M314, 할인점점포등록!E:I, 5, 0), M314)</f>
        <v>지오영</v>
      </c>
    </row>
    <row r="315" spans="2:76" ht="16.5" customHeight="1" x14ac:dyDescent="0.3">
      <c r="B315" s="47"/>
      <c r="C315" s="47" t="b">
        <v>1</v>
      </c>
      <c r="D315" s="48"/>
      <c r="E315" s="48" t="s">
        <v>211</v>
      </c>
      <c r="F315" s="48">
        <v>202610010047</v>
      </c>
      <c r="G315" s="52">
        <v>46296</v>
      </c>
      <c r="H315" s="48" t="s">
        <v>82</v>
      </c>
      <c r="I315" s="48" t="s">
        <v>83</v>
      </c>
      <c r="J315" s="48" t="s">
        <v>212</v>
      </c>
      <c r="K315" s="48" t="s">
        <v>213</v>
      </c>
      <c r="L315" s="48" t="s">
        <v>331</v>
      </c>
      <c r="M315" s="48" t="s">
        <v>331</v>
      </c>
      <c r="N315" s="48"/>
      <c r="O315" s="47" t="s">
        <v>332</v>
      </c>
      <c r="P315" s="48" t="s">
        <v>380</v>
      </c>
      <c r="Q315" s="48"/>
      <c r="R315" s="47" t="b">
        <v>0</v>
      </c>
      <c r="S315" s="48" t="s">
        <v>276</v>
      </c>
      <c r="T315" s="48" t="s">
        <v>275</v>
      </c>
      <c r="U315" s="48">
        <v>30</v>
      </c>
      <c r="V315" s="48" t="s">
        <v>218</v>
      </c>
      <c r="W315" s="48" t="s">
        <v>219</v>
      </c>
      <c r="X315" s="48" t="s">
        <v>225</v>
      </c>
      <c r="Y315" s="47"/>
      <c r="Z315" s="48" t="s">
        <v>84</v>
      </c>
      <c r="AA315" s="49">
        <v>5610</v>
      </c>
      <c r="AB315" s="49">
        <v>5049</v>
      </c>
      <c r="AC315" s="49">
        <v>20</v>
      </c>
      <c r="AD315" s="47" t="b">
        <v>1</v>
      </c>
      <c r="AE315" s="50">
        <v>10</v>
      </c>
      <c r="AF315" s="48" t="s">
        <v>9</v>
      </c>
      <c r="AG315" s="49">
        <v>1</v>
      </c>
      <c r="AH315" s="49">
        <v>5049</v>
      </c>
      <c r="AI315" s="49">
        <v>91800</v>
      </c>
      <c r="AJ315" s="49">
        <v>9180</v>
      </c>
      <c r="AK315" s="49">
        <v>100980</v>
      </c>
      <c r="AL315" s="50">
        <v>91800</v>
      </c>
      <c r="AM315" s="50">
        <v>9180</v>
      </c>
      <c r="AN315" s="50">
        <v>100980</v>
      </c>
      <c r="AO315" s="47"/>
      <c r="AP315" s="48" t="s">
        <v>84</v>
      </c>
      <c r="AQ315" s="51">
        <v>20</v>
      </c>
      <c r="AR315" s="48" t="s">
        <v>221</v>
      </c>
      <c r="AS315" s="48" t="s">
        <v>277</v>
      </c>
      <c r="AT315" s="47" t="b">
        <v>0</v>
      </c>
      <c r="AU315" s="48" t="s">
        <v>81</v>
      </c>
      <c r="AV315" s="48"/>
      <c r="AW315" s="48" t="s">
        <v>222</v>
      </c>
      <c r="AX315" s="48"/>
      <c r="AY315" s="48" t="s">
        <v>85</v>
      </c>
      <c r="AZ315" s="47" t="b">
        <v>0</v>
      </c>
      <c r="BA315" s="47"/>
      <c r="BB315" s="47"/>
      <c r="BC315" s="48"/>
      <c r="BD315" s="48"/>
      <c r="BE315" s="47" t="b">
        <v>0</v>
      </c>
      <c r="BF315" s="47" t="b">
        <v>0</v>
      </c>
      <c r="BG315" s="48"/>
      <c r="BH315" s="48"/>
      <c r="BI315" s="49">
        <v>0</v>
      </c>
      <c r="BJ315" s="49">
        <v>0</v>
      </c>
      <c r="BK315" s="49">
        <v>100980</v>
      </c>
      <c r="BL315" s="48"/>
      <c r="BM315" s="48"/>
      <c r="BN315" s="48"/>
      <c r="BO315" s="48"/>
      <c r="BP315" s="48" t="s">
        <v>181</v>
      </c>
      <c r="BQ315" s="48"/>
      <c r="BR315" s="48"/>
      <c r="BS315" s="48">
        <v>0</v>
      </c>
      <c r="BT315" s="48"/>
      <c r="BU315" s="48" t="s">
        <v>381</v>
      </c>
      <c r="BW315" s="24" t="str">
        <f ca="1">VLOOKUP(BX315,Data!B:D,3,0)</f>
        <v>김화니</v>
      </c>
      <c r="BX315" s="24" t="str">
        <f>IFERROR(VLOOKUP(M315, 할인점점포등록!E:I, 5, 0), M315)</f>
        <v>지오영</v>
      </c>
    </row>
    <row r="316" spans="2:76" ht="16.5" customHeight="1" x14ac:dyDescent="0.3">
      <c r="B316" s="47"/>
      <c r="C316" s="47" t="b">
        <v>1</v>
      </c>
      <c r="D316" s="48"/>
      <c r="E316" s="48" t="s">
        <v>211</v>
      </c>
      <c r="F316" s="48">
        <v>202610010047</v>
      </c>
      <c r="G316" s="52">
        <v>46296</v>
      </c>
      <c r="H316" s="48" t="s">
        <v>82</v>
      </c>
      <c r="I316" s="48" t="s">
        <v>83</v>
      </c>
      <c r="J316" s="48" t="s">
        <v>212</v>
      </c>
      <c r="K316" s="48" t="s">
        <v>213</v>
      </c>
      <c r="L316" s="48" t="s">
        <v>331</v>
      </c>
      <c r="M316" s="48" t="s">
        <v>331</v>
      </c>
      <c r="N316" s="48"/>
      <c r="O316" s="47" t="s">
        <v>332</v>
      </c>
      <c r="P316" s="48" t="s">
        <v>380</v>
      </c>
      <c r="Q316" s="48"/>
      <c r="R316" s="47" t="b">
        <v>0</v>
      </c>
      <c r="S316" s="48" t="s">
        <v>392</v>
      </c>
      <c r="T316" s="48" t="s">
        <v>393</v>
      </c>
      <c r="U316" s="48">
        <v>10</v>
      </c>
      <c r="V316" s="48" t="s">
        <v>218</v>
      </c>
      <c r="W316" s="48" t="s">
        <v>256</v>
      </c>
      <c r="X316" s="48" t="s">
        <v>257</v>
      </c>
      <c r="Y316" s="47"/>
      <c r="Z316" s="48" t="s">
        <v>84</v>
      </c>
      <c r="AA316" s="49">
        <v>18000</v>
      </c>
      <c r="AB316" s="49">
        <v>16200</v>
      </c>
      <c r="AC316" s="49">
        <v>30</v>
      </c>
      <c r="AD316" s="47" t="b">
        <v>1</v>
      </c>
      <c r="AE316" s="50">
        <v>10</v>
      </c>
      <c r="AF316" s="48" t="s">
        <v>9</v>
      </c>
      <c r="AG316" s="49">
        <v>1</v>
      </c>
      <c r="AH316" s="49">
        <v>16200</v>
      </c>
      <c r="AI316" s="49">
        <v>441818</v>
      </c>
      <c r="AJ316" s="49">
        <v>44182</v>
      </c>
      <c r="AK316" s="49">
        <v>486000</v>
      </c>
      <c r="AL316" s="50">
        <v>441818</v>
      </c>
      <c r="AM316" s="50">
        <v>44182</v>
      </c>
      <c r="AN316" s="50">
        <v>486000</v>
      </c>
      <c r="AO316" s="47"/>
      <c r="AP316" s="48" t="s">
        <v>84</v>
      </c>
      <c r="AQ316" s="51">
        <v>30</v>
      </c>
      <c r="AR316" s="48" t="s">
        <v>221</v>
      </c>
      <c r="AS316" s="48">
        <v>25002</v>
      </c>
      <c r="AT316" s="47" t="b">
        <v>0</v>
      </c>
      <c r="AU316" s="48" t="s">
        <v>81</v>
      </c>
      <c r="AV316" s="48"/>
      <c r="AW316" s="48" t="s">
        <v>222</v>
      </c>
      <c r="AX316" s="48"/>
      <c r="AY316" s="48" t="s">
        <v>85</v>
      </c>
      <c r="AZ316" s="47" t="b">
        <v>0</v>
      </c>
      <c r="BA316" s="47"/>
      <c r="BB316" s="47"/>
      <c r="BC316" s="48"/>
      <c r="BD316" s="48"/>
      <c r="BE316" s="47" t="b">
        <v>0</v>
      </c>
      <c r="BF316" s="47" t="b">
        <v>0</v>
      </c>
      <c r="BG316" s="48"/>
      <c r="BH316" s="48"/>
      <c r="BI316" s="49">
        <v>0</v>
      </c>
      <c r="BJ316" s="49">
        <v>0</v>
      </c>
      <c r="BK316" s="49">
        <v>486000</v>
      </c>
      <c r="BL316" s="48"/>
      <c r="BM316" s="48"/>
      <c r="BN316" s="48"/>
      <c r="BO316" s="48"/>
      <c r="BP316" s="48" t="s">
        <v>181</v>
      </c>
      <c r="BQ316" s="48"/>
      <c r="BR316" s="48"/>
      <c r="BS316" s="48">
        <v>0</v>
      </c>
      <c r="BT316" s="48"/>
      <c r="BU316" s="48" t="s">
        <v>381</v>
      </c>
      <c r="BW316" s="24" t="str">
        <f ca="1">VLOOKUP(BX316,Data!B:D,3,0)</f>
        <v>김화니</v>
      </c>
      <c r="BX316" s="24" t="str">
        <f>IFERROR(VLOOKUP(M316, 할인점점포등록!E:I, 5, 0), M316)</f>
        <v>지오영</v>
      </c>
    </row>
    <row r="317" spans="2:76" ht="16.5" customHeight="1" x14ac:dyDescent="0.3">
      <c r="B317" s="47"/>
      <c r="C317" s="47" t="b">
        <v>1</v>
      </c>
      <c r="D317" s="48"/>
      <c r="E317" s="48" t="s">
        <v>211</v>
      </c>
      <c r="F317" s="48">
        <v>202610010047</v>
      </c>
      <c r="G317" s="52">
        <v>46296</v>
      </c>
      <c r="H317" s="48" t="s">
        <v>82</v>
      </c>
      <c r="I317" s="48" t="s">
        <v>83</v>
      </c>
      <c r="J317" s="48" t="s">
        <v>212</v>
      </c>
      <c r="K317" s="48" t="s">
        <v>213</v>
      </c>
      <c r="L317" s="48" t="s">
        <v>331</v>
      </c>
      <c r="M317" s="48" t="s">
        <v>331</v>
      </c>
      <c r="N317" s="48"/>
      <c r="O317" s="47" t="s">
        <v>332</v>
      </c>
      <c r="P317" s="48" t="s">
        <v>380</v>
      </c>
      <c r="Q317" s="48"/>
      <c r="R317" s="47" t="b">
        <v>0</v>
      </c>
      <c r="S317" s="48" t="s">
        <v>394</v>
      </c>
      <c r="T317" s="48" t="s">
        <v>395</v>
      </c>
      <c r="U317" s="48">
        <v>30</v>
      </c>
      <c r="V317" s="48" t="s">
        <v>234</v>
      </c>
      <c r="W317" s="48" t="s">
        <v>235</v>
      </c>
      <c r="X317" s="48" t="s">
        <v>236</v>
      </c>
      <c r="Y317" s="47"/>
      <c r="Z317" s="48" t="s">
        <v>84</v>
      </c>
      <c r="AA317" s="49">
        <v>3750</v>
      </c>
      <c r="AB317" s="49">
        <v>3375</v>
      </c>
      <c r="AC317" s="49">
        <v>40</v>
      </c>
      <c r="AD317" s="47" t="b">
        <v>1</v>
      </c>
      <c r="AE317" s="50">
        <v>10</v>
      </c>
      <c r="AF317" s="48" t="s">
        <v>9</v>
      </c>
      <c r="AG317" s="49">
        <v>1</v>
      </c>
      <c r="AH317" s="49">
        <v>3375</v>
      </c>
      <c r="AI317" s="49">
        <v>122727</v>
      </c>
      <c r="AJ317" s="49">
        <v>12273</v>
      </c>
      <c r="AK317" s="49">
        <v>135000</v>
      </c>
      <c r="AL317" s="50">
        <v>122727</v>
      </c>
      <c r="AM317" s="50">
        <v>12273</v>
      </c>
      <c r="AN317" s="50">
        <v>135000</v>
      </c>
      <c r="AO317" s="47"/>
      <c r="AP317" s="48" t="s">
        <v>84</v>
      </c>
      <c r="AQ317" s="51">
        <v>40</v>
      </c>
      <c r="AR317" s="48" t="s">
        <v>221</v>
      </c>
      <c r="AS317" s="48" t="s">
        <v>396</v>
      </c>
      <c r="AT317" s="47" t="b">
        <v>0</v>
      </c>
      <c r="AU317" s="48" t="s">
        <v>81</v>
      </c>
      <c r="AV317" s="48"/>
      <c r="AW317" s="48" t="s">
        <v>222</v>
      </c>
      <c r="AX317" s="48"/>
      <c r="AY317" s="48" t="s">
        <v>85</v>
      </c>
      <c r="AZ317" s="47" t="b">
        <v>0</v>
      </c>
      <c r="BA317" s="47"/>
      <c r="BB317" s="47"/>
      <c r="BC317" s="48"/>
      <c r="BD317" s="48"/>
      <c r="BE317" s="47" t="b">
        <v>0</v>
      </c>
      <c r="BF317" s="47" t="b">
        <v>0</v>
      </c>
      <c r="BG317" s="48"/>
      <c r="BH317" s="48"/>
      <c r="BI317" s="49">
        <v>0</v>
      </c>
      <c r="BJ317" s="49">
        <v>0</v>
      </c>
      <c r="BK317" s="49">
        <v>135000</v>
      </c>
      <c r="BL317" s="48"/>
      <c r="BM317" s="48"/>
      <c r="BN317" s="48"/>
      <c r="BO317" s="48"/>
      <c r="BP317" s="48" t="s">
        <v>181</v>
      </c>
      <c r="BQ317" s="48"/>
      <c r="BR317" s="48"/>
      <c r="BS317" s="48">
        <v>0</v>
      </c>
      <c r="BT317" s="48"/>
      <c r="BU317" s="48" t="s">
        <v>381</v>
      </c>
      <c r="BW317" s="24" t="str">
        <f ca="1">VLOOKUP(BX317,Data!B:D,3,0)</f>
        <v>김화니</v>
      </c>
      <c r="BX317" s="24" t="str">
        <f>IFERROR(VLOOKUP(M317, 할인점점포등록!E:I, 5, 0), M317)</f>
        <v>지오영</v>
      </c>
    </row>
    <row r="318" spans="2:76" ht="16.5" customHeight="1" x14ac:dyDescent="0.3">
      <c r="B318" s="47"/>
      <c r="C318" s="47" t="b">
        <v>1</v>
      </c>
      <c r="D318" s="48"/>
      <c r="E318" s="48" t="s">
        <v>211</v>
      </c>
      <c r="F318" s="48">
        <v>202610010047</v>
      </c>
      <c r="G318" s="52">
        <v>46296</v>
      </c>
      <c r="H318" s="48" t="s">
        <v>82</v>
      </c>
      <c r="I318" s="48" t="s">
        <v>83</v>
      </c>
      <c r="J318" s="48" t="s">
        <v>212</v>
      </c>
      <c r="K318" s="48" t="s">
        <v>213</v>
      </c>
      <c r="L318" s="48" t="s">
        <v>331</v>
      </c>
      <c r="M318" s="48" t="s">
        <v>331</v>
      </c>
      <c r="N318" s="48"/>
      <c r="O318" s="47" t="s">
        <v>332</v>
      </c>
      <c r="P318" s="48" t="s">
        <v>380</v>
      </c>
      <c r="Q318" s="48"/>
      <c r="R318" s="47" t="b">
        <v>0</v>
      </c>
      <c r="S318" s="48" t="s">
        <v>414</v>
      </c>
      <c r="T318" s="48" t="s">
        <v>395</v>
      </c>
      <c r="U318" s="48">
        <v>500</v>
      </c>
      <c r="V318" s="48" t="s">
        <v>234</v>
      </c>
      <c r="W318" s="48" t="s">
        <v>235</v>
      </c>
      <c r="X318" s="48" t="s">
        <v>236</v>
      </c>
      <c r="Y318" s="47"/>
      <c r="Z318" s="48" t="s">
        <v>84</v>
      </c>
      <c r="AA318" s="49">
        <v>62500</v>
      </c>
      <c r="AB318" s="49">
        <v>56250</v>
      </c>
      <c r="AC318" s="49">
        <v>15</v>
      </c>
      <c r="AD318" s="47" t="b">
        <v>1</v>
      </c>
      <c r="AE318" s="50">
        <v>10</v>
      </c>
      <c r="AF318" s="48" t="s">
        <v>9</v>
      </c>
      <c r="AG318" s="49">
        <v>1</v>
      </c>
      <c r="AH318" s="49">
        <v>56250</v>
      </c>
      <c r="AI318" s="49">
        <v>767045</v>
      </c>
      <c r="AJ318" s="49">
        <v>76705</v>
      </c>
      <c r="AK318" s="49">
        <v>843750</v>
      </c>
      <c r="AL318" s="50">
        <v>767045</v>
      </c>
      <c r="AM318" s="50">
        <v>76705</v>
      </c>
      <c r="AN318" s="50">
        <v>843750</v>
      </c>
      <c r="AO318" s="47"/>
      <c r="AP318" s="48" t="s">
        <v>84</v>
      </c>
      <c r="AQ318" s="51">
        <v>15</v>
      </c>
      <c r="AR318" s="48" t="s">
        <v>221</v>
      </c>
      <c r="AS318" s="48" t="s">
        <v>271</v>
      </c>
      <c r="AT318" s="47" t="b">
        <v>0</v>
      </c>
      <c r="AU318" s="48" t="s">
        <v>81</v>
      </c>
      <c r="AV318" s="48"/>
      <c r="AW318" s="48" t="s">
        <v>222</v>
      </c>
      <c r="AX318" s="48"/>
      <c r="AY318" s="48" t="s">
        <v>85</v>
      </c>
      <c r="AZ318" s="47" t="b">
        <v>0</v>
      </c>
      <c r="BA318" s="47"/>
      <c r="BB318" s="47"/>
      <c r="BC318" s="48"/>
      <c r="BD318" s="48"/>
      <c r="BE318" s="47" t="b">
        <v>0</v>
      </c>
      <c r="BF318" s="47" t="b">
        <v>0</v>
      </c>
      <c r="BG318" s="48"/>
      <c r="BH318" s="48"/>
      <c r="BI318" s="49">
        <v>0</v>
      </c>
      <c r="BJ318" s="49">
        <v>0</v>
      </c>
      <c r="BK318" s="49">
        <v>843750</v>
      </c>
      <c r="BL318" s="48"/>
      <c r="BM318" s="48"/>
      <c r="BN318" s="48"/>
      <c r="BO318" s="48"/>
      <c r="BP318" s="48" t="s">
        <v>181</v>
      </c>
      <c r="BQ318" s="48"/>
      <c r="BR318" s="48"/>
      <c r="BS318" s="48">
        <v>0</v>
      </c>
      <c r="BT318" s="48"/>
      <c r="BU318" s="48" t="s">
        <v>381</v>
      </c>
      <c r="BW318" s="24" t="str">
        <f ca="1">VLOOKUP(BX318,Data!B:D,3,0)</f>
        <v>김화니</v>
      </c>
      <c r="BX318" s="24" t="str">
        <f>IFERROR(VLOOKUP(M318, 할인점점포등록!E:I, 5, 0), M318)</f>
        <v>지오영</v>
      </c>
    </row>
    <row r="319" spans="2:76" ht="16.5" customHeight="1" x14ac:dyDescent="0.3">
      <c r="B319" s="47"/>
      <c r="C319" s="47" t="b">
        <v>1</v>
      </c>
      <c r="D319" s="48"/>
      <c r="E319" s="48" t="s">
        <v>211</v>
      </c>
      <c r="F319" s="48">
        <v>202610010047</v>
      </c>
      <c r="G319" s="52">
        <v>46296</v>
      </c>
      <c r="H319" s="48" t="s">
        <v>82</v>
      </c>
      <c r="I319" s="48" t="s">
        <v>83</v>
      </c>
      <c r="J319" s="48" t="s">
        <v>212</v>
      </c>
      <c r="K319" s="48" t="s">
        <v>213</v>
      </c>
      <c r="L319" s="48" t="s">
        <v>331</v>
      </c>
      <c r="M319" s="48" t="s">
        <v>331</v>
      </c>
      <c r="N319" s="48"/>
      <c r="O319" s="47" t="s">
        <v>332</v>
      </c>
      <c r="P319" s="48" t="s">
        <v>380</v>
      </c>
      <c r="Q319" s="48"/>
      <c r="R319" s="47" t="b">
        <v>0</v>
      </c>
      <c r="S319" s="48" t="s">
        <v>216</v>
      </c>
      <c r="T319" s="48" t="s">
        <v>217</v>
      </c>
      <c r="U319" s="48">
        <v>90</v>
      </c>
      <c r="V319" s="48" t="s">
        <v>218</v>
      </c>
      <c r="W319" s="48" t="s">
        <v>219</v>
      </c>
      <c r="X319" s="48" t="s">
        <v>220</v>
      </c>
      <c r="Y319" s="47"/>
      <c r="Z319" s="48" t="s">
        <v>84</v>
      </c>
      <c r="AA319" s="49">
        <v>36000</v>
      </c>
      <c r="AB319" s="49">
        <v>32400</v>
      </c>
      <c r="AC319" s="49">
        <v>630</v>
      </c>
      <c r="AD319" s="47" t="b">
        <v>1</v>
      </c>
      <c r="AE319" s="50">
        <v>10</v>
      </c>
      <c r="AF319" s="48" t="s">
        <v>9</v>
      </c>
      <c r="AG319" s="49">
        <v>1</v>
      </c>
      <c r="AH319" s="49">
        <v>32400</v>
      </c>
      <c r="AI319" s="49">
        <v>18556364</v>
      </c>
      <c r="AJ319" s="49">
        <v>1855636</v>
      </c>
      <c r="AK319" s="49">
        <v>20412000</v>
      </c>
      <c r="AL319" s="50">
        <v>18556364</v>
      </c>
      <c r="AM319" s="50">
        <v>1855636</v>
      </c>
      <c r="AN319" s="50">
        <v>20412000</v>
      </c>
      <c r="AO319" s="47"/>
      <c r="AP319" s="48" t="s">
        <v>84</v>
      </c>
      <c r="AQ319" s="51">
        <v>630</v>
      </c>
      <c r="AR319" s="48" t="s">
        <v>221</v>
      </c>
      <c r="AS319" s="48">
        <v>26004</v>
      </c>
      <c r="AT319" s="47" t="b">
        <v>0</v>
      </c>
      <c r="AU319" s="48" t="s">
        <v>81</v>
      </c>
      <c r="AV319" s="48"/>
      <c r="AW319" s="48" t="s">
        <v>222</v>
      </c>
      <c r="AX319" s="48"/>
      <c r="AY319" s="48" t="s">
        <v>85</v>
      </c>
      <c r="AZ319" s="47" t="b">
        <v>0</v>
      </c>
      <c r="BA319" s="47"/>
      <c r="BB319" s="47"/>
      <c r="BC319" s="48"/>
      <c r="BD319" s="48"/>
      <c r="BE319" s="47" t="b">
        <v>0</v>
      </c>
      <c r="BF319" s="47" t="b">
        <v>0</v>
      </c>
      <c r="BG319" s="48"/>
      <c r="BH319" s="48"/>
      <c r="BI319" s="49">
        <v>0</v>
      </c>
      <c r="BJ319" s="49">
        <v>0</v>
      </c>
      <c r="BK319" s="49">
        <v>20412000</v>
      </c>
      <c r="BL319" s="48"/>
      <c r="BM319" s="48"/>
      <c r="BN319" s="48"/>
      <c r="BO319" s="48"/>
      <c r="BP319" s="48" t="s">
        <v>181</v>
      </c>
      <c r="BQ319" s="48"/>
      <c r="BR319" s="48"/>
      <c r="BS319" s="48">
        <v>0</v>
      </c>
      <c r="BT319" s="48"/>
      <c r="BU319" s="48" t="s">
        <v>381</v>
      </c>
      <c r="BW319" s="24" t="str">
        <f ca="1">VLOOKUP(BX319,Data!B:D,3,0)</f>
        <v>김화니</v>
      </c>
      <c r="BX319" s="24" t="str">
        <f>IFERROR(VLOOKUP(M319, 할인점점포등록!E:I, 5, 0), M319)</f>
        <v>지오영</v>
      </c>
    </row>
    <row r="320" spans="2:76" ht="16.5" customHeight="1" x14ac:dyDescent="0.3">
      <c r="B320" s="47"/>
      <c r="C320" s="47" t="b">
        <v>1</v>
      </c>
      <c r="D320" s="48"/>
      <c r="E320" s="48" t="s">
        <v>211</v>
      </c>
      <c r="F320" s="48">
        <v>202610010047</v>
      </c>
      <c r="G320" s="52">
        <v>46296</v>
      </c>
      <c r="H320" s="48" t="s">
        <v>82</v>
      </c>
      <c r="I320" s="48" t="s">
        <v>83</v>
      </c>
      <c r="J320" s="48" t="s">
        <v>212</v>
      </c>
      <c r="K320" s="48" t="s">
        <v>213</v>
      </c>
      <c r="L320" s="48" t="s">
        <v>331</v>
      </c>
      <c r="M320" s="48" t="s">
        <v>331</v>
      </c>
      <c r="N320" s="48"/>
      <c r="O320" s="47" t="s">
        <v>332</v>
      </c>
      <c r="P320" s="48" t="s">
        <v>380</v>
      </c>
      <c r="Q320" s="48"/>
      <c r="R320" s="47" t="b">
        <v>0</v>
      </c>
      <c r="S320" s="48" t="s">
        <v>397</v>
      </c>
      <c r="T320" s="48" t="s">
        <v>329</v>
      </c>
      <c r="U320" s="48">
        <v>30</v>
      </c>
      <c r="V320" s="48" t="s">
        <v>234</v>
      </c>
      <c r="W320" s="48" t="s">
        <v>235</v>
      </c>
      <c r="X320" s="48" t="s">
        <v>330</v>
      </c>
      <c r="Y320" s="47"/>
      <c r="Z320" s="48" t="s">
        <v>84</v>
      </c>
      <c r="AA320" s="49">
        <v>11160</v>
      </c>
      <c r="AB320" s="49">
        <v>10044</v>
      </c>
      <c r="AC320" s="49">
        <v>60</v>
      </c>
      <c r="AD320" s="47" t="b">
        <v>1</v>
      </c>
      <c r="AE320" s="50">
        <v>10</v>
      </c>
      <c r="AF320" s="48" t="s">
        <v>9</v>
      </c>
      <c r="AG320" s="49">
        <v>1</v>
      </c>
      <c r="AH320" s="49">
        <v>10044</v>
      </c>
      <c r="AI320" s="49">
        <v>547855</v>
      </c>
      <c r="AJ320" s="49">
        <v>54785</v>
      </c>
      <c r="AK320" s="49">
        <v>602640</v>
      </c>
      <c r="AL320" s="50">
        <v>547855</v>
      </c>
      <c r="AM320" s="50">
        <v>54785</v>
      </c>
      <c r="AN320" s="50">
        <v>602640</v>
      </c>
      <c r="AO320" s="47"/>
      <c r="AP320" s="48" t="s">
        <v>84</v>
      </c>
      <c r="AQ320" s="51">
        <v>60</v>
      </c>
      <c r="AR320" s="48" t="s">
        <v>221</v>
      </c>
      <c r="AS320" s="48">
        <v>24003</v>
      </c>
      <c r="AT320" s="47" t="b">
        <v>0</v>
      </c>
      <c r="AU320" s="48" t="s">
        <v>81</v>
      </c>
      <c r="AV320" s="48"/>
      <c r="AW320" s="48" t="s">
        <v>222</v>
      </c>
      <c r="AX320" s="48"/>
      <c r="AY320" s="48" t="s">
        <v>85</v>
      </c>
      <c r="AZ320" s="47" t="b">
        <v>0</v>
      </c>
      <c r="BA320" s="47"/>
      <c r="BB320" s="47"/>
      <c r="BC320" s="48"/>
      <c r="BD320" s="48"/>
      <c r="BE320" s="47" t="b">
        <v>0</v>
      </c>
      <c r="BF320" s="47" t="b">
        <v>0</v>
      </c>
      <c r="BG320" s="48"/>
      <c r="BH320" s="48"/>
      <c r="BI320" s="49">
        <v>0</v>
      </c>
      <c r="BJ320" s="49">
        <v>0</v>
      </c>
      <c r="BK320" s="49">
        <v>602640</v>
      </c>
      <c r="BL320" s="48"/>
      <c r="BM320" s="48"/>
      <c r="BN320" s="48"/>
      <c r="BO320" s="48"/>
      <c r="BP320" s="48" t="s">
        <v>181</v>
      </c>
      <c r="BQ320" s="48"/>
      <c r="BR320" s="48"/>
      <c r="BS320" s="48">
        <v>0</v>
      </c>
      <c r="BT320" s="48"/>
      <c r="BU320" s="48" t="s">
        <v>381</v>
      </c>
      <c r="BW320" s="24" t="str">
        <f ca="1">VLOOKUP(BX320,Data!B:D,3,0)</f>
        <v>김화니</v>
      </c>
      <c r="BX320" s="24" t="str">
        <f>IFERROR(VLOOKUP(M320, 할인점점포등록!E:I, 5, 0), M320)</f>
        <v>지오영</v>
      </c>
    </row>
    <row r="321" spans="2:76" ht="16.5" customHeight="1" x14ac:dyDescent="0.3">
      <c r="B321" s="47"/>
      <c r="C321" s="47" t="b">
        <v>1</v>
      </c>
      <c r="D321" s="48"/>
      <c r="E321" s="48" t="s">
        <v>211</v>
      </c>
      <c r="F321" s="48">
        <v>202610010047</v>
      </c>
      <c r="G321" s="52">
        <v>46296</v>
      </c>
      <c r="H321" s="48" t="s">
        <v>82</v>
      </c>
      <c r="I321" s="48" t="s">
        <v>83</v>
      </c>
      <c r="J321" s="48" t="s">
        <v>212</v>
      </c>
      <c r="K321" s="48" t="s">
        <v>213</v>
      </c>
      <c r="L321" s="48" t="s">
        <v>331</v>
      </c>
      <c r="M321" s="48" t="s">
        <v>331</v>
      </c>
      <c r="N321" s="48"/>
      <c r="O321" s="47" t="s">
        <v>332</v>
      </c>
      <c r="P321" s="48" t="s">
        <v>380</v>
      </c>
      <c r="Q321" s="48"/>
      <c r="R321" s="47" t="b">
        <v>0</v>
      </c>
      <c r="S321" s="48" t="s">
        <v>337</v>
      </c>
      <c r="T321" s="48" t="s">
        <v>338</v>
      </c>
      <c r="U321" s="48">
        <v>100</v>
      </c>
      <c r="V321" s="48" t="s">
        <v>234</v>
      </c>
      <c r="W321" s="48" t="s">
        <v>235</v>
      </c>
      <c r="X321" s="48" t="s">
        <v>330</v>
      </c>
      <c r="Y321" s="47"/>
      <c r="Z321" s="48" t="s">
        <v>84</v>
      </c>
      <c r="AA321" s="49">
        <v>33000</v>
      </c>
      <c r="AB321" s="49">
        <v>29700</v>
      </c>
      <c r="AC321" s="49">
        <v>30</v>
      </c>
      <c r="AD321" s="47" t="b">
        <v>1</v>
      </c>
      <c r="AE321" s="50">
        <v>10</v>
      </c>
      <c r="AF321" s="48" t="s">
        <v>9</v>
      </c>
      <c r="AG321" s="49">
        <v>1</v>
      </c>
      <c r="AH321" s="49">
        <v>29700</v>
      </c>
      <c r="AI321" s="49">
        <v>810000</v>
      </c>
      <c r="AJ321" s="49">
        <v>81000</v>
      </c>
      <c r="AK321" s="49">
        <v>891000</v>
      </c>
      <c r="AL321" s="50">
        <v>810000</v>
      </c>
      <c r="AM321" s="50">
        <v>81000</v>
      </c>
      <c r="AN321" s="50">
        <v>891000</v>
      </c>
      <c r="AO321" s="47"/>
      <c r="AP321" s="48" t="s">
        <v>84</v>
      </c>
      <c r="AQ321" s="51">
        <v>30</v>
      </c>
      <c r="AR321" s="48" t="s">
        <v>221</v>
      </c>
      <c r="AS321" s="48" t="s">
        <v>981</v>
      </c>
      <c r="AT321" s="47" t="b">
        <v>0</v>
      </c>
      <c r="AU321" s="48" t="s">
        <v>81</v>
      </c>
      <c r="AV321" s="48"/>
      <c r="AW321" s="48" t="s">
        <v>222</v>
      </c>
      <c r="AX321" s="48"/>
      <c r="AY321" s="48" t="s">
        <v>85</v>
      </c>
      <c r="AZ321" s="47" t="b">
        <v>0</v>
      </c>
      <c r="BA321" s="47"/>
      <c r="BB321" s="47"/>
      <c r="BC321" s="48"/>
      <c r="BD321" s="48"/>
      <c r="BE321" s="47" t="b">
        <v>0</v>
      </c>
      <c r="BF321" s="47" t="b">
        <v>0</v>
      </c>
      <c r="BG321" s="48"/>
      <c r="BH321" s="48"/>
      <c r="BI321" s="49">
        <v>0</v>
      </c>
      <c r="BJ321" s="49">
        <v>0</v>
      </c>
      <c r="BK321" s="49">
        <v>891000</v>
      </c>
      <c r="BL321" s="48"/>
      <c r="BM321" s="48"/>
      <c r="BN321" s="48"/>
      <c r="BO321" s="48"/>
      <c r="BP321" s="48" t="s">
        <v>181</v>
      </c>
      <c r="BQ321" s="48"/>
      <c r="BR321" s="48"/>
      <c r="BS321" s="48">
        <v>0</v>
      </c>
      <c r="BT321" s="48"/>
      <c r="BU321" s="48" t="s">
        <v>381</v>
      </c>
      <c r="BW321" s="24" t="str">
        <f ca="1">VLOOKUP(BX321,Data!B:D,3,0)</f>
        <v>김화니</v>
      </c>
      <c r="BX321" s="24" t="str">
        <f>IFERROR(VLOOKUP(M321, 할인점점포등록!E:I, 5, 0), M321)</f>
        <v>지오영</v>
      </c>
    </row>
    <row r="322" spans="2:76" ht="16.5" customHeight="1" x14ac:dyDescent="0.3">
      <c r="B322" s="47"/>
      <c r="C322" s="47" t="b">
        <v>1</v>
      </c>
      <c r="D322" s="48"/>
      <c r="E322" s="48" t="s">
        <v>211</v>
      </c>
      <c r="F322" s="48">
        <v>202610010047</v>
      </c>
      <c r="G322" s="52">
        <v>46296</v>
      </c>
      <c r="H322" s="48" t="s">
        <v>82</v>
      </c>
      <c r="I322" s="48" t="s">
        <v>83</v>
      </c>
      <c r="J322" s="48" t="s">
        <v>212</v>
      </c>
      <c r="K322" s="48" t="s">
        <v>213</v>
      </c>
      <c r="L322" s="48" t="s">
        <v>331</v>
      </c>
      <c r="M322" s="48" t="s">
        <v>331</v>
      </c>
      <c r="N322" s="48"/>
      <c r="O322" s="47" t="s">
        <v>332</v>
      </c>
      <c r="P322" s="48" t="s">
        <v>380</v>
      </c>
      <c r="Q322" s="48"/>
      <c r="R322" s="47" t="b">
        <v>0</v>
      </c>
      <c r="S322" s="48" t="s">
        <v>398</v>
      </c>
      <c r="T322" s="48" t="s">
        <v>338</v>
      </c>
      <c r="U322" s="48">
        <v>30</v>
      </c>
      <c r="V322" s="48" t="s">
        <v>234</v>
      </c>
      <c r="W322" s="48" t="s">
        <v>235</v>
      </c>
      <c r="X322" s="48" t="s">
        <v>330</v>
      </c>
      <c r="Y322" s="47"/>
      <c r="Z322" s="48" t="s">
        <v>84</v>
      </c>
      <c r="AA322" s="49">
        <v>9900</v>
      </c>
      <c r="AB322" s="49">
        <v>8910</v>
      </c>
      <c r="AC322" s="49">
        <v>5</v>
      </c>
      <c r="AD322" s="47" t="b">
        <v>1</v>
      </c>
      <c r="AE322" s="50">
        <v>10</v>
      </c>
      <c r="AF322" s="48" t="s">
        <v>9</v>
      </c>
      <c r="AG322" s="49">
        <v>1</v>
      </c>
      <c r="AH322" s="49">
        <v>8910</v>
      </c>
      <c r="AI322" s="49">
        <v>40500</v>
      </c>
      <c r="AJ322" s="49">
        <v>4050</v>
      </c>
      <c r="AK322" s="49">
        <v>44550</v>
      </c>
      <c r="AL322" s="50">
        <v>40500</v>
      </c>
      <c r="AM322" s="50">
        <v>4050</v>
      </c>
      <c r="AN322" s="50">
        <v>44550</v>
      </c>
      <c r="AO322" s="47"/>
      <c r="AP322" s="48" t="s">
        <v>84</v>
      </c>
      <c r="AQ322" s="51">
        <v>5</v>
      </c>
      <c r="AR322" s="48" t="s">
        <v>221</v>
      </c>
      <c r="AS322" s="48" t="s">
        <v>304</v>
      </c>
      <c r="AT322" s="47" t="b">
        <v>0</v>
      </c>
      <c r="AU322" s="48" t="s">
        <v>81</v>
      </c>
      <c r="AV322" s="48"/>
      <c r="AW322" s="48" t="s">
        <v>222</v>
      </c>
      <c r="AX322" s="48"/>
      <c r="AY322" s="48" t="s">
        <v>85</v>
      </c>
      <c r="AZ322" s="47" t="b">
        <v>0</v>
      </c>
      <c r="BA322" s="47"/>
      <c r="BB322" s="47"/>
      <c r="BC322" s="48"/>
      <c r="BD322" s="48"/>
      <c r="BE322" s="47" t="b">
        <v>0</v>
      </c>
      <c r="BF322" s="47" t="b">
        <v>0</v>
      </c>
      <c r="BG322" s="48"/>
      <c r="BH322" s="48"/>
      <c r="BI322" s="49">
        <v>0</v>
      </c>
      <c r="BJ322" s="49">
        <v>0</v>
      </c>
      <c r="BK322" s="49">
        <v>44550</v>
      </c>
      <c r="BL322" s="48"/>
      <c r="BM322" s="48"/>
      <c r="BN322" s="48"/>
      <c r="BO322" s="48"/>
      <c r="BP322" s="48" t="s">
        <v>181</v>
      </c>
      <c r="BQ322" s="48"/>
      <c r="BR322" s="48"/>
      <c r="BS322" s="48">
        <v>0</v>
      </c>
      <c r="BT322" s="48"/>
      <c r="BU322" s="48" t="s">
        <v>381</v>
      </c>
      <c r="BW322" s="24" t="str">
        <f ca="1">VLOOKUP(BX322,Data!B:D,3,0)</f>
        <v>김화니</v>
      </c>
      <c r="BX322" s="24" t="str">
        <f>IFERROR(VLOOKUP(M322, 할인점점포등록!E:I, 5, 0), M322)</f>
        <v>지오영</v>
      </c>
    </row>
    <row r="323" spans="2:76" ht="16.5" customHeight="1" x14ac:dyDescent="0.3">
      <c r="B323" s="47"/>
      <c r="C323" s="47" t="b">
        <v>1</v>
      </c>
      <c r="D323" s="48"/>
      <c r="E323" s="48" t="s">
        <v>211</v>
      </c>
      <c r="F323" s="48">
        <v>202610010047</v>
      </c>
      <c r="G323" s="52">
        <v>46296</v>
      </c>
      <c r="H323" s="48" t="s">
        <v>82</v>
      </c>
      <c r="I323" s="48" t="s">
        <v>83</v>
      </c>
      <c r="J323" s="48" t="s">
        <v>212</v>
      </c>
      <c r="K323" s="48" t="s">
        <v>213</v>
      </c>
      <c r="L323" s="48" t="s">
        <v>331</v>
      </c>
      <c r="M323" s="48" t="s">
        <v>331</v>
      </c>
      <c r="N323" s="48"/>
      <c r="O323" s="47" t="s">
        <v>332</v>
      </c>
      <c r="P323" s="48" t="s">
        <v>380</v>
      </c>
      <c r="Q323" s="48"/>
      <c r="R323" s="47" t="b">
        <v>0</v>
      </c>
      <c r="S323" s="48" t="s">
        <v>285</v>
      </c>
      <c r="T323" s="48" t="s">
        <v>286</v>
      </c>
      <c r="U323" s="48">
        <v>100</v>
      </c>
      <c r="V323" s="48" t="s">
        <v>86</v>
      </c>
      <c r="W323" s="48" t="s">
        <v>283</v>
      </c>
      <c r="X323" s="48" t="s">
        <v>284</v>
      </c>
      <c r="Y323" s="47"/>
      <c r="Z323" s="48" t="s">
        <v>84</v>
      </c>
      <c r="AA323" s="49">
        <v>46700</v>
      </c>
      <c r="AB323" s="49">
        <v>42030</v>
      </c>
      <c r="AC323" s="49">
        <v>10</v>
      </c>
      <c r="AD323" s="47" t="b">
        <v>1</v>
      </c>
      <c r="AE323" s="50">
        <v>10</v>
      </c>
      <c r="AF323" s="48" t="s">
        <v>9</v>
      </c>
      <c r="AG323" s="49">
        <v>1</v>
      </c>
      <c r="AH323" s="49">
        <v>42030</v>
      </c>
      <c r="AI323" s="49">
        <v>382091</v>
      </c>
      <c r="AJ323" s="49">
        <v>38209</v>
      </c>
      <c r="AK323" s="49">
        <v>420300</v>
      </c>
      <c r="AL323" s="50">
        <v>382091</v>
      </c>
      <c r="AM323" s="50">
        <v>38209</v>
      </c>
      <c r="AN323" s="50">
        <v>420300</v>
      </c>
      <c r="AO323" s="47"/>
      <c r="AP323" s="48" t="s">
        <v>84</v>
      </c>
      <c r="AQ323" s="51">
        <v>10</v>
      </c>
      <c r="AR323" s="48" t="s">
        <v>221</v>
      </c>
      <c r="AS323" s="48">
        <v>25004</v>
      </c>
      <c r="AT323" s="47" t="b">
        <v>0</v>
      </c>
      <c r="AU323" s="48" t="s">
        <v>81</v>
      </c>
      <c r="AV323" s="48"/>
      <c r="AW323" s="48" t="s">
        <v>222</v>
      </c>
      <c r="AX323" s="48"/>
      <c r="AY323" s="48" t="s">
        <v>85</v>
      </c>
      <c r="AZ323" s="47" t="b">
        <v>0</v>
      </c>
      <c r="BA323" s="47"/>
      <c r="BB323" s="47"/>
      <c r="BC323" s="48"/>
      <c r="BD323" s="48"/>
      <c r="BE323" s="47" t="b">
        <v>0</v>
      </c>
      <c r="BF323" s="47" t="b">
        <v>0</v>
      </c>
      <c r="BG323" s="48"/>
      <c r="BH323" s="48"/>
      <c r="BI323" s="49">
        <v>0</v>
      </c>
      <c r="BJ323" s="49">
        <v>0</v>
      </c>
      <c r="BK323" s="49">
        <v>420300</v>
      </c>
      <c r="BL323" s="48"/>
      <c r="BM323" s="48"/>
      <c r="BN323" s="48"/>
      <c r="BO323" s="48"/>
      <c r="BP323" s="48" t="s">
        <v>86</v>
      </c>
      <c r="BQ323" s="48"/>
      <c r="BR323" s="48"/>
      <c r="BS323" s="48">
        <v>0</v>
      </c>
      <c r="BT323" s="48"/>
      <c r="BU323" s="48" t="s">
        <v>381</v>
      </c>
      <c r="BW323" s="24" t="str">
        <f ca="1">VLOOKUP(BX323,Data!B:D,3,0)</f>
        <v>김화니</v>
      </c>
      <c r="BX323" s="24" t="str">
        <f>IFERROR(VLOOKUP(M323, 할인점점포등록!E:I, 5, 0), M323)</f>
        <v>지오영</v>
      </c>
    </row>
    <row r="324" spans="2:76" ht="16.5" customHeight="1" x14ac:dyDescent="0.3">
      <c r="B324" s="47"/>
      <c r="C324" s="47" t="b">
        <v>1</v>
      </c>
      <c r="D324" s="48"/>
      <c r="E324" s="48" t="s">
        <v>211</v>
      </c>
      <c r="F324" s="48">
        <v>202610010047</v>
      </c>
      <c r="G324" s="52">
        <v>46296</v>
      </c>
      <c r="H324" s="48" t="s">
        <v>82</v>
      </c>
      <c r="I324" s="48" t="s">
        <v>83</v>
      </c>
      <c r="J324" s="48" t="s">
        <v>212</v>
      </c>
      <c r="K324" s="48" t="s">
        <v>213</v>
      </c>
      <c r="L324" s="48" t="s">
        <v>331</v>
      </c>
      <c r="M324" s="48" t="s">
        <v>331</v>
      </c>
      <c r="N324" s="48"/>
      <c r="O324" s="47" t="s">
        <v>332</v>
      </c>
      <c r="P324" s="48" t="s">
        <v>380</v>
      </c>
      <c r="Q324" s="48"/>
      <c r="R324" s="47" t="b">
        <v>0</v>
      </c>
      <c r="S324" s="48" t="s">
        <v>365</v>
      </c>
      <c r="T324" s="48" t="s">
        <v>366</v>
      </c>
      <c r="U324" s="48">
        <v>30</v>
      </c>
      <c r="V324" s="48" t="s">
        <v>234</v>
      </c>
      <c r="W324" s="48" t="s">
        <v>235</v>
      </c>
      <c r="X324" s="48" t="s">
        <v>236</v>
      </c>
      <c r="Y324" s="47"/>
      <c r="Z324" s="48" t="s">
        <v>84</v>
      </c>
      <c r="AA324" s="49">
        <v>18660</v>
      </c>
      <c r="AB324" s="49">
        <v>16794</v>
      </c>
      <c r="AC324" s="49">
        <v>3</v>
      </c>
      <c r="AD324" s="47" t="b">
        <v>1</v>
      </c>
      <c r="AE324" s="50">
        <v>10</v>
      </c>
      <c r="AF324" s="48" t="s">
        <v>9</v>
      </c>
      <c r="AG324" s="49">
        <v>1</v>
      </c>
      <c r="AH324" s="49">
        <v>16794</v>
      </c>
      <c r="AI324" s="49">
        <v>45802</v>
      </c>
      <c r="AJ324" s="49">
        <v>4580</v>
      </c>
      <c r="AK324" s="49">
        <v>50382</v>
      </c>
      <c r="AL324" s="50">
        <v>45802</v>
      </c>
      <c r="AM324" s="50">
        <v>4580</v>
      </c>
      <c r="AN324" s="50">
        <v>50382</v>
      </c>
      <c r="AO324" s="47"/>
      <c r="AP324" s="48" t="s">
        <v>84</v>
      </c>
      <c r="AQ324" s="51">
        <v>3</v>
      </c>
      <c r="AR324" s="48" t="s">
        <v>221</v>
      </c>
      <c r="AS324" s="48">
        <v>25001</v>
      </c>
      <c r="AT324" s="47" t="b">
        <v>0</v>
      </c>
      <c r="AU324" s="48" t="s">
        <v>81</v>
      </c>
      <c r="AV324" s="48"/>
      <c r="AW324" s="48" t="s">
        <v>222</v>
      </c>
      <c r="AX324" s="48"/>
      <c r="AY324" s="48" t="s">
        <v>85</v>
      </c>
      <c r="AZ324" s="47" t="b">
        <v>0</v>
      </c>
      <c r="BA324" s="47"/>
      <c r="BB324" s="47"/>
      <c r="BC324" s="48"/>
      <c r="BD324" s="48"/>
      <c r="BE324" s="47" t="b">
        <v>0</v>
      </c>
      <c r="BF324" s="47" t="b">
        <v>0</v>
      </c>
      <c r="BG324" s="48"/>
      <c r="BH324" s="48"/>
      <c r="BI324" s="49">
        <v>0</v>
      </c>
      <c r="BJ324" s="49">
        <v>0</v>
      </c>
      <c r="BK324" s="49">
        <v>50382</v>
      </c>
      <c r="BL324" s="48"/>
      <c r="BM324" s="48"/>
      <c r="BN324" s="48"/>
      <c r="BO324" s="48"/>
      <c r="BP324" s="48" t="s">
        <v>181</v>
      </c>
      <c r="BQ324" s="48"/>
      <c r="BR324" s="48"/>
      <c r="BS324" s="48">
        <v>0</v>
      </c>
      <c r="BT324" s="48"/>
      <c r="BU324" s="48" t="s">
        <v>381</v>
      </c>
      <c r="BW324" s="24" t="str">
        <f ca="1">VLOOKUP(BX324,Data!B:D,3,0)</f>
        <v>김화니</v>
      </c>
      <c r="BX324" s="24" t="str">
        <f>IFERROR(VLOOKUP(M324, 할인점점포등록!E:I, 5, 0), M324)</f>
        <v>지오영</v>
      </c>
    </row>
    <row r="325" spans="2:76" ht="16.5" customHeight="1" x14ac:dyDescent="0.3">
      <c r="B325" s="47"/>
      <c r="C325" s="47" t="b">
        <v>1</v>
      </c>
      <c r="D325" s="48"/>
      <c r="E325" s="48" t="s">
        <v>211</v>
      </c>
      <c r="F325" s="48">
        <v>202610010047</v>
      </c>
      <c r="G325" s="52">
        <v>46296</v>
      </c>
      <c r="H325" s="48" t="s">
        <v>82</v>
      </c>
      <c r="I325" s="48" t="s">
        <v>83</v>
      </c>
      <c r="J325" s="48" t="s">
        <v>212</v>
      </c>
      <c r="K325" s="48" t="s">
        <v>213</v>
      </c>
      <c r="L325" s="48" t="s">
        <v>331</v>
      </c>
      <c r="M325" s="48" t="s">
        <v>331</v>
      </c>
      <c r="N325" s="48"/>
      <c r="O325" s="47" t="s">
        <v>332</v>
      </c>
      <c r="P325" s="48" t="s">
        <v>380</v>
      </c>
      <c r="Q325" s="48"/>
      <c r="R325" s="47" t="b">
        <v>0</v>
      </c>
      <c r="S325" s="48" t="s">
        <v>290</v>
      </c>
      <c r="T325" s="48" t="s">
        <v>291</v>
      </c>
      <c r="U325" s="48">
        <v>30</v>
      </c>
      <c r="V325" s="48" t="s">
        <v>234</v>
      </c>
      <c r="W325" s="48" t="s">
        <v>235</v>
      </c>
      <c r="X325" s="48" t="s">
        <v>236</v>
      </c>
      <c r="Y325" s="47"/>
      <c r="Z325" s="48" t="s">
        <v>84</v>
      </c>
      <c r="AA325" s="49">
        <v>21000</v>
      </c>
      <c r="AB325" s="49">
        <v>18900</v>
      </c>
      <c r="AC325" s="49">
        <v>20</v>
      </c>
      <c r="AD325" s="47" t="b">
        <v>1</v>
      </c>
      <c r="AE325" s="50">
        <v>10</v>
      </c>
      <c r="AF325" s="48" t="s">
        <v>9</v>
      </c>
      <c r="AG325" s="49">
        <v>1</v>
      </c>
      <c r="AH325" s="49">
        <v>18900</v>
      </c>
      <c r="AI325" s="49">
        <v>343636</v>
      </c>
      <c r="AJ325" s="49">
        <v>34364</v>
      </c>
      <c r="AK325" s="49">
        <v>378000</v>
      </c>
      <c r="AL325" s="50">
        <v>343636</v>
      </c>
      <c r="AM325" s="50">
        <v>34364</v>
      </c>
      <c r="AN325" s="50">
        <v>378000</v>
      </c>
      <c r="AO325" s="47"/>
      <c r="AP325" s="48" t="s">
        <v>84</v>
      </c>
      <c r="AQ325" s="51">
        <v>20</v>
      </c>
      <c r="AR325" s="48" t="s">
        <v>221</v>
      </c>
      <c r="AS325" s="48">
        <v>26001</v>
      </c>
      <c r="AT325" s="47" t="b">
        <v>0</v>
      </c>
      <c r="AU325" s="48" t="s">
        <v>81</v>
      </c>
      <c r="AV325" s="48"/>
      <c r="AW325" s="48" t="s">
        <v>222</v>
      </c>
      <c r="AX325" s="48"/>
      <c r="AY325" s="48" t="s">
        <v>85</v>
      </c>
      <c r="AZ325" s="47" t="b">
        <v>0</v>
      </c>
      <c r="BA325" s="47"/>
      <c r="BB325" s="47"/>
      <c r="BC325" s="48"/>
      <c r="BD325" s="48"/>
      <c r="BE325" s="47" t="b">
        <v>0</v>
      </c>
      <c r="BF325" s="47" t="b">
        <v>0</v>
      </c>
      <c r="BG325" s="48"/>
      <c r="BH325" s="48"/>
      <c r="BI325" s="49">
        <v>0</v>
      </c>
      <c r="BJ325" s="49">
        <v>0</v>
      </c>
      <c r="BK325" s="49">
        <v>378000</v>
      </c>
      <c r="BL325" s="48"/>
      <c r="BM325" s="48"/>
      <c r="BN325" s="48"/>
      <c r="BO325" s="48"/>
      <c r="BP325" s="48" t="s">
        <v>181</v>
      </c>
      <c r="BQ325" s="48"/>
      <c r="BR325" s="48"/>
      <c r="BS325" s="48">
        <v>0</v>
      </c>
      <c r="BT325" s="48"/>
      <c r="BU325" s="48" t="s">
        <v>381</v>
      </c>
      <c r="BW325" s="24" t="str">
        <f ca="1">VLOOKUP(BX325,Data!B:D,3,0)</f>
        <v>김화니</v>
      </c>
      <c r="BX325" s="24" t="str">
        <f>IFERROR(VLOOKUP(M325, 할인점점포등록!E:I, 5, 0), M325)</f>
        <v>지오영</v>
      </c>
    </row>
    <row r="326" spans="2:76" ht="16.5" customHeight="1" x14ac:dyDescent="0.3">
      <c r="B326" s="47"/>
      <c r="C326" s="47" t="b">
        <v>1</v>
      </c>
      <c r="D326" s="48"/>
      <c r="E326" s="48" t="s">
        <v>211</v>
      </c>
      <c r="F326" s="48">
        <v>202610010048</v>
      </c>
      <c r="G326" s="52">
        <v>46296</v>
      </c>
      <c r="H326" s="48" t="s">
        <v>82</v>
      </c>
      <c r="I326" s="48" t="s">
        <v>83</v>
      </c>
      <c r="J326" s="48" t="s">
        <v>212</v>
      </c>
      <c r="K326" s="48" t="s">
        <v>213</v>
      </c>
      <c r="L326" s="48" t="s">
        <v>509</v>
      </c>
      <c r="M326" s="48" t="s">
        <v>509</v>
      </c>
      <c r="N326" s="48"/>
      <c r="O326" s="47" t="s">
        <v>510</v>
      </c>
      <c r="P326" s="48" t="s">
        <v>511</v>
      </c>
      <c r="Q326" s="48"/>
      <c r="R326" s="47" t="b">
        <v>0</v>
      </c>
      <c r="S326" s="48" t="s">
        <v>229</v>
      </c>
      <c r="T326" s="48" t="s">
        <v>230</v>
      </c>
      <c r="U326" s="48">
        <v>30</v>
      </c>
      <c r="V326" s="48" t="s">
        <v>218</v>
      </c>
      <c r="W326" s="48" t="s">
        <v>219</v>
      </c>
      <c r="X326" s="48" t="s">
        <v>225</v>
      </c>
      <c r="Y326" s="47"/>
      <c r="Z326" s="48" t="s">
        <v>84</v>
      </c>
      <c r="AA326" s="49">
        <v>3750</v>
      </c>
      <c r="AB326" s="49">
        <v>3375</v>
      </c>
      <c r="AC326" s="49">
        <v>30</v>
      </c>
      <c r="AD326" s="47" t="b">
        <v>1</v>
      </c>
      <c r="AE326" s="50">
        <v>10</v>
      </c>
      <c r="AF326" s="48" t="s">
        <v>9</v>
      </c>
      <c r="AG326" s="49">
        <v>1</v>
      </c>
      <c r="AH326" s="49">
        <v>3375</v>
      </c>
      <c r="AI326" s="49">
        <v>92045</v>
      </c>
      <c r="AJ326" s="49">
        <v>9205</v>
      </c>
      <c r="AK326" s="49">
        <v>101250</v>
      </c>
      <c r="AL326" s="50">
        <v>92045</v>
      </c>
      <c r="AM326" s="50">
        <v>9205</v>
      </c>
      <c r="AN326" s="50">
        <v>101250</v>
      </c>
      <c r="AO326" s="47"/>
      <c r="AP326" s="48" t="s">
        <v>84</v>
      </c>
      <c r="AQ326" s="51">
        <v>30</v>
      </c>
      <c r="AR326" s="48" t="s">
        <v>221</v>
      </c>
      <c r="AS326" s="48" t="s">
        <v>231</v>
      </c>
      <c r="AT326" s="47" t="b">
        <v>0</v>
      </c>
      <c r="AU326" s="48" t="s">
        <v>81</v>
      </c>
      <c r="AV326" s="48"/>
      <c r="AW326" s="48" t="s">
        <v>222</v>
      </c>
      <c r="AX326" s="48"/>
      <c r="AY326" s="48" t="s">
        <v>85</v>
      </c>
      <c r="AZ326" s="47" t="b">
        <v>0</v>
      </c>
      <c r="BA326" s="47"/>
      <c r="BB326" s="47"/>
      <c r="BC326" s="48"/>
      <c r="BD326" s="48"/>
      <c r="BE326" s="47" t="b">
        <v>0</v>
      </c>
      <c r="BF326" s="47" t="b">
        <v>0</v>
      </c>
      <c r="BG326" s="48"/>
      <c r="BH326" s="48"/>
      <c r="BI326" s="49">
        <v>0</v>
      </c>
      <c r="BJ326" s="49">
        <v>0</v>
      </c>
      <c r="BK326" s="49">
        <v>101250</v>
      </c>
      <c r="BL326" s="48"/>
      <c r="BM326" s="48"/>
      <c r="BN326" s="48"/>
      <c r="BO326" s="48"/>
      <c r="BP326" s="48" t="s">
        <v>181</v>
      </c>
      <c r="BQ326" s="48"/>
      <c r="BR326" s="48"/>
      <c r="BS326" s="48">
        <v>0</v>
      </c>
      <c r="BT326" s="48"/>
      <c r="BU326" s="48"/>
      <c r="BW326" s="24" t="str">
        <f ca="1">VLOOKUP(BX326,Data!B:D,3,0)</f>
        <v>김화니</v>
      </c>
      <c r="BX326" s="24" t="str">
        <f>IFERROR(VLOOKUP(M326, 할인점점포등록!E:I, 5, 0), M326)</f>
        <v>인천약품</v>
      </c>
    </row>
    <row r="327" spans="2:76" ht="16.5" customHeight="1" x14ac:dyDescent="0.3">
      <c r="B327" s="47"/>
      <c r="C327" s="47" t="b">
        <v>1</v>
      </c>
      <c r="D327" s="48"/>
      <c r="E327" s="48" t="s">
        <v>211</v>
      </c>
      <c r="F327" s="48">
        <v>202610010048</v>
      </c>
      <c r="G327" s="52">
        <v>46296</v>
      </c>
      <c r="H327" s="48" t="s">
        <v>82</v>
      </c>
      <c r="I327" s="48" t="s">
        <v>83</v>
      </c>
      <c r="J327" s="48" t="s">
        <v>212</v>
      </c>
      <c r="K327" s="48" t="s">
        <v>213</v>
      </c>
      <c r="L327" s="48" t="s">
        <v>509</v>
      </c>
      <c r="M327" s="48" t="s">
        <v>509</v>
      </c>
      <c r="N327" s="48"/>
      <c r="O327" s="47" t="s">
        <v>510</v>
      </c>
      <c r="P327" s="48" t="s">
        <v>511</v>
      </c>
      <c r="Q327" s="48"/>
      <c r="R327" s="47" t="b">
        <v>0</v>
      </c>
      <c r="S327" s="48" t="s">
        <v>276</v>
      </c>
      <c r="T327" s="48" t="s">
        <v>275</v>
      </c>
      <c r="U327" s="48">
        <v>30</v>
      </c>
      <c r="V327" s="48" t="s">
        <v>218</v>
      </c>
      <c r="W327" s="48" t="s">
        <v>219</v>
      </c>
      <c r="X327" s="48" t="s">
        <v>225</v>
      </c>
      <c r="Y327" s="47"/>
      <c r="Z327" s="48" t="s">
        <v>84</v>
      </c>
      <c r="AA327" s="49">
        <v>5610</v>
      </c>
      <c r="AB327" s="49">
        <v>5049</v>
      </c>
      <c r="AC327" s="49">
        <v>30</v>
      </c>
      <c r="AD327" s="47" t="b">
        <v>1</v>
      </c>
      <c r="AE327" s="50">
        <v>10</v>
      </c>
      <c r="AF327" s="48" t="s">
        <v>9</v>
      </c>
      <c r="AG327" s="49">
        <v>1</v>
      </c>
      <c r="AH327" s="49">
        <v>5049</v>
      </c>
      <c r="AI327" s="49">
        <v>137700</v>
      </c>
      <c r="AJ327" s="49">
        <v>13770</v>
      </c>
      <c r="AK327" s="49">
        <v>151470</v>
      </c>
      <c r="AL327" s="50">
        <v>137700</v>
      </c>
      <c r="AM327" s="50">
        <v>13770</v>
      </c>
      <c r="AN327" s="50">
        <v>151470</v>
      </c>
      <c r="AO327" s="47"/>
      <c r="AP327" s="48" t="s">
        <v>84</v>
      </c>
      <c r="AQ327" s="51">
        <v>30</v>
      </c>
      <c r="AR327" s="48" t="s">
        <v>221</v>
      </c>
      <c r="AS327" s="48" t="s">
        <v>277</v>
      </c>
      <c r="AT327" s="47" t="b">
        <v>0</v>
      </c>
      <c r="AU327" s="48" t="s">
        <v>81</v>
      </c>
      <c r="AV327" s="48"/>
      <c r="AW327" s="48" t="s">
        <v>222</v>
      </c>
      <c r="AX327" s="48"/>
      <c r="AY327" s="48" t="s">
        <v>85</v>
      </c>
      <c r="AZ327" s="47" t="b">
        <v>0</v>
      </c>
      <c r="BA327" s="47"/>
      <c r="BB327" s="47"/>
      <c r="BC327" s="48"/>
      <c r="BD327" s="48"/>
      <c r="BE327" s="47" t="b">
        <v>0</v>
      </c>
      <c r="BF327" s="47" t="b">
        <v>0</v>
      </c>
      <c r="BG327" s="48"/>
      <c r="BH327" s="48"/>
      <c r="BI327" s="49">
        <v>0</v>
      </c>
      <c r="BJ327" s="49">
        <v>0</v>
      </c>
      <c r="BK327" s="49">
        <v>151470</v>
      </c>
      <c r="BL327" s="48"/>
      <c r="BM327" s="48"/>
      <c r="BN327" s="48"/>
      <c r="BO327" s="48"/>
      <c r="BP327" s="48" t="s">
        <v>181</v>
      </c>
      <c r="BQ327" s="48"/>
      <c r="BR327" s="48"/>
      <c r="BS327" s="48">
        <v>0</v>
      </c>
      <c r="BT327" s="48"/>
      <c r="BU327" s="48"/>
      <c r="BW327" s="24" t="str">
        <f ca="1">VLOOKUP(BX327,Data!B:D,3,0)</f>
        <v>김화니</v>
      </c>
      <c r="BX327" s="24" t="str">
        <f>IFERROR(VLOOKUP(M327, 할인점점포등록!E:I, 5, 0), M327)</f>
        <v>인천약품</v>
      </c>
    </row>
    <row r="328" spans="2:76" ht="16.5" customHeight="1" x14ac:dyDescent="0.3">
      <c r="B328" s="47"/>
      <c r="C328" s="47" t="b">
        <v>1</v>
      </c>
      <c r="D328" s="48"/>
      <c r="E328" s="48" t="s">
        <v>211</v>
      </c>
      <c r="F328" s="48">
        <v>202610010048</v>
      </c>
      <c r="G328" s="52">
        <v>46296</v>
      </c>
      <c r="H328" s="48" t="s">
        <v>82</v>
      </c>
      <c r="I328" s="48" t="s">
        <v>83</v>
      </c>
      <c r="J328" s="48" t="s">
        <v>212</v>
      </c>
      <c r="K328" s="48" t="s">
        <v>213</v>
      </c>
      <c r="L328" s="48" t="s">
        <v>509</v>
      </c>
      <c r="M328" s="48" t="s">
        <v>509</v>
      </c>
      <c r="N328" s="48"/>
      <c r="O328" s="47" t="s">
        <v>510</v>
      </c>
      <c r="P328" s="48" t="s">
        <v>511</v>
      </c>
      <c r="Q328" s="48"/>
      <c r="R328" s="47" t="b">
        <v>0</v>
      </c>
      <c r="S328" s="48" t="s">
        <v>274</v>
      </c>
      <c r="T328" s="48" t="s">
        <v>275</v>
      </c>
      <c r="U328" s="48">
        <v>300</v>
      </c>
      <c r="V328" s="48" t="s">
        <v>218</v>
      </c>
      <c r="W328" s="48" t="s">
        <v>219</v>
      </c>
      <c r="X328" s="48" t="s">
        <v>225</v>
      </c>
      <c r="Y328" s="47"/>
      <c r="Z328" s="48" t="s">
        <v>84</v>
      </c>
      <c r="AA328" s="49">
        <v>56100</v>
      </c>
      <c r="AB328" s="49">
        <v>50490</v>
      </c>
      <c r="AC328" s="49">
        <v>10</v>
      </c>
      <c r="AD328" s="47" t="b">
        <v>1</v>
      </c>
      <c r="AE328" s="50">
        <v>10</v>
      </c>
      <c r="AF328" s="48" t="s">
        <v>9</v>
      </c>
      <c r="AG328" s="49">
        <v>1</v>
      </c>
      <c r="AH328" s="49">
        <v>50490</v>
      </c>
      <c r="AI328" s="49">
        <v>459000</v>
      </c>
      <c r="AJ328" s="49">
        <v>45900</v>
      </c>
      <c r="AK328" s="49">
        <v>504900</v>
      </c>
      <c r="AL328" s="50">
        <v>459000</v>
      </c>
      <c r="AM328" s="50">
        <v>45900</v>
      </c>
      <c r="AN328" s="50">
        <v>504900</v>
      </c>
      <c r="AO328" s="47"/>
      <c r="AP328" s="48" t="s">
        <v>84</v>
      </c>
      <c r="AQ328" s="51">
        <v>10</v>
      </c>
      <c r="AR328" s="48" t="s">
        <v>221</v>
      </c>
      <c r="AS328" s="48">
        <v>26002</v>
      </c>
      <c r="AT328" s="47" t="b">
        <v>0</v>
      </c>
      <c r="AU328" s="48" t="s">
        <v>81</v>
      </c>
      <c r="AV328" s="48"/>
      <c r="AW328" s="48" t="s">
        <v>222</v>
      </c>
      <c r="AX328" s="48"/>
      <c r="AY328" s="48" t="s">
        <v>85</v>
      </c>
      <c r="AZ328" s="47" t="b">
        <v>0</v>
      </c>
      <c r="BA328" s="47"/>
      <c r="BB328" s="47"/>
      <c r="BC328" s="48"/>
      <c r="BD328" s="48"/>
      <c r="BE328" s="47" t="b">
        <v>0</v>
      </c>
      <c r="BF328" s="47" t="b">
        <v>0</v>
      </c>
      <c r="BG328" s="48"/>
      <c r="BH328" s="48"/>
      <c r="BI328" s="49">
        <v>0</v>
      </c>
      <c r="BJ328" s="49">
        <v>0</v>
      </c>
      <c r="BK328" s="49">
        <v>504900</v>
      </c>
      <c r="BL328" s="48"/>
      <c r="BM328" s="48"/>
      <c r="BN328" s="48"/>
      <c r="BO328" s="48"/>
      <c r="BP328" s="48" t="s">
        <v>181</v>
      </c>
      <c r="BQ328" s="48"/>
      <c r="BR328" s="48"/>
      <c r="BS328" s="48">
        <v>0</v>
      </c>
      <c r="BT328" s="48"/>
      <c r="BU328" s="48"/>
      <c r="BW328" s="24" t="str">
        <f ca="1">VLOOKUP(BX328,Data!B:D,3,0)</f>
        <v>김화니</v>
      </c>
      <c r="BX328" s="24" t="str">
        <f>IFERROR(VLOOKUP(M328, 할인점점포등록!E:I, 5, 0), M328)</f>
        <v>인천약품</v>
      </c>
    </row>
    <row r="329" spans="2:76" ht="16.5" customHeight="1" x14ac:dyDescent="0.3">
      <c r="B329" s="47"/>
      <c r="C329" s="47" t="b">
        <v>1</v>
      </c>
      <c r="D329" s="48"/>
      <c r="E329" s="48" t="s">
        <v>211</v>
      </c>
      <c r="F329" s="48">
        <v>202610010048</v>
      </c>
      <c r="G329" s="52">
        <v>46296</v>
      </c>
      <c r="H329" s="48" t="s">
        <v>82</v>
      </c>
      <c r="I329" s="48" t="s">
        <v>83</v>
      </c>
      <c r="J329" s="48" t="s">
        <v>212</v>
      </c>
      <c r="K329" s="48" t="s">
        <v>213</v>
      </c>
      <c r="L329" s="48" t="s">
        <v>509</v>
      </c>
      <c r="M329" s="48" t="s">
        <v>509</v>
      </c>
      <c r="N329" s="48"/>
      <c r="O329" s="47" t="s">
        <v>510</v>
      </c>
      <c r="P329" s="48" t="s">
        <v>511</v>
      </c>
      <c r="Q329" s="48"/>
      <c r="R329" s="47" t="b">
        <v>0</v>
      </c>
      <c r="S329" s="48" t="s">
        <v>337</v>
      </c>
      <c r="T329" s="48" t="s">
        <v>338</v>
      </c>
      <c r="U329" s="48">
        <v>100</v>
      </c>
      <c r="V329" s="48" t="s">
        <v>234</v>
      </c>
      <c r="W329" s="48" t="s">
        <v>235</v>
      </c>
      <c r="X329" s="48" t="s">
        <v>330</v>
      </c>
      <c r="Y329" s="47"/>
      <c r="Z329" s="48" t="s">
        <v>84</v>
      </c>
      <c r="AA329" s="49">
        <v>33000</v>
      </c>
      <c r="AB329" s="49">
        <v>29700</v>
      </c>
      <c r="AC329" s="49">
        <v>30</v>
      </c>
      <c r="AD329" s="47" t="b">
        <v>1</v>
      </c>
      <c r="AE329" s="50">
        <v>10</v>
      </c>
      <c r="AF329" s="48" t="s">
        <v>9</v>
      </c>
      <c r="AG329" s="49">
        <v>1</v>
      </c>
      <c r="AH329" s="49">
        <v>29700</v>
      </c>
      <c r="AI329" s="49">
        <v>810000</v>
      </c>
      <c r="AJ329" s="49">
        <v>81000</v>
      </c>
      <c r="AK329" s="49">
        <v>891000</v>
      </c>
      <c r="AL329" s="50">
        <v>810000</v>
      </c>
      <c r="AM329" s="50">
        <v>81000</v>
      </c>
      <c r="AN329" s="50">
        <v>891000</v>
      </c>
      <c r="AO329" s="47"/>
      <c r="AP329" s="48" t="s">
        <v>84</v>
      </c>
      <c r="AQ329" s="51">
        <v>30</v>
      </c>
      <c r="AR329" s="48" t="s">
        <v>221</v>
      </c>
      <c r="AS329" s="48" t="s">
        <v>981</v>
      </c>
      <c r="AT329" s="47" t="b">
        <v>0</v>
      </c>
      <c r="AU329" s="48" t="s">
        <v>81</v>
      </c>
      <c r="AV329" s="48"/>
      <c r="AW329" s="48" t="s">
        <v>222</v>
      </c>
      <c r="AX329" s="48"/>
      <c r="AY329" s="48" t="s">
        <v>85</v>
      </c>
      <c r="AZ329" s="47" t="b">
        <v>0</v>
      </c>
      <c r="BA329" s="47"/>
      <c r="BB329" s="47"/>
      <c r="BC329" s="48"/>
      <c r="BD329" s="48"/>
      <c r="BE329" s="47" t="b">
        <v>0</v>
      </c>
      <c r="BF329" s="47" t="b">
        <v>0</v>
      </c>
      <c r="BG329" s="48"/>
      <c r="BH329" s="48"/>
      <c r="BI329" s="49">
        <v>0</v>
      </c>
      <c r="BJ329" s="49">
        <v>0</v>
      </c>
      <c r="BK329" s="49">
        <v>891000</v>
      </c>
      <c r="BL329" s="48"/>
      <c r="BM329" s="48"/>
      <c r="BN329" s="48"/>
      <c r="BO329" s="48"/>
      <c r="BP329" s="48" t="s">
        <v>181</v>
      </c>
      <c r="BQ329" s="48"/>
      <c r="BR329" s="48"/>
      <c r="BS329" s="48">
        <v>0</v>
      </c>
      <c r="BT329" s="48"/>
      <c r="BU329" s="48"/>
      <c r="BW329" s="24" t="str">
        <f ca="1">VLOOKUP(BX329,Data!B:D,3,0)</f>
        <v>김화니</v>
      </c>
      <c r="BX329" s="24" t="str">
        <f>IFERROR(VLOOKUP(M329, 할인점점포등록!E:I, 5, 0), M329)</f>
        <v>인천약품</v>
      </c>
    </row>
    <row r="330" spans="2:76" ht="16.5" customHeight="1" x14ac:dyDescent="0.3">
      <c r="B330" s="47"/>
      <c r="C330" s="47" t="b">
        <v>1</v>
      </c>
      <c r="D330" s="48"/>
      <c r="E330" s="48" t="s">
        <v>211</v>
      </c>
      <c r="F330" s="48">
        <v>202610010048</v>
      </c>
      <c r="G330" s="52">
        <v>46296</v>
      </c>
      <c r="H330" s="48" t="s">
        <v>82</v>
      </c>
      <c r="I330" s="48" t="s">
        <v>83</v>
      </c>
      <c r="J330" s="48" t="s">
        <v>212</v>
      </c>
      <c r="K330" s="48" t="s">
        <v>213</v>
      </c>
      <c r="L330" s="48" t="s">
        <v>509</v>
      </c>
      <c r="M330" s="48" t="s">
        <v>509</v>
      </c>
      <c r="N330" s="48"/>
      <c r="O330" s="47" t="s">
        <v>510</v>
      </c>
      <c r="P330" s="48" t="s">
        <v>511</v>
      </c>
      <c r="Q330" s="48"/>
      <c r="R330" s="47" t="b">
        <v>0</v>
      </c>
      <c r="S330" s="48" t="s">
        <v>263</v>
      </c>
      <c r="T330" s="48" t="s">
        <v>264</v>
      </c>
      <c r="U330" s="48">
        <v>28</v>
      </c>
      <c r="V330" s="48" t="s">
        <v>234</v>
      </c>
      <c r="W330" s="48" t="s">
        <v>235</v>
      </c>
      <c r="X330" s="48" t="s">
        <v>236</v>
      </c>
      <c r="Y330" s="47"/>
      <c r="Z330" s="48" t="s">
        <v>84</v>
      </c>
      <c r="AA330" s="49">
        <v>18172</v>
      </c>
      <c r="AB330" s="49">
        <v>16354.8</v>
      </c>
      <c r="AC330" s="49">
        <v>100</v>
      </c>
      <c r="AD330" s="47" t="b">
        <v>1</v>
      </c>
      <c r="AE330" s="50">
        <v>10</v>
      </c>
      <c r="AF330" s="48" t="s">
        <v>9</v>
      </c>
      <c r="AG330" s="49">
        <v>1</v>
      </c>
      <c r="AH330" s="49">
        <v>16354.8</v>
      </c>
      <c r="AI330" s="49">
        <v>1486800</v>
      </c>
      <c r="AJ330" s="49">
        <v>148680</v>
      </c>
      <c r="AK330" s="49">
        <v>1635480</v>
      </c>
      <c r="AL330" s="50">
        <v>1486800</v>
      </c>
      <c r="AM330" s="50">
        <v>148680</v>
      </c>
      <c r="AN330" s="50">
        <v>1635480</v>
      </c>
      <c r="AO330" s="47"/>
      <c r="AP330" s="48" t="s">
        <v>84</v>
      </c>
      <c r="AQ330" s="51">
        <v>100</v>
      </c>
      <c r="AR330" s="48" t="s">
        <v>221</v>
      </c>
      <c r="AS330" s="48">
        <v>26001</v>
      </c>
      <c r="AT330" s="47" t="b">
        <v>0</v>
      </c>
      <c r="AU330" s="48" t="s">
        <v>81</v>
      </c>
      <c r="AV330" s="48"/>
      <c r="AW330" s="48" t="s">
        <v>222</v>
      </c>
      <c r="AX330" s="48"/>
      <c r="AY330" s="48" t="s">
        <v>85</v>
      </c>
      <c r="AZ330" s="47" t="b">
        <v>0</v>
      </c>
      <c r="BA330" s="47"/>
      <c r="BB330" s="47"/>
      <c r="BC330" s="48"/>
      <c r="BD330" s="48"/>
      <c r="BE330" s="47" t="b">
        <v>0</v>
      </c>
      <c r="BF330" s="47" t="b">
        <v>0</v>
      </c>
      <c r="BG330" s="48"/>
      <c r="BH330" s="48"/>
      <c r="BI330" s="49">
        <v>0</v>
      </c>
      <c r="BJ330" s="49">
        <v>0</v>
      </c>
      <c r="BK330" s="49">
        <v>1635480</v>
      </c>
      <c r="BL330" s="48"/>
      <c r="BM330" s="48"/>
      <c r="BN330" s="48"/>
      <c r="BO330" s="48"/>
      <c r="BP330" s="48" t="s">
        <v>181</v>
      </c>
      <c r="BQ330" s="48"/>
      <c r="BR330" s="48"/>
      <c r="BS330" s="48">
        <v>0</v>
      </c>
      <c r="BT330" s="48"/>
      <c r="BU330" s="48"/>
      <c r="BW330" s="24" t="str">
        <f ca="1">VLOOKUP(BX330,Data!B:D,3,0)</f>
        <v>김화니</v>
      </c>
      <c r="BX330" s="24" t="str">
        <f>IFERROR(VLOOKUP(M330, 할인점점포등록!E:I, 5, 0), M330)</f>
        <v>인천약품</v>
      </c>
    </row>
    <row r="331" spans="2:76" ht="16.5" customHeight="1" x14ac:dyDescent="0.3">
      <c r="B331" s="47"/>
      <c r="C331" s="47" t="b">
        <v>1</v>
      </c>
      <c r="D331" s="48"/>
      <c r="E331" s="48" t="s">
        <v>211</v>
      </c>
      <c r="F331" s="48">
        <v>202610010048</v>
      </c>
      <c r="G331" s="52">
        <v>46296</v>
      </c>
      <c r="H331" s="48" t="s">
        <v>82</v>
      </c>
      <c r="I331" s="48" t="s">
        <v>83</v>
      </c>
      <c r="J331" s="48" t="s">
        <v>212</v>
      </c>
      <c r="K331" s="48" t="s">
        <v>213</v>
      </c>
      <c r="L331" s="48" t="s">
        <v>509</v>
      </c>
      <c r="M331" s="48" t="s">
        <v>509</v>
      </c>
      <c r="N331" s="48"/>
      <c r="O331" s="47" t="s">
        <v>510</v>
      </c>
      <c r="P331" s="48" t="s">
        <v>511</v>
      </c>
      <c r="Q331" s="48"/>
      <c r="R331" s="47" t="b">
        <v>0</v>
      </c>
      <c r="S331" s="48" t="s">
        <v>423</v>
      </c>
      <c r="T331" s="48" t="s">
        <v>424</v>
      </c>
      <c r="U331" s="48">
        <v>28</v>
      </c>
      <c r="V331" s="48" t="s">
        <v>234</v>
      </c>
      <c r="W331" s="48" t="s">
        <v>235</v>
      </c>
      <c r="X331" s="48" t="s">
        <v>236</v>
      </c>
      <c r="Y331" s="47"/>
      <c r="Z331" s="48" t="s">
        <v>84</v>
      </c>
      <c r="AA331" s="49">
        <v>30800</v>
      </c>
      <c r="AB331" s="49">
        <v>27720</v>
      </c>
      <c r="AC331" s="49">
        <v>30</v>
      </c>
      <c r="AD331" s="47" t="b">
        <v>1</v>
      </c>
      <c r="AE331" s="50">
        <v>10</v>
      </c>
      <c r="AF331" s="48" t="s">
        <v>9</v>
      </c>
      <c r="AG331" s="49">
        <v>1</v>
      </c>
      <c r="AH331" s="49">
        <v>27720</v>
      </c>
      <c r="AI331" s="49">
        <v>756000</v>
      </c>
      <c r="AJ331" s="49">
        <v>75600</v>
      </c>
      <c r="AK331" s="49">
        <v>831600</v>
      </c>
      <c r="AL331" s="50">
        <v>756000</v>
      </c>
      <c r="AM331" s="50">
        <v>75600</v>
      </c>
      <c r="AN331" s="50">
        <v>831600</v>
      </c>
      <c r="AO331" s="47"/>
      <c r="AP331" s="48" t="s">
        <v>84</v>
      </c>
      <c r="AQ331" s="51">
        <v>30</v>
      </c>
      <c r="AR331" s="48" t="s">
        <v>221</v>
      </c>
      <c r="AS331" s="48">
        <v>26001</v>
      </c>
      <c r="AT331" s="47" t="b">
        <v>0</v>
      </c>
      <c r="AU331" s="48" t="s">
        <v>81</v>
      </c>
      <c r="AV331" s="48"/>
      <c r="AW331" s="48" t="s">
        <v>222</v>
      </c>
      <c r="AX331" s="48"/>
      <c r="AY331" s="48" t="s">
        <v>85</v>
      </c>
      <c r="AZ331" s="47" t="b">
        <v>0</v>
      </c>
      <c r="BA331" s="47"/>
      <c r="BB331" s="47"/>
      <c r="BC331" s="48"/>
      <c r="BD331" s="48"/>
      <c r="BE331" s="47" t="b">
        <v>0</v>
      </c>
      <c r="BF331" s="47" t="b">
        <v>0</v>
      </c>
      <c r="BG331" s="48"/>
      <c r="BH331" s="48"/>
      <c r="BI331" s="49">
        <v>0</v>
      </c>
      <c r="BJ331" s="49">
        <v>0</v>
      </c>
      <c r="BK331" s="49">
        <v>831600</v>
      </c>
      <c r="BL331" s="48"/>
      <c r="BM331" s="48"/>
      <c r="BN331" s="48"/>
      <c r="BO331" s="48"/>
      <c r="BP331" s="48" t="s">
        <v>181</v>
      </c>
      <c r="BQ331" s="48"/>
      <c r="BR331" s="48"/>
      <c r="BS331" s="48">
        <v>0</v>
      </c>
      <c r="BT331" s="48"/>
      <c r="BU331" s="48"/>
      <c r="BW331" s="24" t="str">
        <f ca="1">VLOOKUP(BX331,Data!B:D,3,0)</f>
        <v>김화니</v>
      </c>
      <c r="BX331" s="24" t="str">
        <f>IFERROR(VLOOKUP(M331, 할인점점포등록!E:I, 5, 0), M331)</f>
        <v>인천약품</v>
      </c>
    </row>
    <row r="332" spans="2:76" ht="16.5" customHeight="1" x14ac:dyDescent="0.3">
      <c r="B332" s="47"/>
      <c r="C332" s="47" t="b">
        <v>1</v>
      </c>
      <c r="D332" s="48"/>
      <c r="E332" s="48" t="s">
        <v>211</v>
      </c>
      <c r="F332" s="48">
        <v>202610010048</v>
      </c>
      <c r="G332" s="52">
        <v>46296</v>
      </c>
      <c r="H332" s="48" t="s">
        <v>82</v>
      </c>
      <c r="I332" s="48" t="s">
        <v>83</v>
      </c>
      <c r="J332" s="48" t="s">
        <v>212</v>
      </c>
      <c r="K332" s="48" t="s">
        <v>213</v>
      </c>
      <c r="L332" s="48" t="s">
        <v>509</v>
      </c>
      <c r="M332" s="48" t="s">
        <v>509</v>
      </c>
      <c r="N332" s="48"/>
      <c r="O332" s="47" t="s">
        <v>510</v>
      </c>
      <c r="P332" s="48" t="s">
        <v>511</v>
      </c>
      <c r="Q332" s="48"/>
      <c r="R332" s="47" t="b">
        <v>0</v>
      </c>
      <c r="S332" s="48" t="s">
        <v>241</v>
      </c>
      <c r="T332" s="48" t="s">
        <v>242</v>
      </c>
      <c r="U332" s="48">
        <v>28</v>
      </c>
      <c r="V332" s="48" t="s">
        <v>234</v>
      </c>
      <c r="W332" s="48" t="s">
        <v>235</v>
      </c>
      <c r="X332" s="48" t="s">
        <v>236</v>
      </c>
      <c r="Y332" s="47"/>
      <c r="Z332" s="48" t="s">
        <v>84</v>
      </c>
      <c r="AA332" s="49">
        <v>12712</v>
      </c>
      <c r="AB332" s="49">
        <v>11441</v>
      </c>
      <c r="AC332" s="49">
        <v>80</v>
      </c>
      <c r="AD332" s="47" t="b">
        <v>1</v>
      </c>
      <c r="AE332" s="50">
        <v>10</v>
      </c>
      <c r="AF332" s="48" t="s">
        <v>9</v>
      </c>
      <c r="AG332" s="49">
        <v>1</v>
      </c>
      <c r="AH332" s="49">
        <v>11441</v>
      </c>
      <c r="AI332" s="49">
        <v>832072.8</v>
      </c>
      <c r="AJ332" s="49">
        <v>83207.199999999997</v>
      </c>
      <c r="AK332" s="49">
        <v>915280</v>
      </c>
      <c r="AL332" s="50">
        <v>832073</v>
      </c>
      <c r="AM332" s="50">
        <v>83207</v>
      </c>
      <c r="AN332" s="50">
        <v>915280</v>
      </c>
      <c r="AO332" s="47"/>
      <c r="AP332" s="48" t="s">
        <v>84</v>
      </c>
      <c r="AQ332" s="51">
        <v>80</v>
      </c>
      <c r="AR332" s="48" t="s">
        <v>221</v>
      </c>
      <c r="AS332" s="48">
        <v>26002</v>
      </c>
      <c r="AT332" s="47" t="b">
        <v>0</v>
      </c>
      <c r="AU332" s="48" t="s">
        <v>81</v>
      </c>
      <c r="AV332" s="48"/>
      <c r="AW332" s="48" t="s">
        <v>222</v>
      </c>
      <c r="AX332" s="48"/>
      <c r="AY332" s="48" t="s">
        <v>85</v>
      </c>
      <c r="AZ332" s="47" t="b">
        <v>0</v>
      </c>
      <c r="BA332" s="47"/>
      <c r="BB332" s="47"/>
      <c r="BC332" s="48"/>
      <c r="BD332" s="48"/>
      <c r="BE332" s="47" t="b">
        <v>0</v>
      </c>
      <c r="BF332" s="47" t="b">
        <v>0</v>
      </c>
      <c r="BG332" s="48"/>
      <c r="BH332" s="48"/>
      <c r="BI332" s="49">
        <v>0</v>
      </c>
      <c r="BJ332" s="49">
        <v>0</v>
      </c>
      <c r="BK332" s="49">
        <v>915280</v>
      </c>
      <c r="BL332" s="48"/>
      <c r="BM332" s="48"/>
      <c r="BN332" s="48"/>
      <c r="BO332" s="48"/>
      <c r="BP332" s="48" t="s">
        <v>181</v>
      </c>
      <c r="BQ332" s="48"/>
      <c r="BR332" s="48"/>
      <c r="BS332" s="48">
        <v>0</v>
      </c>
      <c r="BT332" s="48"/>
      <c r="BU332" s="48"/>
      <c r="BW332" s="24" t="str">
        <f ca="1">VLOOKUP(BX332,Data!B:D,3,0)</f>
        <v>김화니</v>
      </c>
      <c r="BX332" s="24" t="str">
        <f>IFERROR(VLOOKUP(M332, 할인점점포등록!E:I, 5, 0), M332)</f>
        <v>인천약품</v>
      </c>
    </row>
    <row r="333" spans="2:76" ht="16.5" customHeight="1" x14ac:dyDescent="0.3">
      <c r="B333" s="47"/>
      <c r="C333" s="47" t="b">
        <v>1</v>
      </c>
      <c r="D333" s="48"/>
      <c r="E333" s="48" t="s">
        <v>211</v>
      </c>
      <c r="F333" s="48">
        <v>202610010048</v>
      </c>
      <c r="G333" s="52">
        <v>46296</v>
      </c>
      <c r="H333" s="48" t="s">
        <v>82</v>
      </c>
      <c r="I333" s="48" t="s">
        <v>83</v>
      </c>
      <c r="J333" s="48" t="s">
        <v>212</v>
      </c>
      <c r="K333" s="48" t="s">
        <v>213</v>
      </c>
      <c r="L333" s="48" t="s">
        <v>509</v>
      </c>
      <c r="M333" s="48" t="s">
        <v>509</v>
      </c>
      <c r="N333" s="48"/>
      <c r="O333" s="47" t="s">
        <v>510</v>
      </c>
      <c r="P333" s="48" t="s">
        <v>511</v>
      </c>
      <c r="Q333" s="48"/>
      <c r="R333" s="47" t="b">
        <v>0</v>
      </c>
      <c r="S333" s="48" t="s">
        <v>241</v>
      </c>
      <c r="T333" s="48" t="s">
        <v>242</v>
      </c>
      <c r="U333" s="48">
        <v>28</v>
      </c>
      <c r="V333" s="48" t="s">
        <v>234</v>
      </c>
      <c r="W333" s="48" t="s">
        <v>235</v>
      </c>
      <c r="X333" s="48" t="s">
        <v>236</v>
      </c>
      <c r="Y333" s="47"/>
      <c r="Z333" s="48" t="s">
        <v>84</v>
      </c>
      <c r="AA333" s="49">
        <v>12712</v>
      </c>
      <c r="AB333" s="49">
        <v>11441</v>
      </c>
      <c r="AC333" s="49">
        <v>320</v>
      </c>
      <c r="AD333" s="47" t="b">
        <v>1</v>
      </c>
      <c r="AE333" s="50">
        <v>10</v>
      </c>
      <c r="AF333" s="48" t="s">
        <v>9</v>
      </c>
      <c r="AG333" s="49">
        <v>1</v>
      </c>
      <c r="AH333" s="49">
        <v>11441</v>
      </c>
      <c r="AI333" s="49">
        <v>3328291.2</v>
      </c>
      <c r="AJ333" s="49">
        <v>332828.79999999999</v>
      </c>
      <c r="AK333" s="49">
        <v>3661120</v>
      </c>
      <c r="AL333" s="50">
        <v>3328291</v>
      </c>
      <c r="AM333" s="50">
        <v>332829</v>
      </c>
      <c r="AN333" s="50">
        <v>3661120</v>
      </c>
      <c r="AO333" s="47"/>
      <c r="AP333" s="48" t="s">
        <v>84</v>
      </c>
      <c r="AQ333" s="51">
        <v>320</v>
      </c>
      <c r="AR333" s="48" t="s">
        <v>221</v>
      </c>
      <c r="AS333" s="48">
        <v>26001</v>
      </c>
      <c r="AT333" s="47" t="b">
        <v>0</v>
      </c>
      <c r="AU333" s="48" t="s">
        <v>81</v>
      </c>
      <c r="AV333" s="48"/>
      <c r="AW333" s="48" t="s">
        <v>222</v>
      </c>
      <c r="AX333" s="48"/>
      <c r="AY333" s="48" t="s">
        <v>85</v>
      </c>
      <c r="AZ333" s="47" t="b">
        <v>0</v>
      </c>
      <c r="BA333" s="47"/>
      <c r="BB333" s="47"/>
      <c r="BC333" s="48"/>
      <c r="BD333" s="48"/>
      <c r="BE333" s="47" t="b">
        <v>0</v>
      </c>
      <c r="BF333" s="47" t="b">
        <v>0</v>
      </c>
      <c r="BG333" s="48"/>
      <c r="BH333" s="48"/>
      <c r="BI333" s="49">
        <v>0</v>
      </c>
      <c r="BJ333" s="49">
        <v>0</v>
      </c>
      <c r="BK333" s="49">
        <v>3661120</v>
      </c>
      <c r="BL333" s="48"/>
      <c r="BM333" s="48"/>
      <c r="BN333" s="48"/>
      <c r="BO333" s="48"/>
      <c r="BP333" s="48" t="s">
        <v>181</v>
      </c>
      <c r="BQ333" s="48"/>
      <c r="BR333" s="48"/>
      <c r="BS333" s="48">
        <v>0</v>
      </c>
      <c r="BT333" s="48"/>
      <c r="BU333" s="48"/>
      <c r="BW333" s="24" t="str">
        <f ca="1">VLOOKUP(BX333,Data!B:D,3,0)</f>
        <v>김화니</v>
      </c>
      <c r="BX333" s="24" t="str">
        <f>IFERROR(VLOOKUP(M333, 할인점점포등록!E:I, 5, 0), M333)</f>
        <v>인천약품</v>
      </c>
    </row>
    <row r="334" spans="2:76" ht="16.5" customHeight="1" x14ac:dyDescent="0.3">
      <c r="B334" s="47"/>
      <c r="C334" s="47" t="b">
        <v>1</v>
      </c>
      <c r="D334" s="48"/>
      <c r="E334" s="48" t="s">
        <v>211</v>
      </c>
      <c r="F334" s="48">
        <v>202610010048</v>
      </c>
      <c r="G334" s="52">
        <v>46296</v>
      </c>
      <c r="H334" s="48" t="s">
        <v>82</v>
      </c>
      <c r="I334" s="48" t="s">
        <v>83</v>
      </c>
      <c r="J334" s="48" t="s">
        <v>212</v>
      </c>
      <c r="K334" s="48" t="s">
        <v>213</v>
      </c>
      <c r="L334" s="48" t="s">
        <v>509</v>
      </c>
      <c r="M334" s="48" t="s">
        <v>509</v>
      </c>
      <c r="N334" s="48"/>
      <c r="O334" s="47" t="s">
        <v>510</v>
      </c>
      <c r="P334" s="48" t="s">
        <v>511</v>
      </c>
      <c r="Q334" s="48"/>
      <c r="R334" s="47" t="b">
        <v>0</v>
      </c>
      <c r="S334" s="48" t="s">
        <v>387</v>
      </c>
      <c r="T334" s="48" t="s">
        <v>388</v>
      </c>
      <c r="U334" s="48">
        <v>4</v>
      </c>
      <c r="V334" s="48" t="s">
        <v>234</v>
      </c>
      <c r="W334" s="48" t="s">
        <v>235</v>
      </c>
      <c r="X334" s="48" t="s">
        <v>236</v>
      </c>
      <c r="Y334" s="47"/>
      <c r="Z334" s="48" t="s">
        <v>84</v>
      </c>
      <c r="AA334" s="49">
        <v>17232</v>
      </c>
      <c r="AB334" s="49">
        <v>15509</v>
      </c>
      <c r="AC334" s="49">
        <v>10</v>
      </c>
      <c r="AD334" s="47" t="b">
        <v>1</v>
      </c>
      <c r="AE334" s="50">
        <v>10</v>
      </c>
      <c r="AF334" s="48" t="s">
        <v>9</v>
      </c>
      <c r="AG334" s="49">
        <v>1</v>
      </c>
      <c r="AH334" s="49">
        <v>15509</v>
      </c>
      <c r="AI334" s="49">
        <v>140991</v>
      </c>
      <c r="AJ334" s="49">
        <v>14099</v>
      </c>
      <c r="AK334" s="49">
        <v>155090</v>
      </c>
      <c r="AL334" s="50">
        <v>140991</v>
      </c>
      <c r="AM334" s="50">
        <v>14099</v>
      </c>
      <c r="AN334" s="50">
        <v>155090</v>
      </c>
      <c r="AO334" s="47"/>
      <c r="AP334" s="48" t="s">
        <v>84</v>
      </c>
      <c r="AQ334" s="51">
        <v>10</v>
      </c>
      <c r="AR334" s="48" t="s">
        <v>221</v>
      </c>
      <c r="AS334" s="48">
        <v>26001</v>
      </c>
      <c r="AT334" s="47" t="b">
        <v>0</v>
      </c>
      <c r="AU334" s="48" t="s">
        <v>81</v>
      </c>
      <c r="AV334" s="48"/>
      <c r="AW334" s="48" t="s">
        <v>222</v>
      </c>
      <c r="AX334" s="48"/>
      <c r="AY334" s="48" t="s">
        <v>85</v>
      </c>
      <c r="AZ334" s="47" t="b">
        <v>0</v>
      </c>
      <c r="BA334" s="47"/>
      <c r="BB334" s="47"/>
      <c r="BC334" s="48"/>
      <c r="BD334" s="48"/>
      <c r="BE334" s="47" t="b">
        <v>0</v>
      </c>
      <c r="BF334" s="47" t="b">
        <v>0</v>
      </c>
      <c r="BG334" s="48"/>
      <c r="BH334" s="48"/>
      <c r="BI334" s="49">
        <v>0</v>
      </c>
      <c r="BJ334" s="49">
        <v>0</v>
      </c>
      <c r="BK334" s="49">
        <v>155090</v>
      </c>
      <c r="BL334" s="48"/>
      <c r="BM334" s="48"/>
      <c r="BN334" s="48"/>
      <c r="BO334" s="48"/>
      <c r="BP334" s="48" t="s">
        <v>181</v>
      </c>
      <c r="BQ334" s="48"/>
      <c r="BR334" s="48"/>
      <c r="BS334" s="48">
        <v>0</v>
      </c>
      <c r="BT334" s="48"/>
      <c r="BU334" s="48"/>
      <c r="BW334" s="24" t="str">
        <f ca="1">VLOOKUP(BX334,Data!B:D,3,0)</f>
        <v>김화니</v>
      </c>
      <c r="BX334" s="24" t="str">
        <f>IFERROR(VLOOKUP(M334, 할인점점포등록!E:I, 5, 0), M334)</f>
        <v>인천약품</v>
      </c>
    </row>
    <row r="335" spans="2:76" ht="16.5" customHeight="1" x14ac:dyDescent="0.3">
      <c r="B335" s="47"/>
      <c r="C335" s="47" t="b">
        <v>1</v>
      </c>
      <c r="D335" s="48"/>
      <c r="E335" s="48" t="s">
        <v>211</v>
      </c>
      <c r="F335" s="48">
        <v>202610010048</v>
      </c>
      <c r="G335" s="52">
        <v>46296</v>
      </c>
      <c r="H335" s="48" t="s">
        <v>82</v>
      </c>
      <c r="I335" s="48" t="s">
        <v>83</v>
      </c>
      <c r="J335" s="48" t="s">
        <v>212</v>
      </c>
      <c r="K335" s="48" t="s">
        <v>213</v>
      </c>
      <c r="L335" s="48" t="s">
        <v>509</v>
      </c>
      <c r="M335" s="48" t="s">
        <v>509</v>
      </c>
      <c r="N335" s="48"/>
      <c r="O335" s="47" t="s">
        <v>510</v>
      </c>
      <c r="P335" s="48" t="s">
        <v>511</v>
      </c>
      <c r="Q335" s="48"/>
      <c r="R335" s="47" t="b">
        <v>0</v>
      </c>
      <c r="S335" s="48" t="s">
        <v>377</v>
      </c>
      <c r="T335" s="48" t="s">
        <v>378</v>
      </c>
      <c r="U335" s="48">
        <v>4</v>
      </c>
      <c r="V335" s="48" t="s">
        <v>234</v>
      </c>
      <c r="W335" s="48" t="s">
        <v>235</v>
      </c>
      <c r="X335" s="48" t="s">
        <v>236</v>
      </c>
      <c r="Y335" s="47"/>
      <c r="Z335" s="48" t="s">
        <v>84</v>
      </c>
      <c r="AA335" s="49">
        <v>23200</v>
      </c>
      <c r="AB335" s="49">
        <v>20880</v>
      </c>
      <c r="AC335" s="49">
        <v>100</v>
      </c>
      <c r="AD335" s="47" t="b">
        <v>1</v>
      </c>
      <c r="AE335" s="50">
        <v>10</v>
      </c>
      <c r="AF335" s="48" t="s">
        <v>9</v>
      </c>
      <c r="AG335" s="49">
        <v>1</v>
      </c>
      <c r="AH335" s="49">
        <v>20880</v>
      </c>
      <c r="AI335" s="49">
        <v>1898182</v>
      </c>
      <c r="AJ335" s="49">
        <v>189818</v>
      </c>
      <c r="AK335" s="49">
        <v>2088000</v>
      </c>
      <c r="AL335" s="50">
        <v>1898182</v>
      </c>
      <c r="AM335" s="50">
        <v>189818</v>
      </c>
      <c r="AN335" s="50">
        <v>2088000</v>
      </c>
      <c r="AO335" s="47"/>
      <c r="AP335" s="48" t="s">
        <v>84</v>
      </c>
      <c r="AQ335" s="51">
        <v>100</v>
      </c>
      <c r="AR335" s="48" t="s">
        <v>221</v>
      </c>
      <c r="AS335" s="48">
        <v>26001</v>
      </c>
      <c r="AT335" s="47" t="b">
        <v>0</v>
      </c>
      <c r="AU335" s="48" t="s">
        <v>81</v>
      </c>
      <c r="AV335" s="48"/>
      <c r="AW335" s="48" t="s">
        <v>222</v>
      </c>
      <c r="AX335" s="48"/>
      <c r="AY335" s="48" t="s">
        <v>85</v>
      </c>
      <c r="AZ335" s="47" t="b">
        <v>0</v>
      </c>
      <c r="BA335" s="47"/>
      <c r="BB335" s="47"/>
      <c r="BC335" s="48"/>
      <c r="BD335" s="48"/>
      <c r="BE335" s="47" t="b">
        <v>0</v>
      </c>
      <c r="BF335" s="47" t="b">
        <v>0</v>
      </c>
      <c r="BG335" s="48"/>
      <c r="BH335" s="48"/>
      <c r="BI335" s="49">
        <v>0</v>
      </c>
      <c r="BJ335" s="49">
        <v>0</v>
      </c>
      <c r="BK335" s="49">
        <v>2088000</v>
      </c>
      <c r="BL335" s="48"/>
      <c r="BM335" s="48"/>
      <c r="BN335" s="48"/>
      <c r="BO335" s="48"/>
      <c r="BP335" s="48" t="s">
        <v>181</v>
      </c>
      <c r="BQ335" s="48"/>
      <c r="BR335" s="48"/>
      <c r="BS335" s="48">
        <v>0</v>
      </c>
      <c r="BT335" s="48"/>
      <c r="BU335" s="48"/>
      <c r="BW335" s="24" t="str">
        <f ca="1">VLOOKUP(BX335,Data!B:D,3,0)</f>
        <v>김화니</v>
      </c>
      <c r="BX335" s="24" t="str">
        <f>IFERROR(VLOOKUP(M335, 할인점점포등록!E:I, 5, 0), M335)</f>
        <v>인천약품</v>
      </c>
    </row>
    <row r="336" spans="2:76" ht="16.5" customHeight="1" x14ac:dyDescent="0.3">
      <c r="B336" s="47"/>
      <c r="C336" s="47" t="b">
        <v>1</v>
      </c>
      <c r="D336" s="48"/>
      <c r="E336" s="48" t="s">
        <v>211</v>
      </c>
      <c r="F336" s="48">
        <v>202610010048</v>
      </c>
      <c r="G336" s="52">
        <v>46296</v>
      </c>
      <c r="H336" s="48" t="s">
        <v>82</v>
      </c>
      <c r="I336" s="48" t="s">
        <v>83</v>
      </c>
      <c r="J336" s="48" t="s">
        <v>212</v>
      </c>
      <c r="K336" s="48" t="s">
        <v>213</v>
      </c>
      <c r="L336" s="48" t="s">
        <v>509</v>
      </c>
      <c r="M336" s="48" t="s">
        <v>509</v>
      </c>
      <c r="N336" s="48"/>
      <c r="O336" s="47" t="s">
        <v>510</v>
      </c>
      <c r="P336" s="48" t="s">
        <v>511</v>
      </c>
      <c r="Q336" s="48"/>
      <c r="R336" s="47" t="b">
        <v>0</v>
      </c>
      <c r="S336" s="48" t="s">
        <v>294</v>
      </c>
      <c r="T336" s="48" t="s">
        <v>295</v>
      </c>
      <c r="U336" s="48">
        <v>21</v>
      </c>
      <c r="V336" s="48" t="s">
        <v>218</v>
      </c>
      <c r="W336" s="48" t="s">
        <v>219</v>
      </c>
      <c r="X336" s="48" t="s">
        <v>225</v>
      </c>
      <c r="Y336" s="47"/>
      <c r="Z336" s="48" t="s">
        <v>84</v>
      </c>
      <c r="AA336" s="49">
        <v>25200</v>
      </c>
      <c r="AB336" s="49">
        <v>22680</v>
      </c>
      <c r="AC336" s="49">
        <v>200</v>
      </c>
      <c r="AD336" s="47" t="b">
        <v>1</v>
      </c>
      <c r="AE336" s="50">
        <v>10</v>
      </c>
      <c r="AF336" s="48" t="s">
        <v>9</v>
      </c>
      <c r="AG336" s="49">
        <v>1</v>
      </c>
      <c r="AH336" s="49">
        <v>22680</v>
      </c>
      <c r="AI336" s="49">
        <v>4123636</v>
      </c>
      <c r="AJ336" s="49">
        <v>412364</v>
      </c>
      <c r="AK336" s="49">
        <v>4536000</v>
      </c>
      <c r="AL336" s="50">
        <v>4123636</v>
      </c>
      <c r="AM336" s="50">
        <v>412364</v>
      </c>
      <c r="AN336" s="50">
        <v>4536000</v>
      </c>
      <c r="AO336" s="47"/>
      <c r="AP336" s="48" t="s">
        <v>84</v>
      </c>
      <c r="AQ336" s="51">
        <v>200</v>
      </c>
      <c r="AR336" s="48" t="s">
        <v>221</v>
      </c>
      <c r="AS336" s="48">
        <v>26004</v>
      </c>
      <c r="AT336" s="47" t="b">
        <v>0</v>
      </c>
      <c r="AU336" s="48" t="s">
        <v>81</v>
      </c>
      <c r="AV336" s="48"/>
      <c r="AW336" s="48" t="s">
        <v>222</v>
      </c>
      <c r="AX336" s="48"/>
      <c r="AY336" s="48" t="s">
        <v>85</v>
      </c>
      <c r="AZ336" s="47" t="b">
        <v>0</v>
      </c>
      <c r="BA336" s="47"/>
      <c r="BB336" s="47"/>
      <c r="BC336" s="48"/>
      <c r="BD336" s="48"/>
      <c r="BE336" s="47" t="b">
        <v>0</v>
      </c>
      <c r="BF336" s="47" t="b">
        <v>0</v>
      </c>
      <c r="BG336" s="48"/>
      <c r="BH336" s="48"/>
      <c r="BI336" s="49">
        <v>0</v>
      </c>
      <c r="BJ336" s="49">
        <v>0</v>
      </c>
      <c r="BK336" s="49">
        <v>4536000</v>
      </c>
      <c r="BL336" s="48"/>
      <c r="BM336" s="48"/>
      <c r="BN336" s="48"/>
      <c r="BO336" s="48"/>
      <c r="BP336" s="48" t="s">
        <v>181</v>
      </c>
      <c r="BQ336" s="48"/>
      <c r="BR336" s="48"/>
      <c r="BS336" s="48">
        <v>0</v>
      </c>
      <c r="BT336" s="48"/>
      <c r="BU336" s="48"/>
      <c r="BW336" s="24" t="str">
        <f ca="1">VLOOKUP(BX336,Data!B:D,3,0)</f>
        <v>김화니</v>
      </c>
      <c r="BX336" s="24" t="str">
        <f>IFERROR(VLOOKUP(M336, 할인점점포등록!E:I, 5, 0), M336)</f>
        <v>인천약품</v>
      </c>
    </row>
    <row r="337" spans="2:76" ht="16.5" customHeight="1" x14ac:dyDescent="0.3">
      <c r="B337" s="47"/>
      <c r="C337" s="47" t="b">
        <v>1</v>
      </c>
      <c r="D337" s="48"/>
      <c r="E337" s="48" t="s">
        <v>211</v>
      </c>
      <c r="F337" s="48">
        <v>202610010048</v>
      </c>
      <c r="G337" s="52">
        <v>46296</v>
      </c>
      <c r="H337" s="48" t="s">
        <v>82</v>
      </c>
      <c r="I337" s="48" t="s">
        <v>83</v>
      </c>
      <c r="J337" s="48" t="s">
        <v>212</v>
      </c>
      <c r="K337" s="48" t="s">
        <v>213</v>
      </c>
      <c r="L337" s="48" t="s">
        <v>509</v>
      </c>
      <c r="M337" s="48" t="s">
        <v>509</v>
      </c>
      <c r="N337" s="48"/>
      <c r="O337" s="47" t="s">
        <v>510</v>
      </c>
      <c r="P337" s="48" t="s">
        <v>511</v>
      </c>
      <c r="Q337" s="48"/>
      <c r="R337" s="47" t="b">
        <v>0</v>
      </c>
      <c r="S337" s="48" t="s">
        <v>317</v>
      </c>
      <c r="T337" s="48" t="s">
        <v>318</v>
      </c>
      <c r="U337" s="48">
        <v>21</v>
      </c>
      <c r="V337" s="48" t="s">
        <v>218</v>
      </c>
      <c r="W337" s="48" t="s">
        <v>219</v>
      </c>
      <c r="X337" s="48" t="s">
        <v>225</v>
      </c>
      <c r="Y337" s="47"/>
      <c r="Z337" s="48" t="s">
        <v>84</v>
      </c>
      <c r="AA337" s="49">
        <v>33600</v>
      </c>
      <c r="AB337" s="49">
        <v>30240</v>
      </c>
      <c r="AC337" s="49">
        <v>50</v>
      </c>
      <c r="AD337" s="47" t="b">
        <v>1</v>
      </c>
      <c r="AE337" s="50">
        <v>10</v>
      </c>
      <c r="AF337" s="48" t="s">
        <v>9</v>
      </c>
      <c r="AG337" s="49">
        <v>1</v>
      </c>
      <c r="AH337" s="49">
        <v>30240</v>
      </c>
      <c r="AI337" s="49">
        <v>1374545</v>
      </c>
      <c r="AJ337" s="49">
        <v>137455</v>
      </c>
      <c r="AK337" s="49">
        <v>1512000</v>
      </c>
      <c r="AL337" s="50">
        <v>1374545</v>
      </c>
      <c r="AM337" s="50">
        <v>137455</v>
      </c>
      <c r="AN337" s="50">
        <v>1512000</v>
      </c>
      <c r="AO337" s="47"/>
      <c r="AP337" s="48" t="s">
        <v>84</v>
      </c>
      <c r="AQ337" s="51">
        <v>50</v>
      </c>
      <c r="AR337" s="48" t="s">
        <v>221</v>
      </c>
      <c r="AS337" s="48">
        <v>25002</v>
      </c>
      <c r="AT337" s="47" t="b">
        <v>0</v>
      </c>
      <c r="AU337" s="48" t="s">
        <v>81</v>
      </c>
      <c r="AV337" s="48"/>
      <c r="AW337" s="48" t="s">
        <v>222</v>
      </c>
      <c r="AX337" s="48"/>
      <c r="AY337" s="48" t="s">
        <v>85</v>
      </c>
      <c r="AZ337" s="47" t="b">
        <v>0</v>
      </c>
      <c r="BA337" s="47"/>
      <c r="BB337" s="47"/>
      <c r="BC337" s="48"/>
      <c r="BD337" s="48"/>
      <c r="BE337" s="47" t="b">
        <v>0</v>
      </c>
      <c r="BF337" s="47" t="b">
        <v>0</v>
      </c>
      <c r="BG337" s="48"/>
      <c r="BH337" s="48"/>
      <c r="BI337" s="49">
        <v>0</v>
      </c>
      <c r="BJ337" s="49">
        <v>0</v>
      </c>
      <c r="BK337" s="49">
        <v>1512000</v>
      </c>
      <c r="BL337" s="48"/>
      <c r="BM337" s="48"/>
      <c r="BN337" s="48"/>
      <c r="BO337" s="48"/>
      <c r="BP337" s="48" t="s">
        <v>181</v>
      </c>
      <c r="BQ337" s="48"/>
      <c r="BR337" s="48"/>
      <c r="BS337" s="48">
        <v>0</v>
      </c>
      <c r="BT337" s="48"/>
      <c r="BU337" s="48"/>
      <c r="BW337" s="24" t="str">
        <f ca="1">VLOOKUP(BX337,Data!B:D,3,0)</f>
        <v>김화니</v>
      </c>
      <c r="BX337" s="24" t="str">
        <f>IFERROR(VLOOKUP(M337, 할인점점포등록!E:I, 5, 0), M337)</f>
        <v>인천약품</v>
      </c>
    </row>
    <row r="338" spans="2:76" ht="16.5" customHeight="1" x14ac:dyDescent="0.3">
      <c r="B338" s="47"/>
      <c r="C338" s="47" t="b">
        <v>1</v>
      </c>
      <c r="D338" s="48"/>
      <c r="E338" s="48" t="s">
        <v>211</v>
      </c>
      <c r="F338" s="48">
        <v>202610010048</v>
      </c>
      <c r="G338" s="52">
        <v>46296</v>
      </c>
      <c r="H338" s="48" t="s">
        <v>82</v>
      </c>
      <c r="I338" s="48" t="s">
        <v>83</v>
      </c>
      <c r="J338" s="48" t="s">
        <v>212</v>
      </c>
      <c r="K338" s="48" t="s">
        <v>213</v>
      </c>
      <c r="L338" s="48" t="s">
        <v>509</v>
      </c>
      <c r="M338" s="48" t="s">
        <v>509</v>
      </c>
      <c r="N338" s="48"/>
      <c r="O338" s="47" t="s">
        <v>510</v>
      </c>
      <c r="P338" s="48" t="s">
        <v>511</v>
      </c>
      <c r="Q338" s="48"/>
      <c r="R338" s="47" t="b">
        <v>0</v>
      </c>
      <c r="S338" s="48" t="s">
        <v>223</v>
      </c>
      <c r="T338" s="48" t="s">
        <v>224</v>
      </c>
      <c r="U338" s="48">
        <v>300</v>
      </c>
      <c r="V338" s="48" t="s">
        <v>218</v>
      </c>
      <c r="W338" s="48" t="s">
        <v>219</v>
      </c>
      <c r="X338" s="48" t="s">
        <v>225</v>
      </c>
      <c r="Y338" s="47"/>
      <c r="Z338" s="48" t="s">
        <v>84</v>
      </c>
      <c r="AA338" s="49">
        <v>44400</v>
      </c>
      <c r="AB338" s="49">
        <v>39960</v>
      </c>
      <c r="AC338" s="49">
        <v>50</v>
      </c>
      <c r="AD338" s="47" t="b">
        <v>1</v>
      </c>
      <c r="AE338" s="50">
        <v>10</v>
      </c>
      <c r="AF338" s="48" t="s">
        <v>9</v>
      </c>
      <c r="AG338" s="49">
        <v>1</v>
      </c>
      <c r="AH338" s="49">
        <v>39960</v>
      </c>
      <c r="AI338" s="49">
        <v>1816364</v>
      </c>
      <c r="AJ338" s="49">
        <v>181636</v>
      </c>
      <c r="AK338" s="49">
        <v>1998000</v>
      </c>
      <c r="AL338" s="50">
        <v>1816364</v>
      </c>
      <c r="AM338" s="50">
        <v>181636</v>
      </c>
      <c r="AN338" s="50">
        <v>1998000</v>
      </c>
      <c r="AO338" s="47"/>
      <c r="AP338" s="48" t="s">
        <v>84</v>
      </c>
      <c r="AQ338" s="51">
        <v>50</v>
      </c>
      <c r="AR338" s="48" t="s">
        <v>221</v>
      </c>
      <c r="AS338" s="48">
        <v>26005</v>
      </c>
      <c r="AT338" s="47" t="b">
        <v>0</v>
      </c>
      <c r="AU338" s="48" t="s">
        <v>81</v>
      </c>
      <c r="AV338" s="48"/>
      <c r="AW338" s="48" t="s">
        <v>222</v>
      </c>
      <c r="AX338" s="48"/>
      <c r="AY338" s="48" t="s">
        <v>85</v>
      </c>
      <c r="AZ338" s="47" t="b">
        <v>0</v>
      </c>
      <c r="BA338" s="47"/>
      <c r="BB338" s="47"/>
      <c r="BC338" s="48"/>
      <c r="BD338" s="48"/>
      <c r="BE338" s="47" t="b">
        <v>0</v>
      </c>
      <c r="BF338" s="47" t="b">
        <v>0</v>
      </c>
      <c r="BG338" s="48"/>
      <c r="BH338" s="48"/>
      <c r="BI338" s="49">
        <v>0</v>
      </c>
      <c r="BJ338" s="49">
        <v>0</v>
      </c>
      <c r="BK338" s="49">
        <v>1998000</v>
      </c>
      <c r="BL338" s="48"/>
      <c r="BM338" s="48"/>
      <c r="BN338" s="48"/>
      <c r="BO338" s="48"/>
      <c r="BP338" s="48" t="s">
        <v>181</v>
      </c>
      <c r="BQ338" s="48"/>
      <c r="BR338" s="48"/>
      <c r="BS338" s="48">
        <v>0</v>
      </c>
      <c r="BT338" s="48"/>
      <c r="BU338" s="48"/>
      <c r="BW338" s="24" t="str">
        <f ca="1">VLOOKUP(BX338,Data!B:D,3,0)</f>
        <v>김화니</v>
      </c>
      <c r="BX338" s="24" t="str">
        <f>IFERROR(VLOOKUP(M338, 할인점점포등록!E:I, 5, 0), M338)</f>
        <v>인천약품</v>
      </c>
    </row>
    <row r="339" spans="2:76" ht="16.5" customHeight="1" x14ac:dyDescent="0.3">
      <c r="B339" s="47"/>
      <c r="C339" s="47" t="b">
        <v>1</v>
      </c>
      <c r="D339" s="48"/>
      <c r="E339" s="48" t="s">
        <v>211</v>
      </c>
      <c r="F339" s="48">
        <v>202610010048</v>
      </c>
      <c r="G339" s="52">
        <v>46296</v>
      </c>
      <c r="H339" s="48" t="s">
        <v>82</v>
      </c>
      <c r="I339" s="48" t="s">
        <v>83</v>
      </c>
      <c r="J339" s="48" t="s">
        <v>212</v>
      </c>
      <c r="K339" s="48" t="s">
        <v>213</v>
      </c>
      <c r="L339" s="48" t="s">
        <v>509</v>
      </c>
      <c r="M339" s="48" t="s">
        <v>509</v>
      </c>
      <c r="N339" s="48"/>
      <c r="O339" s="47" t="s">
        <v>510</v>
      </c>
      <c r="P339" s="48" t="s">
        <v>511</v>
      </c>
      <c r="Q339" s="48"/>
      <c r="R339" s="47" t="b">
        <v>0</v>
      </c>
      <c r="S339" s="48" t="s">
        <v>251</v>
      </c>
      <c r="T339" s="48" t="s">
        <v>252</v>
      </c>
      <c r="U339" s="48">
        <v>1</v>
      </c>
      <c r="V339" s="48" t="s">
        <v>234</v>
      </c>
      <c r="W339" s="48" t="s">
        <v>235</v>
      </c>
      <c r="X339" s="48" t="s">
        <v>253</v>
      </c>
      <c r="Y339" s="47"/>
      <c r="Z339" s="48" t="s">
        <v>84</v>
      </c>
      <c r="AA339" s="49">
        <v>3450</v>
      </c>
      <c r="AB339" s="49">
        <v>3105</v>
      </c>
      <c r="AC339" s="49">
        <v>200</v>
      </c>
      <c r="AD339" s="47" t="b">
        <v>1</v>
      </c>
      <c r="AE339" s="50">
        <v>10</v>
      </c>
      <c r="AF339" s="48" t="s">
        <v>9</v>
      </c>
      <c r="AG339" s="49">
        <v>1</v>
      </c>
      <c r="AH339" s="49">
        <v>3105</v>
      </c>
      <c r="AI339" s="49">
        <v>564545</v>
      </c>
      <c r="AJ339" s="49">
        <v>56455</v>
      </c>
      <c r="AK339" s="49">
        <v>621000</v>
      </c>
      <c r="AL339" s="50">
        <v>564545</v>
      </c>
      <c r="AM339" s="50">
        <v>56455</v>
      </c>
      <c r="AN339" s="50">
        <v>621000</v>
      </c>
      <c r="AO339" s="47"/>
      <c r="AP339" s="48" t="s">
        <v>84</v>
      </c>
      <c r="AQ339" s="51">
        <v>200</v>
      </c>
      <c r="AR339" s="48" t="s">
        <v>221</v>
      </c>
      <c r="AS339" s="48">
        <v>25001</v>
      </c>
      <c r="AT339" s="47" t="b">
        <v>0</v>
      </c>
      <c r="AU339" s="48" t="s">
        <v>81</v>
      </c>
      <c r="AV339" s="48"/>
      <c r="AW339" s="48" t="s">
        <v>222</v>
      </c>
      <c r="AX339" s="48"/>
      <c r="AY339" s="48" t="s">
        <v>85</v>
      </c>
      <c r="AZ339" s="47" t="b">
        <v>0</v>
      </c>
      <c r="BA339" s="47"/>
      <c r="BB339" s="47"/>
      <c r="BC339" s="48"/>
      <c r="BD339" s="48"/>
      <c r="BE339" s="47" t="b">
        <v>0</v>
      </c>
      <c r="BF339" s="47" t="b">
        <v>0</v>
      </c>
      <c r="BG339" s="48"/>
      <c r="BH339" s="48"/>
      <c r="BI339" s="49">
        <v>0</v>
      </c>
      <c r="BJ339" s="49">
        <v>0</v>
      </c>
      <c r="BK339" s="49">
        <v>621000</v>
      </c>
      <c r="BL339" s="48"/>
      <c r="BM339" s="48"/>
      <c r="BN339" s="48"/>
      <c r="BO339" s="48"/>
      <c r="BP339" s="48" t="s">
        <v>181</v>
      </c>
      <c r="BQ339" s="48"/>
      <c r="BR339" s="48"/>
      <c r="BS339" s="48">
        <v>0</v>
      </c>
      <c r="BT339" s="48"/>
      <c r="BU339" s="48"/>
      <c r="BW339" s="24" t="str">
        <f ca="1">VLOOKUP(BX339,Data!B:D,3,0)</f>
        <v>김화니</v>
      </c>
      <c r="BX339" s="24" t="str">
        <f>IFERROR(VLOOKUP(M339, 할인점점포등록!E:I, 5, 0), M339)</f>
        <v>인천약품</v>
      </c>
    </row>
    <row r="340" spans="2:76" ht="16.5" customHeight="1" x14ac:dyDescent="0.3">
      <c r="B340" s="47"/>
      <c r="C340" s="47" t="b">
        <v>1</v>
      </c>
      <c r="D340" s="48"/>
      <c r="E340" s="48" t="s">
        <v>211</v>
      </c>
      <c r="F340" s="48">
        <v>202610010048</v>
      </c>
      <c r="G340" s="52">
        <v>46296</v>
      </c>
      <c r="H340" s="48" t="s">
        <v>82</v>
      </c>
      <c r="I340" s="48" t="s">
        <v>83</v>
      </c>
      <c r="J340" s="48" t="s">
        <v>212</v>
      </c>
      <c r="K340" s="48" t="s">
        <v>213</v>
      </c>
      <c r="L340" s="48" t="s">
        <v>509</v>
      </c>
      <c r="M340" s="48" t="s">
        <v>509</v>
      </c>
      <c r="N340" s="48"/>
      <c r="O340" s="47" t="s">
        <v>510</v>
      </c>
      <c r="P340" s="48" t="s">
        <v>511</v>
      </c>
      <c r="Q340" s="48"/>
      <c r="R340" s="47" t="b">
        <v>0</v>
      </c>
      <c r="S340" s="48" t="s">
        <v>312</v>
      </c>
      <c r="T340" s="48" t="s">
        <v>313</v>
      </c>
      <c r="U340" s="48">
        <v>100</v>
      </c>
      <c r="V340" s="48" t="s">
        <v>234</v>
      </c>
      <c r="W340" s="48" t="s">
        <v>235</v>
      </c>
      <c r="X340" s="48" t="s">
        <v>236</v>
      </c>
      <c r="Y340" s="47"/>
      <c r="Z340" s="48" t="s">
        <v>84</v>
      </c>
      <c r="AA340" s="49">
        <v>37000</v>
      </c>
      <c r="AB340" s="49">
        <v>33300</v>
      </c>
      <c r="AC340" s="49">
        <v>50</v>
      </c>
      <c r="AD340" s="47" t="b">
        <v>1</v>
      </c>
      <c r="AE340" s="50">
        <v>10</v>
      </c>
      <c r="AF340" s="48" t="s">
        <v>9</v>
      </c>
      <c r="AG340" s="49">
        <v>1</v>
      </c>
      <c r="AH340" s="49">
        <v>33300</v>
      </c>
      <c r="AI340" s="49">
        <v>1513636</v>
      </c>
      <c r="AJ340" s="49">
        <v>151364</v>
      </c>
      <c r="AK340" s="49">
        <v>1665000</v>
      </c>
      <c r="AL340" s="50">
        <v>1513636</v>
      </c>
      <c r="AM340" s="50">
        <v>151364</v>
      </c>
      <c r="AN340" s="50">
        <v>1665000</v>
      </c>
      <c r="AO340" s="47"/>
      <c r="AP340" s="48" t="s">
        <v>84</v>
      </c>
      <c r="AQ340" s="51">
        <v>50</v>
      </c>
      <c r="AR340" s="48" t="s">
        <v>221</v>
      </c>
      <c r="AS340" s="48">
        <v>25004</v>
      </c>
      <c r="AT340" s="47" t="b">
        <v>0</v>
      </c>
      <c r="AU340" s="48" t="s">
        <v>81</v>
      </c>
      <c r="AV340" s="48"/>
      <c r="AW340" s="48" t="s">
        <v>222</v>
      </c>
      <c r="AX340" s="48"/>
      <c r="AY340" s="48" t="s">
        <v>85</v>
      </c>
      <c r="AZ340" s="47" t="b">
        <v>0</v>
      </c>
      <c r="BA340" s="47"/>
      <c r="BB340" s="47"/>
      <c r="BC340" s="48"/>
      <c r="BD340" s="48"/>
      <c r="BE340" s="47" t="b">
        <v>0</v>
      </c>
      <c r="BF340" s="47" t="b">
        <v>0</v>
      </c>
      <c r="BG340" s="48"/>
      <c r="BH340" s="48"/>
      <c r="BI340" s="49">
        <v>0</v>
      </c>
      <c r="BJ340" s="49">
        <v>0</v>
      </c>
      <c r="BK340" s="49">
        <v>1665000</v>
      </c>
      <c r="BL340" s="48"/>
      <c r="BM340" s="48"/>
      <c r="BN340" s="48"/>
      <c r="BO340" s="48"/>
      <c r="BP340" s="48" t="s">
        <v>181</v>
      </c>
      <c r="BQ340" s="48"/>
      <c r="BR340" s="48"/>
      <c r="BS340" s="48">
        <v>0</v>
      </c>
      <c r="BT340" s="48"/>
      <c r="BU340" s="48"/>
      <c r="BW340" s="24" t="str">
        <f ca="1">VLOOKUP(BX340,Data!B:D,3,0)</f>
        <v>김화니</v>
      </c>
      <c r="BX340" s="24" t="str">
        <f>IFERROR(VLOOKUP(M340, 할인점점포등록!E:I, 5, 0), M340)</f>
        <v>인천약품</v>
      </c>
    </row>
    <row r="341" spans="2:76" ht="16.5" customHeight="1" x14ac:dyDescent="0.3">
      <c r="B341" s="47"/>
      <c r="C341" s="47" t="b">
        <v>1</v>
      </c>
      <c r="D341" s="48"/>
      <c r="E341" s="48" t="s">
        <v>211</v>
      </c>
      <c r="F341" s="48">
        <v>202610010048</v>
      </c>
      <c r="G341" s="52">
        <v>46296</v>
      </c>
      <c r="H341" s="48" t="s">
        <v>82</v>
      </c>
      <c r="I341" s="48" t="s">
        <v>83</v>
      </c>
      <c r="J341" s="48" t="s">
        <v>212</v>
      </c>
      <c r="K341" s="48" t="s">
        <v>213</v>
      </c>
      <c r="L341" s="48" t="s">
        <v>509</v>
      </c>
      <c r="M341" s="48" t="s">
        <v>509</v>
      </c>
      <c r="N341" s="48"/>
      <c r="O341" s="47" t="s">
        <v>510</v>
      </c>
      <c r="P341" s="48" t="s">
        <v>511</v>
      </c>
      <c r="Q341" s="48"/>
      <c r="R341" s="47" t="b">
        <v>0</v>
      </c>
      <c r="S341" s="48" t="s">
        <v>394</v>
      </c>
      <c r="T341" s="48" t="s">
        <v>395</v>
      </c>
      <c r="U341" s="48">
        <v>30</v>
      </c>
      <c r="V341" s="48" t="s">
        <v>234</v>
      </c>
      <c r="W341" s="48" t="s">
        <v>235</v>
      </c>
      <c r="X341" s="48" t="s">
        <v>236</v>
      </c>
      <c r="Y341" s="47"/>
      <c r="Z341" s="48" t="s">
        <v>84</v>
      </c>
      <c r="AA341" s="49">
        <v>3750</v>
      </c>
      <c r="AB341" s="49">
        <v>3375</v>
      </c>
      <c r="AC341" s="49">
        <v>30</v>
      </c>
      <c r="AD341" s="47" t="b">
        <v>1</v>
      </c>
      <c r="AE341" s="50">
        <v>10</v>
      </c>
      <c r="AF341" s="48" t="s">
        <v>9</v>
      </c>
      <c r="AG341" s="49">
        <v>1</v>
      </c>
      <c r="AH341" s="49">
        <v>3375</v>
      </c>
      <c r="AI341" s="49">
        <v>92045</v>
      </c>
      <c r="AJ341" s="49">
        <v>9205</v>
      </c>
      <c r="AK341" s="49">
        <v>101250</v>
      </c>
      <c r="AL341" s="50">
        <v>92045</v>
      </c>
      <c r="AM341" s="50">
        <v>9205</v>
      </c>
      <c r="AN341" s="50">
        <v>101250</v>
      </c>
      <c r="AO341" s="47"/>
      <c r="AP341" s="48" t="s">
        <v>84</v>
      </c>
      <c r="AQ341" s="51">
        <v>30</v>
      </c>
      <c r="AR341" s="48" t="s">
        <v>221</v>
      </c>
      <c r="AS341" s="48" t="s">
        <v>396</v>
      </c>
      <c r="AT341" s="47" t="b">
        <v>0</v>
      </c>
      <c r="AU341" s="48" t="s">
        <v>81</v>
      </c>
      <c r="AV341" s="48"/>
      <c r="AW341" s="48" t="s">
        <v>222</v>
      </c>
      <c r="AX341" s="48"/>
      <c r="AY341" s="48" t="s">
        <v>85</v>
      </c>
      <c r="AZ341" s="47" t="b">
        <v>0</v>
      </c>
      <c r="BA341" s="47"/>
      <c r="BB341" s="47"/>
      <c r="BC341" s="48"/>
      <c r="BD341" s="48"/>
      <c r="BE341" s="47" t="b">
        <v>0</v>
      </c>
      <c r="BF341" s="47" t="b">
        <v>0</v>
      </c>
      <c r="BG341" s="48"/>
      <c r="BH341" s="48"/>
      <c r="BI341" s="49">
        <v>0</v>
      </c>
      <c r="BJ341" s="49">
        <v>0</v>
      </c>
      <c r="BK341" s="49">
        <v>101250</v>
      </c>
      <c r="BL341" s="48"/>
      <c r="BM341" s="48"/>
      <c r="BN341" s="48"/>
      <c r="BO341" s="48"/>
      <c r="BP341" s="48" t="s">
        <v>181</v>
      </c>
      <c r="BQ341" s="48"/>
      <c r="BR341" s="48"/>
      <c r="BS341" s="48">
        <v>0</v>
      </c>
      <c r="BT341" s="48"/>
      <c r="BU341" s="48"/>
      <c r="BW341" s="24" t="str">
        <f ca="1">VLOOKUP(BX341,Data!B:D,3,0)</f>
        <v>김화니</v>
      </c>
      <c r="BX341" s="24" t="str">
        <f>IFERROR(VLOOKUP(M341, 할인점점포등록!E:I, 5, 0), M341)</f>
        <v>인천약품</v>
      </c>
    </row>
    <row r="342" spans="2:76" ht="16.5" customHeight="1" x14ac:dyDescent="0.3">
      <c r="B342" s="47"/>
      <c r="C342" s="47" t="b">
        <v>1</v>
      </c>
      <c r="D342" s="48"/>
      <c r="E342" s="48" t="s">
        <v>211</v>
      </c>
      <c r="F342" s="48">
        <v>202610010048</v>
      </c>
      <c r="G342" s="52">
        <v>46296</v>
      </c>
      <c r="H342" s="48" t="s">
        <v>82</v>
      </c>
      <c r="I342" s="48" t="s">
        <v>83</v>
      </c>
      <c r="J342" s="48" t="s">
        <v>212</v>
      </c>
      <c r="K342" s="48" t="s">
        <v>213</v>
      </c>
      <c r="L342" s="48" t="s">
        <v>509</v>
      </c>
      <c r="M342" s="48" t="s">
        <v>509</v>
      </c>
      <c r="N342" s="48"/>
      <c r="O342" s="47" t="s">
        <v>510</v>
      </c>
      <c r="P342" s="48" t="s">
        <v>511</v>
      </c>
      <c r="Q342" s="48"/>
      <c r="R342" s="47" t="b">
        <v>0</v>
      </c>
      <c r="S342" s="48" t="s">
        <v>258</v>
      </c>
      <c r="T342" s="48" t="s">
        <v>259</v>
      </c>
      <c r="U342" s="48">
        <v>500</v>
      </c>
      <c r="V342" s="48" t="s">
        <v>234</v>
      </c>
      <c r="W342" s="48" t="s">
        <v>235</v>
      </c>
      <c r="X342" s="48" t="s">
        <v>236</v>
      </c>
      <c r="Y342" s="47"/>
      <c r="Z342" s="48" t="s">
        <v>84</v>
      </c>
      <c r="AA342" s="49">
        <v>51500</v>
      </c>
      <c r="AB342" s="49">
        <v>46350</v>
      </c>
      <c r="AC342" s="49">
        <v>30</v>
      </c>
      <c r="AD342" s="47" t="b">
        <v>1</v>
      </c>
      <c r="AE342" s="50">
        <v>10</v>
      </c>
      <c r="AF342" s="48" t="s">
        <v>9</v>
      </c>
      <c r="AG342" s="49">
        <v>1</v>
      </c>
      <c r="AH342" s="49">
        <v>46350</v>
      </c>
      <c r="AI342" s="49">
        <v>1264091</v>
      </c>
      <c r="AJ342" s="49">
        <v>126409</v>
      </c>
      <c r="AK342" s="49">
        <v>1390500</v>
      </c>
      <c r="AL342" s="50">
        <v>1264091</v>
      </c>
      <c r="AM342" s="50">
        <v>126409</v>
      </c>
      <c r="AN342" s="50">
        <v>1390500</v>
      </c>
      <c r="AO342" s="47"/>
      <c r="AP342" s="48" t="s">
        <v>84</v>
      </c>
      <c r="AQ342" s="51">
        <v>30</v>
      </c>
      <c r="AR342" s="48" t="s">
        <v>221</v>
      </c>
      <c r="AS342" s="48">
        <v>26001</v>
      </c>
      <c r="AT342" s="47" t="b">
        <v>0</v>
      </c>
      <c r="AU342" s="48" t="s">
        <v>81</v>
      </c>
      <c r="AV342" s="48"/>
      <c r="AW342" s="48" t="s">
        <v>222</v>
      </c>
      <c r="AX342" s="48"/>
      <c r="AY342" s="48" t="s">
        <v>85</v>
      </c>
      <c r="AZ342" s="47" t="b">
        <v>0</v>
      </c>
      <c r="BA342" s="47"/>
      <c r="BB342" s="47"/>
      <c r="BC342" s="48"/>
      <c r="BD342" s="48"/>
      <c r="BE342" s="47" t="b">
        <v>0</v>
      </c>
      <c r="BF342" s="47" t="b">
        <v>0</v>
      </c>
      <c r="BG342" s="48"/>
      <c r="BH342" s="48"/>
      <c r="BI342" s="49">
        <v>0</v>
      </c>
      <c r="BJ342" s="49">
        <v>0</v>
      </c>
      <c r="BK342" s="49">
        <v>1390500</v>
      </c>
      <c r="BL342" s="48"/>
      <c r="BM342" s="48"/>
      <c r="BN342" s="48"/>
      <c r="BO342" s="48"/>
      <c r="BP342" s="48" t="s">
        <v>181</v>
      </c>
      <c r="BQ342" s="48"/>
      <c r="BR342" s="48"/>
      <c r="BS342" s="48">
        <v>0</v>
      </c>
      <c r="BT342" s="48"/>
      <c r="BU342" s="48"/>
      <c r="BW342" s="24" t="str">
        <f ca="1">VLOOKUP(BX342,Data!B:D,3,0)</f>
        <v>김화니</v>
      </c>
      <c r="BX342" s="24" t="str">
        <f>IFERROR(VLOOKUP(M342, 할인점점포등록!E:I, 5, 0), M342)</f>
        <v>인천약품</v>
      </c>
    </row>
    <row r="343" spans="2:76" ht="16.5" customHeight="1" x14ac:dyDescent="0.3">
      <c r="B343" s="47"/>
      <c r="C343" s="47" t="b">
        <v>1</v>
      </c>
      <c r="D343" s="48"/>
      <c r="E343" s="48" t="s">
        <v>211</v>
      </c>
      <c r="F343" s="48">
        <v>202610010048</v>
      </c>
      <c r="G343" s="52">
        <v>46296</v>
      </c>
      <c r="H343" s="48" t="s">
        <v>82</v>
      </c>
      <c r="I343" s="48" t="s">
        <v>83</v>
      </c>
      <c r="J343" s="48" t="s">
        <v>212</v>
      </c>
      <c r="K343" s="48" t="s">
        <v>213</v>
      </c>
      <c r="L343" s="48" t="s">
        <v>509</v>
      </c>
      <c r="M343" s="48" t="s">
        <v>509</v>
      </c>
      <c r="N343" s="48"/>
      <c r="O343" s="47" t="s">
        <v>510</v>
      </c>
      <c r="P343" s="48" t="s">
        <v>511</v>
      </c>
      <c r="Q343" s="48"/>
      <c r="R343" s="47" t="b">
        <v>0</v>
      </c>
      <c r="S343" s="48" t="s">
        <v>512</v>
      </c>
      <c r="T343" s="48" t="s">
        <v>436</v>
      </c>
      <c r="U343" s="48">
        <v>300</v>
      </c>
      <c r="V343" s="48" t="s">
        <v>234</v>
      </c>
      <c r="W343" s="48" t="s">
        <v>235</v>
      </c>
      <c r="X343" s="48" t="s">
        <v>236</v>
      </c>
      <c r="Y343" s="47"/>
      <c r="Z343" s="48" t="s">
        <v>84</v>
      </c>
      <c r="AA343" s="49">
        <v>296700</v>
      </c>
      <c r="AB343" s="49">
        <v>267030</v>
      </c>
      <c r="AC343" s="49">
        <v>10</v>
      </c>
      <c r="AD343" s="47" t="b">
        <v>1</v>
      </c>
      <c r="AE343" s="50">
        <v>10</v>
      </c>
      <c r="AF343" s="48" t="s">
        <v>9</v>
      </c>
      <c r="AG343" s="49">
        <v>1</v>
      </c>
      <c r="AH343" s="49">
        <v>267030</v>
      </c>
      <c r="AI343" s="49">
        <v>2427545</v>
      </c>
      <c r="AJ343" s="49">
        <v>242755</v>
      </c>
      <c r="AK343" s="49">
        <v>2670300</v>
      </c>
      <c r="AL343" s="50">
        <v>2427545</v>
      </c>
      <c r="AM343" s="50">
        <v>242755</v>
      </c>
      <c r="AN343" s="50">
        <v>2670300</v>
      </c>
      <c r="AO343" s="47"/>
      <c r="AP343" s="48" t="s">
        <v>84</v>
      </c>
      <c r="AQ343" s="51">
        <v>10</v>
      </c>
      <c r="AR343" s="48" t="s">
        <v>221</v>
      </c>
      <c r="AS343" s="48" t="s">
        <v>239</v>
      </c>
      <c r="AT343" s="47" t="b">
        <v>0</v>
      </c>
      <c r="AU343" s="48" t="s">
        <v>81</v>
      </c>
      <c r="AV343" s="48"/>
      <c r="AW343" s="48" t="s">
        <v>222</v>
      </c>
      <c r="AX343" s="48"/>
      <c r="AY343" s="48" t="s">
        <v>85</v>
      </c>
      <c r="AZ343" s="47" t="b">
        <v>0</v>
      </c>
      <c r="BA343" s="47"/>
      <c r="BB343" s="47"/>
      <c r="BC343" s="48"/>
      <c r="BD343" s="48"/>
      <c r="BE343" s="47" t="b">
        <v>0</v>
      </c>
      <c r="BF343" s="47" t="b">
        <v>0</v>
      </c>
      <c r="BG343" s="48"/>
      <c r="BH343" s="48"/>
      <c r="BI343" s="49">
        <v>0</v>
      </c>
      <c r="BJ343" s="49">
        <v>0</v>
      </c>
      <c r="BK343" s="49">
        <v>2670300</v>
      </c>
      <c r="BL343" s="48"/>
      <c r="BM343" s="48"/>
      <c r="BN343" s="48"/>
      <c r="BO343" s="48"/>
      <c r="BP343" s="48" t="s">
        <v>181</v>
      </c>
      <c r="BQ343" s="48"/>
      <c r="BR343" s="48"/>
      <c r="BS343" s="48">
        <v>0</v>
      </c>
      <c r="BT343" s="48"/>
      <c r="BU343" s="48"/>
      <c r="BW343" s="24" t="str">
        <f ca="1">VLOOKUP(BX343,Data!B:D,3,0)</f>
        <v>김화니</v>
      </c>
      <c r="BX343" s="24" t="str">
        <f>IFERROR(VLOOKUP(M343, 할인점점포등록!E:I, 5, 0), M343)</f>
        <v>인천약품</v>
      </c>
    </row>
    <row r="344" spans="2:76" ht="16.5" customHeight="1" x14ac:dyDescent="0.3">
      <c r="B344" s="47"/>
      <c r="C344" s="47" t="b">
        <v>1</v>
      </c>
      <c r="D344" s="48"/>
      <c r="E344" s="48" t="s">
        <v>211</v>
      </c>
      <c r="F344" s="48">
        <v>202610010048</v>
      </c>
      <c r="G344" s="52">
        <v>46296</v>
      </c>
      <c r="H344" s="48" t="s">
        <v>82</v>
      </c>
      <c r="I344" s="48" t="s">
        <v>83</v>
      </c>
      <c r="J344" s="48" t="s">
        <v>212</v>
      </c>
      <c r="K344" s="48" t="s">
        <v>213</v>
      </c>
      <c r="L344" s="48" t="s">
        <v>509</v>
      </c>
      <c r="M344" s="48" t="s">
        <v>509</v>
      </c>
      <c r="N344" s="48"/>
      <c r="O344" s="47" t="s">
        <v>510</v>
      </c>
      <c r="P344" s="48" t="s">
        <v>511</v>
      </c>
      <c r="Q344" s="48"/>
      <c r="R344" s="47" t="b">
        <v>0</v>
      </c>
      <c r="S344" s="48" t="s">
        <v>412</v>
      </c>
      <c r="T344" s="48" t="s">
        <v>309</v>
      </c>
      <c r="U344" s="48">
        <v>30</v>
      </c>
      <c r="V344" s="48" t="s">
        <v>86</v>
      </c>
      <c r="W344" s="48" t="s">
        <v>283</v>
      </c>
      <c r="X344" s="48" t="s">
        <v>284</v>
      </c>
      <c r="Y344" s="47"/>
      <c r="Z344" s="48" t="s">
        <v>84</v>
      </c>
      <c r="AA344" s="49">
        <v>10380</v>
      </c>
      <c r="AB344" s="49">
        <v>9342</v>
      </c>
      <c r="AC344" s="49">
        <v>20</v>
      </c>
      <c r="AD344" s="47" t="b">
        <v>1</v>
      </c>
      <c r="AE344" s="50">
        <v>10</v>
      </c>
      <c r="AF344" s="48" t="s">
        <v>9</v>
      </c>
      <c r="AG344" s="49">
        <v>1</v>
      </c>
      <c r="AH344" s="49">
        <v>9342</v>
      </c>
      <c r="AI344" s="49">
        <v>169855</v>
      </c>
      <c r="AJ344" s="49">
        <v>16985</v>
      </c>
      <c r="AK344" s="49">
        <v>186840</v>
      </c>
      <c r="AL344" s="50">
        <v>169855</v>
      </c>
      <c r="AM344" s="50">
        <v>16985</v>
      </c>
      <c r="AN344" s="50">
        <v>186840</v>
      </c>
      <c r="AO344" s="47"/>
      <c r="AP344" s="48" t="s">
        <v>84</v>
      </c>
      <c r="AQ344" s="51">
        <v>20</v>
      </c>
      <c r="AR344" s="48" t="s">
        <v>221</v>
      </c>
      <c r="AS344" s="48">
        <v>26001</v>
      </c>
      <c r="AT344" s="47" t="b">
        <v>0</v>
      </c>
      <c r="AU344" s="48" t="s">
        <v>81</v>
      </c>
      <c r="AV344" s="48"/>
      <c r="AW344" s="48" t="s">
        <v>222</v>
      </c>
      <c r="AX344" s="48"/>
      <c r="AY344" s="48" t="s">
        <v>85</v>
      </c>
      <c r="AZ344" s="47" t="b">
        <v>0</v>
      </c>
      <c r="BA344" s="47"/>
      <c r="BB344" s="47"/>
      <c r="BC344" s="48"/>
      <c r="BD344" s="48"/>
      <c r="BE344" s="47" t="b">
        <v>0</v>
      </c>
      <c r="BF344" s="47" t="b">
        <v>0</v>
      </c>
      <c r="BG344" s="48"/>
      <c r="BH344" s="48"/>
      <c r="BI344" s="49">
        <v>0</v>
      </c>
      <c r="BJ344" s="49">
        <v>0</v>
      </c>
      <c r="BK344" s="49">
        <v>186840</v>
      </c>
      <c r="BL344" s="48"/>
      <c r="BM344" s="48"/>
      <c r="BN344" s="48"/>
      <c r="BO344" s="48"/>
      <c r="BP344" s="48" t="s">
        <v>86</v>
      </c>
      <c r="BQ344" s="48"/>
      <c r="BR344" s="48"/>
      <c r="BS344" s="48">
        <v>0</v>
      </c>
      <c r="BT344" s="48"/>
      <c r="BU344" s="48"/>
      <c r="BW344" s="24" t="str">
        <f ca="1">VLOOKUP(BX344,Data!B:D,3,0)</f>
        <v>김화니</v>
      </c>
      <c r="BX344" s="24" t="str">
        <f>IFERROR(VLOOKUP(M344, 할인점점포등록!E:I, 5, 0), M344)</f>
        <v>인천약품</v>
      </c>
    </row>
    <row r="345" spans="2:76" ht="16.5" customHeight="1" x14ac:dyDescent="0.3">
      <c r="B345" s="47"/>
      <c r="C345" s="47" t="b">
        <v>1</v>
      </c>
      <c r="D345" s="48"/>
      <c r="E345" s="48" t="s">
        <v>211</v>
      </c>
      <c r="F345" s="48">
        <v>202610010048</v>
      </c>
      <c r="G345" s="52">
        <v>46296</v>
      </c>
      <c r="H345" s="48" t="s">
        <v>82</v>
      </c>
      <c r="I345" s="48" t="s">
        <v>83</v>
      </c>
      <c r="J345" s="48" t="s">
        <v>212</v>
      </c>
      <c r="K345" s="48" t="s">
        <v>213</v>
      </c>
      <c r="L345" s="48" t="s">
        <v>509</v>
      </c>
      <c r="M345" s="48" t="s">
        <v>509</v>
      </c>
      <c r="N345" s="48"/>
      <c r="O345" s="47" t="s">
        <v>510</v>
      </c>
      <c r="P345" s="48" t="s">
        <v>511</v>
      </c>
      <c r="Q345" s="48"/>
      <c r="R345" s="47" t="b">
        <v>0</v>
      </c>
      <c r="S345" s="48" t="s">
        <v>477</v>
      </c>
      <c r="T345" s="48" t="s">
        <v>478</v>
      </c>
      <c r="U345" s="48">
        <v>28</v>
      </c>
      <c r="V345" s="48" t="s">
        <v>234</v>
      </c>
      <c r="W345" s="48" t="s">
        <v>235</v>
      </c>
      <c r="X345" s="48" t="s">
        <v>236</v>
      </c>
      <c r="Y345" s="47"/>
      <c r="Z345" s="48" t="s">
        <v>84</v>
      </c>
      <c r="AA345" s="49">
        <v>25452</v>
      </c>
      <c r="AB345" s="49">
        <v>22907</v>
      </c>
      <c r="AC345" s="49">
        <v>40</v>
      </c>
      <c r="AD345" s="47" t="b">
        <v>1</v>
      </c>
      <c r="AE345" s="50">
        <v>10</v>
      </c>
      <c r="AF345" s="48" t="s">
        <v>9</v>
      </c>
      <c r="AG345" s="49">
        <v>1</v>
      </c>
      <c r="AH345" s="49">
        <v>22907</v>
      </c>
      <c r="AI345" s="49">
        <v>832982</v>
      </c>
      <c r="AJ345" s="49">
        <v>83298</v>
      </c>
      <c r="AK345" s="49">
        <v>916280</v>
      </c>
      <c r="AL345" s="50">
        <v>832982</v>
      </c>
      <c r="AM345" s="50">
        <v>83298</v>
      </c>
      <c r="AN345" s="50">
        <v>916280</v>
      </c>
      <c r="AO345" s="47"/>
      <c r="AP345" s="48" t="s">
        <v>84</v>
      </c>
      <c r="AQ345" s="51">
        <v>40</v>
      </c>
      <c r="AR345" s="48" t="s">
        <v>221</v>
      </c>
      <c r="AS345" s="48">
        <v>24002</v>
      </c>
      <c r="AT345" s="47" t="b">
        <v>0</v>
      </c>
      <c r="AU345" s="48" t="s">
        <v>81</v>
      </c>
      <c r="AV345" s="48"/>
      <c r="AW345" s="48" t="s">
        <v>222</v>
      </c>
      <c r="AX345" s="48"/>
      <c r="AY345" s="48" t="s">
        <v>85</v>
      </c>
      <c r="AZ345" s="47" t="b">
        <v>0</v>
      </c>
      <c r="BA345" s="47"/>
      <c r="BB345" s="47"/>
      <c r="BC345" s="48"/>
      <c r="BD345" s="48"/>
      <c r="BE345" s="47" t="b">
        <v>0</v>
      </c>
      <c r="BF345" s="47" t="b">
        <v>0</v>
      </c>
      <c r="BG345" s="48"/>
      <c r="BH345" s="48"/>
      <c r="BI345" s="49">
        <v>0</v>
      </c>
      <c r="BJ345" s="49">
        <v>0</v>
      </c>
      <c r="BK345" s="49">
        <v>916280</v>
      </c>
      <c r="BL345" s="48"/>
      <c r="BM345" s="48"/>
      <c r="BN345" s="48"/>
      <c r="BO345" s="48"/>
      <c r="BP345" s="48" t="s">
        <v>181</v>
      </c>
      <c r="BQ345" s="48"/>
      <c r="BR345" s="48"/>
      <c r="BS345" s="48">
        <v>0</v>
      </c>
      <c r="BT345" s="48"/>
      <c r="BU345" s="48"/>
      <c r="BW345" s="24" t="str">
        <f ca="1">VLOOKUP(BX345,Data!B:D,3,0)</f>
        <v>김화니</v>
      </c>
      <c r="BX345" s="24" t="str">
        <f>IFERROR(VLOOKUP(M345, 할인점점포등록!E:I, 5, 0), M345)</f>
        <v>인천약품</v>
      </c>
    </row>
    <row r="346" spans="2:76" ht="16.5" customHeight="1" x14ac:dyDescent="0.3">
      <c r="B346" s="47"/>
      <c r="C346" s="47" t="b">
        <v>1</v>
      </c>
      <c r="D346" s="48"/>
      <c r="E346" s="48" t="s">
        <v>211</v>
      </c>
      <c r="F346" s="48">
        <v>202610010049</v>
      </c>
      <c r="G346" s="52">
        <v>46296</v>
      </c>
      <c r="H346" s="48" t="s">
        <v>82</v>
      </c>
      <c r="I346" s="48" t="s">
        <v>83</v>
      </c>
      <c r="J346" s="48" t="s">
        <v>212</v>
      </c>
      <c r="K346" s="48" t="s">
        <v>213</v>
      </c>
      <c r="L346" s="48" t="s">
        <v>544</v>
      </c>
      <c r="M346" s="48" t="s">
        <v>544</v>
      </c>
      <c r="N346" s="48"/>
      <c r="O346" s="47" t="s">
        <v>545</v>
      </c>
      <c r="P346" s="48" t="s">
        <v>546</v>
      </c>
      <c r="Q346" s="48"/>
      <c r="R346" s="47" t="b">
        <v>0</v>
      </c>
      <c r="S346" s="48" t="s">
        <v>294</v>
      </c>
      <c r="T346" s="48" t="s">
        <v>295</v>
      </c>
      <c r="U346" s="48">
        <v>21</v>
      </c>
      <c r="V346" s="48" t="s">
        <v>218</v>
      </c>
      <c r="W346" s="48" t="s">
        <v>219</v>
      </c>
      <c r="X346" s="48" t="s">
        <v>225</v>
      </c>
      <c r="Y346" s="47"/>
      <c r="Z346" s="48" t="s">
        <v>84</v>
      </c>
      <c r="AA346" s="49">
        <v>25200</v>
      </c>
      <c r="AB346" s="49">
        <v>22680</v>
      </c>
      <c r="AC346" s="49">
        <v>100</v>
      </c>
      <c r="AD346" s="47" t="b">
        <v>1</v>
      </c>
      <c r="AE346" s="50">
        <v>10</v>
      </c>
      <c r="AF346" s="48" t="s">
        <v>9</v>
      </c>
      <c r="AG346" s="49">
        <v>1</v>
      </c>
      <c r="AH346" s="49">
        <v>22680</v>
      </c>
      <c r="AI346" s="49">
        <v>2061818</v>
      </c>
      <c r="AJ346" s="49">
        <v>206182</v>
      </c>
      <c r="AK346" s="49">
        <v>2268000</v>
      </c>
      <c r="AL346" s="50">
        <v>2061818</v>
      </c>
      <c r="AM346" s="50">
        <v>206182</v>
      </c>
      <c r="AN346" s="50">
        <v>2268000</v>
      </c>
      <c r="AO346" s="47"/>
      <c r="AP346" s="48" t="s">
        <v>84</v>
      </c>
      <c r="AQ346" s="51">
        <v>100</v>
      </c>
      <c r="AR346" s="48" t="s">
        <v>221</v>
      </c>
      <c r="AS346" s="48">
        <v>26004</v>
      </c>
      <c r="AT346" s="47" t="b">
        <v>0</v>
      </c>
      <c r="AU346" s="48" t="s">
        <v>81</v>
      </c>
      <c r="AV346" s="48"/>
      <c r="AW346" s="48" t="s">
        <v>222</v>
      </c>
      <c r="AX346" s="48"/>
      <c r="AY346" s="48" t="s">
        <v>85</v>
      </c>
      <c r="AZ346" s="47" t="b">
        <v>0</v>
      </c>
      <c r="BA346" s="47"/>
      <c r="BB346" s="47"/>
      <c r="BC346" s="48"/>
      <c r="BD346" s="48"/>
      <c r="BE346" s="47" t="b">
        <v>0</v>
      </c>
      <c r="BF346" s="47" t="b">
        <v>0</v>
      </c>
      <c r="BG346" s="48"/>
      <c r="BH346" s="48"/>
      <c r="BI346" s="49">
        <v>0</v>
      </c>
      <c r="BJ346" s="49">
        <v>0</v>
      </c>
      <c r="BK346" s="49">
        <v>2268000</v>
      </c>
      <c r="BL346" s="48"/>
      <c r="BM346" s="48"/>
      <c r="BN346" s="48"/>
      <c r="BO346" s="48"/>
      <c r="BP346" s="48" t="s">
        <v>181</v>
      </c>
      <c r="BQ346" s="48"/>
      <c r="BR346" s="48"/>
      <c r="BS346" s="48">
        <v>0</v>
      </c>
      <c r="BT346" s="48"/>
      <c r="BU346" s="48"/>
      <c r="BW346" s="24" t="str">
        <f ca="1">VLOOKUP(BX346,Data!B:D,3,0)</f>
        <v>김화니</v>
      </c>
      <c r="BX346" s="24" t="str">
        <f>IFERROR(VLOOKUP(M346, 할인점점포등록!E:I, 5, 0), M346)</f>
        <v>글로리팜</v>
      </c>
    </row>
    <row r="347" spans="2:76" ht="16.5" customHeight="1" x14ac:dyDescent="0.3">
      <c r="B347" s="47"/>
      <c r="C347" s="47" t="b">
        <v>1</v>
      </c>
      <c r="D347" s="48"/>
      <c r="E347" s="48" t="s">
        <v>211</v>
      </c>
      <c r="F347" s="48">
        <v>202610010050</v>
      </c>
      <c r="G347" s="52">
        <v>46296</v>
      </c>
      <c r="H347" s="48" t="s">
        <v>82</v>
      </c>
      <c r="I347" s="48" t="s">
        <v>83</v>
      </c>
      <c r="J347" s="48" t="s">
        <v>212</v>
      </c>
      <c r="K347" s="48" t="s">
        <v>213</v>
      </c>
      <c r="L347" s="48" t="s">
        <v>517</v>
      </c>
      <c r="M347" s="48" t="s">
        <v>517</v>
      </c>
      <c r="N347" s="48"/>
      <c r="O347" s="47" t="s">
        <v>518</v>
      </c>
      <c r="P347" s="48" t="s">
        <v>517</v>
      </c>
      <c r="Q347" s="48"/>
      <c r="R347" s="47" t="b">
        <v>0</v>
      </c>
      <c r="S347" s="48" t="s">
        <v>475</v>
      </c>
      <c r="T347" s="48" t="s">
        <v>476</v>
      </c>
      <c r="U347" s="48">
        <v>28</v>
      </c>
      <c r="V347" s="48" t="s">
        <v>234</v>
      </c>
      <c r="W347" s="48" t="s">
        <v>235</v>
      </c>
      <c r="X347" s="48" t="s">
        <v>236</v>
      </c>
      <c r="Y347" s="47"/>
      <c r="Z347" s="48" t="s">
        <v>84</v>
      </c>
      <c r="AA347" s="49">
        <v>25648</v>
      </c>
      <c r="AB347" s="49">
        <v>23083</v>
      </c>
      <c r="AC347" s="49">
        <v>80</v>
      </c>
      <c r="AD347" s="47" t="b">
        <v>1</v>
      </c>
      <c r="AE347" s="50">
        <v>10</v>
      </c>
      <c r="AF347" s="48" t="s">
        <v>9</v>
      </c>
      <c r="AG347" s="49">
        <v>1</v>
      </c>
      <c r="AH347" s="49">
        <v>23083</v>
      </c>
      <c r="AI347" s="49">
        <v>1678764</v>
      </c>
      <c r="AJ347" s="49">
        <v>167876</v>
      </c>
      <c r="AK347" s="49">
        <v>1846640</v>
      </c>
      <c r="AL347" s="50">
        <v>1678764</v>
      </c>
      <c r="AM347" s="50">
        <v>167876</v>
      </c>
      <c r="AN347" s="50">
        <v>1846640</v>
      </c>
      <c r="AO347" s="47"/>
      <c r="AP347" s="48" t="s">
        <v>84</v>
      </c>
      <c r="AQ347" s="51">
        <v>80</v>
      </c>
      <c r="AR347" s="48" t="s">
        <v>221</v>
      </c>
      <c r="AS347" s="48">
        <v>25001</v>
      </c>
      <c r="AT347" s="47" t="b">
        <v>0</v>
      </c>
      <c r="AU347" s="48" t="s">
        <v>81</v>
      </c>
      <c r="AV347" s="48"/>
      <c r="AW347" s="48" t="s">
        <v>222</v>
      </c>
      <c r="AX347" s="48"/>
      <c r="AY347" s="48" t="s">
        <v>85</v>
      </c>
      <c r="AZ347" s="47" t="b">
        <v>0</v>
      </c>
      <c r="BA347" s="47"/>
      <c r="BB347" s="47"/>
      <c r="BC347" s="48"/>
      <c r="BD347" s="48"/>
      <c r="BE347" s="47" t="b">
        <v>0</v>
      </c>
      <c r="BF347" s="47" t="b">
        <v>0</v>
      </c>
      <c r="BG347" s="48"/>
      <c r="BH347" s="48"/>
      <c r="BI347" s="49">
        <v>0</v>
      </c>
      <c r="BJ347" s="49">
        <v>0</v>
      </c>
      <c r="BK347" s="49">
        <v>1846640</v>
      </c>
      <c r="BL347" s="48"/>
      <c r="BM347" s="48"/>
      <c r="BN347" s="48"/>
      <c r="BO347" s="48"/>
      <c r="BP347" s="48" t="s">
        <v>181</v>
      </c>
      <c r="BQ347" s="48"/>
      <c r="BR347" s="48"/>
      <c r="BS347" s="48">
        <v>0</v>
      </c>
      <c r="BT347" s="48"/>
      <c r="BU347" s="48"/>
      <c r="BW347" s="24" t="str">
        <f ca="1">VLOOKUP(BX347,Data!B:D,3,0)</f>
        <v>김화니</v>
      </c>
      <c r="BX347" s="24" t="str">
        <f>IFERROR(VLOOKUP(M347, 할인점점포등록!E:I, 5, 0), M347)</f>
        <v>세화약품(전주)</v>
      </c>
    </row>
    <row r="348" spans="2:76" ht="16.5" customHeight="1" x14ac:dyDescent="0.3">
      <c r="B348" s="47"/>
      <c r="C348" s="47" t="b">
        <v>1</v>
      </c>
      <c r="D348" s="48"/>
      <c r="E348" s="48" t="s">
        <v>211</v>
      </c>
      <c r="F348" s="48">
        <v>202610010050</v>
      </c>
      <c r="G348" s="52">
        <v>46296</v>
      </c>
      <c r="H348" s="48" t="s">
        <v>82</v>
      </c>
      <c r="I348" s="48" t="s">
        <v>83</v>
      </c>
      <c r="J348" s="48" t="s">
        <v>212</v>
      </c>
      <c r="K348" s="48" t="s">
        <v>213</v>
      </c>
      <c r="L348" s="48" t="s">
        <v>517</v>
      </c>
      <c r="M348" s="48" t="s">
        <v>517</v>
      </c>
      <c r="N348" s="48"/>
      <c r="O348" s="47" t="s">
        <v>518</v>
      </c>
      <c r="P348" s="48" t="s">
        <v>517</v>
      </c>
      <c r="Q348" s="48"/>
      <c r="R348" s="47" t="b">
        <v>0</v>
      </c>
      <c r="S348" s="48" t="s">
        <v>340</v>
      </c>
      <c r="T348" s="48" t="s">
        <v>341</v>
      </c>
      <c r="U348" s="48">
        <v>100</v>
      </c>
      <c r="V348" s="48" t="s">
        <v>218</v>
      </c>
      <c r="W348" s="48" t="s">
        <v>219</v>
      </c>
      <c r="X348" s="48" t="s">
        <v>225</v>
      </c>
      <c r="Y348" s="47"/>
      <c r="Z348" s="48" t="s">
        <v>84</v>
      </c>
      <c r="AA348" s="49">
        <v>209100</v>
      </c>
      <c r="AB348" s="49">
        <v>188190</v>
      </c>
      <c r="AC348" s="49">
        <v>10</v>
      </c>
      <c r="AD348" s="47" t="b">
        <v>1</v>
      </c>
      <c r="AE348" s="50">
        <v>10</v>
      </c>
      <c r="AF348" s="48" t="s">
        <v>9</v>
      </c>
      <c r="AG348" s="49">
        <v>1</v>
      </c>
      <c r="AH348" s="49">
        <v>188190</v>
      </c>
      <c r="AI348" s="49">
        <v>1710818</v>
      </c>
      <c r="AJ348" s="49">
        <v>171082</v>
      </c>
      <c r="AK348" s="49">
        <v>1881900</v>
      </c>
      <c r="AL348" s="50">
        <v>1710818</v>
      </c>
      <c r="AM348" s="50">
        <v>171082</v>
      </c>
      <c r="AN348" s="50">
        <v>1881900</v>
      </c>
      <c r="AO348" s="47"/>
      <c r="AP348" s="48" t="s">
        <v>84</v>
      </c>
      <c r="AQ348" s="51">
        <v>10</v>
      </c>
      <c r="AR348" s="48" t="s">
        <v>221</v>
      </c>
      <c r="AS348" s="48">
        <v>24005</v>
      </c>
      <c r="AT348" s="47" t="b">
        <v>0</v>
      </c>
      <c r="AU348" s="48" t="s">
        <v>81</v>
      </c>
      <c r="AV348" s="48"/>
      <c r="AW348" s="48" t="s">
        <v>222</v>
      </c>
      <c r="AX348" s="48"/>
      <c r="AY348" s="48" t="s">
        <v>85</v>
      </c>
      <c r="AZ348" s="47" t="b">
        <v>0</v>
      </c>
      <c r="BA348" s="47"/>
      <c r="BB348" s="47"/>
      <c r="BC348" s="48"/>
      <c r="BD348" s="48"/>
      <c r="BE348" s="47" t="b">
        <v>0</v>
      </c>
      <c r="BF348" s="47" t="b">
        <v>0</v>
      </c>
      <c r="BG348" s="48"/>
      <c r="BH348" s="48"/>
      <c r="BI348" s="49">
        <v>0</v>
      </c>
      <c r="BJ348" s="49">
        <v>0</v>
      </c>
      <c r="BK348" s="49">
        <v>1881900</v>
      </c>
      <c r="BL348" s="48"/>
      <c r="BM348" s="48"/>
      <c r="BN348" s="48"/>
      <c r="BO348" s="48"/>
      <c r="BP348" s="48" t="s">
        <v>181</v>
      </c>
      <c r="BQ348" s="48"/>
      <c r="BR348" s="48"/>
      <c r="BS348" s="48">
        <v>0</v>
      </c>
      <c r="BT348" s="48"/>
      <c r="BU348" s="48"/>
      <c r="BW348" s="24" t="str">
        <f ca="1">VLOOKUP(BX348,Data!B:D,3,0)</f>
        <v>김화니</v>
      </c>
      <c r="BX348" s="24" t="str">
        <f>IFERROR(VLOOKUP(M348, 할인점점포등록!E:I, 5, 0), M348)</f>
        <v>세화약품(전주)</v>
      </c>
    </row>
    <row r="349" spans="2:76" ht="16.5" customHeight="1" x14ac:dyDescent="0.3">
      <c r="B349" s="47"/>
      <c r="C349" s="47" t="b">
        <v>1</v>
      </c>
      <c r="D349" s="48"/>
      <c r="E349" s="48" t="s">
        <v>211</v>
      </c>
      <c r="F349" s="48">
        <v>202610010051</v>
      </c>
      <c r="G349" s="52">
        <v>46296</v>
      </c>
      <c r="H349" s="48" t="s">
        <v>82</v>
      </c>
      <c r="I349" s="48" t="s">
        <v>83</v>
      </c>
      <c r="J349" s="48" t="s">
        <v>212</v>
      </c>
      <c r="K349" s="48" t="s">
        <v>213</v>
      </c>
      <c r="L349" s="48" t="s">
        <v>465</v>
      </c>
      <c r="M349" s="48" t="s">
        <v>465</v>
      </c>
      <c r="N349" s="48"/>
      <c r="O349" s="47" t="s">
        <v>466</v>
      </c>
      <c r="P349" s="48" t="s">
        <v>465</v>
      </c>
      <c r="Q349" s="48"/>
      <c r="R349" s="47" t="b">
        <v>0</v>
      </c>
      <c r="S349" s="48" t="s">
        <v>343</v>
      </c>
      <c r="T349" s="48" t="s">
        <v>325</v>
      </c>
      <c r="U349" s="48">
        <v>100</v>
      </c>
      <c r="V349" s="48" t="s">
        <v>218</v>
      </c>
      <c r="W349" s="48" t="s">
        <v>219</v>
      </c>
      <c r="X349" s="48" t="s">
        <v>225</v>
      </c>
      <c r="Y349" s="47"/>
      <c r="Z349" s="48" t="s">
        <v>84</v>
      </c>
      <c r="AA349" s="49">
        <v>175100</v>
      </c>
      <c r="AB349" s="49">
        <v>157590</v>
      </c>
      <c r="AC349" s="49">
        <v>1</v>
      </c>
      <c r="AD349" s="47" t="b">
        <v>1</v>
      </c>
      <c r="AE349" s="50">
        <v>10</v>
      </c>
      <c r="AF349" s="48" t="s">
        <v>9</v>
      </c>
      <c r="AG349" s="49">
        <v>1</v>
      </c>
      <c r="AH349" s="49">
        <v>157590</v>
      </c>
      <c r="AI349" s="49">
        <v>143264</v>
      </c>
      <c r="AJ349" s="49">
        <v>14326</v>
      </c>
      <c r="AK349" s="49">
        <v>157590</v>
      </c>
      <c r="AL349" s="50">
        <v>143264</v>
      </c>
      <c r="AM349" s="50">
        <v>14326</v>
      </c>
      <c r="AN349" s="50">
        <v>157590</v>
      </c>
      <c r="AO349" s="47"/>
      <c r="AP349" s="48" t="s">
        <v>84</v>
      </c>
      <c r="AQ349" s="51">
        <v>1</v>
      </c>
      <c r="AR349" s="48" t="s">
        <v>221</v>
      </c>
      <c r="AS349" s="48" t="s">
        <v>344</v>
      </c>
      <c r="AT349" s="47" t="b">
        <v>0</v>
      </c>
      <c r="AU349" s="48" t="s">
        <v>81</v>
      </c>
      <c r="AV349" s="48"/>
      <c r="AW349" s="48" t="s">
        <v>222</v>
      </c>
      <c r="AX349" s="48"/>
      <c r="AY349" s="48" t="s">
        <v>85</v>
      </c>
      <c r="AZ349" s="47" t="b">
        <v>0</v>
      </c>
      <c r="BA349" s="47"/>
      <c r="BB349" s="47"/>
      <c r="BC349" s="48"/>
      <c r="BD349" s="48"/>
      <c r="BE349" s="47" t="b">
        <v>0</v>
      </c>
      <c r="BF349" s="47" t="b">
        <v>0</v>
      </c>
      <c r="BG349" s="48"/>
      <c r="BH349" s="48"/>
      <c r="BI349" s="49">
        <v>0</v>
      </c>
      <c r="BJ349" s="49">
        <v>0</v>
      </c>
      <c r="BK349" s="49">
        <v>157590</v>
      </c>
      <c r="BL349" s="48"/>
      <c r="BM349" s="48"/>
      <c r="BN349" s="48"/>
      <c r="BO349" s="48"/>
      <c r="BP349" s="48" t="s">
        <v>181</v>
      </c>
      <c r="BQ349" s="48"/>
      <c r="BR349" s="48"/>
      <c r="BS349" s="48">
        <v>0</v>
      </c>
      <c r="BT349" s="48"/>
      <c r="BU349" s="48"/>
      <c r="BW349" s="24" t="str">
        <f ca="1">VLOOKUP(BX349,Data!B:D,3,0)</f>
        <v>김화니</v>
      </c>
      <c r="BX349" s="24" t="str">
        <f>IFERROR(VLOOKUP(M349, 할인점점포등록!E:I, 5, 0), M349)</f>
        <v>동원약품</v>
      </c>
    </row>
    <row r="350" spans="2:76" ht="16.5" customHeight="1" x14ac:dyDescent="0.3">
      <c r="B350" s="47"/>
      <c r="C350" s="47" t="b">
        <v>1</v>
      </c>
      <c r="D350" s="48"/>
      <c r="E350" s="48" t="s">
        <v>211</v>
      </c>
      <c r="F350" s="48">
        <v>202610010051</v>
      </c>
      <c r="G350" s="52">
        <v>46296</v>
      </c>
      <c r="H350" s="48" t="s">
        <v>82</v>
      </c>
      <c r="I350" s="48" t="s">
        <v>83</v>
      </c>
      <c r="J350" s="48" t="s">
        <v>212</v>
      </c>
      <c r="K350" s="48" t="s">
        <v>213</v>
      </c>
      <c r="L350" s="48" t="s">
        <v>465</v>
      </c>
      <c r="M350" s="48" t="s">
        <v>465</v>
      </c>
      <c r="N350" s="48"/>
      <c r="O350" s="47" t="s">
        <v>466</v>
      </c>
      <c r="P350" s="48" t="s">
        <v>465</v>
      </c>
      <c r="Q350" s="48"/>
      <c r="R350" s="47" t="b">
        <v>0</v>
      </c>
      <c r="S350" s="48" t="s">
        <v>249</v>
      </c>
      <c r="T350" s="48" t="s">
        <v>250</v>
      </c>
      <c r="U350" s="48">
        <v>30</v>
      </c>
      <c r="V350" s="48" t="s">
        <v>234</v>
      </c>
      <c r="W350" s="48" t="s">
        <v>235</v>
      </c>
      <c r="X350" s="48" t="s">
        <v>236</v>
      </c>
      <c r="Y350" s="47"/>
      <c r="Z350" s="48" t="s">
        <v>84</v>
      </c>
      <c r="AA350" s="49">
        <v>18000</v>
      </c>
      <c r="AB350" s="49">
        <v>16200</v>
      </c>
      <c r="AC350" s="49">
        <v>10</v>
      </c>
      <c r="AD350" s="47" t="b">
        <v>1</v>
      </c>
      <c r="AE350" s="50">
        <v>10</v>
      </c>
      <c r="AF350" s="48" t="s">
        <v>9</v>
      </c>
      <c r="AG350" s="49">
        <v>1</v>
      </c>
      <c r="AH350" s="49">
        <v>16200</v>
      </c>
      <c r="AI350" s="49">
        <v>147273</v>
      </c>
      <c r="AJ350" s="49">
        <v>14727</v>
      </c>
      <c r="AK350" s="49">
        <v>162000</v>
      </c>
      <c r="AL350" s="50">
        <v>147273</v>
      </c>
      <c r="AM350" s="50">
        <v>14727</v>
      </c>
      <c r="AN350" s="50">
        <v>162000</v>
      </c>
      <c r="AO350" s="47"/>
      <c r="AP350" s="48" t="s">
        <v>84</v>
      </c>
      <c r="AQ350" s="51">
        <v>10</v>
      </c>
      <c r="AR350" s="48" t="s">
        <v>221</v>
      </c>
      <c r="AS350" s="48">
        <v>26001</v>
      </c>
      <c r="AT350" s="47" t="b">
        <v>0</v>
      </c>
      <c r="AU350" s="48" t="s">
        <v>81</v>
      </c>
      <c r="AV350" s="48"/>
      <c r="AW350" s="48" t="s">
        <v>222</v>
      </c>
      <c r="AX350" s="48"/>
      <c r="AY350" s="48" t="s">
        <v>85</v>
      </c>
      <c r="AZ350" s="47" t="b">
        <v>0</v>
      </c>
      <c r="BA350" s="47"/>
      <c r="BB350" s="47"/>
      <c r="BC350" s="48"/>
      <c r="BD350" s="48"/>
      <c r="BE350" s="47" t="b">
        <v>0</v>
      </c>
      <c r="BF350" s="47" t="b">
        <v>0</v>
      </c>
      <c r="BG350" s="48"/>
      <c r="BH350" s="48"/>
      <c r="BI350" s="49">
        <v>0</v>
      </c>
      <c r="BJ350" s="49">
        <v>0</v>
      </c>
      <c r="BK350" s="49">
        <v>162000</v>
      </c>
      <c r="BL350" s="48"/>
      <c r="BM350" s="48"/>
      <c r="BN350" s="48"/>
      <c r="BO350" s="48"/>
      <c r="BP350" s="48" t="s">
        <v>181</v>
      </c>
      <c r="BQ350" s="48"/>
      <c r="BR350" s="48"/>
      <c r="BS350" s="48">
        <v>0</v>
      </c>
      <c r="BT350" s="48"/>
      <c r="BU350" s="48"/>
      <c r="BW350" s="24" t="str">
        <f ca="1">VLOOKUP(BX350,Data!B:D,3,0)</f>
        <v>김화니</v>
      </c>
      <c r="BX350" s="24" t="str">
        <f>IFERROR(VLOOKUP(M350, 할인점점포등록!E:I, 5, 0), M350)</f>
        <v>동원약품</v>
      </c>
    </row>
    <row r="351" spans="2:76" ht="16.5" customHeight="1" x14ac:dyDescent="0.3">
      <c r="B351" s="47"/>
      <c r="C351" s="47" t="b">
        <v>1</v>
      </c>
      <c r="D351" s="48"/>
      <c r="E351" s="48" t="s">
        <v>211</v>
      </c>
      <c r="F351" s="48">
        <v>202610010051</v>
      </c>
      <c r="G351" s="52">
        <v>46296</v>
      </c>
      <c r="H351" s="48" t="s">
        <v>82</v>
      </c>
      <c r="I351" s="48" t="s">
        <v>83</v>
      </c>
      <c r="J351" s="48" t="s">
        <v>212</v>
      </c>
      <c r="K351" s="48" t="s">
        <v>213</v>
      </c>
      <c r="L351" s="48" t="s">
        <v>465</v>
      </c>
      <c r="M351" s="48" t="s">
        <v>465</v>
      </c>
      <c r="N351" s="48"/>
      <c r="O351" s="47" t="s">
        <v>466</v>
      </c>
      <c r="P351" s="48" t="s">
        <v>465</v>
      </c>
      <c r="Q351" s="48"/>
      <c r="R351" s="47" t="b">
        <v>0</v>
      </c>
      <c r="S351" s="48" t="s">
        <v>241</v>
      </c>
      <c r="T351" s="48" t="s">
        <v>242</v>
      </c>
      <c r="U351" s="48">
        <v>28</v>
      </c>
      <c r="V351" s="48" t="s">
        <v>234</v>
      </c>
      <c r="W351" s="48" t="s">
        <v>235</v>
      </c>
      <c r="X351" s="48" t="s">
        <v>236</v>
      </c>
      <c r="Y351" s="47"/>
      <c r="Z351" s="48" t="s">
        <v>84</v>
      </c>
      <c r="AA351" s="49">
        <v>12712</v>
      </c>
      <c r="AB351" s="49">
        <v>11441</v>
      </c>
      <c r="AC351" s="49">
        <v>10</v>
      </c>
      <c r="AD351" s="47" t="b">
        <v>1</v>
      </c>
      <c r="AE351" s="50">
        <v>10</v>
      </c>
      <c r="AF351" s="48" t="s">
        <v>9</v>
      </c>
      <c r="AG351" s="49">
        <v>1</v>
      </c>
      <c r="AH351" s="49">
        <v>11441</v>
      </c>
      <c r="AI351" s="49">
        <v>104009</v>
      </c>
      <c r="AJ351" s="49">
        <v>10401</v>
      </c>
      <c r="AK351" s="49">
        <v>114410</v>
      </c>
      <c r="AL351" s="50">
        <v>104009</v>
      </c>
      <c r="AM351" s="50">
        <v>10401</v>
      </c>
      <c r="AN351" s="50">
        <v>114410</v>
      </c>
      <c r="AO351" s="47"/>
      <c r="AP351" s="48" t="s">
        <v>84</v>
      </c>
      <c r="AQ351" s="51">
        <v>10</v>
      </c>
      <c r="AR351" s="48" t="s">
        <v>221</v>
      </c>
      <c r="AS351" s="48">
        <v>26001</v>
      </c>
      <c r="AT351" s="47" t="b">
        <v>0</v>
      </c>
      <c r="AU351" s="48" t="s">
        <v>81</v>
      </c>
      <c r="AV351" s="48"/>
      <c r="AW351" s="48" t="s">
        <v>222</v>
      </c>
      <c r="AX351" s="48"/>
      <c r="AY351" s="48" t="s">
        <v>85</v>
      </c>
      <c r="AZ351" s="47" t="b">
        <v>0</v>
      </c>
      <c r="BA351" s="47"/>
      <c r="BB351" s="47"/>
      <c r="BC351" s="48"/>
      <c r="BD351" s="48"/>
      <c r="BE351" s="47" t="b">
        <v>0</v>
      </c>
      <c r="BF351" s="47" t="b">
        <v>0</v>
      </c>
      <c r="BG351" s="48"/>
      <c r="BH351" s="48"/>
      <c r="BI351" s="49">
        <v>0</v>
      </c>
      <c r="BJ351" s="49">
        <v>0</v>
      </c>
      <c r="BK351" s="49">
        <v>114410</v>
      </c>
      <c r="BL351" s="48"/>
      <c r="BM351" s="48"/>
      <c r="BN351" s="48"/>
      <c r="BO351" s="48"/>
      <c r="BP351" s="48" t="s">
        <v>181</v>
      </c>
      <c r="BQ351" s="48"/>
      <c r="BR351" s="48"/>
      <c r="BS351" s="48">
        <v>0</v>
      </c>
      <c r="BT351" s="48"/>
      <c r="BU351" s="48"/>
      <c r="BW351" s="24" t="str">
        <f ca="1">VLOOKUP(BX351,Data!B:D,3,0)</f>
        <v>김화니</v>
      </c>
      <c r="BX351" s="24" t="str">
        <f>IFERROR(VLOOKUP(M351, 할인점점포등록!E:I, 5, 0), M351)</f>
        <v>동원약품</v>
      </c>
    </row>
    <row r="352" spans="2:76" ht="16.5" customHeight="1" x14ac:dyDescent="0.3">
      <c r="B352" s="47"/>
      <c r="C352" s="47" t="b">
        <v>1</v>
      </c>
      <c r="D352" s="48"/>
      <c r="E352" s="48" t="s">
        <v>211</v>
      </c>
      <c r="F352" s="48">
        <v>202610010051</v>
      </c>
      <c r="G352" s="52">
        <v>46296</v>
      </c>
      <c r="H352" s="48" t="s">
        <v>82</v>
      </c>
      <c r="I352" s="48" t="s">
        <v>83</v>
      </c>
      <c r="J352" s="48" t="s">
        <v>212</v>
      </c>
      <c r="K352" s="48" t="s">
        <v>213</v>
      </c>
      <c r="L352" s="48" t="s">
        <v>465</v>
      </c>
      <c r="M352" s="48" t="s">
        <v>465</v>
      </c>
      <c r="N352" s="48"/>
      <c r="O352" s="47" t="s">
        <v>466</v>
      </c>
      <c r="P352" s="48" t="s">
        <v>465</v>
      </c>
      <c r="Q352" s="48"/>
      <c r="R352" s="47" t="b">
        <v>0</v>
      </c>
      <c r="S352" s="48" t="s">
        <v>477</v>
      </c>
      <c r="T352" s="48" t="s">
        <v>478</v>
      </c>
      <c r="U352" s="48">
        <v>28</v>
      </c>
      <c r="V352" s="48" t="s">
        <v>234</v>
      </c>
      <c r="W352" s="48" t="s">
        <v>235</v>
      </c>
      <c r="X352" s="48" t="s">
        <v>236</v>
      </c>
      <c r="Y352" s="47"/>
      <c r="Z352" s="48" t="s">
        <v>84</v>
      </c>
      <c r="AA352" s="49">
        <v>25452</v>
      </c>
      <c r="AB352" s="49">
        <v>22907</v>
      </c>
      <c r="AC352" s="49">
        <v>5</v>
      </c>
      <c r="AD352" s="47" t="b">
        <v>1</v>
      </c>
      <c r="AE352" s="50">
        <v>10</v>
      </c>
      <c r="AF352" s="48" t="s">
        <v>9</v>
      </c>
      <c r="AG352" s="49">
        <v>1</v>
      </c>
      <c r="AH352" s="49">
        <v>22907</v>
      </c>
      <c r="AI352" s="49">
        <v>104123</v>
      </c>
      <c r="AJ352" s="49">
        <v>10412</v>
      </c>
      <c r="AK352" s="49">
        <v>114535</v>
      </c>
      <c r="AL352" s="50">
        <v>104123</v>
      </c>
      <c r="AM352" s="50">
        <v>10412</v>
      </c>
      <c r="AN352" s="50">
        <v>114535</v>
      </c>
      <c r="AO352" s="47"/>
      <c r="AP352" s="48" t="s">
        <v>84</v>
      </c>
      <c r="AQ352" s="51">
        <v>5</v>
      </c>
      <c r="AR352" s="48" t="s">
        <v>221</v>
      </c>
      <c r="AS352" s="48">
        <v>24002</v>
      </c>
      <c r="AT352" s="47" t="b">
        <v>0</v>
      </c>
      <c r="AU352" s="48" t="s">
        <v>81</v>
      </c>
      <c r="AV352" s="48"/>
      <c r="AW352" s="48" t="s">
        <v>222</v>
      </c>
      <c r="AX352" s="48"/>
      <c r="AY352" s="48" t="s">
        <v>85</v>
      </c>
      <c r="AZ352" s="47" t="b">
        <v>0</v>
      </c>
      <c r="BA352" s="47"/>
      <c r="BB352" s="47"/>
      <c r="BC352" s="48"/>
      <c r="BD352" s="48"/>
      <c r="BE352" s="47" t="b">
        <v>0</v>
      </c>
      <c r="BF352" s="47" t="b">
        <v>0</v>
      </c>
      <c r="BG352" s="48"/>
      <c r="BH352" s="48"/>
      <c r="BI352" s="49">
        <v>0</v>
      </c>
      <c r="BJ352" s="49">
        <v>0</v>
      </c>
      <c r="BK352" s="49">
        <v>114535</v>
      </c>
      <c r="BL352" s="48"/>
      <c r="BM352" s="48"/>
      <c r="BN352" s="48"/>
      <c r="BO352" s="48"/>
      <c r="BP352" s="48" t="s">
        <v>181</v>
      </c>
      <c r="BQ352" s="48"/>
      <c r="BR352" s="48"/>
      <c r="BS352" s="48">
        <v>0</v>
      </c>
      <c r="BT352" s="48"/>
      <c r="BU352" s="48"/>
      <c r="BW352" s="24" t="str">
        <f ca="1">VLOOKUP(BX352,Data!B:D,3,0)</f>
        <v>김화니</v>
      </c>
      <c r="BX352" s="24" t="str">
        <f>IFERROR(VLOOKUP(M352, 할인점점포등록!E:I, 5, 0), M352)</f>
        <v>동원약품</v>
      </c>
    </row>
    <row r="353" spans="2:76" ht="16.5" customHeight="1" x14ac:dyDescent="0.3">
      <c r="B353" s="47"/>
      <c r="C353" s="47" t="b">
        <v>1</v>
      </c>
      <c r="D353" s="48"/>
      <c r="E353" s="48" t="s">
        <v>211</v>
      </c>
      <c r="F353" s="48">
        <v>202610010051</v>
      </c>
      <c r="G353" s="52">
        <v>46296</v>
      </c>
      <c r="H353" s="48" t="s">
        <v>82</v>
      </c>
      <c r="I353" s="48" t="s">
        <v>83</v>
      </c>
      <c r="J353" s="48" t="s">
        <v>212</v>
      </c>
      <c r="K353" s="48" t="s">
        <v>213</v>
      </c>
      <c r="L353" s="48" t="s">
        <v>465</v>
      </c>
      <c r="M353" s="48" t="s">
        <v>465</v>
      </c>
      <c r="N353" s="48"/>
      <c r="O353" s="47" t="s">
        <v>466</v>
      </c>
      <c r="P353" s="48" t="s">
        <v>465</v>
      </c>
      <c r="Q353" s="48"/>
      <c r="R353" s="47" t="b">
        <v>0</v>
      </c>
      <c r="S353" s="48" t="s">
        <v>223</v>
      </c>
      <c r="T353" s="48" t="s">
        <v>224</v>
      </c>
      <c r="U353" s="48">
        <v>300</v>
      </c>
      <c r="V353" s="48" t="s">
        <v>218</v>
      </c>
      <c r="W353" s="48" t="s">
        <v>219</v>
      </c>
      <c r="X353" s="48" t="s">
        <v>225</v>
      </c>
      <c r="Y353" s="47"/>
      <c r="Z353" s="48" t="s">
        <v>84</v>
      </c>
      <c r="AA353" s="49">
        <v>44400</v>
      </c>
      <c r="AB353" s="49">
        <v>39960</v>
      </c>
      <c r="AC353" s="49">
        <v>10</v>
      </c>
      <c r="AD353" s="47" t="b">
        <v>1</v>
      </c>
      <c r="AE353" s="50">
        <v>10</v>
      </c>
      <c r="AF353" s="48" t="s">
        <v>9</v>
      </c>
      <c r="AG353" s="49">
        <v>1</v>
      </c>
      <c r="AH353" s="49">
        <v>39960</v>
      </c>
      <c r="AI353" s="49">
        <v>363273</v>
      </c>
      <c r="AJ353" s="49">
        <v>36327</v>
      </c>
      <c r="AK353" s="49">
        <v>399600</v>
      </c>
      <c r="AL353" s="50">
        <v>363273</v>
      </c>
      <c r="AM353" s="50">
        <v>36327</v>
      </c>
      <c r="AN353" s="50">
        <v>399600</v>
      </c>
      <c r="AO353" s="47"/>
      <c r="AP353" s="48" t="s">
        <v>84</v>
      </c>
      <c r="AQ353" s="51">
        <v>10</v>
      </c>
      <c r="AR353" s="48" t="s">
        <v>221</v>
      </c>
      <c r="AS353" s="48">
        <v>26005</v>
      </c>
      <c r="AT353" s="47" t="b">
        <v>0</v>
      </c>
      <c r="AU353" s="48" t="s">
        <v>81</v>
      </c>
      <c r="AV353" s="48"/>
      <c r="AW353" s="48" t="s">
        <v>222</v>
      </c>
      <c r="AX353" s="48"/>
      <c r="AY353" s="48" t="s">
        <v>85</v>
      </c>
      <c r="AZ353" s="47" t="b">
        <v>0</v>
      </c>
      <c r="BA353" s="47"/>
      <c r="BB353" s="47"/>
      <c r="BC353" s="48"/>
      <c r="BD353" s="48"/>
      <c r="BE353" s="47" t="b">
        <v>0</v>
      </c>
      <c r="BF353" s="47" t="b">
        <v>0</v>
      </c>
      <c r="BG353" s="48"/>
      <c r="BH353" s="48"/>
      <c r="BI353" s="49">
        <v>0</v>
      </c>
      <c r="BJ353" s="49">
        <v>0</v>
      </c>
      <c r="BK353" s="49">
        <v>399600</v>
      </c>
      <c r="BL353" s="48"/>
      <c r="BM353" s="48"/>
      <c r="BN353" s="48"/>
      <c r="BO353" s="48"/>
      <c r="BP353" s="48" t="s">
        <v>181</v>
      </c>
      <c r="BQ353" s="48"/>
      <c r="BR353" s="48"/>
      <c r="BS353" s="48">
        <v>0</v>
      </c>
      <c r="BT353" s="48"/>
      <c r="BU353" s="48"/>
      <c r="BW353" s="24" t="str">
        <f ca="1">VLOOKUP(BX353,Data!B:D,3,0)</f>
        <v>김화니</v>
      </c>
      <c r="BX353" s="24" t="str">
        <f>IFERROR(VLOOKUP(M353, 할인점점포등록!E:I, 5, 0), M353)</f>
        <v>동원약품</v>
      </c>
    </row>
    <row r="354" spans="2:76" ht="16.5" customHeight="1" x14ac:dyDescent="0.3">
      <c r="B354" s="47"/>
      <c r="C354" s="47" t="b">
        <v>1</v>
      </c>
      <c r="D354" s="48"/>
      <c r="E354" s="48" t="s">
        <v>211</v>
      </c>
      <c r="F354" s="48">
        <v>202610010051</v>
      </c>
      <c r="G354" s="52">
        <v>46296</v>
      </c>
      <c r="H354" s="48" t="s">
        <v>82</v>
      </c>
      <c r="I354" s="48" t="s">
        <v>83</v>
      </c>
      <c r="J354" s="48" t="s">
        <v>212</v>
      </c>
      <c r="K354" s="48" t="s">
        <v>213</v>
      </c>
      <c r="L354" s="48" t="s">
        <v>465</v>
      </c>
      <c r="M354" s="48" t="s">
        <v>465</v>
      </c>
      <c r="N354" s="48"/>
      <c r="O354" s="47" t="s">
        <v>466</v>
      </c>
      <c r="P354" s="48" t="s">
        <v>465</v>
      </c>
      <c r="Q354" s="48"/>
      <c r="R354" s="47" t="b">
        <v>0</v>
      </c>
      <c r="S354" s="48" t="s">
        <v>334</v>
      </c>
      <c r="T354" s="48" t="s">
        <v>335</v>
      </c>
      <c r="U354" s="48">
        <v>1</v>
      </c>
      <c r="V354" s="48" t="s">
        <v>218</v>
      </c>
      <c r="W354" s="48" t="s">
        <v>256</v>
      </c>
      <c r="X354" s="48" t="s">
        <v>336</v>
      </c>
      <c r="Y354" s="47"/>
      <c r="Z354" s="48" t="s">
        <v>84</v>
      </c>
      <c r="AA354" s="49">
        <v>8400</v>
      </c>
      <c r="AB354" s="49">
        <v>7560</v>
      </c>
      <c r="AC354" s="49">
        <v>30</v>
      </c>
      <c r="AD354" s="47" t="b">
        <v>1</v>
      </c>
      <c r="AE354" s="50">
        <v>10</v>
      </c>
      <c r="AF354" s="48" t="s">
        <v>9</v>
      </c>
      <c r="AG354" s="49">
        <v>1</v>
      </c>
      <c r="AH354" s="49">
        <v>7560</v>
      </c>
      <c r="AI354" s="49">
        <v>206182</v>
      </c>
      <c r="AJ354" s="49">
        <v>20618</v>
      </c>
      <c r="AK354" s="49">
        <v>226800</v>
      </c>
      <c r="AL354" s="50">
        <v>206182</v>
      </c>
      <c r="AM354" s="50">
        <v>20618</v>
      </c>
      <c r="AN354" s="50">
        <v>226800</v>
      </c>
      <c r="AO354" s="47"/>
      <c r="AP354" s="48" t="s">
        <v>84</v>
      </c>
      <c r="AQ354" s="51">
        <v>30</v>
      </c>
      <c r="AR354" s="48" t="s">
        <v>221</v>
      </c>
      <c r="AS354" s="48">
        <v>25003</v>
      </c>
      <c r="AT354" s="47" t="b">
        <v>0</v>
      </c>
      <c r="AU354" s="48" t="s">
        <v>81</v>
      </c>
      <c r="AV354" s="48"/>
      <c r="AW354" s="48" t="s">
        <v>222</v>
      </c>
      <c r="AX354" s="48"/>
      <c r="AY354" s="48" t="s">
        <v>85</v>
      </c>
      <c r="AZ354" s="47" t="b">
        <v>0</v>
      </c>
      <c r="BA354" s="47"/>
      <c r="BB354" s="47"/>
      <c r="BC354" s="48"/>
      <c r="BD354" s="48"/>
      <c r="BE354" s="47" t="b">
        <v>0</v>
      </c>
      <c r="BF354" s="47" t="b">
        <v>0</v>
      </c>
      <c r="BG354" s="48"/>
      <c r="BH354" s="48"/>
      <c r="BI354" s="49">
        <v>0</v>
      </c>
      <c r="BJ354" s="49">
        <v>0</v>
      </c>
      <c r="BK354" s="49">
        <v>226800</v>
      </c>
      <c r="BL354" s="48"/>
      <c r="BM354" s="48"/>
      <c r="BN354" s="48"/>
      <c r="BO354" s="48"/>
      <c r="BP354" s="48" t="s">
        <v>181</v>
      </c>
      <c r="BQ354" s="48"/>
      <c r="BR354" s="48"/>
      <c r="BS354" s="48">
        <v>0</v>
      </c>
      <c r="BT354" s="48"/>
      <c r="BU354" s="48"/>
      <c r="BW354" s="24" t="str">
        <f ca="1">VLOOKUP(BX354,Data!B:D,3,0)</f>
        <v>김화니</v>
      </c>
      <c r="BX354" s="24" t="str">
        <f>IFERROR(VLOOKUP(M354, 할인점점포등록!E:I, 5, 0), M354)</f>
        <v>동원약품</v>
      </c>
    </row>
    <row r="355" spans="2:76" ht="16.5" customHeight="1" x14ac:dyDescent="0.3">
      <c r="B355" s="47"/>
      <c r="C355" s="47" t="b">
        <v>1</v>
      </c>
      <c r="D355" s="48"/>
      <c r="E355" s="48" t="s">
        <v>211</v>
      </c>
      <c r="F355" s="48">
        <v>202610010051</v>
      </c>
      <c r="G355" s="52">
        <v>46296</v>
      </c>
      <c r="H355" s="48" t="s">
        <v>82</v>
      </c>
      <c r="I355" s="48" t="s">
        <v>83</v>
      </c>
      <c r="J355" s="48" t="s">
        <v>212</v>
      </c>
      <c r="K355" s="48" t="s">
        <v>213</v>
      </c>
      <c r="L355" s="48" t="s">
        <v>465</v>
      </c>
      <c r="M355" s="48" t="s">
        <v>465</v>
      </c>
      <c r="N355" s="48"/>
      <c r="O355" s="47" t="s">
        <v>466</v>
      </c>
      <c r="P355" s="48" t="s">
        <v>465</v>
      </c>
      <c r="Q355" s="48"/>
      <c r="R355" s="47" t="b">
        <v>0</v>
      </c>
      <c r="S355" s="48" t="s">
        <v>367</v>
      </c>
      <c r="T355" s="48" t="s">
        <v>368</v>
      </c>
      <c r="U355" s="48">
        <v>100</v>
      </c>
      <c r="V355" s="48" t="s">
        <v>234</v>
      </c>
      <c r="W355" s="48" t="s">
        <v>235</v>
      </c>
      <c r="X355" s="48" t="s">
        <v>236</v>
      </c>
      <c r="Y355" s="47"/>
      <c r="Z355" s="48" t="s">
        <v>84</v>
      </c>
      <c r="AA355" s="49">
        <v>30000</v>
      </c>
      <c r="AB355" s="49">
        <v>27000</v>
      </c>
      <c r="AC355" s="49">
        <v>5</v>
      </c>
      <c r="AD355" s="47" t="b">
        <v>1</v>
      </c>
      <c r="AE355" s="50">
        <v>10</v>
      </c>
      <c r="AF355" s="48" t="s">
        <v>9</v>
      </c>
      <c r="AG355" s="49">
        <v>1</v>
      </c>
      <c r="AH355" s="49">
        <v>27000</v>
      </c>
      <c r="AI355" s="49">
        <v>122727</v>
      </c>
      <c r="AJ355" s="49">
        <v>12273</v>
      </c>
      <c r="AK355" s="49">
        <v>135000</v>
      </c>
      <c r="AL355" s="50">
        <v>122727</v>
      </c>
      <c r="AM355" s="50">
        <v>12273</v>
      </c>
      <c r="AN355" s="50">
        <v>135000</v>
      </c>
      <c r="AO355" s="47"/>
      <c r="AP355" s="48" t="s">
        <v>84</v>
      </c>
      <c r="AQ355" s="51">
        <v>5</v>
      </c>
      <c r="AR355" s="48" t="s">
        <v>221</v>
      </c>
      <c r="AS355" s="48">
        <v>25003</v>
      </c>
      <c r="AT355" s="47" t="b">
        <v>0</v>
      </c>
      <c r="AU355" s="48" t="s">
        <v>81</v>
      </c>
      <c r="AV355" s="48"/>
      <c r="AW355" s="48" t="s">
        <v>222</v>
      </c>
      <c r="AX355" s="48"/>
      <c r="AY355" s="48" t="s">
        <v>85</v>
      </c>
      <c r="AZ355" s="47" t="b">
        <v>0</v>
      </c>
      <c r="BA355" s="47"/>
      <c r="BB355" s="47"/>
      <c r="BC355" s="48"/>
      <c r="BD355" s="48"/>
      <c r="BE355" s="47" t="b">
        <v>0</v>
      </c>
      <c r="BF355" s="47" t="b">
        <v>0</v>
      </c>
      <c r="BG355" s="48"/>
      <c r="BH355" s="48"/>
      <c r="BI355" s="49">
        <v>0</v>
      </c>
      <c r="BJ355" s="49">
        <v>0</v>
      </c>
      <c r="BK355" s="49">
        <v>135000</v>
      </c>
      <c r="BL355" s="48"/>
      <c r="BM355" s="48"/>
      <c r="BN355" s="48"/>
      <c r="BO355" s="48"/>
      <c r="BP355" s="48" t="s">
        <v>181</v>
      </c>
      <c r="BQ355" s="48"/>
      <c r="BR355" s="48"/>
      <c r="BS355" s="48">
        <v>0</v>
      </c>
      <c r="BT355" s="48"/>
      <c r="BU355" s="48"/>
      <c r="BW355" s="24" t="str">
        <f ca="1">VLOOKUP(BX355,Data!B:D,3,0)</f>
        <v>김화니</v>
      </c>
      <c r="BX355" s="24" t="str">
        <f>IFERROR(VLOOKUP(M355, 할인점점포등록!E:I, 5, 0), M355)</f>
        <v>동원약품</v>
      </c>
    </row>
    <row r="356" spans="2:76" ht="16.5" customHeight="1" x14ac:dyDescent="0.3">
      <c r="B356" s="47"/>
      <c r="C356" s="47" t="b">
        <v>1</v>
      </c>
      <c r="D356" s="48"/>
      <c r="E356" s="48" t="s">
        <v>211</v>
      </c>
      <c r="F356" s="48">
        <v>202610010051</v>
      </c>
      <c r="G356" s="52">
        <v>46296</v>
      </c>
      <c r="H356" s="48" t="s">
        <v>82</v>
      </c>
      <c r="I356" s="48" t="s">
        <v>83</v>
      </c>
      <c r="J356" s="48" t="s">
        <v>212</v>
      </c>
      <c r="K356" s="48" t="s">
        <v>213</v>
      </c>
      <c r="L356" s="48" t="s">
        <v>465</v>
      </c>
      <c r="M356" s="48" t="s">
        <v>465</v>
      </c>
      <c r="N356" s="48"/>
      <c r="O356" s="47" t="s">
        <v>466</v>
      </c>
      <c r="P356" s="48" t="s">
        <v>465</v>
      </c>
      <c r="Q356" s="48"/>
      <c r="R356" s="47" t="b">
        <v>0</v>
      </c>
      <c r="S356" s="48" t="s">
        <v>369</v>
      </c>
      <c r="T356" s="48" t="s">
        <v>370</v>
      </c>
      <c r="U356" s="48">
        <v>60</v>
      </c>
      <c r="V356" s="48" t="s">
        <v>234</v>
      </c>
      <c r="W356" s="48" t="s">
        <v>235</v>
      </c>
      <c r="X356" s="48" t="s">
        <v>236</v>
      </c>
      <c r="Y356" s="47"/>
      <c r="Z356" s="48" t="s">
        <v>84</v>
      </c>
      <c r="AA356" s="49">
        <v>28980</v>
      </c>
      <c r="AB356" s="49">
        <v>26082</v>
      </c>
      <c r="AC356" s="49">
        <v>20</v>
      </c>
      <c r="AD356" s="47" t="b">
        <v>1</v>
      </c>
      <c r="AE356" s="50">
        <v>10</v>
      </c>
      <c r="AF356" s="48" t="s">
        <v>9</v>
      </c>
      <c r="AG356" s="49">
        <v>1</v>
      </c>
      <c r="AH356" s="49">
        <v>26082</v>
      </c>
      <c r="AI356" s="49">
        <v>474218</v>
      </c>
      <c r="AJ356" s="49">
        <v>47422</v>
      </c>
      <c r="AK356" s="49">
        <v>521640</v>
      </c>
      <c r="AL356" s="50">
        <v>474218</v>
      </c>
      <c r="AM356" s="50">
        <v>47422</v>
      </c>
      <c r="AN356" s="50">
        <v>521640</v>
      </c>
      <c r="AO356" s="47"/>
      <c r="AP356" s="48" t="s">
        <v>84</v>
      </c>
      <c r="AQ356" s="51">
        <v>20</v>
      </c>
      <c r="AR356" s="48" t="s">
        <v>221</v>
      </c>
      <c r="AS356" s="48">
        <v>26002</v>
      </c>
      <c r="AT356" s="47" t="b">
        <v>0</v>
      </c>
      <c r="AU356" s="48" t="s">
        <v>81</v>
      </c>
      <c r="AV356" s="48"/>
      <c r="AW356" s="48" t="s">
        <v>222</v>
      </c>
      <c r="AX356" s="48"/>
      <c r="AY356" s="48" t="s">
        <v>85</v>
      </c>
      <c r="AZ356" s="47" t="b">
        <v>0</v>
      </c>
      <c r="BA356" s="47"/>
      <c r="BB356" s="47"/>
      <c r="BC356" s="48"/>
      <c r="BD356" s="48"/>
      <c r="BE356" s="47" t="b">
        <v>0</v>
      </c>
      <c r="BF356" s="47" t="b">
        <v>0</v>
      </c>
      <c r="BG356" s="48"/>
      <c r="BH356" s="48"/>
      <c r="BI356" s="49">
        <v>0</v>
      </c>
      <c r="BJ356" s="49">
        <v>0</v>
      </c>
      <c r="BK356" s="49">
        <v>521640</v>
      </c>
      <c r="BL356" s="48"/>
      <c r="BM356" s="48"/>
      <c r="BN356" s="48"/>
      <c r="BO356" s="48"/>
      <c r="BP356" s="48" t="s">
        <v>181</v>
      </c>
      <c r="BQ356" s="48"/>
      <c r="BR356" s="48"/>
      <c r="BS356" s="48">
        <v>0</v>
      </c>
      <c r="BT356" s="48"/>
      <c r="BU356" s="48"/>
      <c r="BW356" s="24" t="str">
        <f ca="1">VLOOKUP(BX356,Data!B:D,3,0)</f>
        <v>김화니</v>
      </c>
      <c r="BX356" s="24" t="str">
        <f>IFERROR(VLOOKUP(M356, 할인점점포등록!E:I, 5, 0), M356)</f>
        <v>동원약품</v>
      </c>
    </row>
    <row r="357" spans="2:76" ht="16.5" customHeight="1" x14ac:dyDescent="0.3">
      <c r="B357" s="47"/>
      <c r="C357" s="47" t="b">
        <v>1</v>
      </c>
      <c r="D357" s="48"/>
      <c r="E357" s="48" t="s">
        <v>211</v>
      </c>
      <c r="F357" s="48">
        <v>202610010051</v>
      </c>
      <c r="G357" s="52">
        <v>46296</v>
      </c>
      <c r="H357" s="48" t="s">
        <v>82</v>
      </c>
      <c r="I357" s="48" t="s">
        <v>83</v>
      </c>
      <c r="J357" s="48" t="s">
        <v>212</v>
      </c>
      <c r="K357" s="48" t="s">
        <v>213</v>
      </c>
      <c r="L357" s="48" t="s">
        <v>465</v>
      </c>
      <c r="M357" s="48" t="s">
        <v>465</v>
      </c>
      <c r="N357" s="48"/>
      <c r="O357" s="47" t="s">
        <v>466</v>
      </c>
      <c r="P357" s="48" t="s">
        <v>465</v>
      </c>
      <c r="Q357" s="48"/>
      <c r="R357" s="47" t="b">
        <v>0</v>
      </c>
      <c r="S357" s="48" t="s">
        <v>216</v>
      </c>
      <c r="T357" s="48" t="s">
        <v>217</v>
      </c>
      <c r="U357" s="48">
        <v>90</v>
      </c>
      <c r="V357" s="48" t="s">
        <v>218</v>
      </c>
      <c r="W357" s="48" t="s">
        <v>219</v>
      </c>
      <c r="X357" s="48" t="s">
        <v>220</v>
      </c>
      <c r="Y357" s="47"/>
      <c r="Z357" s="48" t="s">
        <v>84</v>
      </c>
      <c r="AA357" s="49">
        <v>36000</v>
      </c>
      <c r="AB357" s="49">
        <v>32400</v>
      </c>
      <c r="AC357" s="49">
        <v>20</v>
      </c>
      <c r="AD357" s="47" t="b">
        <v>1</v>
      </c>
      <c r="AE357" s="50">
        <v>10</v>
      </c>
      <c r="AF357" s="48" t="s">
        <v>9</v>
      </c>
      <c r="AG357" s="49">
        <v>1</v>
      </c>
      <c r="AH357" s="49">
        <v>32400</v>
      </c>
      <c r="AI357" s="49">
        <v>589091</v>
      </c>
      <c r="AJ357" s="49">
        <v>58909</v>
      </c>
      <c r="AK357" s="49">
        <v>648000</v>
      </c>
      <c r="AL357" s="50">
        <v>589091</v>
      </c>
      <c r="AM357" s="50">
        <v>58909</v>
      </c>
      <c r="AN357" s="50">
        <v>648000</v>
      </c>
      <c r="AO357" s="47"/>
      <c r="AP357" s="48" t="s">
        <v>84</v>
      </c>
      <c r="AQ357" s="51">
        <v>20</v>
      </c>
      <c r="AR357" s="48" t="s">
        <v>221</v>
      </c>
      <c r="AS357" s="48">
        <v>26003</v>
      </c>
      <c r="AT357" s="47" t="b">
        <v>0</v>
      </c>
      <c r="AU357" s="48" t="s">
        <v>81</v>
      </c>
      <c r="AV357" s="48"/>
      <c r="AW357" s="48" t="s">
        <v>222</v>
      </c>
      <c r="AX357" s="48"/>
      <c r="AY357" s="48" t="s">
        <v>85</v>
      </c>
      <c r="AZ357" s="47" t="b">
        <v>0</v>
      </c>
      <c r="BA357" s="47"/>
      <c r="BB357" s="47"/>
      <c r="BC357" s="48"/>
      <c r="BD357" s="48"/>
      <c r="BE357" s="47" t="b">
        <v>0</v>
      </c>
      <c r="BF357" s="47" t="b">
        <v>0</v>
      </c>
      <c r="BG357" s="48"/>
      <c r="BH357" s="48"/>
      <c r="BI357" s="49">
        <v>0</v>
      </c>
      <c r="BJ357" s="49">
        <v>0</v>
      </c>
      <c r="BK357" s="49">
        <v>648000</v>
      </c>
      <c r="BL357" s="48"/>
      <c r="BM357" s="48"/>
      <c r="BN357" s="48"/>
      <c r="BO357" s="48"/>
      <c r="BP357" s="48" t="s">
        <v>181</v>
      </c>
      <c r="BQ357" s="48"/>
      <c r="BR357" s="48"/>
      <c r="BS357" s="48">
        <v>0</v>
      </c>
      <c r="BT357" s="48"/>
      <c r="BU357" s="48"/>
      <c r="BW357" s="24" t="str">
        <f ca="1">VLOOKUP(BX357,Data!B:D,3,0)</f>
        <v>김화니</v>
      </c>
      <c r="BX357" s="24" t="str">
        <f>IFERROR(VLOOKUP(M357, 할인점점포등록!E:I, 5, 0), M357)</f>
        <v>동원약품</v>
      </c>
    </row>
    <row r="358" spans="2:76" ht="16.5" customHeight="1" x14ac:dyDescent="0.3">
      <c r="B358" s="47"/>
      <c r="C358" s="47" t="b">
        <v>1</v>
      </c>
      <c r="D358" s="48"/>
      <c r="E358" s="48" t="s">
        <v>211</v>
      </c>
      <c r="F358" s="48">
        <v>202610010051</v>
      </c>
      <c r="G358" s="52">
        <v>46296</v>
      </c>
      <c r="H358" s="48" t="s">
        <v>82</v>
      </c>
      <c r="I358" s="48" t="s">
        <v>83</v>
      </c>
      <c r="J358" s="48" t="s">
        <v>212</v>
      </c>
      <c r="K358" s="48" t="s">
        <v>213</v>
      </c>
      <c r="L358" s="48" t="s">
        <v>465</v>
      </c>
      <c r="M358" s="48" t="s">
        <v>465</v>
      </c>
      <c r="N358" s="48"/>
      <c r="O358" s="47" t="s">
        <v>466</v>
      </c>
      <c r="P358" s="48" t="s">
        <v>465</v>
      </c>
      <c r="Q358" s="48"/>
      <c r="R358" s="47" t="b">
        <v>0</v>
      </c>
      <c r="S358" s="48" t="s">
        <v>290</v>
      </c>
      <c r="T358" s="48" t="s">
        <v>291</v>
      </c>
      <c r="U358" s="48">
        <v>30</v>
      </c>
      <c r="V358" s="48" t="s">
        <v>234</v>
      </c>
      <c r="W358" s="48" t="s">
        <v>235</v>
      </c>
      <c r="X358" s="48" t="s">
        <v>236</v>
      </c>
      <c r="Y358" s="47"/>
      <c r="Z358" s="48" t="s">
        <v>84</v>
      </c>
      <c r="AA358" s="49">
        <v>21000</v>
      </c>
      <c r="AB358" s="49">
        <v>18900</v>
      </c>
      <c r="AC358" s="49">
        <v>10</v>
      </c>
      <c r="AD358" s="47" t="b">
        <v>1</v>
      </c>
      <c r="AE358" s="50">
        <v>10</v>
      </c>
      <c r="AF358" s="48" t="s">
        <v>9</v>
      </c>
      <c r="AG358" s="49">
        <v>1</v>
      </c>
      <c r="AH358" s="49">
        <v>18900</v>
      </c>
      <c r="AI358" s="49">
        <v>171818</v>
      </c>
      <c r="AJ358" s="49">
        <v>17182</v>
      </c>
      <c r="AK358" s="49">
        <v>189000</v>
      </c>
      <c r="AL358" s="50">
        <v>171818</v>
      </c>
      <c r="AM358" s="50">
        <v>17182</v>
      </c>
      <c r="AN358" s="50">
        <v>189000</v>
      </c>
      <c r="AO358" s="47"/>
      <c r="AP358" s="48" t="s">
        <v>84</v>
      </c>
      <c r="AQ358" s="51">
        <v>10</v>
      </c>
      <c r="AR358" s="48" t="s">
        <v>221</v>
      </c>
      <c r="AS358" s="48">
        <v>26001</v>
      </c>
      <c r="AT358" s="47" t="b">
        <v>0</v>
      </c>
      <c r="AU358" s="48" t="s">
        <v>81</v>
      </c>
      <c r="AV358" s="48"/>
      <c r="AW358" s="48" t="s">
        <v>222</v>
      </c>
      <c r="AX358" s="48"/>
      <c r="AY358" s="48" t="s">
        <v>85</v>
      </c>
      <c r="AZ358" s="47" t="b">
        <v>0</v>
      </c>
      <c r="BA358" s="47"/>
      <c r="BB358" s="47"/>
      <c r="BC358" s="48"/>
      <c r="BD358" s="48"/>
      <c r="BE358" s="47" t="b">
        <v>0</v>
      </c>
      <c r="BF358" s="47" t="b">
        <v>0</v>
      </c>
      <c r="BG358" s="48"/>
      <c r="BH358" s="48"/>
      <c r="BI358" s="49">
        <v>0</v>
      </c>
      <c r="BJ358" s="49">
        <v>0</v>
      </c>
      <c r="BK358" s="49">
        <v>189000</v>
      </c>
      <c r="BL358" s="48"/>
      <c r="BM358" s="48"/>
      <c r="BN358" s="48"/>
      <c r="BO358" s="48"/>
      <c r="BP358" s="48" t="s">
        <v>181</v>
      </c>
      <c r="BQ358" s="48"/>
      <c r="BR358" s="48"/>
      <c r="BS358" s="48">
        <v>0</v>
      </c>
      <c r="BT358" s="48"/>
      <c r="BU358" s="48"/>
      <c r="BW358" s="24" t="str">
        <f ca="1">VLOOKUP(BX358,Data!B:D,3,0)</f>
        <v>김화니</v>
      </c>
      <c r="BX358" s="24" t="str">
        <f>IFERROR(VLOOKUP(M358, 할인점점포등록!E:I, 5, 0), M358)</f>
        <v>동원약품</v>
      </c>
    </row>
    <row r="359" spans="2:76" ht="16.5" customHeight="1" x14ac:dyDescent="0.3">
      <c r="B359" s="47"/>
      <c r="C359" s="47" t="b">
        <v>1</v>
      </c>
      <c r="D359" s="48"/>
      <c r="E359" s="48" t="s">
        <v>211</v>
      </c>
      <c r="F359" s="48">
        <v>202610010052</v>
      </c>
      <c r="G359" s="52">
        <v>46296</v>
      </c>
      <c r="H359" s="48" t="s">
        <v>82</v>
      </c>
      <c r="I359" s="48" t="s">
        <v>83</v>
      </c>
      <c r="J359" s="48" t="s">
        <v>212</v>
      </c>
      <c r="K359" s="48" t="s">
        <v>213</v>
      </c>
      <c r="L359" s="48" t="s">
        <v>492</v>
      </c>
      <c r="M359" s="48" t="s">
        <v>492</v>
      </c>
      <c r="N359" s="48"/>
      <c r="O359" s="47" t="s">
        <v>493</v>
      </c>
      <c r="P359" s="48" t="s">
        <v>494</v>
      </c>
      <c r="Q359" s="48"/>
      <c r="R359" s="47" t="b">
        <v>0</v>
      </c>
      <c r="S359" s="48" t="s">
        <v>294</v>
      </c>
      <c r="T359" s="48" t="s">
        <v>295</v>
      </c>
      <c r="U359" s="48">
        <v>21</v>
      </c>
      <c r="V359" s="48" t="s">
        <v>218</v>
      </c>
      <c r="W359" s="48" t="s">
        <v>219</v>
      </c>
      <c r="X359" s="48" t="s">
        <v>225</v>
      </c>
      <c r="Y359" s="47"/>
      <c r="Z359" s="48" t="s">
        <v>84</v>
      </c>
      <c r="AA359" s="49">
        <v>25200</v>
      </c>
      <c r="AB359" s="49">
        <v>22680</v>
      </c>
      <c r="AC359" s="49">
        <v>40</v>
      </c>
      <c r="AD359" s="47" t="b">
        <v>1</v>
      </c>
      <c r="AE359" s="50">
        <v>10</v>
      </c>
      <c r="AF359" s="48" t="s">
        <v>9</v>
      </c>
      <c r="AG359" s="49">
        <v>1</v>
      </c>
      <c r="AH359" s="49">
        <v>22680</v>
      </c>
      <c r="AI359" s="49">
        <v>824727</v>
      </c>
      <c r="AJ359" s="49">
        <v>82473</v>
      </c>
      <c r="AK359" s="49">
        <v>907200</v>
      </c>
      <c r="AL359" s="50">
        <v>824727</v>
      </c>
      <c r="AM359" s="50">
        <v>82473</v>
      </c>
      <c r="AN359" s="50">
        <v>907200</v>
      </c>
      <c r="AO359" s="47"/>
      <c r="AP359" s="48" t="s">
        <v>84</v>
      </c>
      <c r="AQ359" s="51">
        <v>40</v>
      </c>
      <c r="AR359" s="48" t="s">
        <v>221</v>
      </c>
      <c r="AS359" s="48">
        <v>26004</v>
      </c>
      <c r="AT359" s="47" t="b">
        <v>0</v>
      </c>
      <c r="AU359" s="48" t="s">
        <v>81</v>
      </c>
      <c r="AV359" s="48"/>
      <c r="AW359" s="48" t="s">
        <v>222</v>
      </c>
      <c r="AX359" s="48"/>
      <c r="AY359" s="48" t="s">
        <v>85</v>
      </c>
      <c r="AZ359" s="47" t="b">
        <v>0</v>
      </c>
      <c r="BA359" s="47"/>
      <c r="BB359" s="47"/>
      <c r="BC359" s="48"/>
      <c r="BD359" s="48"/>
      <c r="BE359" s="47" t="b">
        <v>0</v>
      </c>
      <c r="BF359" s="47" t="b">
        <v>0</v>
      </c>
      <c r="BG359" s="48"/>
      <c r="BH359" s="48"/>
      <c r="BI359" s="49">
        <v>0</v>
      </c>
      <c r="BJ359" s="49">
        <v>0</v>
      </c>
      <c r="BK359" s="49">
        <v>907200</v>
      </c>
      <c r="BL359" s="48"/>
      <c r="BM359" s="48"/>
      <c r="BN359" s="48"/>
      <c r="BO359" s="48"/>
      <c r="BP359" s="48" t="s">
        <v>181</v>
      </c>
      <c r="BQ359" s="48"/>
      <c r="BR359" s="48"/>
      <c r="BS359" s="48">
        <v>0</v>
      </c>
      <c r="BT359" s="48"/>
      <c r="BU359" s="48"/>
      <c r="BW359" s="24" t="str">
        <f ca="1">VLOOKUP(BX359,Data!B:D,3,0)</f>
        <v>김화니</v>
      </c>
      <c r="BX359" s="24" t="str">
        <f>IFERROR(VLOOKUP(M359, 할인점점포등록!E:I, 5, 0), M359)</f>
        <v>드림팜</v>
      </c>
    </row>
    <row r="360" spans="2:76" ht="16.5" customHeight="1" x14ac:dyDescent="0.3">
      <c r="B360" s="47"/>
      <c r="C360" s="47" t="b">
        <v>1</v>
      </c>
      <c r="D360" s="48"/>
      <c r="E360" s="48" t="s">
        <v>211</v>
      </c>
      <c r="F360" s="48">
        <v>202610010052</v>
      </c>
      <c r="G360" s="52">
        <v>46296</v>
      </c>
      <c r="H360" s="48" t="s">
        <v>82</v>
      </c>
      <c r="I360" s="48" t="s">
        <v>83</v>
      </c>
      <c r="J360" s="48" t="s">
        <v>212</v>
      </c>
      <c r="K360" s="48" t="s">
        <v>213</v>
      </c>
      <c r="L360" s="48" t="s">
        <v>492</v>
      </c>
      <c r="M360" s="48" t="s">
        <v>492</v>
      </c>
      <c r="N360" s="48"/>
      <c r="O360" s="47" t="s">
        <v>493</v>
      </c>
      <c r="P360" s="48" t="s">
        <v>494</v>
      </c>
      <c r="Q360" s="48"/>
      <c r="R360" s="47" t="b">
        <v>0</v>
      </c>
      <c r="S360" s="48" t="s">
        <v>317</v>
      </c>
      <c r="T360" s="48" t="s">
        <v>318</v>
      </c>
      <c r="U360" s="48">
        <v>21</v>
      </c>
      <c r="V360" s="48" t="s">
        <v>218</v>
      </c>
      <c r="W360" s="48" t="s">
        <v>219</v>
      </c>
      <c r="X360" s="48" t="s">
        <v>225</v>
      </c>
      <c r="Y360" s="47"/>
      <c r="Z360" s="48" t="s">
        <v>84</v>
      </c>
      <c r="AA360" s="49">
        <v>33600</v>
      </c>
      <c r="AB360" s="49">
        <v>30240</v>
      </c>
      <c r="AC360" s="49">
        <v>50</v>
      </c>
      <c r="AD360" s="47" t="b">
        <v>1</v>
      </c>
      <c r="AE360" s="50">
        <v>10</v>
      </c>
      <c r="AF360" s="48" t="s">
        <v>9</v>
      </c>
      <c r="AG360" s="49">
        <v>1</v>
      </c>
      <c r="AH360" s="49">
        <v>30240</v>
      </c>
      <c r="AI360" s="49">
        <v>1374545</v>
      </c>
      <c r="AJ360" s="49">
        <v>137455</v>
      </c>
      <c r="AK360" s="49">
        <v>1512000</v>
      </c>
      <c r="AL360" s="50">
        <v>1374545</v>
      </c>
      <c r="AM360" s="50">
        <v>137455</v>
      </c>
      <c r="AN360" s="50">
        <v>1512000</v>
      </c>
      <c r="AO360" s="47"/>
      <c r="AP360" s="48" t="s">
        <v>84</v>
      </c>
      <c r="AQ360" s="51">
        <v>50</v>
      </c>
      <c r="AR360" s="48" t="s">
        <v>221</v>
      </c>
      <c r="AS360" s="48">
        <v>25002</v>
      </c>
      <c r="AT360" s="47" t="b">
        <v>0</v>
      </c>
      <c r="AU360" s="48" t="s">
        <v>81</v>
      </c>
      <c r="AV360" s="48"/>
      <c r="AW360" s="48" t="s">
        <v>222</v>
      </c>
      <c r="AX360" s="48"/>
      <c r="AY360" s="48" t="s">
        <v>85</v>
      </c>
      <c r="AZ360" s="47" t="b">
        <v>0</v>
      </c>
      <c r="BA360" s="47"/>
      <c r="BB360" s="47"/>
      <c r="BC360" s="48"/>
      <c r="BD360" s="48"/>
      <c r="BE360" s="47" t="b">
        <v>0</v>
      </c>
      <c r="BF360" s="47" t="b">
        <v>0</v>
      </c>
      <c r="BG360" s="48"/>
      <c r="BH360" s="48"/>
      <c r="BI360" s="49">
        <v>0</v>
      </c>
      <c r="BJ360" s="49">
        <v>0</v>
      </c>
      <c r="BK360" s="49">
        <v>1512000</v>
      </c>
      <c r="BL360" s="48"/>
      <c r="BM360" s="48"/>
      <c r="BN360" s="48"/>
      <c r="BO360" s="48"/>
      <c r="BP360" s="48" t="s">
        <v>181</v>
      </c>
      <c r="BQ360" s="48"/>
      <c r="BR360" s="48"/>
      <c r="BS360" s="48">
        <v>0</v>
      </c>
      <c r="BT360" s="48"/>
      <c r="BU360" s="48"/>
      <c r="BW360" s="24" t="str">
        <f ca="1">VLOOKUP(BX360,Data!B:D,3,0)</f>
        <v>김화니</v>
      </c>
      <c r="BX360" s="24" t="str">
        <f>IFERROR(VLOOKUP(M360, 할인점점포등록!E:I, 5, 0), M360)</f>
        <v>드림팜</v>
      </c>
    </row>
    <row r="361" spans="2:76" ht="16.5" customHeight="1" x14ac:dyDescent="0.3">
      <c r="B361" s="47"/>
      <c r="C361" s="47" t="b">
        <v>1</v>
      </c>
      <c r="D361" s="48"/>
      <c r="E361" s="48" t="s">
        <v>211</v>
      </c>
      <c r="F361" s="48">
        <v>202610010053</v>
      </c>
      <c r="G361" s="52">
        <v>46296</v>
      </c>
      <c r="H361" s="48" t="s">
        <v>82</v>
      </c>
      <c r="I361" s="48" t="s">
        <v>83</v>
      </c>
      <c r="J361" s="48" t="s">
        <v>212</v>
      </c>
      <c r="K361" s="48" t="s">
        <v>213</v>
      </c>
      <c r="L361" s="48" t="s">
        <v>667</v>
      </c>
      <c r="M361" s="48" t="s">
        <v>667</v>
      </c>
      <c r="N361" s="48"/>
      <c r="O361" s="47" t="s">
        <v>1058</v>
      </c>
      <c r="P361" s="48" t="s">
        <v>667</v>
      </c>
      <c r="Q361" s="48"/>
      <c r="R361" s="47" t="b">
        <v>0</v>
      </c>
      <c r="S361" s="48" t="s">
        <v>294</v>
      </c>
      <c r="T361" s="48" t="s">
        <v>295</v>
      </c>
      <c r="U361" s="48">
        <v>21</v>
      </c>
      <c r="V361" s="48" t="s">
        <v>218</v>
      </c>
      <c r="W361" s="48" t="s">
        <v>219</v>
      </c>
      <c r="X361" s="48" t="s">
        <v>225</v>
      </c>
      <c r="Y361" s="47"/>
      <c r="Z361" s="48" t="s">
        <v>84</v>
      </c>
      <c r="AA361" s="49">
        <v>25200</v>
      </c>
      <c r="AB361" s="49">
        <v>22680</v>
      </c>
      <c r="AC361" s="49">
        <v>5</v>
      </c>
      <c r="AD361" s="47" t="b">
        <v>1</v>
      </c>
      <c r="AE361" s="50">
        <v>10</v>
      </c>
      <c r="AF361" s="48" t="s">
        <v>9</v>
      </c>
      <c r="AG361" s="49">
        <v>1</v>
      </c>
      <c r="AH361" s="49">
        <v>22680</v>
      </c>
      <c r="AI361" s="49">
        <v>103091</v>
      </c>
      <c r="AJ361" s="49">
        <v>10309</v>
      </c>
      <c r="AK361" s="49">
        <v>113400</v>
      </c>
      <c r="AL361" s="50">
        <v>103091</v>
      </c>
      <c r="AM361" s="50">
        <v>10309</v>
      </c>
      <c r="AN361" s="50">
        <v>113400</v>
      </c>
      <c r="AO361" s="47"/>
      <c r="AP361" s="48" t="s">
        <v>84</v>
      </c>
      <c r="AQ361" s="51">
        <v>5</v>
      </c>
      <c r="AR361" s="48" t="s">
        <v>221</v>
      </c>
      <c r="AS361" s="48">
        <v>26004</v>
      </c>
      <c r="AT361" s="47" t="b">
        <v>0</v>
      </c>
      <c r="AU361" s="48" t="s">
        <v>81</v>
      </c>
      <c r="AV361" s="48"/>
      <c r="AW361" s="48" t="s">
        <v>222</v>
      </c>
      <c r="AX361" s="48"/>
      <c r="AY361" s="48" t="s">
        <v>85</v>
      </c>
      <c r="AZ361" s="47" t="b">
        <v>0</v>
      </c>
      <c r="BA361" s="47"/>
      <c r="BB361" s="47"/>
      <c r="BC361" s="48"/>
      <c r="BD361" s="48"/>
      <c r="BE361" s="47" t="b">
        <v>0</v>
      </c>
      <c r="BF361" s="47" t="b">
        <v>0</v>
      </c>
      <c r="BG361" s="48"/>
      <c r="BH361" s="48"/>
      <c r="BI361" s="49">
        <v>0</v>
      </c>
      <c r="BJ361" s="49">
        <v>0</v>
      </c>
      <c r="BK361" s="49">
        <v>113400</v>
      </c>
      <c r="BL361" s="48"/>
      <c r="BM361" s="48"/>
      <c r="BN361" s="48"/>
      <c r="BO361" s="48"/>
      <c r="BP361" s="48" t="s">
        <v>181</v>
      </c>
      <c r="BQ361" s="48"/>
      <c r="BR361" s="48"/>
      <c r="BS361" s="48">
        <v>0</v>
      </c>
      <c r="BT361" s="48"/>
      <c r="BU361" s="48"/>
      <c r="BW361" s="24" t="str">
        <f ca="1">VLOOKUP(BX361,Data!B:D,3,0)</f>
        <v>김화니</v>
      </c>
      <c r="BX361" s="24" t="str">
        <f>IFERROR(VLOOKUP(M361, 할인점점포등록!E:I, 5, 0), M361)</f>
        <v>도강메디칼</v>
      </c>
    </row>
    <row r="362" spans="2:76" ht="16.5" customHeight="1" x14ac:dyDescent="0.3">
      <c r="B362" s="47"/>
      <c r="C362" s="47" t="b">
        <v>1</v>
      </c>
      <c r="D362" s="48"/>
      <c r="E362" s="48" t="s">
        <v>211</v>
      </c>
      <c r="F362" s="48">
        <v>202610010054</v>
      </c>
      <c r="G362" s="52">
        <v>46296</v>
      </c>
      <c r="H362" s="48" t="s">
        <v>82</v>
      </c>
      <c r="I362" s="48" t="s">
        <v>83</v>
      </c>
      <c r="J362" s="48" t="s">
        <v>212</v>
      </c>
      <c r="K362" s="48" t="s">
        <v>213</v>
      </c>
      <c r="L362" s="48" t="s">
        <v>403</v>
      </c>
      <c r="M362" s="48" t="s">
        <v>403</v>
      </c>
      <c r="N362" s="48"/>
      <c r="O362" s="47" t="s">
        <v>404</v>
      </c>
      <c r="P362" s="48" t="s">
        <v>403</v>
      </c>
      <c r="Q362" s="48"/>
      <c r="R362" s="47" t="b">
        <v>0</v>
      </c>
      <c r="S362" s="48" t="s">
        <v>340</v>
      </c>
      <c r="T362" s="48" t="s">
        <v>341</v>
      </c>
      <c r="U362" s="48">
        <v>100</v>
      </c>
      <c r="V362" s="48" t="s">
        <v>218</v>
      </c>
      <c r="W362" s="48" t="s">
        <v>219</v>
      </c>
      <c r="X362" s="48" t="s">
        <v>225</v>
      </c>
      <c r="Y362" s="47"/>
      <c r="Z362" s="48" t="s">
        <v>84</v>
      </c>
      <c r="AA362" s="49">
        <v>209100</v>
      </c>
      <c r="AB362" s="49">
        <v>188190</v>
      </c>
      <c r="AC362" s="49">
        <v>20</v>
      </c>
      <c r="AD362" s="47" t="b">
        <v>1</v>
      </c>
      <c r="AE362" s="50">
        <v>10</v>
      </c>
      <c r="AF362" s="48" t="s">
        <v>9</v>
      </c>
      <c r="AG362" s="49">
        <v>1</v>
      </c>
      <c r="AH362" s="49">
        <v>188190</v>
      </c>
      <c r="AI362" s="49">
        <v>3421636</v>
      </c>
      <c r="AJ362" s="49">
        <v>342164</v>
      </c>
      <c r="AK362" s="49">
        <v>3763800</v>
      </c>
      <c r="AL362" s="50">
        <v>3421636</v>
      </c>
      <c r="AM362" s="50">
        <v>342164</v>
      </c>
      <c r="AN362" s="50">
        <v>3763800</v>
      </c>
      <c r="AO362" s="47"/>
      <c r="AP362" s="48" t="s">
        <v>84</v>
      </c>
      <c r="AQ362" s="51">
        <v>20</v>
      </c>
      <c r="AR362" s="48" t="s">
        <v>221</v>
      </c>
      <c r="AS362" s="48">
        <v>24005</v>
      </c>
      <c r="AT362" s="47" t="b">
        <v>0</v>
      </c>
      <c r="AU362" s="48" t="s">
        <v>81</v>
      </c>
      <c r="AV362" s="48"/>
      <c r="AW362" s="48" t="s">
        <v>222</v>
      </c>
      <c r="AX362" s="48"/>
      <c r="AY362" s="48" t="s">
        <v>85</v>
      </c>
      <c r="AZ362" s="47" t="b">
        <v>0</v>
      </c>
      <c r="BA362" s="47"/>
      <c r="BB362" s="47"/>
      <c r="BC362" s="48"/>
      <c r="BD362" s="48"/>
      <c r="BE362" s="47" t="b">
        <v>0</v>
      </c>
      <c r="BF362" s="47" t="b">
        <v>0</v>
      </c>
      <c r="BG362" s="48"/>
      <c r="BH362" s="48"/>
      <c r="BI362" s="49">
        <v>0</v>
      </c>
      <c r="BJ362" s="49">
        <v>0</v>
      </c>
      <c r="BK362" s="49">
        <v>3763800</v>
      </c>
      <c r="BL362" s="48"/>
      <c r="BM362" s="48"/>
      <c r="BN362" s="48"/>
      <c r="BO362" s="48"/>
      <c r="BP362" s="48" t="s">
        <v>181</v>
      </c>
      <c r="BQ362" s="48"/>
      <c r="BR362" s="48"/>
      <c r="BS362" s="48">
        <v>0</v>
      </c>
      <c r="BT362" s="48"/>
      <c r="BU362" s="48"/>
      <c r="BW362" s="24" t="str">
        <f ca="1">VLOOKUP(BX362,Data!B:D,3,0)</f>
        <v>김화니</v>
      </c>
      <c r="BX362" s="24" t="str">
        <f>IFERROR(VLOOKUP(M362, 할인점점포등록!E:I, 5, 0), M362)</f>
        <v>티제이팜</v>
      </c>
    </row>
    <row r="363" spans="2:76" ht="16.5" customHeight="1" x14ac:dyDescent="0.3">
      <c r="B363" s="47"/>
      <c r="C363" s="47" t="b">
        <v>1</v>
      </c>
      <c r="D363" s="48"/>
      <c r="E363" s="48" t="s">
        <v>211</v>
      </c>
      <c r="F363" s="48">
        <v>202610010054</v>
      </c>
      <c r="G363" s="52">
        <v>46296</v>
      </c>
      <c r="H363" s="48" t="s">
        <v>82</v>
      </c>
      <c r="I363" s="48" t="s">
        <v>83</v>
      </c>
      <c r="J363" s="48" t="s">
        <v>212</v>
      </c>
      <c r="K363" s="48" t="s">
        <v>213</v>
      </c>
      <c r="L363" s="48" t="s">
        <v>403</v>
      </c>
      <c r="M363" s="48" t="s">
        <v>403</v>
      </c>
      <c r="N363" s="48"/>
      <c r="O363" s="47" t="s">
        <v>404</v>
      </c>
      <c r="P363" s="48" t="s">
        <v>403</v>
      </c>
      <c r="Q363" s="48"/>
      <c r="R363" s="47" t="b">
        <v>0</v>
      </c>
      <c r="S363" s="48" t="s">
        <v>324</v>
      </c>
      <c r="T363" s="48" t="s">
        <v>325</v>
      </c>
      <c r="U363" s="48">
        <v>30</v>
      </c>
      <c r="V363" s="48" t="s">
        <v>234</v>
      </c>
      <c r="W363" s="48" t="s">
        <v>235</v>
      </c>
      <c r="X363" s="48" t="s">
        <v>236</v>
      </c>
      <c r="Y363" s="47"/>
      <c r="Z363" s="48" t="s">
        <v>84</v>
      </c>
      <c r="AA363" s="49">
        <v>52530</v>
      </c>
      <c r="AB363" s="49">
        <v>47277</v>
      </c>
      <c r="AC363" s="49">
        <v>30</v>
      </c>
      <c r="AD363" s="47" t="b">
        <v>1</v>
      </c>
      <c r="AE363" s="50">
        <v>10</v>
      </c>
      <c r="AF363" s="48" t="s">
        <v>9</v>
      </c>
      <c r="AG363" s="49">
        <v>1</v>
      </c>
      <c r="AH363" s="49">
        <v>47277</v>
      </c>
      <c r="AI363" s="49">
        <v>1289373</v>
      </c>
      <c r="AJ363" s="49">
        <v>128937</v>
      </c>
      <c r="AK363" s="49">
        <v>1418310</v>
      </c>
      <c r="AL363" s="50">
        <v>1289373</v>
      </c>
      <c r="AM363" s="50">
        <v>128937</v>
      </c>
      <c r="AN363" s="50">
        <v>1418310</v>
      </c>
      <c r="AO363" s="47"/>
      <c r="AP363" s="48" t="s">
        <v>84</v>
      </c>
      <c r="AQ363" s="51">
        <v>30</v>
      </c>
      <c r="AR363" s="48" t="s">
        <v>221</v>
      </c>
      <c r="AS363" s="48" t="s">
        <v>326</v>
      </c>
      <c r="AT363" s="47" t="b">
        <v>0</v>
      </c>
      <c r="AU363" s="48" t="s">
        <v>81</v>
      </c>
      <c r="AV363" s="48"/>
      <c r="AW363" s="48" t="s">
        <v>222</v>
      </c>
      <c r="AX363" s="48"/>
      <c r="AY363" s="48" t="s">
        <v>85</v>
      </c>
      <c r="AZ363" s="47" t="b">
        <v>0</v>
      </c>
      <c r="BA363" s="47"/>
      <c r="BB363" s="47"/>
      <c r="BC363" s="48"/>
      <c r="BD363" s="48"/>
      <c r="BE363" s="47" t="b">
        <v>0</v>
      </c>
      <c r="BF363" s="47" t="b">
        <v>0</v>
      </c>
      <c r="BG363" s="48"/>
      <c r="BH363" s="48"/>
      <c r="BI363" s="49">
        <v>0</v>
      </c>
      <c r="BJ363" s="49">
        <v>0</v>
      </c>
      <c r="BK363" s="49">
        <v>1418310</v>
      </c>
      <c r="BL363" s="48"/>
      <c r="BM363" s="48"/>
      <c r="BN363" s="48"/>
      <c r="BO363" s="48"/>
      <c r="BP363" s="48" t="s">
        <v>181</v>
      </c>
      <c r="BQ363" s="48"/>
      <c r="BR363" s="48"/>
      <c r="BS363" s="48">
        <v>0</v>
      </c>
      <c r="BT363" s="48"/>
      <c r="BU363" s="48"/>
      <c r="BW363" s="24" t="str">
        <f ca="1">VLOOKUP(BX363,Data!B:D,3,0)</f>
        <v>김화니</v>
      </c>
      <c r="BX363" s="24" t="str">
        <f>IFERROR(VLOOKUP(M363, 할인점점포등록!E:I, 5, 0), M363)</f>
        <v>티제이팜</v>
      </c>
    </row>
    <row r="364" spans="2:76" ht="16.5" customHeight="1" x14ac:dyDescent="0.3">
      <c r="B364" s="47"/>
      <c r="C364" s="47" t="b">
        <v>1</v>
      </c>
      <c r="D364" s="48"/>
      <c r="E364" s="48" t="s">
        <v>211</v>
      </c>
      <c r="F364" s="48">
        <v>202610010054</v>
      </c>
      <c r="G364" s="52">
        <v>46296</v>
      </c>
      <c r="H364" s="48" t="s">
        <v>82</v>
      </c>
      <c r="I364" s="48" t="s">
        <v>83</v>
      </c>
      <c r="J364" s="48" t="s">
        <v>212</v>
      </c>
      <c r="K364" s="48" t="s">
        <v>213</v>
      </c>
      <c r="L364" s="48" t="s">
        <v>403</v>
      </c>
      <c r="M364" s="48" t="s">
        <v>403</v>
      </c>
      <c r="N364" s="48"/>
      <c r="O364" s="47" t="s">
        <v>404</v>
      </c>
      <c r="P364" s="48" t="s">
        <v>403</v>
      </c>
      <c r="Q364" s="48"/>
      <c r="R364" s="47" t="b">
        <v>0</v>
      </c>
      <c r="S364" s="48" t="s">
        <v>241</v>
      </c>
      <c r="T364" s="48" t="s">
        <v>242</v>
      </c>
      <c r="U364" s="48">
        <v>28</v>
      </c>
      <c r="V364" s="48" t="s">
        <v>234</v>
      </c>
      <c r="W364" s="48" t="s">
        <v>235</v>
      </c>
      <c r="X364" s="48" t="s">
        <v>236</v>
      </c>
      <c r="Y364" s="47"/>
      <c r="Z364" s="48" t="s">
        <v>84</v>
      </c>
      <c r="AA364" s="49">
        <v>12712</v>
      </c>
      <c r="AB364" s="49">
        <v>11441</v>
      </c>
      <c r="AC364" s="49">
        <v>30</v>
      </c>
      <c r="AD364" s="47" t="b">
        <v>1</v>
      </c>
      <c r="AE364" s="50">
        <v>10</v>
      </c>
      <c r="AF364" s="48" t="s">
        <v>9</v>
      </c>
      <c r="AG364" s="49">
        <v>1</v>
      </c>
      <c r="AH364" s="49">
        <v>11441</v>
      </c>
      <c r="AI364" s="49">
        <v>312027</v>
      </c>
      <c r="AJ364" s="49">
        <v>31203</v>
      </c>
      <c r="AK364" s="49">
        <v>343230</v>
      </c>
      <c r="AL364" s="50">
        <v>312027</v>
      </c>
      <c r="AM364" s="50">
        <v>31203</v>
      </c>
      <c r="AN364" s="50">
        <v>343230</v>
      </c>
      <c r="AO364" s="47"/>
      <c r="AP364" s="48" t="s">
        <v>84</v>
      </c>
      <c r="AQ364" s="51">
        <v>30</v>
      </c>
      <c r="AR364" s="48" t="s">
        <v>221</v>
      </c>
      <c r="AS364" s="48">
        <v>26001</v>
      </c>
      <c r="AT364" s="47" t="b">
        <v>0</v>
      </c>
      <c r="AU364" s="48" t="s">
        <v>81</v>
      </c>
      <c r="AV364" s="48"/>
      <c r="AW364" s="48" t="s">
        <v>222</v>
      </c>
      <c r="AX364" s="48"/>
      <c r="AY364" s="48" t="s">
        <v>85</v>
      </c>
      <c r="AZ364" s="47" t="b">
        <v>0</v>
      </c>
      <c r="BA364" s="47"/>
      <c r="BB364" s="47"/>
      <c r="BC364" s="48"/>
      <c r="BD364" s="48"/>
      <c r="BE364" s="47" t="b">
        <v>0</v>
      </c>
      <c r="BF364" s="47" t="b">
        <v>0</v>
      </c>
      <c r="BG364" s="48"/>
      <c r="BH364" s="48"/>
      <c r="BI364" s="49">
        <v>0</v>
      </c>
      <c r="BJ364" s="49">
        <v>0</v>
      </c>
      <c r="BK364" s="49">
        <v>343230</v>
      </c>
      <c r="BL364" s="48"/>
      <c r="BM364" s="48"/>
      <c r="BN364" s="48"/>
      <c r="BO364" s="48"/>
      <c r="BP364" s="48" t="s">
        <v>181</v>
      </c>
      <c r="BQ364" s="48"/>
      <c r="BR364" s="48"/>
      <c r="BS364" s="48">
        <v>0</v>
      </c>
      <c r="BT364" s="48"/>
      <c r="BU364" s="48"/>
      <c r="BW364" s="24" t="str">
        <f ca="1">VLOOKUP(BX364,Data!B:D,3,0)</f>
        <v>김화니</v>
      </c>
      <c r="BX364" s="24" t="str">
        <f>IFERROR(VLOOKUP(M364, 할인점점포등록!E:I, 5, 0), M364)</f>
        <v>티제이팜</v>
      </c>
    </row>
    <row r="365" spans="2:76" ht="16.5" customHeight="1" x14ac:dyDescent="0.3">
      <c r="B365" s="47"/>
      <c r="C365" s="47" t="b">
        <v>1</v>
      </c>
      <c r="D365" s="48"/>
      <c r="E365" s="48" t="s">
        <v>211</v>
      </c>
      <c r="F365" s="48">
        <v>202610010054</v>
      </c>
      <c r="G365" s="52">
        <v>46296</v>
      </c>
      <c r="H365" s="48" t="s">
        <v>82</v>
      </c>
      <c r="I365" s="48" t="s">
        <v>83</v>
      </c>
      <c r="J365" s="48" t="s">
        <v>212</v>
      </c>
      <c r="K365" s="48" t="s">
        <v>213</v>
      </c>
      <c r="L365" s="48" t="s">
        <v>403</v>
      </c>
      <c r="M365" s="48" t="s">
        <v>403</v>
      </c>
      <c r="N365" s="48"/>
      <c r="O365" s="47" t="s">
        <v>404</v>
      </c>
      <c r="P365" s="48" t="s">
        <v>403</v>
      </c>
      <c r="Q365" s="48"/>
      <c r="R365" s="47" t="b">
        <v>0</v>
      </c>
      <c r="S365" s="48" t="s">
        <v>389</v>
      </c>
      <c r="T365" s="48" t="s">
        <v>390</v>
      </c>
      <c r="U365" s="48">
        <v>30</v>
      </c>
      <c r="V365" s="48" t="s">
        <v>234</v>
      </c>
      <c r="W365" s="48" t="s">
        <v>235</v>
      </c>
      <c r="X365" s="48" t="s">
        <v>236</v>
      </c>
      <c r="Y365" s="47"/>
      <c r="Z365" s="48" t="s">
        <v>84</v>
      </c>
      <c r="AA365" s="49">
        <v>19320</v>
      </c>
      <c r="AB365" s="49">
        <v>17388</v>
      </c>
      <c r="AC365" s="49">
        <v>10</v>
      </c>
      <c r="AD365" s="47" t="b">
        <v>1</v>
      </c>
      <c r="AE365" s="50">
        <v>10</v>
      </c>
      <c r="AF365" s="48" t="s">
        <v>9</v>
      </c>
      <c r="AG365" s="49">
        <v>1</v>
      </c>
      <c r="AH365" s="49">
        <v>17388</v>
      </c>
      <c r="AI365" s="49">
        <v>158073</v>
      </c>
      <c r="AJ365" s="49">
        <v>15807</v>
      </c>
      <c r="AK365" s="49">
        <v>173880</v>
      </c>
      <c r="AL365" s="50">
        <v>158073</v>
      </c>
      <c r="AM365" s="50">
        <v>15807</v>
      </c>
      <c r="AN365" s="50">
        <v>173880</v>
      </c>
      <c r="AO365" s="47"/>
      <c r="AP365" s="48" t="s">
        <v>84</v>
      </c>
      <c r="AQ365" s="51">
        <v>10</v>
      </c>
      <c r="AR365" s="48" t="s">
        <v>221</v>
      </c>
      <c r="AS365" s="48">
        <v>25001</v>
      </c>
      <c r="AT365" s="47" t="b">
        <v>0</v>
      </c>
      <c r="AU365" s="48" t="s">
        <v>81</v>
      </c>
      <c r="AV365" s="48"/>
      <c r="AW365" s="48" t="s">
        <v>222</v>
      </c>
      <c r="AX365" s="48"/>
      <c r="AY365" s="48" t="s">
        <v>85</v>
      </c>
      <c r="AZ365" s="47" t="b">
        <v>0</v>
      </c>
      <c r="BA365" s="47"/>
      <c r="BB365" s="47"/>
      <c r="BC365" s="48"/>
      <c r="BD365" s="48"/>
      <c r="BE365" s="47" t="b">
        <v>0</v>
      </c>
      <c r="BF365" s="47" t="b">
        <v>0</v>
      </c>
      <c r="BG365" s="48"/>
      <c r="BH365" s="48"/>
      <c r="BI365" s="49">
        <v>0</v>
      </c>
      <c r="BJ365" s="49">
        <v>0</v>
      </c>
      <c r="BK365" s="49">
        <v>173880</v>
      </c>
      <c r="BL365" s="48"/>
      <c r="BM365" s="48"/>
      <c r="BN365" s="48"/>
      <c r="BO365" s="48"/>
      <c r="BP365" s="48" t="s">
        <v>181</v>
      </c>
      <c r="BQ365" s="48"/>
      <c r="BR365" s="48"/>
      <c r="BS365" s="48">
        <v>0</v>
      </c>
      <c r="BT365" s="48"/>
      <c r="BU365" s="48"/>
      <c r="BW365" s="24" t="str">
        <f ca="1">VLOOKUP(BX365,Data!B:D,3,0)</f>
        <v>김화니</v>
      </c>
      <c r="BX365" s="24" t="str">
        <f>IFERROR(VLOOKUP(M365, 할인점점포등록!E:I, 5, 0), M365)</f>
        <v>티제이팜</v>
      </c>
    </row>
    <row r="366" spans="2:76" ht="16.5" customHeight="1" x14ac:dyDescent="0.3">
      <c r="B366" s="47"/>
      <c r="C366" s="47" t="b">
        <v>1</v>
      </c>
      <c r="D366" s="48"/>
      <c r="E366" s="48" t="s">
        <v>211</v>
      </c>
      <c r="F366" s="48">
        <v>202610010054</v>
      </c>
      <c r="G366" s="52">
        <v>46296</v>
      </c>
      <c r="H366" s="48" t="s">
        <v>82</v>
      </c>
      <c r="I366" s="48" t="s">
        <v>83</v>
      </c>
      <c r="J366" s="48" t="s">
        <v>212</v>
      </c>
      <c r="K366" s="48" t="s">
        <v>213</v>
      </c>
      <c r="L366" s="48" t="s">
        <v>403</v>
      </c>
      <c r="M366" s="48" t="s">
        <v>403</v>
      </c>
      <c r="N366" s="48"/>
      <c r="O366" s="47" t="s">
        <v>404</v>
      </c>
      <c r="P366" s="48" t="s">
        <v>403</v>
      </c>
      <c r="Q366" s="48"/>
      <c r="R366" s="47" t="b">
        <v>0</v>
      </c>
      <c r="S366" s="48" t="s">
        <v>245</v>
      </c>
      <c r="T366" s="48" t="s">
        <v>246</v>
      </c>
      <c r="U366" s="48">
        <v>300</v>
      </c>
      <c r="V366" s="48" t="s">
        <v>218</v>
      </c>
      <c r="W366" s="48" t="s">
        <v>219</v>
      </c>
      <c r="X366" s="48" t="s">
        <v>225</v>
      </c>
      <c r="Y366" s="47"/>
      <c r="Z366" s="48" t="s">
        <v>84</v>
      </c>
      <c r="AA366" s="49">
        <v>61500</v>
      </c>
      <c r="AB366" s="49">
        <v>55350</v>
      </c>
      <c r="AC366" s="49">
        <v>20</v>
      </c>
      <c r="AD366" s="47" t="b">
        <v>1</v>
      </c>
      <c r="AE366" s="50">
        <v>10</v>
      </c>
      <c r="AF366" s="48" t="s">
        <v>9</v>
      </c>
      <c r="AG366" s="49">
        <v>1</v>
      </c>
      <c r="AH366" s="49">
        <v>55350</v>
      </c>
      <c r="AI366" s="49">
        <v>1006364</v>
      </c>
      <c r="AJ366" s="49">
        <v>100636</v>
      </c>
      <c r="AK366" s="49">
        <v>1107000</v>
      </c>
      <c r="AL366" s="50">
        <v>1006364</v>
      </c>
      <c r="AM366" s="50">
        <v>100636</v>
      </c>
      <c r="AN366" s="50">
        <v>1107000</v>
      </c>
      <c r="AO366" s="47"/>
      <c r="AP366" s="48" t="s">
        <v>84</v>
      </c>
      <c r="AQ366" s="51">
        <v>20</v>
      </c>
      <c r="AR366" s="48" t="s">
        <v>221</v>
      </c>
      <c r="AS366" s="48">
        <v>24011</v>
      </c>
      <c r="AT366" s="47" t="b">
        <v>0</v>
      </c>
      <c r="AU366" s="48" t="s">
        <v>81</v>
      </c>
      <c r="AV366" s="48"/>
      <c r="AW366" s="48" t="s">
        <v>222</v>
      </c>
      <c r="AX366" s="48"/>
      <c r="AY366" s="48" t="s">
        <v>85</v>
      </c>
      <c r="AZ366" s="47" t="b">
        <v>0</v>
      </c>
      <c r="BA366" s="47"/>
      <c r="BB366" s="47"/>
      <c r="BC366" s="48"/>
      <c r="BD366" s="48"/>
      <c r="BE366" s="47" t="b">
        <v>0</v>
      </c>
      <c r="BF366" s="47" t="b">
        <v>0</v>
      </c>
      <c r="BG366" s="48"/>
      <c r="BH366" s="48"/>
      <c r="BI366" s="49">
        <v>0</v>
      </c>
      <c r="BJ366" s="49">
        <v>0</v>
      </c>
      <c r="BK366" s="49">
        <v>1107000</v>
      </c>
      <c r="BL366" s="48"/>
      <c r="BM366" s="48"/>
      <c r="BN366" s="48"/>
      <c r="BO366" s="48"/>
      <c r="BP366" s="48" t="s">
        <v>181</v>
      </c>
      <c r="BQ366" s="48"/>
      <c r="BR366" s="48"/>
      <c r="BS366" s="48">
        <v>0</v>
      </c>
      <c r="BT366" s="48"/>
      <c r="BU366" s="48"/>
      <c r="BW366" s="24" t="str">
        <f ca="1">VLOOKUP(BX366,Data!B:D,3,0)</f>
        <v>김화니</v>
      </c>
      <c r="BX366" s="24" t="str">
        <f>IFERROR(VLOOKUP(M366, 할인점점포등록!E:I, 5, 0), M366)</f>
        <v>티제이팜</v>
      </c>
    </row>
    <row r="367" spans="2:76" ht="16.5" customHeight="1" x14ac:dyDescent="0.3">
      <c r="B367" s="47"/>
      <c r="C367" s="47" t="b">
        <v>1</v>
      </c>
      <c r="D367" s="48"/>
      <c r="E367" s="48" t="s">
        <v>211</v>
      </c>
      <c r="F367" s="48">
        <v>202610010054</v>
      </c>
      <c r="G367" s="52">
        <v>46296</v>
      </c>
      <c r="H367" s="48" t="s">
        <v>82</v>
      </c>
      <c r="I367" s="48" t="s">
        <v>83</v>
      </c>
      <c r="J367" s="48" t="s">
        <v>212</v>
      </c>
      <c r="K367" s="48" t="s">
        <v>213</v>
      </c>
      <c r="L367" s="48" t="s">
        <v>403</v>
      </c>
      <c r="M367" s="48" t="s">
        <v>403</v>
      </c>
      <c r="N367" s="48"/>
      <c r="O367" s="47" t="s">
        <v>404</v>
      </c>
      <c r="P367" s="48" t="s">
        <v>403</v>
      </c>
      <c r="Q367" s="48"/>
      <c r="R367" s="47" t="b">
        <v>0</v>
      </c>
      <c r="S367" s="48" t="s">
        <v>310</v>
      </c>
      <c r="T367" s="48" t="s">
        <v>311</v>
      </c>
      <c r="U367" s="48">
        <v>30</v>
      </c>
      <c r="V367" s="48" t="s">
        <v>234</v>
      </c>
      <c r="W367" s="48" t="s">
        <v>235</v>
      </c>
      <c r="X367" s="48" t="s">
        <v>236</v>
      </c>
      <c r="Y367" s="47"/>
      <c r="Z367" s="48" t="s">
        <v>84</v>
      </c>
      <c r="AA367" s="49">
        <v>2640</v>
      </c>
      <c r="AB367" s="49">
        <v>2376</v>
      </c>
      <c r="AC367" s="49">
        <v>10</v>
      </c>
      <c r="AD367" s="47" t="b">
        <v>1</v>
      </c>
      <c r="AE367" s="50">
        <v>10</v>
      </c>
      <c r="AF367" s="48" t="s">
        <v>9</v>
      </c>
      <c r="AG367" s="49">
        <v>1</v>
      </c>
      <c r="AH367" s="49">
        <v>2376</v>
      </c>
      <c r="AI367" s="49">
        <v>21600</v>
      </c>
      <c r="AJ367" s="49">
        <v>2160</v>
      </c>
      <c r="AK367" s="49">
        <v>23760</v>
      </c>
      <c r="AL367" s="50">
        <v>21600</v>
      </c>
      <c r="AM367" s="50">
        <v>2160</v>
      </c>
      <c r="AN367" s="50">
        <v>23760</v>
      </c>
      <c r="AO367" s="47"/>
      <c r="AP367" s="48" t="s">
        <v>84</v>
      </c>
      <c r="AQ367" s="51">
        <v>10</v>
      </c>
      <c r="AR367" s="48" t="s">
        <v>221</v>
      </c>
      <c r="AS367" s="48" t="s">
        <v>231</v>
      </c>
      <c r="AT367" s="47" t="b">
        <v>0</v>
      </c>
      <c r="AU367" s="48" t="s">
        <v>81</v>
      </c>
      <c r="AV367" s="48"/>
      <c r="AW367" s="48" t="s">
        <v>222</v>
      </c>
      <c r="AX367" s="48"/>
      <c r="AY367" s="48" t="s">
        <v>85</v>
      </c>
      <c r="AZ367" s="47" t="b">
        <v>0</v>
      </c>
      <c r="BA367" s="47"/>
      <c r="BB367" s="47"/>
      <c r="BC367" s="48"/>
      <c r="BD367" s="48"/>
      <c r="BE367" s="47" t="b">
        <v>0</v>
      </c>
      <c r="BF367" s="47" t="b">
        <v>0</v>
      </c>
      <c r="BG367" s="48"/>
      <c r="BH367" s="48"/>
      <c r="BI367" s="49">
        <v>0</v>
      </c>
      <c r="BJ367" s="49">
        <v>0</v>
      </c>
      <c r="BK367" s="49">
        <v>23760</v>
      </c>
      <c r="BL367" s="48"/>
      <c r="BM367" s="48"/>
      <c r="BN367" s="48"/>
      <c r="BO367" s="48"/>
      <c r="BP367" s="48" t="s">
        <v>181</v>
      </c>
      <c r="BQ367" s="48"/>
      <c r="BR367" s="48"/>
      <c r="BS367" s="48">
        <v>0</v>
      </c>
      <c r="BT367" s="48"/>
      <c r="BU367" s="48"/>
      <c r="BW367" s="24" t="str">
        <f ca="1">VLOOKUP(BX367,Data!B:D,3,0)</f>
        <v>김화니</v>
      </c>
      <c r="BX367" s="24" t="str">
        <f>IFERROR(VLOOKUP(M367, 할인점점포등록!E:I, 5, 0), M367)</f>
        <v>티제이팜</v>
      </c>
    </row>
    <row r="368" spans="2:76" ht="16.5" customHeight="1" x14ac:dyDescent="0.3">
      <c r="B368" s="47"/>
      <c r="C368" s="47" t="b">
        <v>1</v>
      </c>
      <c r="D368" s="48"/>
      <c r="E368" s="48" t="s">
        <v>211</v>
      </c>
      <c r="F368" s="48">
        <v>202610010054</v>
      </c>
      <c r="G368" s="52">
        <v>46296</v>
      </c>
      <c r="H368" s="48" t="s">
        <v>82</v>
      </c>
      <c r="I368" s="48" t="s">
        <v>83</v>
      </c>
      <c r="J368" s="48" t="s">
        <v>212</v>
      </c>
      <c r="K368" s="48" t="s">
        <v>213</v>
      </c>
      <c r="L368" s="48" t="s">
        <v>403</v>
      </c>
      <c r="M368" s="48" t="s">
        <v>403</v>
      </c>
      <c r="N368" s="48"/>
      <c r="O368" s="47" t="s">
        <v>404</v>
      </c>
      <c r="P368" s="48" t="s">
        <v>403</v>
      </c>
      <c r="Q368" s="48"/>
      <c r="R368" s="47" t="b">
        <v>0</v>
      </c>
      <c r="S368" s="48" t="s">
        <v>267</v>
      </c>
      <c r="T368" s="48" t="s">
        <v>224</v>
      </c>
      <c r="U368" s="48">
        <v>30</v>
      </c>
      <c r="V368" s="48" t="s">
        <v>218</v>
      </c>
      <c r="W368" s="48" t="s">
        <v>219</v>
      </c>
      <c r="X368" s="48" t="s">
        <v>225</v>
      </c>
      <c r="Y368" s="47"/>
      <c r="Z368" s="48" t="s">
        <v>84</v>
      </c>
      <c r="AA368" s="49">
        <v>4440</v>
      </c>
      <c r="AB368" s="49">
        <v>3996</v>
      </c>
      <c r="AC368" s="49">
        <v>60</v>
      </c>
      <c r="AD368" s="47" t="b">
        <v>1</v>
      </c>
      <c r="AE368" s="50">
        <v>10</v>
      </c>
      <c r="AF368" s="48" t="s">
        <v>9</v>
      </c>
      <c r="AG368" s="49">
        <v>1</v>
      </c>
      <c r="AH368" s="49">
        <v>3996</v>
      </c>
      <c r="AI368" s="49">
        <v>217964</v>
      </c>
      <c r="AJ368" s="49">
        <v>21796</v>
      </c>
      <c r="AK368" s="49">
        <v>239760</v>
      </c>
      <c r="AL368" s="50">
        <v>217964</v>
      </c>
      <c r="AM368" s="50">
        <v>21796</v>
      </c>
      <c r="AN368" s="50">
        <v>239760</v>
      </c>
      <c r="AO368" s="47"/>
      <c r="AP368" s="48" t="s">
        <v>84</v>
      </c>
      <c r="AQ368" s="51">
        <v>60</v>
      </c>
      <c r="AR368" s="48" t="s">
        <v>221</v>
      </c>
      <c r="AS368" s="48" t="s">
        <v>268</v>
      </c>
      <c r="AT368" s="47" t="b">
        <v>0</v>
      </c>
      <c r="AU368" s="48" t="s">
        <v>81</v>
      </c>
      <c r="AV368" s="48"/>
      <c r="AW368" s="48" t="s">
        <v>222</v>
      </c>
      <c r="AX368" s="48"/>
      <c r="AY368" s="48" t="s">
        <v>85</v>
      </c>
      <c r="AZ368" s="47" t="b">
        <v>0</v>
      </c>
      <c r="BA368" s="47"/>
      <c r="BB368" s="47"/>
      <c r="BC368" s="48"/>
      <c r="BD368" s="48"/>
      <c r="BE368" s="47" t="b">
        <v>0</v>
      </c>
      <c r="BF368" s="47" t="b">
        <v>0</v>
      </c>
      <c r="BG368" s="48"/>
      <c r="BH368" s="48"/>
      <c r="BI368" s="49">
        <v>0</v>
      </c>
      <c r="BJ368" s="49">
        <v>0</v>
      </c>
      <c r="BK368" s="49">
        <v>239760</v>
      </c>
      <c r="BL368" s="48"/>
      <c r="BM368" s="48"/>
      <c r="BN368" s="48"/>
      <c r="BO368" s="48"/>
      <c r="BP368" s="48" t="s">
        <v>181</v>
      </c>
      <c r="BQ368" s="48"/>
      <c r="BR368" s="48"/>
      <c r="BS368" s="48">
        <v>0</v>
      </c>
      <c r="BT368" s="48"/>
      <c r="BU368" s="48"/>
      <c r="BW368" s="24" t="str">
        <f ca="1">VLOOKUP(BX368,Data!B:D,3,0)</f>
        <v>김화니</v>
      </c>
      <c r="BX368" s="24" t="str">
        <f>IFERROR(VLOOKUP(M368, 할인점점포등록!E:I, 5, 0), M368)</f>
        <v>티제이팜</v>
      </c>
    </row>
    <row r="369" spans="2:76" ht="16.5" customHeight="1" x14ac:dyDescent="0.3">
      <c r="B369" s="47"/>
      <c r="C369" s="47" t="b">
        <v>1</v>
      </c>
      <c r="D369" s="48"/>
      <c r="E369" s="48" t="s">
        <v>211</v>
      </c>
      <c r="F369" s="48">
        <v>202610010054</v>
      </c>
      <c r="G369" s="52">
        <v>46296</v>
      </c>
      <c r="H369" s="48" t="s">
        <v>82</v>
      </c>
      <c r="I369" s="48" t="s">
        <v>83</v>
      </c>
      <c r="J369" s="48" t="s">
        <v>212</v>
      </c>
      <c r="K369" s="48" t="s">
        <v>213</v>
      </c>
      <c r="L369" s="48" t="s">
        <v>403</v>
      </c>
      <c r="M369" s="48" t="s">
        <v>403</v>
      </c>
      <c r="N369" s="48"/>
      <c r="O369" s="47" t="s">
        <v>404</v>
      </c>
      <c r="P369" s="48" t="s">
        <v>403</v>
      </c>
      <c r="Q369" s="48"/>
      <c r="R369" s="47" t="b">
        <v>0</v>
      </c>
      <c r="S369" s="48" t="s">
        <v>223</v>
      </c>
      <c r="T369" s="48" t="s">
        <v>224</v>
      </c>
      <c r="U369" s="48">
        <v>300</v>
      </c>
      <c r="V369" s="48" t="s">
        <v>218</v>
      </c>
      <c r="W369" s="48" t="s">
        <v>219</v>
      </c>
      <c r="X369" s="48" t="s">
        <v>225</v>
      </c>
      <c r="Y369" s="47"/>
      <c r="Z369" s="48" t="s">
        <v>84</v>
      </c>
      <c r="AA369" s="49">
        <v>44400</v>
      </c>
      <c r="AB369" s="49">
        <v>39960</v>
      </c>
      <c r="AC369" s="49">
        <v>10</v>
      </c>
      <c r="AD369" s="47" t="b">
        <v>1</v>
      </c>
      <c r="AE369" s="50">
        <v>10</v>
      </c>
      <c r="AF369" s="48" t="s">
        <v>9</v>
      </c>
      <c r="AG369" s="49">
        <v>1</v>
      </c>
      <c r="AH369" s="49">
        <v>39960</v>
      </c>
      <c r="AI369" s="49">
        <v>363273</v>
      </c>
      <c r="AJ369" s="49">
        <v>36327</v>
      </c>
      <c r="AK369" s="49">
        <v>399600</v>
      </c>
      <c r="AL369" s="50">
        <v>363273</v>
      </c>
      <c r="AM369" s="50">
        <v>36327</v>
      </c>
      <c r="AN369" s="50">
        <v>399600</v>
      </c>
      <c r="AO369" s="47"/>
      <c r="AP369" s="48" t="s">
        <v>84</v>
      </c>
      <c r="AQ369" s="51">
        <v>10</v>
      </c>
      <c r="AR369" s="48" t="s">
        <v>221</v>
      </c>
      <c r="AS369" s="48">
        <v>26005</v>
      </c>
      <c r="AT369" s="47" t="b">
        <v>0</v>
      </c>
      <c r="AU369" s="48" t="s">
        <v>81</v>
      </c>
      <c r="AV369" s="48"/>
      <c r="AW369" s="48" t="s">
        <v>222</v>
      </c>
      <c r="AX369" s="48"/>
      <c r="AY369" s="48" t="s">
        <v>85</v>
      </c>
      <c r="AZ369" s="47" t="b">
        <v>0</v>
      </c>
      <c r="BA369" s="47"/>
      <c r="BB369" s="47"/>
      <c r="BC369" s="48"/>
      <c r="BD369" s="48"/>
      <c r="BE369" s="47" t="b">
        <v>0</v>
      </c>
      <c r="BF369" s="47" t="b">
        <v>0</v>
      </c>
      <c r="BG369" s="48"/>
      <c r="BH369" s="48"/>
      <c r="BI369" s="49">
        <v>0</v>
      </c>
      <c r="BJ369" s="49">
        <v>0</v>
      </c>
      <c r="BK369" s="49">
        <v>399600</v>
      </c>
      <c r="BL369" s="48"/>
      <c r="BM369" s="48"/>
      <c r="BN369" s="48"/>
      <c r="BO369" s="48"/>
      <c r="BP369" s="48" t="s">
        <v>181</v>
      </c>
      <c r="BQ369" s="48"/>
      <c r="BR369" s="48"/>
      <c r="BS369" s="48">
        <v>0</v>
      </c>
      <c r="BT369" s="48"/>
      <c r="BU369" s="48"/>
      <c r="BW369" s="24" t="str">
        <f ca="1">VLOOKUP(BX369,Data!B:D,3,0)</f>
        <v>김화니</v>
      </c>
      <c r="BX369" s="24" t="str">
        <f>IFERROR(VLOOKUP(M369, 할인점점포등록!E:I, 5, 0), M369)</f>
        <v>티제이팜</v>
      </c>
    </row>
    <row r="370" spans="2:76" ht="16.5" customHeight="1" x14ac:dyDescent="0.3">
      <c r="B370" s="47"/>
      <c r="C370" s="47" t="b">
        <v>1</v>
      </c>
      <c r="D370" s="48"/>
      <c r="E370" s="48" t="s">
        <v>211</v>
      </c>
      <c r="F370" s="48">
        <v>202610010054</v>
      </c>
      <c r="G370" s="52">
        <v>46296</v>
      </c>
      <c r="H370" s="48" t="s">
        <v>82</v>
      </c>
      <c r="I370" s="48" t="s">
        <v>83</v>
      </c>
      <c r="J370" s="48" t="s">
        <v>212</v>
      </c>
      <c r="K370" s="48" t="s">
        <v>213</v>
      </c>
      <c r="L370" s="48" t="s">
        <v>403</v>
      </c>
      <c r="M370" s="48" t="s">
        <v>403</v>
      </c>
      <c r="N370" s="48"/>
      <c r="O370" s="47" t="s">
        <v>404</v>
      </c>
      <c r="P370" s="48" t="s">
        <v>403</v>
      </c>
      <c r="Q370" s="48"/>
      <c r="R370" s="47" t="b">
        <v>0</v>
      </c>
      <c r="S370" s="48" t="s">
        <v>367</v>
      </c>
      <c r="T370" s="48" t="s">
        <v>368</v>
      </c>
      <c r="U370" s="48">
        <v>100</v>
      </c>
      <c r="V370" s="48" t="s">
        <v>234</v>
      </c>
      <c r="W370" s="48" t="s">
        <v>235</v>
      </c>
      <c r="X370" s="48" t="s">
        <v>236</v>
      </c>
      <c r="Y370" s="47"/>
      <c r="Z370" s="48" t="s">
        <v>84</v>
      </c>
      <c r="AA370" s="49">
        <v>30000</v>
      </c>
      <c r="AB370" s="49">
        <v>27000</v>
      </c>
      <c r="AC370" s="49">
        <v>50</v>
      </c>
      <c r="AD370" s="47" t="b">
        <v>1</v>
      </c>
      <c r="AE370" s="50">
        <v>10</v>
      </c>
      <c r="AF370" s="48" t="s">
        <v>9</v>
      </c>
      <c r="AG370" s="49">
        <v>1</v>
      </c>
      <c r="AH370" s="49">
        <v>27000</v>
      </c>
      <c r="AI370" s="49">
        <v>1227273</v>
      </c>
      <c r="AJ370" s="49">
        <v>122727</v>
      </c>
      <c r="AK370" s="49">
        <v>1350000</v>
      </c>
      <c r="AL370" s="50">
        <v>1227273</v>
      </c>
      <c r="AM370" s="50">
        <v>122727</v>
      </c>
      <c r="AN370" s="50">
        <v>1350000</v>
      </c>
      <c r="AO370" s="47"/>
      <c r="AP370" s="48" t="s">
        <v>84</v>
      </c>
      <c r="AQ370" s="51">
        <v>50</v>
      </c>
      <c r="AR370" s="48" t="s">
        <v>221</v>
      </c>
      <c r="AS370" s="48">
        <v>25003</v>
      </c>
      <c r="AT370" s="47" t="b">
        <v>0</v>
      </c>
      <c r="AU370" s="48" t="s">
        <v>81</v>
      </c>
      <c r="AV370" s="48"/>
      <c r="AW370" s="48" t="s">
        <v>222</v>
      </c>
      <c r="AX370" s="48"/>
      <c r="AY370" s="48" t="s">
        <v>85</v>
      </c>
      <c r="AZ370" s="47" t="b">
        <v>0</v>
      </c>
      <c r="BA370" s="47"/>
      <c r="BB370" s="47"/>
      <c r="BC370" s="48"/>
      <c r="BD370" s="48"/>
      <c r="BE370" s="47" t="b">
        <v>0</v>
      </c>
      <c r="BF370" s="47" t="b">
        <v>0</v>
      </c>
      <c r="BG370" s="48"/>
      <c r="BH370" s="48"/>
      <c r="BI370" s="49">
        <v>0</v>
      </c>
      <c r="BJ370" s="49">
        <v>0</v>
      </c>
      <c r="BK370" s="49">
        <v>1350000</v>
      </c>
      <c r="BL370" s="48"/>
      <c r="BM370" s="48"/>
      <c r="BN370" s="48"/>
      <c r="BO370" s="48"/>
      <c r="BP370" s="48" t="s">
        <v>181</v>
      </c>
      <c r="BQ370" s="48"/>
      <c r="BR370" s="48"/>
      <c r="BS370" s="48">
        <v>0</v>
      </c>
      <c r="BT370" s="48"/>
      <c r="BU370" s="48"/>
      <c r="BW370" s="24" t="str">
        <f ca="1">VLOOKUP(BX370,Data!B:D,3,0)</f>
        <v>김화니</v>
      </c>
      <c r="BX370" s="24" t="str">
        <f>IFERROR(VLOOKUP(M370, 할인점점포등록!E:I, 5, 0), M370)</f>
        <v>티제이팜</v>
      </c>
    </row>
    <row r="371" spans="2:76" ht="16.5" customHeight="1" x14ac:dyDescent="0.3">
      <c r="B371" s="47"/>
      <c r="C371" s="47" t="b">
        <v>1</v>
      </c>
      <c r="D371" s="48"/>
      <c r="E371" s="48" t="s">
        <v>211</v>
      </c>
      <c r="F371" s="48">
        <v>202610010054</v>
      </c>
      <c r="G371" s="52">
        <v>46296</v>
      </c>
      <c r="H371" s="48" t="s">
        <v>82</v>
      </c>
      <c r="I371" s="48" t="s">
        <v>83</v>
      </c>
      <c r="J371" s="48" t="s">
        <v>212</v>
      </c>
      <c r="K371" s="48" t="s">
        <v>213</v>
      </c>
      <c r="L371" s="48" t="s">
        <v>403</v>
      </c>
      <c r="M371" s="48" t="s">
        <v>403</v>
      </c>
      <c r="N371" s="48"/>
      <c r="O371" s="47" t="s">
        <v>404</v>
      </c>
      <c r="P371" s="48" t="s">
        <v>403</v>
      </c>
      <c r="Q371" s="48"/>
      <c r="R371" s="47" t="b">
        <v>0</v>
      </c>
      <c r="S371" s="48" t="s">
        <v>254</v>
      </c>
      <c r="T371" s="48" t="s">
        <v>255</v>
      </c>
      <c r="U371" s="48">
        <v>10</v>
      </c>
      <c r="V371" s="48" t="s">
        <v>218</v>
      </c>
      <c r="W371" s="48" t="s">
        <v>256</v>
      </c>
      <c r="X371" s="48" t="s">
        <v>257</v>
      </c>
      <c r="Y371" s="47"/>
      <c r="Z371" s="48" t="s">
        <v>84</v>
      </c>
      <c r="AA371" s="49">
        <v>6780</v>
      </c>
      <c r="AB371" s="49">
        <v>6102</v>
      </c>
      <c r="AC371" s="49">
        <v>10</v>
      </c>
      <c r="AD371" s="47" t="b">
        <v>1</v>
      </c>
      <c r="AE371" s="50">
        <v>10</v>
      </c>
      <c r="AF371" s="48" t="s">
        <v>9</v>
      </c>
      <c r="AG371" s="49">
        <v>1</v>
      </c>
      <c r="AH371" s="49">
        <v>6102</v>
      </c>
      <c r="AI371" s="49">
        <v>55473</v>
      </c>
      <c r="AJ371" s="49">
        <v>5547</v>
      </c>
      <c r="AK371" s="49">
        <v>61020</v>
      </c>
      <c r="AL371" s="50">
        <v>55473</v>
      </c>
      <c r="AM371" s="50">
        <v>5547</v>
      </c>
      <c r="AN371" s="50">
        <v>61020</v>
      </c>
      <c r="AO371" s="47"/>
      <c r="AP371" s="48" t="s">
        <v>84</v>
      </c>
      <c r="AQ371" s="51">
        <v>10</v>
      </c>
      <c r="AR371" s="48" t="s">
        <v>221</v>
      </c>
      <c r="AS371" s="48">
        <v>25005</v>
      </c>
      <c r="AT371" s="47" t="b">
        <v>0</v>
      </c>
      <c r="AU371" s="48" t="s">
        <v>81</v>
      </c>
      <c r="AV371" s="48"/>
      <c r="AW371" s="48" t="s">
        <v>222</v>
      </c>
      <c r="AX371" s="48"/>
      <c r="AY371" s="48" t="s">
        <v>85</v>
      </c>
      <c r="AZ371" s="47" t="b">
        <v>0</v>
      </c>
      <c r="BA371" s="47"/>
      <c r="BB371" s="47"/>
      <c r="BC371" s="48"/>
      <c r="BD371" s="48"/>
      <c r="BE371" s="47" t="b">
        <v>0</v>
      </c>
      <c r="BF371" s="47" t="b">
        <v>0</v>
      </c>
      <c r="BG371" s="48"/>
      <c r="BH371" s="48"/>
      <c r="BI371" s="49">
        <v>0</v>
      </c>
      <c r="BJ371" s="49">
        <v>0</v>
      </c>
      <c r="BK371" s="49">
        <v>61020</v>
      </c>
      <c r="BL371" s="48"/>
      <c r="BM371" s="48"/>
      <c r="BN371" s="48"/>
      <c r="BO371" s="48"/>
      <c r="BP371" s="48" t="s">
        <v>181</v>
      </c>
      <c r="BQ371" s="48"/>
      <c r="BR371" s="48"/>
      <c r="BS371" s="48">
        <v>0</v>
      </c>
      <c r="BT371" s="48"/>
      <c r="BU371" s="48"/>
      <c r="BW371" s="24" t="str">
        <f ca="1">VLOOKUP(BX371,Data!B:D,3,0)</f>
        <v>김화니</v>
      </c>
      <c r="BX371" s="24" t="str">
        <f>IFERROR(VLOOKUP(M371, 할인점점포등록!E:I, 5, 0), M371)</f>
        <v>티제이팜</v>
      </c>
    </row>
    <row r="372" spans="2:76" ht="16.5" customHeight="1" x14ac:dyDescent="0.3">
      <c r="B372" s="47"/>
      <c r="C372" s="47" t="b">
        <v>1</v>
      </c>
      <c r="D372" s="48"/>
      <c r="E372" s="48" t="s">
        <v>211</v>
      </c>
      <c r="F372" s="48">
        <v>202610010054</v>
      </c>
      <c r="G372" s="52">
        <v>46296</v>
      </c>
      <c r="H372" s="48" t="s">
        <v>82</v>
      </c>
      <c r="I372" s="48" t="s">
        <v>83</v>
      </c>
      <c r="J372" s="48" t="s">
        <v>212</v>
      </c>
      <c r="K372" s="48" t="s">
        <v>213</v>
      </c>
      <c r="L372" s="48" t="s">
        <v>403</v>
      </c>
      <c r="M372" s="48" t="s">
        <v>403</v>
      </c>
      <c r="N372" s="48"/>
      <c r="O372" s="47" t="s">
        <v>404</v>
      </c>
      <c r="P372" s="48" t="s">
        <v>403</v>
      </c>
      <c r="Q372" s="48"/>
      <c r="R372" s="47" t="b">
        <v>0</v>
      </c>
      <c r="S372" s="48" t="s">
        <v>312</v>
      </c>
      <c r="T372" s="48" t="s">
        <v>313</v>
      </c>
      <c r="U372" s="48">
        <v>100</v>
      </c>
      <c r="V372" s="48" t="s">
        <v>234</v>
      </c>
      <c r="W372" s="48" t="s">
        <v>235</v>
      </c>
      <c r="X372" s="48" t="s">
        <v>236</v>
      </c>
      <c r="Y372" s="47"/>
      <c r="Z372" s="48" t="s">
        <v>84</v>
      </c>
      <c r="AA372" s="49">
        <v>37000</v>
      </c>
      <c r="AB372" s="49">
        <v>33300</v>
      </c>
      <c r="AC372" s="49">
        <v>10</v>
      </c>
      <c r="AD372" s="47" t="b">
        <v>1</v>
      </c>
      <c r="AE372" s="50">
        <v>10</v>
      </c>
      <c r="AF372" s="48" t="s">
        <v>9</v>
      </c>
      <c r="AG372" s="49">
        <v>1</v>
      </c>
      <c r="AH372" s="49">
        <v>33300</v>
      </c>
      <c r="AI372" s="49">
        <v>302727</v>
      </c>
      <c r="AJ372" s="49">
        <v>30273</v>
      </c>
      <c r="AK372" s="49">
        <v>333000</v>
      </c>
      <c r="AL372" s="50">
        <v>302727</v>
      </c>
      <c r="AM372" s="50">
        <v>30273</v>
      </c>
      <c r="AN372" s="50">
        <v>333000</v>
      </c>
      <c r="AO372" s="47"/>
      <c r="AP372" s="48" t="s">
        <v>84</v>
      </c>
      <c r="AQ372" s="51">
        <v>10</v>
      </c>
      <c r="AR372" s="48" t="s">
        <v>221</v>
      </c>
      <c r="AS372" s="48">
        <v>25004</v>
      </c>
      <c r="AT372" s="47" t="b">
        <v>0</v>
      </c>
      <c r="AU372" s="48" t="s">
        <v>81</v>
      </c>
      <c r="AV372" s="48"/>
      <c r="AW372" s="48" t="s">
        <v>222</v>
      </c>
      <c r="AX372" s="48"/>
      <c r="AY372" s="48" t="s">
        <v>85</v>
      </c>
      <c r="AZ372" s="47" t="b">
        <v>0</v>
      </c>
      <c r="BA372" s="47"/>
      <c r="BB372" s="47"/>
      <c r="BC372" s="48"/>
      <c r="BD372" s="48"/>
      <c r="BE372" s="47" t="b">
        <v>0</v>
      </c>
      <c r="BF372" s="47" t="b">
        <v>0</v>
      </c>
      <c r="BG372" s="48"/>
      <c r="BH372" s="48"/>
      <c r="BI372" s="49">
        <v>0</v>
      </c>
      <c r="BJ372" s="49">
        <v>0</v>
      </c>
      <c r="BK372" s="49">
        <v>333000</v>
      </c>
      <c r="BL372" s="48"/>
      <c r="BM372" s="48"/>
      <c r="BN372" s="48"/>
      <c r="BO372" s="48"/>
      <c r="BP372" s="48" t="s">
        <v>181</v>
      </c>
      <c r="BQ372" s="48"/>
      <c r="BR372" s="48"/>
      <c r="BS372" s="48">
        <v>0</v>
      </c>
      <c r="BT372" s="48"/>
      <c r="BU372" s="48"/>
      <c r="BW372" s="24" t="str">
        <f ca="1">VLOOKUP(BX372,Data!B:D,3,0)</f>
        <v>김화니</v>
      </c>
      <c r="BX372" s="24" t="str">
        <f>IFERROR(VLOOKUP(M372, 할인점점포등록!E:I, 5, 0), M372)</f>
        <v>티제이팜</v>
      </c>
    </row>
    <row r="373" spans="2:76" ht="16.5" customHeight="1" x14ac:dyDescent="0.3">
      <c r="B373" s="47"/>
      <c r="C373" s="47" t="b">
        <v>1</v>
      </c>
      <c r="D373" s="48"/>
      <c r="E373" s="48" t="s">
        <v>211</v>
      </c>
      <c r="F373" s="48">
        <v>202610010054</v>
      </c>
      <c r="G373" s="52">
        <v>46296</v>
      </c>
      <c r="H373" s="48" t="s">
        <v>82</v>
      </c>
      <c r="I373" s="48" t="s">
        <v>83</v>
      </c>
      <c r="J373" s="48" t="s">
        <v>212</v>
      </c>
      <c r="K373" s="48" t="s">
        <v>213</v>
      </c>
      <c r="L373" s="48" t="s">
        <v>403</v>
      </c>
      <c r="M373" s="48" t="s">
        <v>403</v>
      </c>
      <c r="N373" s="48"/>
      <c r="O373" s="47" t="s">
        <v>404</v>
      </c>
      <c r="P373" s="48" t="s">
        <v>403</v>
      </c>
      <c r="Q373" s="48"/>
      <c r="R373" s="47" t="b">
        <v>0</v>
      </c>
      <c r="S373" s="48" t="s">
        <v>272</v>
      </c>
      <c r="T373" s="48" t="s">
        <v>230</v>
      </c>
      <c r="U373" s="48">
        <v>300</v>
      </c>
      <c r="V373" s="48" t="s">
        <v>218</v>
      </c>
      <c r="W373" s="48" t="s">
        <v>219</v>
      </c>
      <c r="X373" s="48" t="s">
        <v>225</v>
      </c>
      <c r="Y373" s="47"/>
      <c r="Z373" s="48" t="s">
        <v>84</v>
      </c>
      <c r="AA373" s="49">
        <v>37500</v>
      </c>
      <c r="AB373" s="49">
        <v>33750</v>
      </c>
      <c r="AC373" s="49">
        <v>10</v>
      </c>
      <c r="AD373" s="47" t="b">
        <v>1</v>
      </c>
      <c r="AE373" s="50">
        <v>10</v>
      </c>
      <c r="AF373" s="48" t="s">
        <v>9</v>
      </c>
      <c r="AG373" s="49">
        <v>1</v>
      </c>
      <c r="AH373" s="49">
        <v>33750</v>
      </c>
      <c r="AI373" s="49">
        <v>306818</v>
      </c>
      <c r="AJ373" s="49">
        <v>30682</v>
      </c>
      <c r="AK373" s="49">
        <v>337500</v>
      </c>
      <c r="AL373" s="50">
        <v>306818</v>
      </c>
      <c r="AM373" s="50">
        <v>30682</v>
      </c>
      <c r="AN373" s="50">
        <v>337500</v>
      </c>
      <c r="AO373" s="47"/>
      <c r="AP373" s="48" t="s">
        <v>84</v>
      </c>
      <c r="AQ373" s="51">
        <v>10</v>
      </c>
      <c r="AR373" s="48" t="s">
        <v>221</v>
      </c>
      <c r="AS373" s="48">
        <v>26003</v>
      </c>
      <c r="AT373" s="47" t="b">
        <v>0</v>
      </c>
      <c r="AU373" s="48" t="s">
        <v>81</v>
      </c>
      <c r="AV373" s="48"/>
      <c r="AW373" s="48" t="s">
        <v>222</v>
      </c>
      <c r="AX373" s="48"/>
      <c r="AY373" s="48" t="s">
        <v>85</v>
      </c>
      <c r="AZ373" s="47" t="b">
        <v>0</v>
      </c>
      <c r="BA373" s="47"/>
      <c r="BB373" s="47"/>
      <c r="BC373" s="48"/>
      <c r="BD373" s="48"/>
      <c r="BE373" s="47" t="b">
        <v>0</v>
      </c>
      <c r="BF373" s="47" t="b">
        <v>0</v>
      </c>
      <c r="BG373" s="48"/>
      <c r="BH373" s="48"/>
      <c r="BI373" s="49">
        <v>0</v>
      </c>
      <c r="BJ373" s="49">
        <v>0</v>
      </c>
      <c r="BK373" s="49">
        <v>337500</v>
      </c>
      <c r="BL373" s="48"/>
      <c r="BM373" s="48"/>
      <c r="BN373" s="48"/>
      <c r="BO373" s="48"/>
      <c r="BP373" s="48" t="s">
        <v>181</v>
      </c>
      <c r="BQ373" s="48"/>
      <c r="BR373" s="48"/>
      <c r="BS373" s="48">
        <v>0</v>
      </c>
      <c r="BT373" s="48"/>
      <c r="BU373" s="48"/>
      <c r="BW373" s="24" t="str">
        <f ca="1">VLOOKUP(BX373,Data!B:D,3,0)</f>
        <v>김화니</v>
      </c>
      <c r="BX373" s="24" t="str">
        <f>IFERROR(VLOOKUP(M373, 할인점점포등록!E:I, 5, 0), M373)</f>
        <v>티제이팜</v>
      </c>
    </row>
    <row r="374" spans="2:76" ht="16.5" customHeight="1" x14ac:dyDescent="0.3">
      <c r="B374" s="47"/>
      <c r="C374" s="47" t="b">
        <v>1</v>
      </c>
      <c r="D374" s="48"/>
      <c r="E374" s="48" t="s">
        <v>211</v>
      </c>
      <c r="F374" s="48">
        <v>202610010054</v>
      </c>
      <c r="G374" s="52">
        <v>46296</v>
      </c>
      <c r="H374" s="48" t="s">
        <v>82</v>
      </c>
      <c r="I374" s="48" t="s">
        <v>83</v>
      </c>
      <c r="J374" s="48" t="s">
        <v>212</v>
      </c>
      <c r="K374" s="48" t="s">
        <v>213</v>
      </c>
      <c r="L374" s="48" t="s">
        <v>403</v>
      </c>
      <c r="M374" s="48" t="s">
        <v>403</v>
      </c>
      <c r="N374" s="48"/>
      <c r="O374" s="47" t="s">
        <v>404</v>
      </c>
      <c r="P374" s="48" t="s">
        <v>403</v>
      </c>
      <c r="Q374" s="48"/>
      <c r="R374" s="47" t="b">
        <v>0</v>
      </c>
      <c r="S374" s="48" t="s">
        <v>392</v>
      </c>
      <c r="T374" s="48" t="s">
        <v>393</v>
      </c>
      <c r="U374" s="48">
        <v>10</v>
      </c>
      <c r="V374" s="48" t="s">
        <v>218</v>
      </c>
      <c r="W374" s="48" t="s">
        <v>256</v>
      </c>
      <c r="X374" s="48" t="s">
        <v>257</v>
      </c>
      <c r="Y374" s="47"/>
      <c r="Z374" s="48" t="s">
        <v>84</v>
      </c>
      <c r="AA374" s="49">
        <v>18000</v>
      </c>
      <c r="AB374" s="49">
        <v>16200</v>
      </c>
      <c r="AC374" s="49">
        <v>10</v>
      </c>
      <c r="AD374" s="47" t="b">
        <v>1</v>
      </c>
      <c r="AE374" s="50">
        <v>10</v>
      </c>
      <c r="AF374" s="48" t="s">
        <v>9</v>
      </c>
      <c r="AG374" s="49">
        <v>1</v>
      </c>
      <c r="AH374" s="49">
        <v>16200</v>
      </c>
      <c r="AI374" s="49">
        <v>147273</v>
      </c>
      <c r="AJ374" s="49">
        <v>14727</v>
      </c>
      <c r="AK374" s="49">
        <v>162000</v>
      </c>
      <c r="AL374" s="50">
        <v>147273</v>
      </c>
      <c r="AM374" s="50">
        <v>14727</v>
      </c>
      <c r="AN374" s="50">
        <v>162000</v>
      </c>
      <c r="AO374" s="47"/>
      <c r="AP374" s="48" t="s">
        <v>84</v>
      </c>
      <c r="AQ374" s="51">
        <v>10</v>
      </c>
      <c r="AR374" s="48" t="s">
        <v>221</v>
      </c>
      <c r="AS374" s="48">
        <v>25002</v>
      </c>
      <c r="AT374" s="47" t="b">
        <v>0</v>
      </c>
      <c r="AU374" s="48" t="s">
        <v>81</v>
      </c>
      <c r="AV374" s="48"/>
      <c r="AW374" s="48" t="s">
        <v>222</v>
      </c>
      <c r="AX374" s="48"/>
      <c r="AY374" s="48" t="s">
        <v>85</v>
      </c>
      <c r="AZ374" s="47" t="b">
        <v>0</v>
      </c>
      <c r="BA374" s="47"/>
      <c r="BB374" s="47"/>
      <c r="BC374" s="48"/>
      <c r="BD374" s="48"/>
      <c r="BE374" s="47" t="b">
        <v>0</v>
      </c>
      <c r="BF374" s="47" t="b">
        <v>0</v>
      </c>
      <c r="BG374" s="48"/>
      <c r="BH374" s="48"/>
      <c r="BI374" s="49">
        <v>0</v>
      </c>
      <c r="BJ374" s="49">
        <v>0</v>
      </c>
      <c r="BK374" s="49">
        <v>162000</v>
      </c>
      <c r="BL374" s="48"/>
      <c r="BM374" s="48"/>
      <c r="BN374" s="48"/>
      <c r="BO374" s="48"/>
      <c r="BP374" s="48" t="s">
        <v>181</v>
      </c>
      <c r="BQ374" s="48"/>
      <c r="BR374" s="48"/>
      <c r="BS374" s="48">
        <v>0</v>
      </c>
      <c r="BT374" s="48"/>
      <c r="BU374" s="48"/>
      <c r="BW374" s="24" t="str">
        <f ca="1">VLOOKUP(BX374,Data!B:D,3,0)</f>
        <v>김화니</v>
      </c>
      <c r="BX374" s="24" t="str">
        <f>IFERROR(VLOOKUP(M374, 할인점점포등록!E:I, 5, 0), M374)</f>
        <v>티제이팜</v>
      </c>
    </row>
    <row r="375" spans="2:76" ht="16.5" customHeight="1" x14ac:dyDescent="0.3">
      <c r="B375" s="47"/>
      <c r="C375" s="47" t="b">
        <v>1</v>
      </c>
      <c r="D375" s="48"/>
      <c r="E375" s="48" t="s">
        <v>211</v>
      </c>
      <c r="F375" s="48">
        <v>202610010054</v>
      </c>
      <c r="G375" s="52">
        <v>46296</v>
      </c>
      <c r="H375" s="48" t="s">
        <v>82</v>
      </c>
      <c r="I375" s="48" t="s">
        <v>83</v>
      </c>
      <c r="J375" s="48" t="s">
        <v>212</v>
      </c>
      <c r="K375" s="48" t="s">
        <v>213</v>
      </c>
      <c r="L375" s="48" t="s">
        <v>403</v>
      </c>
      <c r="M375" s="48" t="s">
        <v>403</v>
      </c>
      <c r="N375" s="48"/>
      <c r="O375" s="47" t="s">
        <v>404</v>
      </c>
      <c r="P375" s="48" t="s">
        <v>403</v>
      </c>
      <c r="Q375" s="48"/>
      <c r="R375" s="47" t="b">
        <v>0</v>
      </c>
      <c r="S375" s="48" t="s">
        <v>397</v>
      </c>
      <c r="T375" s="48" t="s">
        <v>329</v>
      </c>
      <c r="U375" s="48">
        <v>30</v>
      </c>
      <c r="V375" s="48" t="s">
        <v>234</v>
      </c>
      <c r="W375" s="48" t="s">
        <v>235</v>
      </c>
      <c r="X375" s="48" t="s">
        <v>330</v>
      </c>
      <c r="Y375" s="47"/>
      <c r="Z375" s="48" t="s">
        <v>84</v>
      </c>
      <c r="AA375" s="49">
        <v>11160</v>
      </c>
      <c r="AB375" s="49">
        <v>10044</v>
      </c>
      <c r="AC375" s="49">
        <v>10</v>
      </c>
      <c r="AD375" s="47" t="b">
        <v>1</v>
      </c>
      <c r="AE375" s="50">
        <v>10</v>
      </c>
      <c r="AF375" s="48" t="s">
        <v>9</v>
      </c>
      <c r="AG375" s="49">
        <v>1</v>
      </c>
      <c r="AH375" s="49">
        <v>10044</v>
      </c>
      <c r="AI375" s="49">
        <v>91309</v>
      </c>
      <c r="AJ375" s="49">
        <v>9131</v>
      </c>
      <c r="AK375" s="49">
        <v>100440</v>
      </c>
      <c r="AL375" s="50">
        <v>91309</v>
      </c>
      <c r="AM375" s="50">
        <v>9131</v>
      </c>
      <c r="AN375" s="50">
        <v>100440</v>
      </c>
      <c r="AO375" s="47"/>
      <c r="AP375" s="48" t="s">
        <v>84</v>
      </c>
      <c r="AQ375" s="51">
        <v>10</v>
      </c>
      <c r="AR375" s="48" t="s">
        <v>221</v>
      </c>
      <c r="AS375" s="48">
        <v>24003</v>
      </c>
      <c r="AT375" s="47" t="b">
        <v>0</v>
      </c>
      <c r="AU375" s="48" t="s">
        <v>81</v>
      </c>
      <c r="AV375" s="48"/>
      <c r="AW375" s="48" t="s">
        <v>222</v>
      </c>
      <c r="AX375" s="48"/>
      <c r="AY375" s="48" t="s">
        <v>85</v>
      </c>
      <c r="AZ375" s="47" t="b">
        <v>0</v>
      </c>
      <c r="BA375" s="47"/>
      <c r="BB375" s="47"/>
      <c r="BC375" s="48"/>
      <c r="BD375" s="48"/>
      <c r="BE375" s="47" t="b">
        <v>0</v>
      </c>
      <c r="BF375" s="47" t="b">
        <v>0</v>
      </c>
      <c r="BG375" s="48"/>
      <c r="BH375" s="48"/>
      <c r="BI375" s="49">
        <v>0</v>
      </c>
      <c r="BJ375" s="49">
        <v>0</v>
      </c>
      <c r="BK375" s="49">
        <v>100440</v>
      </c>
      <c r="BL375" s="48"/>
      <c r="BM375" s="48"/>
      <c r="BN375" s="48"/>
      <c r="BO375" s="48"/>
      <c r="BP375" s="48" t="s">
        <v>181</v>
      </c>
      <c r="BQ375" s="48"/>
      <c r="BR375" s="48"/>
      <c r="BS375" s="48">
        <v>0</v>
      </c>
      <c r="BT375" s="48"/>
      <c r="BU375" s="48"/>
      <c r="BW375" s="24" t="str">
        <f ca="1">VLOOKUP(BX375,Data!B:D,3,0)</f>
        <v>김화니</v>
      </c>
      <c r="BX375" s="24" t="str">
        <f>IFERROR(VLOOKUP(M375, 할인점점포등록!E:I, 5, 0), M375)</f>
        <v>티제이팜</v>
      </c>
    </row>
    <row r="376" spans="2:76" ht="16.5" customHeight="1" x14ac:dyDescent="0.3">
      <c r="B376" s="47"/>
      <c r="C376" s="47" t="b">
        <v>1</v>
      </c>
      <c r="D376" s="48"/>
      <c r="E376" s="48" t="s">
        <v>211</v>
      </c>
      <c r="F376" s="48">
        <v>202610010054</v>
      </c>
      <c r="G376" s="52">
        <v>46296</v>
      </c>
      <c r="H376" s="48" t="s">
        <v>82</v>
      </c>
      <c r="I376" s="48" t="s">
        <v>83</v>
      </c>
      <c r="J376" s="48" t="s">
        <v>212</v>
      </c>
      <c r="K376" s="48" t="s">
        <v>213</v>
      </c>
      <c r="L376" s="48" t="s">
        <v>403</v>
      </c>
      <c r="M376" s="48" t="s">
        <v>403</v>
      </c>
      <c r="N376" s="48"/>
      <c r="O376" s="47" t="s">
        <v>404</v>
      </c>
      <c r="P376" s="48" t="s">
        <v>403</v>
      </c>
      <c r="Q376" s="48"/>
      <c r="R376" s="47" t="b">
        <v>0</v>
      </c>
      <c r="S376" s="48" t="s">
        <v>305</v>
      </c>
      <c r="T376" s="48" t="s">
        <v>306</v>
      </c>
      <c r="U376" s="48">
        <v>1</v>
      </c>
      <c r="V376" s="48" t="s">
        <v>218</v>
      </c>
      <c r="W376" s="48" t="s">
        <v>256</v>
      </c>
      <c r="X376" s="48" t="s">
        <v>257</v>
      </c>
      <c r="Y376" s="47"/>
      <c r="Z376" s="48" t="s">
        <v>84</v>
      </c>
      <c r="AA376" s="49">
        <v>8000</v>
      </c>
      <c r="AB376" s="49">
        <v>7200</v>
      </c>
      <c r="AC376" s="49">
        <v>24</v>
      </c>
      <c r="AD376" s="47" t="b">
        <v>1</v>
      </c>
      <c r="AE376" s="50">
        <v>10</v>
      </c>
      <c r="AF376" s="48" t="s">
        <v>9</v>
      </c>
      <c r="AG376" s="49">
        <v>1</v>
      </c>
      <c r="AH376" s="49">
        <v>7200</v>
      </c>
      <c r="AI376" s="49">
        <v>157091</v>
      </c>
      <c r="AJ376" s="49">
        <v>15709</v>
      </c>
      <c r="AK376" s="49">
        <v>172800</v>
      </c>
      <c r="AL376" s="50">
        <v>157091</v>
      </c>
      <c r="AM376" s="50">
        <v>15709</v>
      </c>
      <c r="AN376" s="50">
        <v>172800</v>
      </c>
      <c r="AO376" s="47"/>
      <c r="AP376" s="48" t="s">
        <v>84</v>
      </c>
      <c r="AQ376" s="51">
        <v>24</v>
      </c>
      <c r="AR376" s="48" t="s">
        <v>221</v>
      </c>
      <c r="AS376" s="48">
        <v>26001</v>
      </c>
      <c r="AT376" s="47" t="b">
        <v>0</v>
      </c>
      <c r="AU376" s="48" t="s">
        <v>81</v>
      </c>
      <c r="AV376" s="48"/>
      <c r="AW376" s="48" t="s">
        <v>222</v>
      </c>
      <c r="AX376" s="48"/>
      <c r="AY376" s="48" t="s">
        <v>85</v>
      </c>
      <c r="AZ376" s="47" t="b">
        <v>0</v>
      </c>
      <c r="BA376" s="47"/>
      <c r="BB376" s="47"/>
      <c r="BC376" s="48"/>
      <c r="BD376" s="48"/>
      <c r="BE376" s="47" t="b">
        <v>0</v>
      </c>
      <c r="BF376" s="47" t="b">
        <v>0</v>
      </c>
      <c r="BG376" s="48"/>
      <c r="BH376" s="48"/>
      <c r="BI376" s="49">
        <v>0</v>
      </c>
      <c r="BJ376" s="49">
        <v>0</v>
      </c>
      <c r="BK376" s="49">
        <v>172800</v>
      </c>
      <c r="BL376" s="48"/>
      <c r="BM376" s="48"/>
      <c r="BN376" s="48"/>
      <c r="BO376" s="48"/>
      <c r="BP376" s="48" t="s">
        <v>181</v>
      </c>
      <c r="BQ376" s="48"/>
      <c r="BR376" s="48"/>
      <c r="BS376" s="48">
        <v>0</v>
      </c>
      <c r="BT376" s="48"/>
      <c r="BU376" s="48"/>
      <c r="BW376" s="24" t="str">
        <f ca="1">VLOOKUP(BX376,Data!B:D,3,0)</f>
        <v>김화니</v>
      </c>
      <c r="BX376" s="24" t="str">
        <f>IFERROR(VLOOKUP(M376, 할인점점포등록!E:I, 5, 0), M376)</f>
        <v>티제이팜</v>
      </c>
    </row>
    <row r="377" spans="2:76" ht="16.5" customHeight="1" x14ac:dyDescent="0.3">
      <c r="B377" s="47"/>
      <c r="C377" s="47" t="b">
        <v>1</v>
      </c>
      <c r="D377" s="48"/>
      <c r="E377" s="48" t="s">
        <v>211</v>
      </c>
      <c r="F377" s="48">
        <v>202610010054</v>
      </c>
      <c r="G377" s="52">
        <v>46296</v>
      </c>
      <c r="H377" s="48" t="s">
        <v>82</v>
      </c>
      <c r="I377" s="48" t="s">
        <v>83</v>
      </c>
      <c r="J377" s="48" t="s">
        <v>212</v>
      </c>
      <c r="K377" s="48" t="s">
        <v>213</v>
      </c>
      <c r="L377" s="48" t="s">
        <v>403</v>
      </c>
      <c r="M377" s="48" t="s">
        <v>403</v>
      </c>
      <c r="N377" s="48"/>
      <c r="O377" s="47" t="s">
        <v>404</v>
      </c>
      <c r="P377" s="48" t="s">
        <v>403</v>
      </c>
      <c r="Q377" s="48"/>
      <c r="R377" s="47" t="b">
        <v>0</v>
      </c>
      <c r="S377" s="48" t="s">
        <v>298</v>
      </c>
      <c r="T377" s="48" t="s">
        <v>299</v>
      </c>
      <c r="U377" s="48">
        <v>30</v>
      </c>
      <c r="V377" s="48" t="s">
        <v>86</v>
      </c>
      <c r="W377" s="48" t="s">
        <v>283</v>
      </c>
      <c r="X377" s="48" t="s">
        <v>284</v>
      </c>
      <c r="Y377" s="47"/>
      <c r="Z377" s="48" t="s">
        <v>84</v>
      </c>
      <c r="AA377" s="49">
        <v>11190</v>
      </c>
      <c r="AB377" s="49">
        <v>10071</v>
      </c>
      <c r="AC377" s="49">
        <v>10</v>
      </c>
      <c r="AD377" s="47" t="b">
        <v>1</v>
      </c>
      <c r="AE377" s="50">
        <v>10</v>
      </c>
      <c r="AF377" s="48" t="s">
        <v>9</v>
      </c>
      <c r="AG377" s="49">
        <v>1</v>
      </c>
      <c r="AH377" s="49">
        <v>10071</v>
      </c>
      <c r="AI377" s="49">
        <v>91555</v>
      </c>
      <c r="AJ377" s="49">
        <v>9155</v>
      </c>
      <c r="AK377" s="49">
        <v>100710</v>
      </c>
      <c r="AL377" s="50">
        <v>91555</v>
      </c>
      <c r="AM377" s="50">
        <v>9155</v>
      </c>
      <c r="AN377" s="50">
        <v>100710</v>
      </c>
      <c r="AO377" s="47"/>
      <c r="AP377" s="48" t="s">
        <v>84</v>
      </c>
      <c r="AQ377" s="51">
        <v>10</v>
      </c>
      <c r="AR377" s="48" t="s">
        <v>221</v>
      </c>
      <c r="AS377" s="48">
        <v>26001</v>
      </c>
      <c r="AT377" s="47" t="b">
        <v>0</v>
      </c>
      <c r="AU377" s="48" t="s">
        <v>81</v>
      </c>
      <c r="AV377" s="48"/>
      <c r="AW377" s="48" t="s">
        <v>222</v>
      </c>
      <c r="AX377" s="48"/>
      <c r="AY377" s="48" t="s">
        <v>85</v>
      </c>
      <c r="AZ377" s="47" t="b">
        <v>0</v>
      </c>
      <c r="BA377" s="47"/>
      <c r="BB377" s="47"/>
      <c r="BC377" s="48"/>
      <c r="BD377" s="48"/>
      <c r="BE377" s="47" t="b">
        <v>0</v>
      </c>
      <c r="BF377" s="47" t="b">
        <v>0</v>
      </c>
      <c r="BG377" s="48"/>
      <c r="BH377" s="48"/>
      <c r="BI377" s="49">
        <v>0</v>
      </c>
      <c r="BJ377" s="49">
        <v>0</v>
      </c>
      <c r="BK377" s="49">
        <v>100710</v>
      </c>
      <c r="BL377" s="48"/>
      <c r="BM377" s="48"/>
      <c r="BN377" s="48"/>
      <c r="BO377" s="48"/>
      <c r="BP377" s="48" t="s">
        <v>86</v>
      </c>
      <c r="BQ377" s="48"/>
      <c r="BR377" s="48"/>
      <c r="BS377" s="48">
        <v>0</v>
      </c>
      <c r="BT377" s="48"/>
      <c r="BU377" s="48"/>
      <c r="BW377" s="24" t="str">
        <f ca="1">VLOOKUP(BX377,Data!B:D,3,0)</f>
        <v>김화니</v>
      </c>
      <c r="BX377" s="24" t="str">
        <f>IFERROR(VLOOKUP(M377, 할인점점포등록!E:I, 5, 0), M377)</f>
        <v>티제이팜</v>
      </c>
    </row>
    <row r="378" spans="2:76" ht="16.5" customHeight="1" x14ac:dyDescent="0.3">
      <c r="B378" s="47"/>
      <c r="C378" s="47" t="b">
        <v>1</v>
      </c>
      <c r="D378" s="48"/>
      <c r="E378" s="48" t="s">
        <v>211</v>
      </c>
      <c r="F378" s="48">
        <v>202610010054</v>
      </c>
      <c r="G378" s="52">
        <v>46296</v>
      </c>
      <c r="H378" s="48" t="s">
        <v>82</v>
      </c>
      <c r="I378" s="48" t="s">
        <v>83</v>
      </c>
      <c r="J378" s="48" t="s">
        <v>212</v>
      </c>
      <c r="K378" s="48" t="s">
        <v>213</v>
      </c>
      <c r="L378" s="48" t="s">
        <v>403</v>
      </c>
      <c r="M378" s="48" t="s">
        <v>403</v>
      </c>
      <c r="N378" s="48"/>
      <c r="O378" s="47" t="s">
        <v>404</v>
      </c>
      <c r="P378" s="48" t="s">
        <v>403</v>
      </c>
      <c r="Q378" s="48"/>
      <c r="R378" s="47" t="b">
        <v>0</v>
      </c>
      <c r="S378" s="48" t="s">
        <v>524</v>
      </c>
      <c r="T378" s="48" t="s">
        <v>286</v>
      </c>
      <c r="U378" s="48">
        <v>30</v>
      </c>
      <c r="V378" s="48" t="s">
        <v>86</v>
      </c>
      <c r="W378" s="48" t="s">
        <v>283</v>
      </c>
      <c r="X378" s="48" t="s">
        <v>284</v>
      </c>
      <c r="Y378" s="47"/>
      <c r="Z378" s="48" t="s">
        <v>84</v>
      </c>
      <c r="AA378" s="49">
        <v>14010</v>
      </c>
      <c r="AB378" s="49">
        <v>12609</v>
      </c>
      <c r="AC378" s="49">
        <v>10</v>
      </c>
      <c r="AD378" s="47" t="b">
        <v>1</v>
      </c>
      <c r="AE378" s="50">
        <v>10</v>
      </c>
      <c r="AF378" s="48" t="s">
        <v>9</v>
      </c>
      <c r="AG378" s="49">
        <v>1</v>
      </c>
      <c r="AH378" s="49">
        <v>12609</v>
      </c>
      <c r="AI378" s="49">
        <v>114627</v>
      </c>
      <c r="AJ378" s="49">
        <v>11463</v>
      </c>
      <c r="AK378" s="49">
        <v>126090</v>
      </c>
      <c r="AL378" s="50">
        <v>114627</v>
      </c>
      <c r="AM378" s="50">
        <v>11463</v>
      </c>
      <c r="AN378" s="50">
        <v>126090</v>
      </c>
      <c r="AO378" s="47"/>
      <c r="AP378" s="48" t="s">
        <v>84</v>
      </c>
      <c r="AQ378" s="51">
        <v>10</v>
      </c>
      <c r="AR378" s="48" t="s">
        <v>221</v>
      </c>
      <c r="AS378" s="48" t="s">
        <v>260</v>
      </c>
      <c r="AT378" s="47" t="b">
        <v>0</v>
      </c>
      <c r="AU378" s="48" t="s">
        <v>81</v>
      </c>
      <c r="AV378" s="48"/>
      <c r="AW378" s="48" t="s">
        <v>222</v>
      </c>
      <c r="AX378" s="48"/>
      <c r="AY378" s="48" t="s">
        <v>85</v>
      </c>
      <c r="AZ378" s="47" t="b">
        <v>0</v>
      </c>
      <c r="BA378" s="47"/>
      <c r="BB378" s="47"/>
      <c r="BC378" s="48"/>
      <c r="BD378" s="48"/>
      <c r="BE378" s="47" t="b">
        <v>0</v>
      </c>
      <c r="BF378" s="47" t="b">
        <v>0</v>
      </c>
      <c r="BG378" s="48"/>
      <c r="BH378" s="48"/>
      <c r="BI378" s="49">
        <v>0</v>
      </c>
      <c r="BJ378" s="49">
        <v>0</v>
      </c>
      <c r="BK378" s="49">
        <v>126090</v>
      </c>
      <c r="BL378" s="48"/>
      <c r="BM378" s="48"/>
      <c r="BN378" s="48"/>
      <c r="BO378" s="48"/>
      <c r="BP378" s="48" t="s">
        <v>86</v>
      </c>
      <c r="BQ378" s="48"/>
      <c r="BR378" s="48"/>
      <c r="BS378" s="48">
        <v>0</v>
      </c>
      <c r="BT378" s="48"/>
      <c r="BU378" s="48"/>
      <c r="BW378" s="24" t="str">
        <f ca="1">VLOOKUP(BX378,Data!B:D,3,0)</f>
        <v>김화니</v>
      </c>
      <c r="BX378" s="24" t="str">
        <f>IFERROR(VLOOKUP(M378, 할인점점포등록!E:I, 5, 0), M378)</f>
        <v>티제이팜</v>
      </c>
    </row>
    <row r="379" spans="2:76" ht="16.5" customHeight="1" x14ac:dyDescent="0.3">
      <c r="B379" s="47"/>
      <c r="C379" s="47" t="b">
        <v>1</v>
      </c>
      <c r="D379" s="48"/>
      <c r="E379" s="48" t="s">
        <v>211</v>
      </c>
      <c r="F379" s="48">
        <v>202610010054</v>
      </c>
      <c r="G379" s="52">
        <v>46296</v>
      </c>
      <c r="H379" s="48" t="s">
        <v>82</v>
      </c>
      <c r="I379" s="48" t="s">
        <v>83</v>
      </c>
      <c r="J379" s="48" t="s">
        <v>212</v>
      </c>
      <c r="K379" s="48" t="s">
        <v>213</v>
      </c>
      <c r="L379" s="48" t="s">
        <v>403</v>
      </c>
      <c r="M379" s="48" t="s">
        <v>403</v>
      </c>
      <c r="N379" s="48"/>
      <c r="O379" s="47" t="s">
        <v>404</v>
      </c>
      <c r="P379" s="48" t="s">
        <v>403</v>
      </c>
      <c r="Q379" s="48"/>
      <c r="R379" s="47" t="b">
        <v>0</v>
      </c>
      <c r="S379" s="48" t="s">
        <v>290</v>
      </c>
      <c r="T379" s="48" t="s">
        <v>291</v>
      </c>
      <c r="U379" s="48">
        <v>30</v>
      </c>
      <c r="V379" s="48" t="s">
        <v>234</v>
      </c>
      <c r="W379" s="48" t="s">
        <v>235</v>
      </c>
      <c r="X379" s="48" t="s">
        <v>236</v>
      </c>
      <c r="Y379" s="47"/>
      <c r="Z379" s="48" t="s">
        <v>84</v>
      </c>
      <c r="AA379" s="49">
        <v>21000</v>
      </c>
      <c r="AB379" s="49">
        <v>18900</v>
      </c>
      <c r="AC379" s="49">
        <v>10</v>
      </c>
      <c r="AD379" s="47" t="b">
        <v>1</v>
      </c>
      <c r="AE379" s="50">
        <v>10</v>
      </c>
      <c r="AF379" s="48" t="s">
        <v>9</v>
      </c>
      <c r="AG379" s="49">
        <v>1</v>
      </c>
      <c r="AH379" s="49">
        <v>18900</v>
      </c>
      <c r="AI379" s="49">
        <v>171818</v>
      </c>
      <c r="AJ379" s="49">
        <v>17182</v>
      </c>
      <c r="AK379" s="49">
        <v>189000</v>
      </c>
      <c r="AL379" s="50">
        <v>171818</v>
      </c>
      <c r="AM379" s="50">
        <v>17182</v>
      </c>
      <c r="AN379" s="50">
        <v>189000</v>
      </c>
      <c r="AO379" s="47"/>
      <c r="AP379" s="48" t="s">
        <v>84</v>
      </c>
      <c r="AQ379" s="51">
        <v>10</v>
      </c>
      <c r="AR379" s="48" t="s">
        <v>221</v>
      </c>
      <c r="AS379" s="48">
        <v>26001</v>
      </c>
      <c r="AT379" s="47" t="b">
        <v>0</v>
      </c>
      <c r="AU379" s="48" t="s">
        <v>81</v>
      </c>
      <c r="AV379" s="48"/>
      <c r="AW379" s="48" t="s">
        <v>222</v>
      </c>
      <c r="AX379" s="48"/>
      <c r="AY379" s="48" t="s">
        <v>85</v>
      </c>
      <c r="AZ379" s="47" t="b">
        <v>0</v>
      </c>
      <c r="BA379" s="47"/>
      <c r="BB379" s="47"/>
      <c r="BC379" s="48"/>
      <c r="BD379" s="48"/>
      <c r="BE379" s="47" t="b">
        <v>0</v>
      </c>
      <c r="BF379" s="47" t="b">
        <v>0</v>
      </c>
      <c r="BG379" s="48"/>
      <c r="BH379" s="48"/>
      <c r="BI379" s="49">
        <v>0</v>
      </c>
      <c r="BJ379" s="49">
        <v>0</v>
      </c>
      <c r="BK379" s="49">
        <v>189000</v>
      </c>
      <c r="BL379" s="48"/>
      <c r="BM379" s="48"/>
      <c r="BN379" s="48"/>
      <c r="BO379" s="48"/>
      <c r="BP379" s="48" t="s">
        <v>181</v>
      </c>
      <c r="BQ379" s="48"/>
      <c r="BR379" s="48"/>
      <c r="BS379" s="48">
        <v>0</v>
      </c>
      <c r="BT379" s="48"/>
      <c r="BU379" s="48"/>
      <c r="BW379" s="24" t="str">
        <f ca="1">VLOOKUP(BX379,Data!B:D,3,0)</f>
        <v>김화니</v>
      </c>
      <c r="BX379" s="24" t="str">
        <f>IFERROR(VLOOKUP(M379, 할인점점포등록!E:I, 5, 0), M379)</f>
        <v>티제이팜</v>
      </c>
    </row>
    <row r="380" spans="2:76" ht="16.5" customHeight="1" x14ac:dyDescent="0.3">
      <c r="B380" s="47"/>
      <c r="C380" s="47" t="b">
        <v>1</v>
      </c>
      <c r="D380" s="48"/>
      <c r="E380" s="48" t="s">
        <v>211</v>
      </c>
      <c r="F380" s="48">
        <v>202610010055</v>
      </c>
      <c r="G380" s="52">
        <v>46296</v>
      </c>
      <c r="H380" s="48" t="s">
        <v>82</v>
      </c>
      <c r="I380" s="48" t="s">
        <v>83</v>
      </c>
      <c r="J380" s="48" t="s">
        <v>212</v>
      </c>
      <c r="K380" s="48" t="s">
        <v>213</v>
      </c>
      <c r="L380" s="48" t="s">
        <v>463</v>
      </c>
      <c r="M380" s="48" t="s">
        <v>463</v>
      </c>
      <c r="N380" s="48"/>
      <c r="O380" s="47" t="s">
        <v>464</v>
      </c>
      <c r="P380" s="48" t="s">
        <v>463</v>
      </c>
      <c r="Q380" s="48"/>
      <c r="R380" s="47" t="b">
        <v>0</v>
      </c>
      <c r="S380" s="48" t="s">
        <v>263</v>
      </c>
      <c r="T380" s="48" t="s">
        <v>264</v>
      </c>
      <c r="U380" s="48">
        <v>28</v>
      </c>
      <c r="V380" s="48" t="s">
        <v>234</v>
      </c>
      <c r="W380" s="48" t="s">
        <v>235</v>
      </c>
      <c r="X380" s="48" t="s">
        <v>236</v>
      </c>
      <c r="Y380" s="47"/>
      <c r="Z380" s="48" t="s">
        <v>84</v>
      </c>
      <c r="AA380" s="49">
        <v>18172</v>
      </c>
      <c r="AB380" s="49">
        <v>16355</v>
      </c>
      <c r="AC380" s="49">
        <v>10</v>
      </c>
      <c r="AD380" s="47" t="b">
        <v>1</v>
      </c>
      <c r="AE380" s="50">
        <v>10</v>
      </c>
      <c r="AF380" s="48" t="s">
        <v>9</v>
      </c>
      <c r="AG380" s="49">
        <v>1</v>
      </c>
      <c r="AH380" s="49">
        <v>16355</v>
      </c>
      <c r="AI380" s="49">
        <v>148682</v>
      </c>
      <c r="AJ380" s="49">
        <v>14868</v>
      </c>
      <c r="AK380" s="49">
        <v>163550</v>
      </c>
      <c r="AL380" s="50">
        <v>148682</v>
      </c>
      <c r="AM380" s="50">
        <v>14868</v>
      </c>
      <c r="AN380" s="50">
        <v>163550</v>
      </c>
      <c r="AO380" s="47"/>
      <c r="AP380" s="48" t="s">
        <v>84</v>
      </c>
      <c r="AQ380" s="51">
        <v>10</v>
      </c>
      <c r="AR380" s="48" t="s">
        <v>221</v>
      </c>
      <c r="AS380" s="48">
        <v>26001</v>
      </c>
      <c r="AT380" s="47" t="b">
        <v>0</v>
      </c>
      <c r="AU380" s="48" t="s">
        <v>81</v>
      </c>
      <c r="AV380" s="48"/>
      <c r="AW380" s="48" t="s">
        <v>222</v>
      </c>
      <c r="AX380" s="48"/>
      <c r="AY380" s="48" t="s">
        <v>85</v>
      </c>
      <c r="AZ380" s="47" t="b">
        <v>0</v>
      </c>
      <c r="BA380" s="47"/>
      <c r="BB380" s="47"/>
      <c r="BC380" s="48"/>
      <c r="BD380" s="48"/>
      <c r="BE380" s="47" t="b">
        <v>0</v>
      </c>
      <c r="BF380" s="47" t="b">
        <v>0</v>
      </c>
      <c r="BG380" s="48"/>
      <c r="BH380" s="48"/>
      <c r="BI380" s="49">
        <v>0</v>
      </c>
      <c r="BJ380" s="49">
        <v>0</v>
      </c>
      <c r="BK380" s="49">
        <v>163550</v>
      </c>
      <c r="BL380" s="48"/>
      <c r="BM380" s="48"/>
      <c r="BN380" s="48"/>
      <c r="BO380" s="48"/>
      <c r="BP380" s="48" t="s">
        <v>181</v>
      </c>
      <c r="BQ380" s="48"/>
      <c r="BR380" s="48"/>
      <c r="BS380" s="48">
        <v>0</v>
      </c>
      <c r="BT380" s="48"/>
      <c r="BU380" s="48"/>
      <c r="BW380" s="24" t="str">
        <f ca="1">VLOOKUP(BX380,Data!B:D,3,0)</f>
        <v>김화니</v>
      </c>
      <c r="BX380" s="24" t="str">
        <f>IFERROR(VLOOKUP(M380, 할인점점포등록!E:I, 5, 0), M380)</f>
        <v>훼밀리팜</v>
      </c>
    </row>
    <row r="381" spans="2:76" ht="16.5" customHeight="1" x14ac:dyDescent="0.3">
      <c r="B381" s="47"/>
      <c r="C381" s="47" t="b">
        <v>1</v>
      </c>
      <c r="D381" s="48"/>
      <c r="E381" s="48" t="s">
        <v>211</v>
      </c>
      <c r="F381" s="48">
        <v>202610010055</v>
      </c>
      <c r="G381" s="52">
        <v>46296</v>
      </c>
      <c r="H381" s="48" t="s">
        <v>82</v>
      </c>
      <c r="I381" s="48" t="s">
        <v>83</v>
      </c>
      <c r="J381" s="48" t="s">
        <v>212</v>
      </c>
      <c r="K381" s="48" t="s">
        <v>213</v>
      </c>
      <c r="L381" s="48" t="s">
        <v>463</v>
      </c>
      <c r="M381" s="48" t="s">
        <v>463</v>
      </c>
      <c r="N381" s="48"/>
      <c r="O381" s="47" t="s">
        <v>464</v>
      </c>
      <c r="P381" s="48" t="s">
        <v>463</v>
      </c>
      <c r="Q381" s="48"/>
      <c r="R381" s="47" t="b">
        <v>0</v>
      </c>
      <c r="S381" s="48" t="s">
        <v>241</v>
      </c>
      <c r="T381" s="48" t="s">
        <v>242</v>
      </c>
      <c r="U381" s="48">
        <v>28</v>
      </c>
      <c r="V381" s="48" t="s">
        <v>234</v>
      </c>
      <c r="W381" s="48" t="s">
        <v>235</v>
      </c>
      <c r="X381" s="48" t="s">
        <v>236</v>
      </c>
      <c r="Y381" s="47"/>
      <c r="Z381" s="48" t="s">
        <v>84</v>
      </c>
      <c r="AA381" s="49">
        <v>12712</v>
      </c>
      <c r="AB381" s="49">
        <v>11441</v>
      </c>
      <c r="AC381" s="49">
        <v>50</v>
      </c>
      <c r="AD381" s="47" t="b">
        <v>1</v>
      </c>
      <c r="AE381" s="50">
        <v>10</v>
      </c>
      <c r="AF381" s="48" t="s">
        <v>9</v>
      </c>
      <c r="AG381" s="49">
        <v>1</v>
      </c>
      <c r="AH381" s="49">
        <v>11441</v>
      </c>
      <c r="AI381" s="49">
        <v>520045</v>
      </c>
      <c r="AJ381" s="49">
        <v>52005</v>
      </c>
      <c r="AK381" s="49">
        <v>572050</v>
      </c>
      <c r="AL381" s="50">
        <v>520045</v>
      </c>
      <c r="AM381" s="50">
        <v>52005</v>
      </c>
      <c r="AN381" s="50">
        <v>572050</v>
      </c>
      <c r="AO381" s="47"/>
      <c r="AP381" s="48" t="s">
        <v>84</v>
      </c>
      <c r="AQ381" s="51">
        <v>50</v>
      </c>
      <c r="AR381" s="48" t="s">
        <v>221</v>
      </c>
      <c r="AS381" s="48">
        <v>26001</v>
      </c>
      <c r="AT381" s="47" t="b">
        <v>0</v>
      </c>
      <c r="AU381" s="48" t="s">
        <v>81</v>
      </c>
      <c r="AV381" s="48"/>
      <c r="AW381" s="48" t="s">
        <v>222</v>
      </c>
      <c r="AX381" s="48"/>
      <c r="AY381" s="48" t="s">
        <v>85</v>
      </c>
      <c r="AZ381" s="47" t="b">
        <v>0</v>
      </c>
      <c r="BA381" s="47"/>
      <c r="BB381" s="47"/>
      <c r="BC381" s="48"/>
      <c r="BD381" s="48"/>
      <c r="BE381" s="47" t="b">
        <v>0</v>
      </c>
      <c r="BF381" s="47" t="b">
        <v>0</v>
      </c>
      <c r="BG381" s="48"/>
      <c r="BH381" s="48"/>
      <c r="BI381" s="49">
        <v>0</v>
      </c>
      <c r="BJ381" s="49">
        <v>0</v>
      </c>
      <c r="BK381" s="49">
        <v>572050</v>
      </c>
      <c r="BL381" s="48"/>
      <c r="BM381" s="48"/>
      <c r="BN381" s="48"/>
      <c r="BO381" s="48"/>
      <c r="BP381" s="48" t="s">
        <v>181</v>
      </c>
      <c r="BQ381" s="48"/>
      <c r="BR381" s="48"/>
      <c r="BS381" s="48">
        <v>0</v>
      </c>
      <c r="BT381" s="48"/>
      <c r="BU381" s="48"/>
      <c r="BW381" s="24" t="str">
        <f ca="1">VLOOKUP(BX381,Data!B:D,3,0)</f>
        <v>김화니</v>
      </c>
      <c r="BX381" s="24" t="str">
        <f>IFERROR(VLOOKUP(M381, 할인점점포등록!E:I, 5, 0), M381)</f>
        <v>훼밀리팜</v>
      </c>
    </row>
    <row r="382" spans="2:76" ht="16.5" customHeight="1" x14ac:dyDescent="0.3">
      <c r="B382" s="47"/>
      <c r="C382" s="47" t="b">
        <v>1</v>
      </c>
      <c r="D382" s="48"/>
      <c r="E382" s="48" t="s">
        <v>211</v>
      </c>
      <c r="F382" s="48">
        <v>202610010055</v>
      </c>
      <c r="G382" s="52">
        <v>46296</v>
      </c>
      <c r="H382" s="48" t="s">
        <v>82</v>
      </c>
      <c r="I382" s="48" t="s">
        <v>83</v>
      </c>
      <c r="J382" s="48" t="s">
        <v>212</v>
      </c>
      <c r="K382" s="48" t="s">
        <v>213</v>
      </c>
      <c r="L382" s="48" t="s">
        <v>463</v>
      </c>
      <c r="M382" s="48" t="s">
        <v>463</v>
      </c>
      <c r="N382" s="48"/>
      <c r="O382" s="47" t="s">
        <v>464</v>
      </c>
      <c r="P382" s="48" t="s">
        <v>463</v>
      </c>
      <c r="Q382" s="48"/>
      <c r="R382" s="47" t="b">
        <v>0</v>
      </c>
      <c r="S382" s="48" t="s">
        <v>459</v>
      </c>
      <c r="T382" s="48" t="s">
        <v>385</v>
      </c>
      <c r="U382" s="48">
        <v>500</v>
      </c>
      <c r="V382" s="48" t="s">
        <v>234</v>
      </c>
      <c r="W382" s="48" t="s">
        <v>235</v>
      </c>
      <c r="X382" s="48" t="s">
        <v>236</v>
      </c>
      <c r="Y382" s="47"/>
      <c r="Z382" s="48" t="s">
        <v>84</v>
      </c>
      <c r="AA382" s="49">
        <v>47500</v>
      </c>
      <c r="AB382" s="49">
        <v>42750</v>
      </c>
      <c r="AC382" s="49">
        <v>10</v>
      </c>
      <c r="AD382" s="47" t="b">
        <v>1</v>
      </c>
      <c r="AE382" s="50">
        <v>10</v>
      </c>
      <c r="AF382" s="48" t="s">
        <v>9</v>
      </c>
      <c r="AG382" s="49">
        <v>1</v>
      </c>
      <c r="AH382" s="49">
        <v>42750</v>
      </c>
      <c r="AI382" s="49">
        <v>388636</v>
      </c>
      <c r="AJ382" s="49">
        <v>38864</v>
      </c>
      <c r="AK382" s="49">
        <v>427500</v>
      </c>
      <c r="AL382" s="50">
        <v>388636</v>
      </c>
      <c r="AM382" s="50">
        <v>38864</v>
      </c>
      <c r="AN382" s="50">
        <v>427500</v>
      </c>
      <c r="AO382" s="47"/>
      <c r="AP382" s="48" t="s">
        <v>84</v>
      </c>
      <c r="AQ382" s="51">
        <v>10</v>
      </c>
      <c r="AR382" s="48" t="s">
        <v>221</v>
      </c>
      <c r="AS382" s="48" t="s">
        <v>239</v>
      </c>
      <c r="AT382" s="47" t="b">
        <v>0</v>
      </c>
      <c r="AU382" s="48" t="s">
        <v>81</v>
      </c>
      <c r="AV382" s="48"/>
      <c r="AW382" s="48" t="s">
        <v>222</v>
      </c>
      <c r="AX382" s="48"/>
      <c r="AY382" s="48" t="s">
        <v>85</v>
      </c>
      <c r="AZ382" s="47" t="b">
        <v>0</v>
      </c>
      <c r="BA382" s="47"/>
      <c r="BB382" s="47"/>
      <c r="BC382" s="48"/>
      <c r="BD382" s="48"/>
      <c r="BE382" s="47" t="b">
        <v>0</v>
      </c>
      <c r="BF382" s="47" t="b">
        <v>0</v>
      </c>
      <c r="BG382" s="48"/>
      <c r="BH382" s="48"/>
      <c r="BI382" s="49">
        <v>0</v>
      </c>
      <c r="BJ382" s="49">
        <v>0</v>
      </c>
      <c r="BK382" s="49">
        <v>427500</v>
      </c>
      <c r="BL382" s="48"/>
      <c r="BM382" s="48"/>
      <c r="BN382" s="48"/>
      <c r="BO382" s="48"/>
      <c r="BP382" s="48" t="s">
        <v>181</v>
      </c>
      <c r="BQ382" s="48"/>
      <c r="BR382" s="48"/>
      <c r="BS382" s="48">
        <v>0</v>
      </c>
      <c r="BT382" s="48"/>
      <c r="BU382" s="48"/>
      <c r="BW382" s="24" t="str">
        <f ca="1">VLOOKUP(BX382,Data!B:D,3,0)</f>
        <v>김화니</v>
      </c>
      <c r="BX382" s="24" t="str">
        <f>IFERROR(VLOOKUP(M382, 할인점점포등록!E:I, 5, 0), M382)</f>
        <v>훼밀리팜</v>
      </c>
    </row>
    <row r="383" spans="2:76" ht="16.5" customHeight="1" x14ac:dyDescent="0.3">
      <c r="B383" s="47"/>
      <c r="C383" s="47" t="b">
        <v>1</v>
      </c>
      <c r="D383" s="48"/>
      <c r="E383" s="48" t="s">
        <v>211</v>
      </c>
      <c r="F383" s="48">
        <v>202610010055</v>
      </c>
      <c r="G383" s="52">
        <v>46296</v>
      </c>
      <c r="H383" s="48" t="s">
        <v>82</v>
      </c>
      <c r="I383" s="48" t="s">
        <v>83</v>
      </c>
      <c r="J383" s="48" t="s">
        <v>212</v>
      </c>
      <c r="K383" s="48" t="s">
        <v>213</v>
      </c>
      <c r="L383" s="48" t="s">
        <v>463</v>
      </c>
      <c r="M383" s="48" t="s">
        <v>463</v>
      </c>
      <c r="N383" s="48"/>
      <c r="O383" s="47" t="s">
        <v>464</v>
      </c>
      <c r="P383" s="48" t="s">
        <v>463</v>
      </c>
      <c r="Q383" s="48"/>
      <c r="R383" s="47" t="b">
        <v>0</v>
      </c>
      <c r="S383" s="48" t="s">
        <v>223</v>
      </c>
      <c r="T383" s="48" t="s">
        <v>224</v>
      </c>
      <c r="U383" s="48">
        <v>300</v>
      </c>
      <c r="V383" s="48" t="s">
        <v>218</v>
      </c>
      <c r="W383" s="48" t="s">
        <v>219</v>
      </c>
      <c r="X383" s="48" t="s">
        <v>225</v>
      </c>
      <c r="Y383" s="47"/>
      <c r="Z383" s="48" t="s">
        <v>84</v>
      </c>
      <c r="AA383" s="49">
        <v>44400</v>
      </c>
      <c r="AB383" s="49">
        <v>39960</v>
      </c>
      <c r="AC383" s="49">
        <v>20</v>
      </c>
      <c r="AD383" s="47" t="b">
        <v>1</v>
      </c>
      <c r="AE383" s="50">
        <v>10</v>
      </c>
      <c r="AF383" s="48" t="s">
        <v>9</v>
      </c>
      <c r="AG383" s="49">
        <v>1</v>
      </c>
      <c r="AH383" s="49">
        <v>39960</v>
      </c>
      <c r="AI383" s="49">
        <v>726545</v>
      </c>
      <c r="AJ383" s="49">
        <v>72655</v>
      </c>
      <c r="AK383" s="49">
        <v>799200</v>
      </c>
      <c r="AL383" s="50">
        <v>726545</v>
      </c>
      <c r="AM383" s="50">
        <v>72655</v>
      </c>
      <c r="AN383" s="50">
        <v>799200</v>
      </c>
      <c r="AO383" s="47"/>
      <c r="AP383" s="48" t="s">
        <v>84</v>
      </c>
      <c r="AQ383" s="51">
        <v>20</v>
      </c>
      <c r="AR383" s="48" t="s">
        <v>221</v>
      </c>
      <c r="AS383" s="48">
        <v>26005</v>
      </c>
      <c r="AT383" s="47" t="b">
        <v>0</v>
      </c>
      <c r="AU383" s="48" t="s">
        <v>81</v>
      </c>
      <c r="AV383" s="48"/>
      <c r="AW383" s="48" t="s">
        <v>222</v>
      </c>
      <c r="AX383" s="48"/>
      <c r="AY383" s="48" t="s">
        <v>85</v>
      </c>
      <c r="AZ383" s="47" t="b">
        <v>0</v>
      </c>
      <c r="BA383" s="47"/>
      <c r="BB383" s="47"/>
      <c r="BC383" s="48"/>
      <c r="BD383" s="48"/>
      <c r="BE383" s="47" t="b">
        <v>0</v>
      </c>
      <c r="BF383" s="47" t="b">
        <v>0</v>
      </c>
      <c r="BG383" s="48"/>
      <c r="BH383" s="48"/>
      <c r="BI383" s="49">
        <v>0</v>
      </c>
      <c r="BJ383" s="49">
        <v>0</v>
      </c>
      <c r="BK383" s="49">
        <v>799200</v>
      </c>
      <c r="BL383" s="48"/>
      <c r="BM383" s="48"/>
      <c r="BN383" s="48"/>
      <c r="BO383" s="48"/>
      <c r="BP383" s="48" t="s">
        <v>181</v>
      </c>
      <c r="BQ383" s="48"/>
      <c r="BR383" s="48"/>
      <c r="BS383" s="48">
        <v>0</v>
      </c>
      <c r="BT383" s="48"/>
      <c r="BU383" s="48"/>
      <c r="BW383" s="24" t="str">
        <f ca="1">VLOOKUP(BX383,Data!B:D,3,0)</f>
        <v>김화니</v>
      </c>
      <c r="BX383" s="24" t="str">
        <f>IFERROR(VLOOKUP(M383, 할인점점포등록!E:I, 5, 0), M383)</f>
        <v>훼밀리팜</v>
      </c>
    </row>
    <row r="384" spans="2:76" ht="16.5" customHeight="1" x14ac:dyDescent="0.3">
      <c r="B384" s="47"/>
      <c r="C384" s="47" t="b">
        <v>1</v>
      </c>
      <c r="D384" s="48"/>
      <c r="E384" s="48" t="s">
        <v>211</v>
      </c>
      <c r="F384" s="48">
        <v>202610010055</v>
      </c>
      <c r="G384" s="52">
        <v>46296</v>
      </c>
      <c r="H384" s="48" t="s">
        <v>82</v>
      </c>
      <c r="I384" s="48" t="s">
        <v>83</v>
      </c>
      <c r="J384" s="48" t="s">
        <v>212</v>
      </c>
      <c r="K384" s="48" t="s">
        <v>213</v>
      </c>
      <c r="L384" s="48" t="s">
        <v>463</v>
      </c>
      <c r="M384" s="48" t="s">
        <v>463</v>
      </c>
      <c r="N384" s="48"/>
      <c r="O384" s="47" t="s">
        <v>464</v>
      </c>
      <c r="P384" s="48" t="s">
        <v>463</v>
      </c>
      <c r="Q384" s="48"/>
      <c r="R384" s="47" t="b">
        <v>0</v>
      </c>
      <c r="S384" s="48" t="s">
        <v>267</v>
      </c>
      <c r="T384" s="48" t="s">
        <v>224</v>
      </c>
      <c r="U384" s="48">
        <v>30</v>
      </c>
      <c r="V384" s="48" t="s">
        <v>218</v>
      </c>
      <c r="W384" s="48" t="s">
        <v>219</v>
      </c>
      <c r="X384" s="48" t="s">
        <v>225</v>
      </c>
      <c r="Y384" s="47"/>
      <c r="Z384" s="48" t="s">
        <v>84</v>
      </c>
      <c r="AA384" s="49">
        <v>4440</v>
      </c>
      <c r="AB384" s="49">
        <v>3996</v>
      </c>
      <c r="AC384" s="49">
        <v>50</v>
      </c>
      <c r="AD384" s="47" t="b">
        <v>1</v>
      </c>
      <c r="AE384" s="50">
        <v>10</v>
      </c>
      <c r="AF384" s="48" t="s">
        <v>9</v>
      </c>
      <c r="AG384" s="49">
        <v>1</v>
      </c>
      <c r="AH384" s="49">
        <v>3996</v>
      </c>
      <c r="AI384" s="49">
        <v>181636</v>
      </c>
      <c r="AJ384" s="49">
        <v>18164</v>
      </c>
      <c r="AK384" s="49">
        <v>199800</v>
      </c>
      <c r="AL384" s="50">
        <v>181636</v>
      </c>
      <c r="AM384" s="50">
        <v>18164</v>
      </c>
      <c r="AN384" s="50">
        <v>199800</v>
      </c>
      <c r="AO384" s="47"/>
      <c r="AP384" s="48" t="s">
        <v>84</v>
      </c>
      <c r="AQ384" s="51">
        <v>50</v>
      </c>
      <c r="AR384" s="48" t="s">
        <v>221</v>
      </c>
      <c r="AS384" s="48" t="s">
        <v>268</v>
      </c>
      <c r="AT384" s="47" t="b">
        <v>0</v>
      </c>
      <c r="AU384" s="48" t="s">
        <v>81</v>
      </c>
      <c r="AV384" s="48"/>
      <c r="AW384" s="48" t="s">
        <v>222</v>
      </c>
      <c r="AX384" s="48"/>
      <c r="AY384" s="48" t="s">
        <v>85</v>
      </c>
      <c r="AZ384" s="47" t="b">
        <v>0</v>
      </c>
      <c r="BA384" s="47"/>
      <c r="BB384" s="47"/>
      <c r="BC384" s="48"/>
      <c r="BD384" s="48"/>
      <c r="BE384" s="47" t="b">
        <v>0</v>
      </c>
      <c r="BF384" s="47" t="b">
        <v>0</v>
      </c>
      <c r="BG384" s="48"/>
      <c r="BH384" s="48"/>
      <c r="BI384" s="49">
        <v>0</v>
      </c>
      <c r="BJ384" s="49">
        <v>0</v>
      </c>
      <c r="BK384" s="49">
        <v>199800</v>
      </c>
      <c r="BL384" s="48"/>
      <c r="BM384" s="48"/>
      <c r="BN384" s="48"/>
      <c r="BO384" s="48"/>
      <c r="BP384" s="48" t="s">
        <v>181</v>
      </c>
      <c r="BQ384" s="48"/>
      <c r="BR384" s="48"/>
      <c r="BS384" s="48">
        <v>0</v>
      </c>
      <c r="BT384" s="48"/>
      <c r="BU384" s="48"/>
      <c r="BW384" s="24" t="str">
        <f ca="1">VLOOKUP(BX384,Data!B:D,3,0)</f>
        <v>김화니</v>
      </c>
      <c r="BX384" s="24" t="str">
        <f>IFERROR(VLOOKUP(M384, 할인점점포등록!E:I, 5, 0), M384)</f>
        <v>훼밀리팜</v>
      </c>
    </row>
    <row r="385" spans="2:76" ht="16.5" customHeight="1" x14ac:dyDescent="0.3">
      <c r="B385" s="47"/>
      <c r="C385" s="47" t="b">
        <v>1</v>
      </c>
      <c r="D385" s="48"/>
      <c r="E385" s="48" t="s">
        <v>211</v>
      </c>
      <c r="F385" s="48">
        <v>202610010055</v>
      </c>
      <c r="G385" s="52">
        <v>46296</v>
      </c>
      <c r="H385" s="48" t="s">
        <v>82</v>
      </c>
      <c r="I385" s="48" t="s">
        <v>83</v>
      </c>
      <c r="J385" s="48" t="s">
        <v>212</v>
      </c>
      <c r="K385" s="48" t="s">
        <v>213</v>
      </c>
      <c r="L385" s="48" t="s">
        <v>463</v>
      </c>
      <c r="M385" s="48" t="s">
        <v>463</v>
      </c>
      <c r="N385" s="48"/>
      <c r="O385" s="47" t="s">
        <v>464</v>
      </c>
      <c r="P385" s="48" t="s">
        <v>463</v>
      </c>
      <c r="Q385" s="48"/>
      <c r="R385" s="47" t="b">
        <v>0</v>
      </c>
      <c r="S385" s="48" t="s">
        <v>367</v>
      </c>
      <c r="T385" s="48" t="s">
        <v>368</v>
      </c>
      <c r="U385" s="48">
        <v>100</v>
      </c>
      <c r="V385" s="48" t="s">
        <v>234</v>
      </c>
      <c r="W385" s="48" t="s">
        <v>235</v>
      </c>
      <c r="X385" s="48" t="s">
        <v>236</v>
      </c>
      <c r="Y385" s="47"/>
      <c r="Z385" s="48" t="s">
        <v>84</v>
      </c>
      <c r="AA385" s="49">
        <v>30000</v>
      </c>
      <c r="AB385" s="49">
        <v>27000</v>
      </c>
      <c r="AC385" s="49">
        <v>10</v>
      </c>
      <c r="AD385" s="47" t="b">
        <v>1</v>
      </c>
      <c r="AE385" s="50">
        <v>10</v>
      </c>
      <c r="AF385" s="48" t="s">
        <v>9</v>
      </c>
      <c r="AG385" s="49">
        <v>1</v>
      </c>
      <c r="AH385" s="49">
        <v>27000</v>
      </c>
      <c r="AI385" s="49">
        <v>245455</v>
      </c>
      <c r="AJ385" s="49">
        <v>24545</v>
      </c>
      <c r="AK385" s="49">
        <v>270000</v>
      </c>
      <c r="AL385" s="50">
        <v>245455</v>
      </c>
      <c r="AM385" s="50">
        <v>24545</v>
      </c>
      <c r="AN385" s="50">
        <v>270000</v>
      </c>
      <c r="AO385" s="47"/>
      <c r="AP385" s="48" t="s">
        <v>84</v>
      </c>
      <c r="AQ385" s="51">
        <v>10</v>
      </c>
      <c r="AR385" s="48" t="s">
        <v>221</v>
      </c>
      <c r="AS385" s="48">
        <v>25003</v>
      </c>
      <c r="AT385" s="47" t="b">
        <v>0</v>
      </c>
      <c r="AU385" s="48" t="s">
        <v>81</v>
      </c>
      <c r="AV385" s="48"/>
      <c r="AW385" s="48" t="s">
        <v>222</v>
      </c>
      <c r="AX385" s="48"/>
      <c r="AY385" s="48" t="s">
        <v>85</v>
      </c>
      <c r="AZ385" s="47" t="b">
        <v>0</v>
      </c>
      <c r="BA385" s="47"/>
      <c r="BB385" s="47"/>
      <c r="BC385" s="48"/>
      <c r="BD385" s="48"/>
      <c r="BE385" s="47" t="b">
        <v>0</v>
      </c>
      <c r="BF385" s="47" t="b">
        <v>0</v>
      </c>
      <c r="BG385" s="48"/>
      <c r="BH385" s="48"/>
      <c r="BI385" s="49">
        <v>0</v>
      </c>
      <c r="BJ385" s="49">
        <v>0</v>
      </c>
      <c r="BK385" s="49">
        <v>270000</v>
      </c>
      <c r="BL385" s="48"/>
      <c r="BM385" s="48"/>
      <c r="BN385" s="48"/>
      <c r="BO385" s="48"/>
      <c r="BP385" s="48" t="s">
        <v>181</v>
      </c>
      <c r="BQ385" s="48"/>
      <c r="BR385" s="48"/>
      <c r="BS385" s="48">
        <v>0</v>
      </c>
      <c r="BT385" s="48"/>
      <c r="BU385" s="48"/>
      <c r="BW385" s="24" t="str">
        <f ca="1">VLOOKUP(BX385,Data!B:D,3,0)</f>
        <v>김화니</v>
      </c>
      <c r="BX385" s="24" t="str">
        <f>IFERROR(VLOOKUP(M385, 할인점점포등록!E:I, 5, 0), M385)</f>
        <v>훼밀리팜</v>
      </c>
    </row>
    <row r="386" spans="2:76" ht="16.5" customHeight="1" x14ac:dyDescent="0.3">
      <c r="B386" s="47"/>
      <c r="C386" s="47" t="b">
        <v>1</v>
      </c>
      <c r="D386" s="48"/>
      <c r="E386" s="48" t="s">
        <v>211</v>
      </c>
      <c r="F386" s="48">
        <v>202610010055</v>
      </c>
      <c r="G386" s="52">
        <v>46296</v>
      </c>
      <c r="H386" s="48" t="s">
        <v>82</v>
      </c>
      <c r="I386" s="48" t="s">
        <v>83</v>
      </c>
      <c r="J386" s="48" t="s">
        <v>212</v>
      </c>
      <c r="K386" s="48" t="s">
        <v>213</v>
      </c>
      <c r="L386" s="48" t="s">
        <v>463</v>
      </c>
      <c r="M386" s="48" t="s">
        <v>463</v>
      </c>
      <c r="N386" s="48"/>
      <c r="O386" s="47" t="s">
        <v>464</v>
      </c>
      <c r="P386" s="48" t="s">
        <v>463</v>
      </c>
      <c r="Q386" s="48"/>
      <c r="R386" s="47" t="b">
        <v>0</v>
      </c>
      <c r="S386" s="48" t="s">
        <v>254</v>
      </c>
      <c r="T386" s="48" t="s">
        <v>255</v>
      </c>
      <c r="U386" s="48">
        <v>10</v>
      </c>
      <c r="V386" s="48" t="s">
        <v>218</v>
      </c>
      <c r="W386" s="48" t="s">
        <v>256</v>
      </c>
      <c r="X386" s="48" t="s">
        <v>257</v>
      </c>
      <c r="Y386" s="47"/>
      <c r="Z386" s="48" t="s">
        <v>84</v>
      </c>
      <c r="AA386" s="49">
        <v>6780</v>
      </c>
      <c r="AB386" s="49">
        <v>6102</v>
      </c>
      <c r="AC386" s="49">
        <v>10</v>
      </c>
      <c r="AD386" s="47" t="b">
        <v>1</v>
      </c>
      <c r="AE386" s="50">
        <v>10</v>
      </c>
      <c r="AF386" s="48" t="s">
        <v>9</v>
      </c>
      <c r="AG386" s="49">
        <v>1</v>
      </c>
      <c r="AH386" s="49">
        <v>6102</v>
      </c>
      <c r="AI386" s="49">
        <v>55473</v>
      </c>
      <c r="AJ386" s="49">
        <v>5547</v>
      </c>
      <c r="AK386" s="49">
        <v>61020</v>
      </c>
      <c r="AL386" s="50">
        <v>55473</v>
      </c>
      <c r="AM386" s="50">
        <v>5547</v>
      </c>
      <c r="AN386" s="50">
        <v>61020</v>
      </c>
      <c r="AO386" s="47"/>
      <c r="AP386" s="48" t="s">
        <v>84</v>
      </c>
      <c r="AQ386" s="51">
        <v>10</v>
      </c>
      <c r="AR386" s="48" t="s">
        <v>221</v>
      </c>
      <c r="AS386" s="48">
        <v>25005</v>
      </c>
      <c r="AT386" s="47" t="b">
        <v>0</v>
      </c>
      <c r="AU386" s="48" t="s">
        <v>81</v>
      </c>
      <c r="AV386" s="48"/>
      <c r="AW386" s="48" t="s">
        <v>222</v>
      </c>
      <c r="AX386" s="48"/>
      <c r="AY386" s="48" t="s">
        <v>85</v>
      </c>
      <c r="AZ386" s="47" t="b">
        <v>0</v>
      </c>
      <c r="BA386" s="47"/>
      <c r="BB386" s="47"/>
      <c r="BC386" s="48"/>
      <c r="BD386" s="48"/>
      <c r="BE386" s="47" t="b">
        <v>0</v>
      </c>
      <c r="BF386" s="47" t="b">
        <v>0</v>
      </c>
      <c r="BG386" s="48"/>
      <c r="BH386" s="48"/>
      <c r="BI386" s="49">
        <v>0</v>
      </c>
      <c r="BJ386" s="49">
        <v>0</v>
      </c>
      <c r="BK386" s="49">
        <v>61020</v>
      </c>
      <c r="BL386" s="48"/>
      <c r="BM386" s="48"/>
      <c r="BN386" s="48"/>
      <c r="BO386" s="48"/>
      <c r="BP386" s="48" t="s">
        <v>181</v>
      </c>
      <c r="BQ386" s="48"/>
      <c r="BR386" s="48"/>
      <c r="BS386" s="48">
        <v>0</v>
      </c>
      <c r="BT386" s="48"/>
      <c r="BU386" s="48"/>
      <c r="BW386" s="24" t="str">
        <f ca="1">VLOOKUP(BX386,Data!B:D,3,0)</f>
        <v>김화니</v>
      </c>
      <c r="BX386" s="24" t="str">
        <f>IFERROR(VLOOKUP(M386, 할인점점포등록!E:I, 5, 0), M386)</f>
        <v>훼밀리팜</v>
      </c>
    </row>
    <row r="387" spans="2:76" ht="16.5" customHeight="1" x14ac:dyDescent="0.3">
      <c r="B387" s="47"/>
      <c r="C387" s="47" t="b">
        <v>1</v>
      </c>
      <c r="D387" s="48"/>
      <c r="E387" s="48" t="s">
        <v>211</v>
      </c>
      <c r="F387" s="48">
        <v>202610010055</v>
      </c>
      <c r="G387" s="52">
        <v>46296</v>
      </c>
      <c r="H387" s="48" t="s">
        <v>82</v>
      </c>
      <c r="I387" s="48" t="s">
        <v>83</v>
      </c>
      <c r="J387" s="48" t="s">
        <v>212</v>
      </c>
      <c r="K387" s="48" t="s">
        <v>213</v>
      </c>
      <c r="L387" s="48" t="s">
        <v>463</v>
      </c>
      <c r="M387" s="48" t="s">
        <v>463</v>
      </c>
      <c r="N387" s="48"/>
      <c r="O387" s="47" t="s">
        <v>464</v>
      </c>
      <c r="P387" s="48" t="s">
        <v>463</v>
      </c>
      <c r="Q387" s="48"/>
      <c r="R387" s="47" t="b">
        <v>0</v>
      </c>
      <c r="S387" s="48" t="s">
        <v>216</v>
      </c>
      <c r="T387" s="48" t="s">
        <v>217</v>
      </c>
      <c r="U387" s="48">
        <v>90</v>
      </c>
      <c r="V387" s="48" t="s">
        <v>218</v>
      </c>
      <c r="W387" s="48" t="s">
        <v>219</v>
      </c>
      <c r="X387" s="48" t="s">
        <v>220</v>
      </c>
      <c r="Y387" s="47"/>
      <c r="Z387" s="48" t="s">
        <v>84</v>
      </c>
      <c r="AA387" s="49">
        <v>36000</v>
      </c>
      <c r="AB387" s="49">
        <v>32400</v>
      </c>
      <c r="AC387" s="49">
        <v>20</v>
      </c>
      <c r="AD387" s="47" t="b">
        <v>1</v>
      </c>
      <c r="AE387" s="50">
        <v>10</v>
      </c>
      <c r="AF387" s="48" t="s">
        <v>9</v>
      </c>
      <c r="AG387" s="49">
        <v>1</v>
      </c>
      <c r="AH387" s="49">
        <v>32400</v>
      </c>
      <c r="AI387" s="49">
        <v>589091</v>
      </c>
      <c r="AJ387" s="49">
        <v>58909</v>
      </c>
      <c r="AK387" s="49">
        <v>648000</v>
      </c>
      <c r="AL387" s="50">
        <v>589091</v>
      </c>
      <c r="AM387" s="50">
        <v>58909</v>
      </c>
      <c r="AN387" s="50">
        <v>648000</v>
      </c>
      <c r="AO387" s="47"/>
      <c r="AP387" s="48" t="s">
        <v>84</v>
      </c>
      <c r="AQ387" s="51">
        <v>20</v>
      </c>
      <c r="AR387" s="48" t="s">
        <v>221</v>
      </c>
      <c r="AS387" s="48">
        <v>26003</v>
      </c>
      <c r="AT387" s="47" t="b">
        <v>0</v>
      </c>
      <c r="AU387" s="48" t="s">
        <v>81</v>
      </c>
      <c r="AV387" s="48"/>
      <c r="AW387" s="48" t="s">
        <v>222</v>
      </c>
      <c r="AX387" s="48"/>
      <c r="AY387" s="48" t="s">
        <v>85</v>
      </c>
      <c r="AZ387" s="47" t="b">
        <v>0</v>
      </c>
      <c r="BA387" s="47"/>
      <c r="BB387" s="47"/>
      <c r="BC387" s="48"/>
      <c r="BD387" s="48"/>
      <c r="BE387" s="47" t="b">
        <v>0</v>
      </c>
      <c r="BF387" s="47" t="b">
        <v>0</v>
      </c>
      <c r="BG387" s="48"/>
      <c r="BH387" s="48"/>
      <c r="BI387" s="49">
        <v>0</v>
      </c>
      <c r="BJ387" s="49">
        <v>0</v>
      </c>
      <c r="BK387" s="49">
        <v>648000</v>
      </c>
      <c r="BL387" s="48"/>
      <c r="BM387" s="48"/>
      <c r="BN387" s="48"/>
      <c r="BO387" s="48"/>
      <c r="BP387" s="48" t="s">
        <v>181</v>
      </c>
      <c r="BQ387" s="48"/>
      <c r="BR387" s="48"/>
      <c r="BS387" s="48">
        <v>0</v>
      </c>
      <c r="BT387" s="48"/>
      <c r="BU387" s="48"/>
      <c r="BW387" s="24" t="str">
        <f ca="1">VLOOKUP(BX387,Data!B:D,3,0)</f>
        <v>김화니</v>
      </c>
      <c r="BX387" s="24" t="str">
        <f>IFERROR(VLOOKUP(M387, 할인점점포등록!E:I, 5, 0), M387)</f>
        <v>훼밀리팜</v>
      </c>
    </row>
    <row r="388" spans="2:76" ht="16.5" customHeight="1" x14ac:dyDescent="0.3">
      <c r="B388" s="47"/>
      <c r="C388" s="47" t="b">
        <v>1</v>
      </c>
      <c r="D388" s="48"/>
      <c r="E388" s="48" t="s">
        <v>211</v>
      </c>
      <c r="F388" s="48">
        <v>202610010055</v>
      </c>
      <c r="G388" s="52">
        <v>46296</v>
      </c>
      <c r="H388" s="48" t="s">
        <v>82</v>
      </c>
      <c r="I388" s="48" t="s">
        <v>83</v>
      </c>
      <c r="J388" s="48" t="s">
        <v>212</v>
      </c>
      <c r="K388" s="48" t="s">
        <v>213</v>
      </c>
      <c r="L388" s="48" t="s">
        <v>463</v>
      </c>
      <c r="M388" s="48" t="s">
        <v>463</v>
      </c>
      <c r="N388" s="48"/>
      <c r="O388" s="47" t="s">
        <v>464</v>
      </c>
      <c r="P388" s="48" t="s">
        <v>463</v>
      </c>
      <c r="Q388" s="48"/>
      <c r="R388" s="47" t="b">
        <v>0</v>
      </c>
      <c r="S388" s="48" t="s">
        <v>337</v>
      </c>
      <c r="T388" s="48" t="s">
        <v>338</v>
      </c>
      <c r="U388" s="48">
        <v>100</v>
      </c>
      <c r="V388" s="48" t="s">
        <v>234</v>
      </c>
      <c r="W388" s="48" t="s">
        <v>235</v>
      </c>
      <c r="X388" s="48" t="s">
        <v>330</v>
      </c>
      <c r="Y388" s="47"/>
      <c r="Z388" s="48" t="s">
        <v>84</v>
      </c>
      <c r="AA388" s="49">
        <v>33000</v>
      </c>
      <c r="AB388" s="49">
        <v>29700</v>
      </c>
      <c r="AC388" s="49">
        <v>10</v>
      </c>
      <c r="AD388" s="47" t="b">
        <v>1</v>
      </c>
      <c r="AE388" s="50">
        <v>10</v>
      </c>
      <c r="AF388" s="48" t="s">
        <v>9</v>
      </c>
      <c r="AG388" s="49">
        <v>1</v>
      </c>
      <c r="AH388" s="49">
        <v>29700</v>
      </c>
      <c r="AI388" s="49">
        <v>270000</v>
      </c>
      <c r="AJ388" s="49">
        <v>27000</v>
      </c>
      <c r="AK388" s="49">
        <v>297000</v>
      </c>
      <c r="AL388" s="50">
        <v>270000</v>
      </c>
      <c r="AM388" s="50">
        <v>27000</v>
      </c>
      <c r="AN388" s="50">
        <v>297000</v>
      </c>
      <c r="AO388" s="47"/>
      <c r="AP388" s="48" t="s">
        <v>84</v>
      </c>
      <c r="AQ388" s="51">
        <v>10</v>
      </c>
      <c r="AR388" s="48" t="s">
        <v>221</v>
      </c>
      <c r="AS388" s="48" t="s">
        <v>981</v>
      </c>
      <c r="AT388" s="47" t="b">
        <v>0</v>
      </c>
      <c r="AU388" s="48" t="s">
        <v>81</v>
      </c>
      <c r="AV388" s="48"/>
      <c r="AW388" s="48" t="s">
        <v>222</v>
      </c>
      <c r="AX388" s="48"/>
      <c r="AY388" s="48" t="s">
        <v>85</v>
      </c>
      <c r="AZ388" s="47" t="b">
        <v>0</v>
      </c>
      <c r="BA388" s="47"/>
      <c r="BB388" s="47"/>
      <c r="BC388" s="48"/>
      <c r="BD388" s="48"/>
      <c r="BE388" s="47" t="b">
        <v>0</v>
      </c>
      <c r="BF388" s="47" t="b">
        <v>0</v>
      </c>
      <c r="BG388" s="48"/>
      <c r="BH388" s="48"/>
      <c r="BI388" s="49">
        <v>0</v>
      </c>
      <c r="BJ388" s="49">
        <v>0</v>
      </c>
      <c r="BK388" s="49">
        <v>297000</v>
      </c>
      <c r="BL388" s="48"/>
      <c r="BM388" s="48"/>
      <c r="BN388" s="48"/>
      <c r="BO388" s="48"/>
      <c r="BP388" s="48" t="s">
        <v>181</v>
      </c>
      <c r="BQ388" s="48"/>
      <c r="BR388" s="48"/>
      <c r="BS388" s="48">
        <v>0</v>
      </c>
      <c r="BT388" s="48"/>
      <c r="BU388" s="48"/>
      <c r="BW388" s="24" t="str">
        <f ca="1">VLOOKUP(BX388,Data!B:D,3,0)</f>
        <v>김화니</v>
      </c>
      <c r="BX388" s="24" t="str">
        <f>IFERROR(VLOOKUP(M388, 할인점점포등록!E:I, 5, 0), M388)</f>
        <v>훼밀리팜</v>
      </c>
    </row>
    <row r="389" spans="2:76" ht="16.5" customHeight="1" x14ac:dyDescent="0.3">
      <c r="B389" s="47"/>
      <c r="C389" s="47" t="b">
        <v>1</v>
      </c>
      <c r="D389" s="48"/>
      <c r="E389" s="48" t="s">
        <v>211</v>
      </c>
      <c r="F389" s="48">
        <v>202610010056</v>
      </c>
      <c r="G389" s="52">
        <v>46296</v>
      </c>
      <c r="H389" s="48" t="s">
        <v>82</v>
      </c>
      <c r="I389" s="48" t="s">
        <v>83</v>
      </c>
      <c r="J389" s="48" t="s">
        <v>212</v>
      </c>
      <c r="K389" s="48" t="s">
        <v>213</v>
      </c>
      <c r="L389" s="48" t="s">
        <v>495</v>
      </c>
      <c r="M389" s="48" t="s">
        <v>495</v>
      </c>
      <c r="N389" s="48"/>
      <c r="O389" s="47" t="s">
        <v>496</v>
      </c>
      <c r="P389" s="48" t="s">
        <v>497</v>
      </c>
      <c r="Q389" s="48"/>
      <c r="R389" s="47" t="b">
        <v>0</v>
      </c>
      <c r="S389" s="48" t="s">
        <v>294</v>
      </c>
      <c r="T389" s="48" t="s">
        <v>295</v>
      </c>
      <c r="U389" s="48">
        <v>21</v>
      </c>
      <c r="V389" s="48" t="s">
        <v>218</v>
      </c>
      <c r="W389" s="48" t="s">
        <v>219</v>
      </c>
      <c r="X389" s="48" t="s">
        <v>225</v>
      </c>
      <c r="Y389" s="47"/>
      <c r="Z389" s="48" t="s">
        <v>84</v>
      </c>
      <c r="AA389" s="49">
        <v>25200</v>
      </c>
      <c r="AB389" s="49">
        <v>21420</v>
      </c>
      <c r="AC389" s="49">
        <v>70</v>
      </c>
      <c r="AD389" s="47" t="b">
        <v>1</v>
      </c>
      <c r="AE389" s="50">
        <v>10</v>
      </c>
      <c r="AF389" s="48" t="s">
        <v>9</v>
      </c>
      <c r="AG389" s="49">
        <v>1</v>
      </c>
      <c r="AH389" s="49">
        <v>21420</v>
      </c>
      <c r="AI389" s="49">
        <v>1363091</v>
      </c>
      <c r="AJ389" s="49">
        <v>136309</v>
      </c>
      <c r="AK389" s="49">
        <v>1499400</v>
      </c>
      <c r="AL389" s="50">
        <v>1363091</v>
      </c>
      <c r="AM389" s="50">
        <v>136309</v>
      </c>
      <c r="AN389" s="50">
        <v>1499400</v>
      </c>
      <c r="AO389" s="47"/>
      <c r="AP389" s="48" t="s">
        <v>84</v>
      </c>
      <c r="AQ389" s="51">
        <v>70</v>
      </c>
      <c r="AR389" s="48" t="s">
        <v>221</v>
      </c>
      <c r="AS389" s="48">
        <v>26004</v>
      </c>
      <c r="AT389" s="47" t="b">
        <v>0</v>
      </c>
      <c r="AU389" s="48" t="s">
        <v>81</v>
      </c>
      <c r="AV389" s="48"/>
      <c r="AW389" s="48" t="s">
        <v>222</v>
      </c>
      <c r="AX389" s="48"/>
      <c r="AY389" s="48" t="s">
        <v>85</v>
      </c>
      <c r="AZ389" s="47" t="b">
        <v>0</v>
      </c>
      <c r="BA389" s="47"/>
      <c r="BB389" s="47"/>
      <c r="BC389" s="48"/>
      <c r="BD389" s="48"/>
      <c r="BE389" s="47" t="b">
        <v>0</v>
      </c>
      <c r="BF389" s="47" t="b">
        <v>0</v>
      </c>
      <c r="BG389" s="48"/>
      <c r="BH389" s="48"/>
      <c r="BI389" s="49">
        <v>0</v>
      </c>
      <c r="BJ389" s="49">
        <v>0</v>
      </c>
      <c r="BK389" s="49">
        <v>1499400</v>
      </c>
      <c r="BL389" s="48"/>
      <c r="BM389" s="48"/>
      <c r="BN389" s="48"/>
      <c r="BO389" s="48"/>
      <c r="BP389" s="48" t="s">
        <v>181</v>
      </c>
      <c r="BQ389" s="48"/>
      <c r="BR389" s="48"/>
      <c r="BS389" s="48">
        <v>0</v>
      </c>
      <c r="BT389" s="48"/>
      <c r="BU389" s="48"/>
      <c r="BW389" s="24" t="str">
        <f ca="1">VLOOKUP(BX389,Data!B:D,3,0)</f>
        <v>김화니</v>
      </c>
      <c r="BX389" s="24" t="str">
        <f>IFERROR(VLOOKUP(M389, 할인점점포등록!E:I, 5, 0), M389)</f>
        <v>광림약품</v>
      </c>
    </row>
    <row r="390" spans="2:76" ht="16.5" customHeight="1" x14ac:dyDescent="0.3">
      <c r="B390" s="47"/>
      <c r="C390" s="47" t="b">
        <v>1</v>
      </c>
      <c r="D390" s="48"/>
      <c r="E390" s="48" t="s">
        <v>211</v>
      </c>
      <c r="F390" s="48">
        <v>202610010057</v>
      </c>
      <c r="G390" s="52">
        <v>46296</v>
      </c>
      <c r="H390" s="48" t="s">
        <v>82</v>
      </c>
      <c r="I390" s="48" t="s">
        <v>83</v>
      </c>
      <c r="J390" s="48" t="s">
        <v>212</v>
      </c>
      <c r="K390" s="48" t="s">
        <v>213</v>
      </c>
      <c r="L390" s="48" t="s">
        <v>547</v>
      </c>
      <c r="M390" s="48" t="s">
        <v>547</v>
      </c>
      <c r="N390" s="48"/>
      <c r="O390" s="47" t="s">
        <v>548</v>
      </c>
      <c r="P390" s="48" t="s">
        <v>549</v>
      </c>
      <c r="Q390" s="48"/>
      <c r="R390" s="47" t="b">
        <v>0</v>
      </c>
      <c r="S390" s="48" t="s">
        <v>310</v>
      </c>
      <c r="T390" s="48" t="s">
        <v>311</v>
      </c>
      <c r="U390" s="48">
        <v>30</v>
      </c>
      <c r="V390" s="48" t="s">
        <v>234</v>
      </c>
      <c r="W390" s="48" t="s">
        <v>235</v>
      </c>
      <c r="X390" s="48" t="s">
        <v>236</v>
      </c>
      <c r="Y390" s="47"/>
      <c r="Z390" s="48" t="s">
        <v>84</v>
      </c>
      <c r="AA390" s="49">
        <v>2640</v>
      </c>
      <c r="AB390" s="49">
        <v>2376</v>
      </c>
      <c r="AC390" s="49">
        <v>10</v>
      </c>
      <c r="AD390" s="47" t="b">
        <v>1</v>
      </c>
      <c r="AE390" s="50">
        <v>10</v>
      </c>
      <c r="AF390" s="48" t="s">
        <v>9</v>
      </c>
      <c r="AG390" s="49">
        <v>1</v>
      </c>
      <c r="AH390" s="49">
        <v>2376</v>
      </c>
      <c r="AI390" s="49">
        <v>21600</v>
      </c>
      <c r="AJ390" s="49">
        <v>2160</v>
      </c>
      <c r="AK390" s="49">
        <v>23760</v>
      </c>
      <c r="AL390" s="50">
        <v>21600</v>
      </c>
      <c r="AM390" s="50">
        <v>2160</v>
      </c>
      <c r="AN390" s="50">
        <v>23760</v>
      </c>
      <c r="AO390" s="47"/>
      <c r="AP390" s="48" t="s">
        <v>84</v>
      </c>
      <c r="AQ390" s="51">
        <v>10</v>
      </c>
      <c r="AR390" s="48" t="s">
        <v>221</v>
      </c>
      <c r="AS390" s="48" t="s">
        <v>231</v>
      </c>
      <c r="AT390" s="47" t="b">
        <v>0</v>
      </c>
      <c r="AU390" s="48" t="s">
        <v>81</v>
      </c>
      <c r="AV390" s="48"/>
      <c r="AW390" s="48" t="s">
        <v>222</v>
      </c>
      <c r="AX390" s="48"/>
      <c r="AY390" s="48" t="s">
        <v>85</v>
      </c>
      <c r="AZ390" s="47" t="b">
        <v>0</v>
      </c>
      <c r="BA390" s="47"/>
      <c r="BB390" s="47"/>
      <c r="BC390" s="48"/>
      <c r="BD390" s="48"/>
      <c r="BE390" s="47" t="b">
        <v>0</v>
      </c>
      <c r="BF390" s="47" t="b">
        <v>0</v>
      </c>
      <c r="BG390" s="48"/>
      <c r="BH390" s="48"/>
      <c r="BI390" s="49">
        <v>0</v>
      </c>
      <c r="BJ390" s="49">
        <v>0</v>
      </c>
      <c r="BK390" s="49">
        <v>23760</v>
      </c>
      <c r="BL390" s="48"/>
      <c r="BM390" s="48"/>
      <c r="BN390" s="48"/>
      <c r="BO390" s="48"/>
      <c r="BP390" s="48" t="s">
        <v>181</v>
      </c>
      <c r="BQ390" s="48"/>
      <c r="BR390" s="48"/>
      <c r="BS390" s="48">
        <v>0</v>
      </c>
      <c r="BT390" s="48"/>
      <c r="BU390" s="48"/>
      <c r="BW390" s="24" t="str">
        <f ca="1">VLOOKUP(BX390,Data!B:D,3,0)</f>
        <v>김화니</v>
      </c>
      <c r="BX390" s="24" t="str">
        <f>IFERROR(VLOOKUP(M390, 할인점점포등록!E:I, 5, 0), M390)</f>
        <v>동원헬스케어</v>
      </c>
    </row>
    <row r="391" spans="2:76" ht="16.5" customHeight="1" x14ac:dyDescent="0.3">
      <c r="B391" s="47"/>
      <c r="C391" s="47" t="b">
        <v>1</v>
      </c>
      <c r="D391" s="48"/>
      <c r="E391" s="48" t="s">
        <v>211</v>
      </c>
      <c r="F391" s="48">
        <v>202610010057</v>
      </c>
      <c r="G391" s="52">
        <v>46296</v>
      </c>
      <c r="H391" s="48" t="s">
        <v>82</v>
      </c>
      <c r="I391" s="48" t="s">
        <v>83</v>
      </c>
      <c r="J391" s="48" t="s">
        <v>212</v>
      </c>
      <c r="K391" s="48" t="s">
        <v>213</v>
      </c>
      <c r="L391" s="48" t="s">
        <v>547</v>
      </c>
      <c r="M391" s="48" t="s">
        <v>547</v>
      </c>
      <c r="N391" s="48"/>
      <c r="O391" s="47" t="s">
        <v>548</v>
      </c>
      <c r="P391" s="48" t="s">
        <v>549</v>
      </c>
      <c r="Q391" s="48"/>
      <c r="R391" s="47" t="b">
        <v>0</v>
      </c>
      <c r="S391" s="48" t="s">
        <v>223</v>
      </c>
      <c r="T391" s="48" t="s">
        <v>224</v>
      </c>
      <c r="U391" s="48">
        <v>300</v>
      </c>
      <c r="V391" s="48" t="s">
        <v>218</v>
      </c>
      <c r="W391" s="48" t="s">
        <v>219</v>
      </c>
      <c r="X391" s="48" t="s">
        <v>225</v>
      </c>
      <c r="Y391" s="47"/>
      <c r="Z391" s="48" t="s">
        <v>84</v>
      </c>
      <c r="AA391" s="49">
        <v>44400</v>
      </c>
      <c r="AB391" s="49">
        <v>39960</v>
      </c>
      <c r="AC391" s="49">
        <v>5</v>
      </c>
      <c r="AD391" s="47" t="b">
        <v>1</v>
      </c>
      <c r="AE391" s="50">
        <v>10</v>
      </c>
      <c r="AF391" s="48" t="s">
        <v>9</v>
      </c>
      <c r="AG391" s="49">
        <v>1</v>
      </c>
      <c r="AH391" s="49">
        <v>39960</v>
      </c>
      <c r="AI391" s="49">
        <v>181636</v>
      </c>
      <c r="AJ391" s="49">
        <v>18164</v>
      </c>
      <c r="AK391" s="49">
        <v>199800</v>
      </c>
      <c r="AL391" s="50">
        <v>181636</v>
      </c>
      <c r="AM391" s="50">
        <v>18164</v>
      </c>
      <c r="AN391" s="50">
        <v>199800</v>
      </c>
      <c r="AO391" s="47"/>
      <c r="AP391" s="48" t="s">
        <v>84</v>
      </c>
      <c r="AQ391" s="51">
        <v>5</v>
      </c>
      <c r="AR391" s="48" t="s">
        <v>221</v>
      </c>
      <c r="AS391" s="48">
        <v>26005</v>
      </c>
      <c r="AT391" s="47" t="b">
        <v>0</v>
      </c>
      <c r="AU391" s="48" t="s">
        <v>81</v>
      </c>
      <c r="AV391" s="48"/>
      <c r="AW391" s="48" t="s">
        <v>222</v>
      </c>
      <c r="AX391" s="48"/>
      <c r="AY391" s="48" t="s">
        <v>85</v>
      </c>
      <c r="AZ391" s="47" t="b">
        <v>0</v>
      </c>
      <c r="BA391" s="47"/>
      <c r="BB391" s="47"/>
      <c r="BC391" s="48"/>
      <c r="BD391" s="48"/>
      <c r="BE391" s="47" t="b">
        <v>0</v>
      </c>
      <c r="BF391" s="47" t="b">
        <v>0</v>
      </c>
      <c r="BG391" s="48"/>
      <c r="BH391" s="48"/>
      <c r="BI391" s="49">
        <v>0</v>
      </c>
      <c r="BJ391" s="49">
        <v>0</v>
      </c>
      <c r="BK391" s="49">
        <v>199800</v>
      </c>
      <c r="BL391" s="48"/>
      <c r="BM391" s="48"/>
      <c r="BN391" s="48"/>
      <c r="BO391" s="48"/>
      <c r="BP391" s="48" t="s">
        <v>181</v>
      </c>
      <c r="BQ391" s="48"/>
      <c r="BR391" s="48"/>
      <c r="BS391" s="48">
        <v>0</v>
      </c>
      <c r="BT391" s="48"/>
      <c r="BU391" s="48"/>
      <c r="BW391" s="24" t="str">
        <f ca="1">VLOOKUP(BX391,Data!B:D,3,0)</f>
        <v>김화니</v>
      </c>
      <c r="BX391" s="24" t="str">
        <f>IFERROR(VLOOKUP(M391, 할인점점포등록!E:I, 5, 0), M391)</f>
        <v>동원헬스케어</v>
      </c>
    </row>
    <row r="392" spans="2:76" ht="16.5" customHeight="1" x14ac:dyDescent="0.3">
      <c r="B392" s="47"/>
      <c r="C392" s="47" t="b">
        <v>1</v>
      </c>
      <c r="D392" s="48"/>
      <c r="E392" s="48" t="s">
        <v>211</v>
      </c>
      <c r="F392" s="48">
        <v>202610010057</v>
      </c>
      <c r="G392" s="52">
        <v>46296</v>
      </c>
      <c r="H392" s="48" t="s">
        <v>82</v>
      </c>
      <c r="I392" s="48" t="s">
        <v>83</v>
      </c>
      <c r="J392" s="48" t="s">
        <v>212</v>
      </c>
      <c r="K392" s="48" t="s">
        <v>213</v>
      </c>
      <c r="L392" s="48" t="s">
        <v>547</v>
      </c>
      <c r="M392" s="48" t="s">
        <v>547</v>
      </c>
      <c r="N392" s="48"/>
      <c r="O392" s="47" t="s">
        <v>548</v>
      </c>
      <c r="P392" s="48" t="s">
        <v>549</v>
      </c>
      <c r="Q392" s="48"/>
      <c r="R392" s="47" t="b">
        <v>0</v>
      </c>
      <c r="S392" s="48" t="s">
        <v>267</v>
      </c>
      <c r="T392" s="48" t="s">
        <v>224</v>
      </c>
      <c r="U392" s="48">
        <v>30</v>
      </c>
      <c r="V392" s="48" t="s">
        <v>218</v>
      </c>
      <c r="W392" s="48" t="s">
        <v>219</v>
      </c>
      <c r="X392" s="48" t="s">
        <v>225</v>
      </c>
      <c r="Y392" s="47"/>
      <c r="Z392" s="48" t="s">
        <v>84</v>
      </c>
      <c r="AA392" s="49">
        <v>4440</v>
      </c>
      <c r="AB392" s="49">
        <v>3996</v>
      </c>
      <c r="AC392" s="49">
        <v>10</v>
      </c>
      <c r="AD392" s="47" t="b">
        <v>1</v>
      </c>
      <c r="AE392" s="50">
        <v>10</v>
      </c>
      <c r="AF392" s="48" t="s">
        <v>9</v>
      </c>
      <c r="AG392" s="49">
        <v>1</v>
      </c>
      <c r="AH392" s="49">
        <v>3996</v>
      </c>
      <c r="AI392" s="49">
        <v>36327</v>
      </c>
      <c r="AJ392" s="49">
        <v>3633</v>
      </c>
      <c r="AK392" s="49">
        <v>39960</v>
      </c>
      <c r="AL392" s="50">
        <v>36327</v>
      </c>
      <c r="AM392" s="50">
        <v>3633</v>
      </c>
      <c r="AN392" s="50">
        <v>39960</v>
      </c>
      <c r="AO392" s="47"/>
      <c r="AP392" s="48" t="s">
        <v>84</v>
      </c>
      <c r="AQ392" s="51">
        <v>10</v>
      </c>
      <c r="AR392" s="48" t="s">
        <v>221</v>
      </c>
      <c r="AS392" s="48" t="s">
        <v>268</v>
      </c>
      <c r="AT392" s="47" t="b">
        <v>0</v>
      </c>
      <c r="AU392" s="48" t="s">
        <v>81</v>
      </c>
      <c r="AV392" s="48"/>
      <c r="AW392" s="48" t="s">
        <v>222</v>
      </c>
      <c r="AX392" s="48"/>
      <c r="AY392" s="48" t="s">
        <v>85</v>
      </c>
      <c r="AZ392" s="47" t="b">
        <v>0</v>
      </c>
      <c r="BA392" s="47"/>
      <c r="BB392" s="47"/>
      <c r="BC392" s="48"/>
      <c r="BD392" s="48"/>
      <c r="BE392" s="47" t="b">
        <v>0</v>
      </c>
      <c r="BF392" s="47" t="b">
        <v>0</v>
      </c>
      <c r="BG392" s="48"/>
      <c r="BH392" s="48"/>
      <c r="BI392" s="49">
        <v>0</v>
      </c>
      <c r="BJ392" s="49">
        <v>0</v>
      </c>
      <c r="BK392" s="49">
        <v>39960</v>
      </c>
      <c r="BL392" s="48"/>
      <c r="BM392" s="48"/>
      <c r="BN392" s="48"/>
      <c r="BO392" s="48"/>
      <c r="BP392" s="48" t="s">
        <v>181</v>
      </c>
      <c r="BQ392" s="48"/>
      <c r="BR392" s="48"/>
      <c r="BS392" s="48">
        <v>0</v>
      </c>
      <c r="BT392" s="48"/>
      <c r="BU392" s="48"/>
      <c r="BW392" s="24" t="str">
        <f ca="1">VLOOKUP(BX392,Data!B:D,3,0)</f>
        <v>김화니</v>
      </c>
      <c r="BX392" s="24" t="str">
        <f>IFERROR(VLOOKUP(M392, 할인점점포등록!E:I, 5, 0), M392)</f>
        <v>동원헬스케어</v>
      </c>
    </row>
    <row r="393" spans="2:76" ht="16.5" customHeight="1" x14ac:dyDescent="0.3">
      <c r="B393" s="47"/>
      <c r="C393" s="47" t="b">
        <v>1</v>
      </c>
      <c r="D393" s="48"/>
      <c r="E393" s="48" t="s">
        <v>211</v>
      </c>
      <c r="F393" s="48">
        <v>202610010057</v>
      </c>
      <c r="G393" s="52">
        <v>46296</v>
      </c>
      <c r="H393" s="48" t="s">
        <v>82</v>
      </c>
      <c r="I393" s="48" t="s">
        <v>83</v>
      </c>
      <c r="J393" s="48" t="s">
        <v>212</v>
      </c>
      <c r="K393" s="48" t="s">
        <v>213</v>
      </c>
      <c r="L393" s="48" t="s">
        <v>547</v>
      </c>
      <c r="M393" s="48" t="s">
        <v>547</v>
      </c>
      <c r="N393" s="48"/>
      <c r="O393" s="47" t="s">
        <v>548</v>
      </c>
      <c r="P393" s="48" t="s">
        <v>549</v>
      </c>
      <c r="Q393" s="48"/>
      <c r="R393" s="47" t="b">
        <v>0</v>
      </c>
      <c r="S393" s="48" t="s">
        <v>229</v>
      </c>
      <c r="T393" s="48" t="s">
        <v>230</v>
      </c>
      <c r="U393" s="48">
        <v>30</v>
      </c>
      <c r="V393" s="48" t="s">
        <v>218</v>
      </c>
      <c r="W393" s="48" t="s">
        <v>219</v>
      </c>
      <c r="X393" s="48" t="s">
        <v>225</v>
      </c>
      <c r="Y393" s="47"/>
      <c r="Z393" s="48" t="s">
        <v>84</v>
      </c>
      <c r="AA393" s="49">
        <v>3750</v>
      </c>
      <c r="AB393" s="49">
        <v>3375</v>
      </c>
      <c r="AC393" s="49">
        <v>10</v>
      </c>
      <c r="AD393" s="47" t="b">
        <v>1</v>
      </c>
      <c r="AE393" s="50">
        <v>10</v>
      </c>
      <c r="AF393" s="48" t="s">
        <v>9</v>
      </c>
      <c r="AG393" s="49">
        <v>1</v>
      </c>
      <c r="AH393" s="49">
        <v>3375</v>
      </c>
      <c r="AI393" s="49">
        <v>30682</v>
      </c>
      <c r="AJ393" s="49">
        <v>3068</v>
      </c>
      <c r="AK393" s="49">
        <v>33750</v>
      </c>
      <c r="AL393" s="50">
        <v>30682</v>
      </c>
      <c r="AM393" s="50">
        <v>3068</v>
      </c>
      <c r="AN393" s="50">
        <v>33750</v>
      </c>
      <c r="AO393" s="47"/>
      <c r="AP393" s="48" t="s">
        <v>84</v>
      </c>
      <c r="AQ393" s="51">
        <v>10</v>
      </c>
      <c r="AR393" s="48" t="s">
        <v>221</v>
      </c>
      <c r="AS393" s="48" t="s">
        <v>231</v>
      </c>
      <c r="AT393" s="47" t="b">
        <v>0</v>
      </c>
      <c r="AU393" s="48" t="s">
        <v>81</v>
      </c>
      <c r="AV393" s="48"/>
      <c r="AW393" s="48" t="s">
        <v>222</v>
      </c>
      <c r="AX393" s="48"/>
      <c r="AY393" s="48" t="s">
        <v>85</v>
      </c>
      <c r="AZ393" s="47" t="b">
        <v>0</v>
      </c>
      <c r="BA393" s="47"/>
      <c r="BB393" s="47"/>
      <c r="BC393" s="48"/>
      <c r="BD393" s="48"/>
      <c r="BE393" s="47" t="b">
        <v>0</v>
      </c>
      <c r="BF393" s="47" t="b">
        <v>0</v>
      </c>
      <c r="BG393" s="48"/>
      <c r="BH393" s="48"/>
      <c r="BI393" s="49">
        <v>0</v>
      </c>
      <c r="BJ393" s="49">
        <v>0</v>
      </c>
      <c r="BK393" s="49">
        <v>33750</v>
      </c>
      <c r="BL393" s="48"/>
      <c r="BM393" s="48"/>
      <c r="BN393" s="48"/>
      <c r="BO393" s="48"/>
      <c r="BP393" s="48" t="s">
        <v>181</v>
      </c>
      <c r="BQ393" s="48"/>
      <c r="BR393" s="48"/>
      <c r="BS393" s="48">
        <v>0</v>
      </c>
      <c r="BT393" s="48"/>
      <c r="BU393" s="48"/>
      <c r="BW393" s="24" t="str">
        <f ca="1">VLOOKUP(BX393,Data!B:D,3,0)</f>
        <v>김화니</v>
      </c>
      <c r="BX393" s="24" t="str">
        <f>IFERROR(VLOOKUP(M393, 할인점점포등록!E:I, 5, 0), M393)</f>
        <v>동원헬스케어</v>
      </c>
    </row>
    <row r="394" spans="2:76" ht="16.5" customHeight="1" x14ac:dyDescent="0.3">
      <c r="B394" s="47"/>
      <c r="C394" s="47" t="b">
        <v>1</v>
      </c>
      <c r="D394" s="48"/>
      <c r="E394" s="48" t="s">
        <v>211</v>
      </c>
      <c r="F394" s="48">
        <v>202610010057</v>
      </c>
      <c r="G394" s="52">
        <v>46296</v>
      </c>
      <c r="H394" s="48" t="s">
        <v>82</v>
      </c>
      <c r="I394" s="48" t="s">
        <v>83</v>
      </c>
      <c r="J394" s="48" t="s">
        <v>212</v>
      </c>
      <c r="K394" s="48" t="s">
        <v>213</v>
      </c>
      <c r="L394" s="48" t="s">
        <v>547</v>
      </c>
      <c r="M394" s="48" t="s">
        <v>547</v>
      </c>
      <c r="N394" s="48"/>
      <c r="O394" s="47" t="s">
        <v>548</v>
      </c>
      <c r="P394" s="48" t="s">
        <v>549</v>
      </c>
      <c r="Q394" s="48"/>
      <c r="R394" s="47" t="b">
        <v>0</v>
      </c>
      <c r="S394" s="48" t="s">
        <v>397</v>
      </c>
      <c r="T394" s="48" t="s">
        <v>329</v>
      </c>
      <c r="U394" s="48">
        <v>30</v>
      </c>
      <c r="V394" s="48" t="s">
        <v>234</v>
      </c>
      <c r="W394" s="48" t="s">
        <v>235</v>
      </c>
      <c r="X394" s="48" t="s">
        <v>330</v>
      </c>
      <c r="Y394" s="47"/>
      <c r="Z394" s="48" t="s">
        <v>84</v>
      </c>
      <c r="AA394" s="49">
        <v>11160</v>
      </c>
      <c r="AB394" s="49">
        <v>10044</v>
      </c>
      <c r="AC394" s="49">
        <v>10</v>
      </c>
      <c r="AD394" s="47" t="b">
        <v>1</v>
      </c>
      <c r="AE394" s="50">
        <v>10</v>
      </c>
      <c r="AF394" s="48" t="s">
        <v>9</v>
      </c>
      <c r="AG394" s="49">
        <v>1</v>
      </c>
      <c r="AH394" s="49">
        <v>10044</v>
      </c>
      <c r="AI394" s="49">
        <v>91309</v>
      </c>
      <c r="AJ394" s="49">
        <v>9131</v>
      </c>
      <c r="AK394" s="49">
        <v>100440</v>
      </c>
      <c r="AL394" s="50">
        <v>91309</v>
      </c>
      <c r="AM394" s="50">
        <v>9131</v>
      </c>
      <c r="AN394" s="50">
        <v>100440</v>
      </c>
      <c r="AO394" s="47"/>
      <c r="AP394" s="48" t="s">
        <v>84</v>
      </c>
      <c r="AQ394" s="51">
        <v>10</v>
      </c>
      <c r="AR394" s="48" t="s">
        <v>221</v>
      </c>
      <c r="AS394" s="48">
        <v>24003</v>
      </c>
      <c r="AT394" s="47" t="b">
        <v>0</v>
      </c>
      <c r="AU394" s="48" t="s">
        <v>81</v>
      </c>
      <c r="AV394" s="48"/>
      <c r="AW394" s="48" t="s">
        <v>222</v>
      </c>
      <c r="AX394" s="48"/>
      <c r="AY394" s="48" t="s">
        <v>85</v>
      </c>
      <c r="AZ394" s="47" t="b">
        <v>0</v>
      </c>
      <c r="BA394" s="47"/>
      <c r="BB394" s="47"/>
      <c r="BC394" s="48"/>
      <c r="BD394" s="48"/>
      <c r="BE394" s="47" t="b">
        <v>0</v>
      </c>
      <c r="BF394" s="47" t="b">
        <v>0</v>
      </c>
      <c r="BG394" s="48"/>
      <c r="BH394" s="48"/>
      <c r="BI394" s="49">
        <v>0</v>
      </c>
      <c r="BJ394" s="49">
        <v>0</v>
      </c>
      <c r="BK394" s="49">
        <v>100440</v>
      </c>
      <c r="BL394" s="48"/>
      <c r="BM394" s="48"/>
      <c r="BN394" s="48"/>
      <c r="BO394" s="48"/>
      <c r="BP394" s="48" t="s">
        <v>181</v>
      </c>
      <c r="BQ394" s="48"/>
      <c r="BR394" s="48"/>
      <c r="BS394" s="48">
        <v>0</v>
      </c>
      <c r="BT394" s="48"/>
      <c r="BU394" s="48"/>
      <c r="BW394" s="24" t="str">
        <f ca="1">VLOOKUP(BX394,Data!B:D,3,0)</f>
        <v>김화니</v>
      </c>
      <c r="BX394" s="24" t="str">
        <f>IFERROR(VLOOKUP(M394, 할인점점포등록!E:I, 5, 0), M394)</f>
        <v>동원헬스케어</v>
      </c>
    </row>
    <row r="395" spans="2:76" ht="16.5" customHeight="1" x14ac:dyDescent="0.3">
      <c r="B395" s="47"/>
      <c r="C395" s="47" t="b">
        <v>1</v>
      </c>
      <c r="D395" s="48"/>
      <c r="E395" s="48" t="s">
        <v>211</v>
      </c>
      <c r="F395" s="48">
        <v>202610010057</v>
      </c>
      <c r="G395" s="52">
        <v>46296</v>
      </c>
      <c r="H395" s="48" t="s">
        <v>82</v>
      </c>
      <c r="I395" s="48" t="s">
        <v>83</v>
      </c>
      <c r="J395" s="48" t="s">
        <v>212</v>
      </c>
      <c r="K395" s="48" t="s">
        <v>213</v>
      </c>
      <c r="L395" s="48" t="s">
        <v>547</v>
      </c>
      <c r="M395" s="48" t="s">
        <v>547</v>
      </c>
      <c r="N395" s="48"/>
      <c r="O395" s="47" t="s">
        <v>548</v>
      </c>
      <c r="P395" s="48" t="s">
        <v>549</v>
      </c>
      <c r="Q395" s="48"/>
      <c r="R395" s="47" t="b">
        <v>0</v>
      </c>
      <c r="S395" s="48" t="s">
        <v>337</v>
      </c>
      <c r="T395" s="48" t="s">
        <v>338</v>
      </c>
      <c r="U395" s="48">
        <v>100</v>
      </c>
      <c r="V395" s="48" t="s">
        <v>234</v>
      </c>
      <c r="W395" s="48" t="s">
        <v>235</v>
      </c>
      <c r="X395" s="48" t="s">
        <v>330</v>
      </c>
      <c r="Y395" s="47"/>
      <c r="Z395" s="48" t="s">
        <v>84</v>
      </c>
      <c r="AA395" s="49">
        <v>33000</v>
      </c>
      <c r="AB395" s="49">
        <v>29700</v>
      </c>
      <c r="AC395" s="49">
        <v>5</v>
      </c>
      <c r="AD395" s="47" t="b">
        <v>1</v>
      </c>
      <c r="AE395" s="50">
        <v>10</v>
      </c>
      <c r="AF395" s="48" t="s">
        <v>9</v>
      </c>
      <c r="AG395" s="49">
        <v>1</v>
      </c>
      <c r="AH395" s="49">
        <v>29700</v>
      </c>
      <c r="AI395" s="49">
        <v>135000</v>
      </c>
      <c r="AJ395" s="49">
        <v>13500</v>
      </c>
      <c r="AK395" s="49">
        <v>148500</v>
      </c>
      <c r="AL395" s="50">
        <v>135000</v>
      </c>
      <c r="AM395" s="50">
        <v>13500</v>
      </c>
      <c r="AN395" s="50">
        <v>148500</v>
      </c>
      <c r="AO395" s="47"/>
      <c r="AP395" s="48" t="s">
        <v>84</v>
      </c>
      <c r="AQ395" s="51">
        <v>5</v>
      </c>
      <c r="AR395" s="48" t="s">
        <v>221</v>
      </c>
      <c r="AS395" s="48" t="s">
        <v>981</v>
      </c>
      <c r="AT395" s="47" t="b">
        <v>0</v>
      </c>
      <c r="AU395" s="48" t="s">
        <v>81</v>
      </c>
      <c r="AV395" s="48"/>
      <c r="AW395" s="48" t="s">
        <v>222</v>
      </c>
      <c r="AX395" s="48"/>
      <c r="AY395" s="48" t="s">
        <v>85</v>
      </c>
      <c r="AZ395" s="47" t="b">
        <v>0</v>
      </c>
      <c r="BA395" s="47"/>
      <c r="BB395" s="47"/>
      <c r="BC395" s="48"/>
      <c r="BD395" s="48"/>
      <c r="BE395" s="47" t="b">
        <v>0</v>
      </c>
      <c r="BF395" s="47" t="b">
        <v>0</v>
      </c>
      <c r="BG395" s="48"/>
      <c r="BH395" s="48"/>
      <c r="BI395" s="49">
        <v>0</v>
      </c>
      <c r="BJ395" s="49">
        <v>0</v>
      </c>
      <c r="BK395" s="49">
        <v>148500</v>
      </c>
      <c r="BL395" s="48"/>
      <c r="BM395" s="48"/>
      <c r="BN395" s="48"/>
      <c r="BO395" s="48"/>
      <c r="BP395" s="48" t="s">
        <v>181</v>
      </c>
      <c r="BQ395" s="48"/>
      <c r="BR395" s="48"/>
      <c r="BS395" s="48">
        <v>0</v>
      </c>
      <c r="BT395" s="48"/>
      <c r="BU395" s="48"/>
      <c r="BW395" s="24" t="str">
        <f ca="1">VLOOKUP(BX395,Data!B:D,3,0)</f>
        <v>김화니</v>
      </c>
      <c r="BX395" s="24" t="str">
        <f>IFERROR(VLOOKUP(M395, 할인점점포등록!E:I, 5, 0), M395)</f>
        <v>동원헬스케어</v>
      </c>
    </row>
    <row r="396" spans="2:76" ht="16.5" customHeight="1" x14ac:dyDescent="0.3">
      <c r="B396" s="47"/>
      <c r="C396" s="47" t="b">
        <v>1</v>
      </c>
      <c r="D396" s="48"/>
      <c r="E396" s="48" t="s">
        <v>211</v>
      </c>
      <c r="F396" s="48">
        <v>202610010057</v>
      </c>
      <c r="G396" s="52">
        <v>46296</v>
      </c>
      <c r="H396" s="48" t="s">
        <v>82</v>
      </c>
      <c r="I396" s="48" t="s">
        <v>83</v>
      </c>
      <c r="J396" s="48" t="s">
        <v>212</v>
      </c>
      <c r="K396" s="48" t="s">
        <v>213</v>
      </c>
      <c r="L396" s="48" t="s">
        <v>547</v>
      </c>
      <c r="M396" s="48" t="s">
        <v>547</v>
      </c>
      <c r="N396" s="48"/>
      <c r="O396" s="47" t="s">
        <v>548</v>
      </c>
      <c r="P396" s="48" t="s">
        <v>549</v>
      </c>
      <c r="Q396" s="48"/>
      <c r="R396" s="47" t="b">
        <v>0</v>
      </c>
      <c r="S396" s="48" t="s">
        <v>241</v>
      </c>
      <c r="T396" s="48" t="s">
        <v>242</v>
      </c>
      <c r="U396" s="48">
        <v>28</v>
      </c>
      <c r="V396" s="48" t="s">
        <v>234</v>
      </c>
      <c r="W396" s="48" t="s">
        <v>235</v>
      </c>
      <c r="X396" s="48" t="s">
        <v>236</v>
      </c>
      <c r="Y396" s="47"/>
      <c r="Z396" s="48" t="s">
        <v>84</v>
      </c>
      <c r="AA396" s="49">
        <v>12712</v>
      </c>
      <c r="AB396" s="49">
        <v>11441</v>
      </c>
      <c r="AC396" s="49">
        <v>5</v>
      </c>
      <c r="AD396" s="47" t="b">
        <v>1</v>
      </c>
      <c r="AE396" s="50">
        <v>10</v>
      </c>
      <c r="AF396" s="48" t="s">
        <v>9</v>
      </c>
      <c r="AG396" s="49">
        <v>1</v>
      </c>
      <c r="AH396" s="49">
        <v>11441</v>
      </c>
      <c r="AI396" s="49">
        <v>52005</v>
      </c>
      <c r="AJ396" s="49">
        <v>5200</v>
      </c>
      <c r="AK396" s="49">
        <v>57205</v>
      </c>
      <c r="AL396" s="50">
        <v>52005</v>
      </c>
      <c r="AM396" s="50">
        <v>5200</v>
      </c>
      <c r="AN396" s="50">
        <v>57205</v>
      </c>
      <c r="AO396" s="47"/>
      <c r="AP396" s="48" t="s">
        <v>84</v>
      </c>
      <c r="AQ396" s="51">
        <v>5</v>
      </c>
      <c r="AR396" s="48" t="s">
        <v>221</v>
      </c>
      <c r="AS396" s="48">
        <v>26001</v>
      </c>
      <c r="AT396" s="47" t="b">
        <v>0</v>
      </c>
      <c r="AU396" s="48" t="s">
        <v>81</v>
      </c>
      <c r="AV396" s="48"/>
      <c r="AW396" s="48" t="s">
        <v>222</v>
      </c>
      <c r="AX396" s="48"/>
      <c r="AY396" s="48" t="s">
        <v>85</v>
      </c>
      <c r="AZ396" s="47" t="b">
        <v>0</v>
      </c>
      <c r="BA396" s="47"/>
      <c r="BB396" s="47"/>
      <c r="BC396" s="48"/>
      <c r="BD396" s="48"/>
      <c r="BE396" s="47" t="b">
        <v>0</v>
      </c>
      <c r="BF396" s="47" t="b">
        <v>0</v>
      </c>
      <c r="BG396" s="48"/>
      <c r="BH396" s="48"/>
      <c r="BI396" s="49">
        <v>0</v>
      </c>
      <c r="BJ396" s="49">
        <v>0</v>
      </c>
      <c r="BK396" s="49">
        <v>57205</v>
      </c>
      <c r="BL396" s="48"/>
      <c r="BM396" s="48"/>
      <c r="BN396" s="48"/>
      <c r="BO396" s="48"/>
      <c r="BP396" s="48" t="s">
        <v>181</v>
      </c>
      <c r="BQ396" s="48"/>
      <c r="BR396" s="48"/>
      <c r="BS396" s="48">
        <v>0</v>
      </c>
      <c r="BT396" s="48"/>
      <c r="BU396" s="48"/>
      <c r="BW396" s="24" t="str">
        <f ca="1">VLOOKUP(BX396,Data!B:D,3,0)</f>
        <v>김화니</v>
      </c>
      <c r="BX396" s="24" t="str">
        <f>IFERROR(VLOOKUP(M396, 할인점점포등록!E:I, 5, 0), M396)</f>
        <v>동원헬스케어</v>
      </c>
    </row>
    <row r="397" spans="2:76" ht="16.5" customHeight="1" x14ac:dyDescent="0.3">
      <c r="B397" s="47"/>
      <c r="C397" s="47" t="b">
        <v>1</v>
      </c>
      <c r="D397" s="48"/>
      <c r="E397" s="48" t="s">
        <v>211</v>
      </c>
      <c r="F397" s="48">
        <v>202610010058</v>
      </c>
      <c r="G397" s="52">
        <v>46296</v>
      </c>
      <c r="H397" s="48" t="s">
        <v>82</v>
      </c>
      <c r="I397" s="48" t="s">
        <v>83</v>
      </c>
      <c r="J397" s="48" t="s">
        <v>212</v>
      </c>
      <c r="K397" s="48" t="s">
        <v>213</v>
      </c>
      <c r="L397" s="48" t="s">
        <v>437</v>
      </c>
      <c r="M397" s="48" t="s">
        <v>437</v>
      </c>
      <c r="N397" s="48"/>
      <c r="O397" s="47" t="s">
        <v>438</v>
      </c>
      <c r="P397" s="48" t="s">
        <v>439</v>
      </c>
      <c r="Q397" s="48"/>
      <c r="R397" s="47" t="b">
        <v>0</v>
      </c>
      <c r="S397" s="48" t="s">
        <v>223</v>
      </c>
      <c r="T397" s="48" t="s">
        <v>224</v>
      </c>
      <c r="U397" s="48">
        <v>300</v>
      </c>
      <c r="V397" s="48" t="s">
        <v>218</v>
      </c>
      <c r="W397" s="48" t="s">
        <v>219</v>
      </c>
      <c r="X397" s="48" t="s">
        <v>225</v>
      </c>
      <c r="Y397" s="47"/>
      <c r="Z397" s="48" t="s">
        <v>84</v>
      </c>
      <c r="AA397" s="49">
        <v>44400</v>
      </c>
      <c r="AB397" s="49">
        <v>39960</v>
      </c>
      <c r="AC397" s="49">
        <v>100</v>
      </c>
      <c r="AD397" s="47" t="b">
        <v>1</v>
      </c>
      <c r="AE397" s="50">
        <v>10</v>
      </c>
      <c r="AF397" s="48" t="s">
        <v>9</v>
      </c>
      <c r="AG397" s="49">
        <v>1</v>
      </c>
      <c r="AH397" s="49">
        <v>39960</v>
      </c>
      <c r="AI397" s="49">
        <v>3632727</v>
      </c>
      <c r="AJ397" s="49">
        <v>363273</v>
      </c>
      <c r="AK397" s="49">
        <v>3996000</v>
      </c>
      <c r="AL397" s="50">
        <v>3632727</v>
      </c>
      <c r="AM397" s="50">
        <v>363273</v>
      </c>
      <c r="AN397" s="50">
        <v>3996000</v>
      </c>
      <c r="AO397" s="47"/>
      <c r="AP397" s="48" t="s">
        <v>84</v>
      </c>
      <c r="AQ397" s="51">
        <v>100</v>
      </c>
      <c r="AR397" s="48" t="s">
        <v>221</v>
      </c>
      <c r="AS397" s="48">
        <v>26005</v>
      </c>
      <c r="AT397" s="47" t="b">
        <v>0</v>
      </c>
      <c r="AU397" s="48" t="s">
        <v>81</v>
      </c>
      <c r="AV397" s="48"/>
      <c r="AW397" s="48" t="s">
        <v>222</v>
      </c>
      <c r="AX397" s="48"/>
      <c r="AY397" s="48" t="s">
        <v>85</v>
      </c>
      <c r="AZ397" s="47" t="b">
        <v>0</v>
      </c>
      <c r="BA397" s="47"/>
      <c r="BB397" s="47"/>
      <c r="BC397" s="48"/>
      <c r="BD397" s="48"/>
      <c r="BE397" s="47" t="b">
        <v>0</v>
      </c>
      <c r="BF397" s="47" t="b">
        <v>0</v>
      </c>
      <c r="BG397" s="48"/>
      <c r="BH397" s="48"/>
      <c r="BI397" s="49">
        <v>0</v>
      </c>
      <c r="BJ397" s="49">
        <v>0</v>
      </c>
      <c r="BK397" s="49">
        <v>3996000</v>
      </c>
      <c r="BL397" s="48"/>
      <c r="BM397" s="48"/>
      <c r="BN397" s="48"/>
      <c r="BO397" s="48"/>
      <c r="BP397" s="48" t="s">
        <v>181</v>
      </c>
      <c r="BQ397" s="48"/>
      <c r="BR397" s="48"/>
      <c r="BS397" s="48">
        <v>0</v>
      </c>
      <c r="BT397" s="48"/>
      <c r="BU397" s="48"/>
      <c r="BW397" s="24" t="str">
        <f ca="1">VLOOKUP(BX397,Data!B:D,3,0)</f>
        <v>김화니</v>
      </c>
      <c r="BX397" s="24" t="str">
        <f>IFERROR(VLOOKUP(M397, 할인점점포등록!E:I, 5, 0), M397)</f>
        <v>에스티에스팜</v>
      </c>
    </row>
    <row r="398" spans="2:76" ht="16.5" customHeight="1" x14ac:dyDescent="0.3">
      <c r="B398" s="47"/>
      <c r="C398" s="47" t="b">
        <v>1</v>
      </c>
      <c r="D398" s="48"/>
      <c r="E398" s="48" t="s">
        <v>211</v>
      </c>
      <c r="F398" s="48">
        <v>202610010059</v>
      </c>
      <c r="G398" s="52">
        <v>46296</v>
      </c>
      <c r="H398" s="48" t="s">
        <v>82</v>
      </c>
      <c r="I398" s="48" t="s">
        <v>83</v>
      </c>
      <c r="J398" s="48" t="s">
        <v>212</v>
      </c>
      <c r="K398" s="48" t="s">
        <v>213</v>
      </c>
      <c r="L398" s="48" t="s">
        <v>542</v>
      </c>
      <c r="M398" s="48" t="s">
        <v>542</v>
      </c>
      <c r="N398" s="48"/>
      <c r="O398" s="47" t="s">
        <v>543</v>
      </c>
      <c r="P398" s="48" t="s">
        <v>542</v>
      </c>
      <c r="Q398" s="48"/>
      <c r="R398" s="47" t="b">
        <v>0</v>
      </c>
      <c r="S398" s="48" t="s">
        <v>453</v>
      </c>
      <c r="T398" s="48" t="s">
        <v>454</v>
      </c>
      <c r="U398" s="48">
        <v>30</v>
      </c>
      <c r="V398" s="48" t="s">
        <v>234</v>
      </c>
      <c r="W398" s="48" t="s">
        <v>235</v>
      </c>
      <c r="X398" s="48" t="s">
        <v>446</v>
      </c>
      <c r="Y398" s="47"/>
      <c r="Z398" s="48" t="s">
        <v>84</v>
      </c>
      <c r="AA398" s="49">
        <v>18900</v>
      </c>
      <c r="AB398" s="49">
        <v>17010</v>
      </c>
      <c r="AC398" s="49">
        <v>30</v>
      </c>
      <c r="AD398" s="47" t="b">
        <v>1</v>
      </c>
      <c r="AE398" s="50">
        <v>10</v>
      </c>
      <c r="AF398" s="48" t="s">
        <v>9</v>
      </c>
      <c r="AG398" s="49">
        <v>1</v>
      </c>
      <c r="AH398" s="49">
        <v>17010</v>
      </c>
      <c r="AI398" s="49">
        <v>463909</v>
      </c>
      <c r="AJ398" s="49">
        <v>46391</v>
      </c>
      <c r="AK398" s="49">
        <v>510300</v>
      </c>
      <c r="AL398" s="50">
        <v>463909</v>
      </c>
      <c r="AM398" s="50">
        <v>46391</v>
      </c>
      <c r="AN398" s="50">
        <v>510300</v>
      </c>
      <c r="AO398" s="47"/>
      <c r="AP398" s="48" t="s">
        <v>84</v>
      </c>
      <c r="AQ398" s="51">
        <v>30</v>
      </c>
      <c r="AR398" s="48" t="s">
        <v>221</v>
      </c>
      <c r="AS398" s="48">
        <v>24002</v>
      </c>
      <c r="AT398" s="47" t="b">
        <v>0</v>
      </c>
      <c r="AU398" s="48" t="s">
        <v>81</v>
      </c>
      <c r="AV398" s="48"/>
      <c r="AW398" s="48" t="s">
        <v>222</v>
      </c>
      <c r="AX398" s="48"/>
      <c r="AY398" s="48" t="s">
        <v>85</v>
      </c>
      <c r="AZ398" s="47" t="b">
        <v>0</v>
      </c>
      <c r="BA398" s="47"/>
      <c r="BB398" s="47"/>
      <c r="BC398" s="48"/>
      <c r="BD398" s="48"/>
      <c r="BE398" s="47" t="b">
        <v>0</v>
      </c>
      <c r="BF398" s="47" t="b">
        <v>0</v>
      </c>
      <c r="BG398" s="48"/>
      <c r="BH398" s="48"/>
      <c r="BI398" s="49">
        <v>0</v>
      </c>
      <c r="BJ398" s="49">
        <v>0</v>
      </c>
      <c r="BK398" s="49">
        <v>510300</v>
      </c>
      <c r="BL398" s="48"/>
      <c r="BM398" s="48"/>
      <c r="BN398" s="48"/>
      <c r="BO398" s="48"/>
      <c r="BP398" s="48" t="s">
        <v>181</v>
      </c>
      <c r="BQ398" s="48"/>
      <c r="BR398" s="48"/>
      <c r="BS398" s="48">
        <v>0</v>
      </c>
      <c r="BT398" s="48"/>
      <c r="BU398" s="48"/>
      <c r="BW398" s="24" t="str">
        <f ca="1">VLOOKUP(BX398,Data!B:D,3,0)</f>
        <v>김화니</v>
      </c>
      <c r="BX398" s="24" t="str">
        <f>IFERROR(VLOOKUP(M398, 할인점점포등록!E:I, 5, 0), M398)</f>
        <v>신덕팜</v>
      </c>
    </row>
    <row r="399" spans="2:76" ht="16.5" customHeight="1" x14ac:dyDescent="0.3">
      <c r="B399" s="47"/>
      <c r="C399" s="47" t="b">
        <v>1</v>
      </c>
      <c r="D399" s="48"/>
      <c r="E399" s="48" t="s">
        <v>211</v>
      </c>
      <c r="F399" s="48">
        <v>202610010059</v>
      </c>
      <c r="G399" s="52">
        <v>46296</v>
      </c>
      <c r="H399" s="48" t="s">
        <v>82</v>
      </c>
      <c r="I399" s="48" t="s">
        <v>83</v>
      </c>
      <c r="J399" s="48" t="s">
        <v>212</v>
      </c>
      <c r="K399" s="48" t="s">
        <v>213</v>
      </c>
      <c r="L399" s="48" t="s">
        <v>542</v>
      </c>
      <c r="M399" s="48" t="s">
        <v>542</v>
      </c>
      <c r="N399" s="48"/>
      <c r="O399" s="47" t="s">
        <v>543</v>
      </c>
      <c r="P399" s="48" t="s">
        <v>542</v>
      </c>
      <c r="Q399" s="48"/>
      <c r="R399" s="47" t="b">
        <v>0</v>
      </c>
      <c r="S399" s="48" t="s">
        <v>249</v>
      </c>
      <c r="T399" s="48" t="s">
        <v>250</v>
      </c>
      <c r="U399" s="48">
        <v>30</v>
      </c>
      <c r="V399" s="48" t="s">
        <v>234</v>
      </c>
      <c r="W399" s="48" t="s">
        <v>235</v>
      </c>
      <c r="X399" s="48" t="s">
        <v>236</v>
      </c>
      <c r="Y399" s="47"/>
      <c r="Z399" s="48" t="s">
        <v>84</v>
      </c>
      <c r="AA399" s="49">
        <v>18000</v>
      </c>
      <c r="AB399" s="49">
        <v>16200</v>
      </c>
      <c r="AC399" s="49">
        <v>20</v>
      </c>
      <c r="AD399" s="47" t="b">
        <v>1</v>
      </c>
      <c r="AE399" s="50">
        <v>10</v>
      </c>
      <c r="AF399" s="48" t="s">
        <v>9</v>
      </c>
      <c r="AG399" s="49">
        <v>1</v>
      </c>
      <c r="AH399" s="49">
        <v>16200</v>
      </c>
      <c r="AI399" s="49">
        <v>294545</v>
      </c>
      <c r="AJ399" s="49">
        <v>29455</v>
      </c>
      <c r="AK399" s="49">
        <v>324000</v>
      </c>
      <c r="AL399" s="50">
        <v>294545</v>
      </c>
      <c r="AM399" s="50">
        <v>29455</v>
      </c>
      <c r="AN399" s="50">
        <v>324000</v>
      </c>
      <c r="AO399" s="47"/>
      <c r="AP399" s="48" t="s">
        <v>84</v>
      </c>
      <c r="AQ399" s="51">
        <v>20</v>
      </c>
      <c r="AR399" s="48" t="s">
        <v>221</v>
      </c>
      <c r="AS399" s="48">
        <v>26001</v>
      </c>
      <c r="AT399" s="47" t="b">
        <v>0</v>
      </c>
      <c r="AU399" s="48" t="s">
        <v>81</v>
      </c>
      <c r="AV399" s="48"/>
      <c r="AW399" s="48" t="s">
        <v>222</v>
      </c>
      <c r="AX399" s="48"/>
      <c r="AY399" s="48" t="s">
        <v>85</v>
      </c>
      <c r="AZ399" s="47" t="b">
        <v>0</v>
      </c>
      <c r="BA399" s="47"/>
      <c r="BB399" s="47"/>
      <c r="BC399" s="48"/>
      <c r="BD399" s="48"/>
      <c r="BE399" s="47" t="b">
        <v>0</v>
      </c>
      <c r="BF399" s="47" t="b">
        <v>0</v>
      </c>
      <c r="BG399" s="48"/>
      <c r="BH399" s="48"/>
      <c r="BI399" s="49">
        <v>0</v>
      </c>
      <c r="BJ399" s="49">
        <v>0</v>
      </c>
      <c r="BK399" s="49">
        <v>324000</v>
      </c>
      <c r="BL399" s="48"/>
      <c r="BM399" s="48"/>
      <c r="BN399" s="48"/>
      <c r="BO399" s="48"/>
      <c r="BP399" s="48" t="s">
        <v>181</v>
      </c>
      <c r="BQ399" s="48"/>
      <c r="BR399" s="48"/>
      <c r="BS399" s="48">
        <v>0</v>
      </c>
      <c r="BT399" s="48"/>
      <c r="BU399" s="48"/>
      <c r="BW399" s="24" t="str">
        <f ca="1">VLOOKUP(BX399,Data!B:D,3,0)</f>
        <v>김화니</v>
      </c>
      <c r="BX399" s="24" t="str">
        <f>IFERROR(VLOOKUP(M399, 할인점점포등록!E:I, 5, 0), M399)</f>
        <v>신덕팜</v>
      </c>
    </row>
    <row r="400" spans="2:76" ht="16.5" customHeight="1" x14ac:dyDescent="0.3">
      <c r="B400" s="47"/>
      <c r="C400" s="47" t="b">
        <v>1</v>
      </c>
      <c r="D400" s="48"/>
      <c r="E400" s="48" t="s">
        <v>211</v>
      </c>
      <c r="F400" s="48">
        <v>202610010059</v>
      </c>
      <c r="G400" s="52">
        <v>46296</v>
      </c>
      <c r="H400" s="48" t="s">
        <v>82</v>
      </c>
      <c r="I400" s="48" t="s">
        <v>83</v>
      </c>
      <c r="J400" s="48" t="s">
        <v>212</v>
      </c>
      <c r="K400" s="48" t="s">
        <v>213</v>
      </c>
      <c r="L400" s="48" t="s">
        <v>542</v>
      </c>
      <c r="M400" s="48" t="s">
        <v>542</v>
      </c>
      <c r="N400" s="48"/>
      <c r="O400" s="47" t="s">
        <v>543</v>
      </c>
      <c r="P400" s="48" t="s">
        <v>542</v>
      </c>
      <c r="Q400" s="48"/>
      <c r="R400" s="47" t="b">
        <v>0</v>
      </c>
      <c r="S400" s="48" t="s">
        <v>241</v>
      </c>
      <c r="T400" s="48" t="s">
        <v>242</v>
      </c>
      <c r="U400" s="48">
        <v>28</v>
      </c>
      <c r="V400" s="48" t="s">
        <v>234</v>
      </c>
      <c r="W400" s="48" t="s">
        <v>235</v>
      </c>
      <c r="X400" s="48" t="s">
        <v>236</v>
      </c>
      <c r="Y400" s="47"/>
      <c r="Z400" s="48" t="s">
        <v>84</v>
      </c>
      <c r="AA400" s="49">
        <v>12712</v>
      </c>
      <c r="AB400" s="49">
        <v>11441</v>
      </c>
      <c r="AC400" s="49">
        <v>20</v>
      </c>
      <c r="AD400" s="47" t="b">
        <v>1</v>
      </c>
      <c r="AE400" s="50">
        <v>10</v>
      </c>
      <c r="AF400" s="48" t="s">
        <v>9</v>
      </c>
      <c r="AG400" s="49">
        <v>1</v>
      </c>
      <c r="AH400" s="49">
        <v>11441</v>
      </c>
      <c r="AI400" s="49">
        <v>208018</v>
      </c>
      <c r="AJ400" s="49">
        <v>20802</v>
      </c>
      <c r="AK400" s="49">
        <v>228820</v>
      </c>
      <c r="AL400" s="50">
        <v>208018</v>
      </c>
      <c r="AM400" s="50">
        <v>20802</v>
      </c>
      <c r="AN400" s="50">
        <v>228820</v>
      </c>
      <c r="AO400" s="47"/>
      <c r="AP400" s="48" t="s">
        <v>84</v>
      </c>
      <c r="AQ400" s="51">
        <v>20</v>
      </c>
      <c r="AR400" s="48" t="s">
        <v>221</v>
      </c>
      <c r="AS400" s="48">
        <v>26001</v>
      </c>
      <c r="AT400" s="47" t="b">
        <v>0</v>
      </c>
      <c r="AU400" s="48" t="s">
        <v>81</v>
      </c>
      <c r="AV400" s="48"/>
      <c r="AW400" s="48" t="s">
        <v>222</v>
      </c>
      <c r="AX400" s="48"/>
      <c r="AY400" s="48" t="s">
        <v>85</v>
      </c>
      <c r="AZ400" s="47" t="b">
        <v>0</v>
      </c>
      <c r="BA400" s="47"/>
      <c r="BB400" s="47"/>
      <c r="BC400" s="48"/>
      <c r="BD400" s="48"/>
      <c r="BE400" s="47" t="b">
        <v>0</v>
      </c>
      <c r="BF400" s="47" t="b">
        <v>0</v>
      </c>
      <c r="BG400" s="48"/>
      <c r="BH400" s="48"/>
      <c r="BI400" s="49">
        <v>0</v>
      </c>
      <c r="BJ400" s="49">
        <v>0</v>
      </c>
      <c r="BK400" s="49">
        <v>228820</v>
      </c>
      <c r="BL400" s="48"/>
      <c r="BM400" s="48"/>
      <c r="BN400" s="48"/>
      <c r="BO400" s="48"/>
      <c r="BP400" s="48" t="s">
        <v>181</v>
      </c>
      <c r="BQ400" s="48"/>
      <c r="BR400" s="48"/>
      <c r="BS400" s="48">
        <v>0</v>
      </c>
      <c r="BT400" s="48"/>
      <c r="BU400" s="48"/>
      <c r="BW400" s="24" t="str">
        <f ca="1">VLOOKUP(BX400,Data!B:D,3,0)</f>
        <v>김화니</v>
      </c>
      <c r="BX400" s="24" t="str">
        <f>IFERROR(VLOOKUP(M400, 할인점점포등록!E:I, 5, 0), M400)</f>
        <v>신덕팜</v>
      </c>
    </row>
    <row r="401" spans="2:76" ht="16.5" customHeight="1" x14ac:dyDescent="0.3">
      <c r="B401" s="47"/>
      <c r="C401" s="47" t="b">
        <v>1</v>
      </c>
      <c r="D401" s="48"/>
      <c r="E401" s="48" t="s">
        <v>211</v>
      </c>
      <c r="F401" s="48">
        <v>202610010059</v>
      </c>
      <c r="G401" s="52">
        <v>46296</v>
      </c>
      <c r="H401" s="48" t="s">
        <v>82</v>
      </c>
      <c r="I401" s="48" t="s">
        <v>83</v>
      </c>
      <c r="J401" s="48" t="s">
        <v>212</v>
      </c>
      <c r="K401" s="48" t="s">
        <v>213</v>
      </c>
      <c r="L401" s="48" t="s">
        <v>542</v>
      </c>
      <c r="M401" s="48" t="s">
        <v>542</v>
      </c>
      <c r="N401" s="48"/>
      <c r="O401" s="47" t="s">
        <v>543</v>
      </c>
      <c r="P401" s="48" t="s">
        <v>542</v>
      </c>
      <c r="Q401" s="48"/>
      <c r="R401" s="47" t="b">
        <v>0</v>
      </c>
      <c r="S401" s="48" t="s">
        <v>389</v>
      </c>
      <c r="T401" s="48" t="s">
        <v>390</v>
      </c>
      <c r="U401" s="48">
        <v>30</v>
      </c>
      <c r="V401" s="48" t="s">
        <v>234</v>
      </c>
      <c r="W401" s="48" t="s">
        <v>235</v>
      </c>
      <c r="X401" s="48" t="s">
        <v>236</v>
      </c>
      <c r="Y401" s="47"/>
      <c r="Z401" s="48" t="s">
        <v>84</v>
      </c>
      <c r="AA401" s="49">
        <v>19320</v>
      </c>
      <c r="AB401" s="49">
        <v>17388</v>
      </c>
      <c r="AC401" s="49">
        <v>10</v>
      </c>
      <c r="AD401" s="47" t="b">
        <v>1</v>
      </c>
      <c r="AE401" s="50">
        <v>10</v>
      </c>
      <c r="AF401" s="48" t="s">
        <v>9</v>
      </c>
      <c r="AG401" s="49">
        <v>1</v>
      </c>
      <c r="AH401" s="49">
        <v>17388</v>
      </c>
      <c r="AI401" s="49">
        <v>158073</v>
      </c>
      <c r="AJ401" s="49">
        <v>15807</v>
      </c>
      <c r="AK401" s="49">
        <v>173880</v>
      </c>
      <c r="AL401" s="50">
        <v>158073</v>
      </c>
      <c r="AM401" s="50">
        <v>15807</v>
      </c>
      <c r="AN401" s="50">
        <v>173880</v>
      </c>
      <c r="AO401" s="47"/>
      <c r="AP401" s="48" t="s">
        <v>84</v>
      </c>
      <c r="AQ401" s="51">
        <v>10</v>
      </c>
      <c r="AR401" s="48" t="s">
        <v>221</v>
      </c>
      <c r="AS401" s="48">
        <v>25001</v>
      </c>
      <c r="AT401" s="47" t="b">
        <v>0</v>
      </c>
      <c r="AU401" s="48" t="s">
        <v>81</v>
      </c>
      <c r="AV401" s="48"/>
      <c r="AW401" s="48" t="s">
        <v>222</v>
      </c>
      <c r="AX401" s="48"/>
      <c r="AY401" s="48" t="s">
        <v>85</v>
      </c>
      <c r="AZ401" s="47" t="b">
        <v>0</v>
      </c>
      <c r="BA401" s="47"/>
      <c r="BB401" s="47"/>
      <c r="BC401" s="48"/>
      <c r="BD401" s="48"/>
      <c r="BE401" s="47" t="b">
        <v>0</v>
      </c>
      <c r="BF401" s="47" t="b">
        <v>0</v>
      </c>
      <c r="BG401" s="48"/>
      <c r="BH401" s="48"/>
      <c r="BI401" s="49">
        <v>0</v>
      </c>
      <c r="BJ401" s="49">
        <v>0</v>
      </c>
      <c r="BK401" s="49">
        <v>173880</v>
      </c>
      <c r="BL401" s="48"/>
      <c r="BM401" s="48"/>
      <c r="BN401" s="48"/>
      <c r="BO401" s="48"/>
      <c r="BP401" s="48" t="s">
        <v>181</v>
      </c>
      <c r="BQ401" s="48"/>
      <c r="BR401" s="48"/>
      <c r="BS401" s="48">
        <v>0</v>
      </c>
      <c r="BT401" s="48"/>
      <c r="BU401" s="48"/>
      <c r="BW401" s="24" t="str">
        <f ca="1">VLOOKUP(BX401,Data!B:D,3,0)</f>
        <v>김화니</v>
      </c>
      <c r="BX401" s="24" t="str">
        <f>IFERROR(VLOOKUP(M401, 할인점점포등록!E:I, 5, 0), M401)</f>
        <v>신덕팜</v>
      </c>
    </row>
    <row r="402" spans="2:76" ht="16.5" customHeight="1" x14ac:dyDescent="0.3">
      <c r="B402" s="47"/>
      <c r="C402" s="47" t="b">
        <v>1</v>
      </c>
      <c r="D402" s="48"/>
      <c r="E402" s="48" t="s">
        <v>211</v>
      </c>
      <c r="F402" s="48">
        <v>202610010059</v>
      </c>
      <c r="G402" s="52">
        <v>46296</v>
      </c>
      <c r="H402" s="48" t="s">
        <v>82</v>
      </c>
      <c r="I402" s="48" t="s">
        <v>83</v>
      </c>
      <c r="J402" s="48" t="s">
        <v>212</v>
      </c>
      <c r="K402" s="48" t="s">
        <v>213</v>
      </c>
      <c r="L402" s="48" t="s">
        <v>542</v>
      </c>
      <c r="M402" s="48" t="s">
        <v>542</v>
      </c>
      <c r="N402" s="48"/>
      <c r="O402" s="47" t="s">
        <v>543</v>
      </c>
      <c r="P402" s="48" t="s">
        <v>542</v>
      </c>
      <c r="Q402" s="48"/>
      <c r="R402" s="47" t="b">
        <v>0</v>
      </c>
      <c r="S402" s="48" t="s">
        <v>251</v>
      </c>
      <c r="T402" s="48" t="s">
        <v>252</v>
      </c>
      <c r="U402" s="48">
        <v>1</v>
      </c>
      <c r="V402" s="48" t="s">
        <v>234</v>
      </c>
      <c r="W402" s="48" t="s">
        <v>235</v>
      </c>
      <c r="X402" s="48" t="s">
        <v>253</v>
      </c>
      <c r="Y402" s="47"/>
      <c r="Z402" s="48" t="s">
        <v>84</v>
      </c>
      <c r="AA402" s="49">
        <v>3450</v>
      </c>
      <c r="AB402" s="49">
        <v>3105</v>
      </c>
      <c r="AC402" s="49">
        <v>40</v>
      </c>
      <c r="AD402" s="47" t="b">
        <v>1</v>
      </c>
      <c r="AE402" s="50">
        <v>10</v>
      </c>
      <c r="AF402" s="48" t="s">
        <v>9</v>
      </c>
      <c r="AG402" s="49">
        <v>1</v>
      </c>
      <c r="AH402" s="49">
        <v>3105</v>
      </c>
      <c r="AI402" s="49">
        <v>112909</v>
      </c>
      <c r="AJ402" s="49">
        <v>11291</v>
      </c>
      <c r="AK402" s="49">
        <v>124200</v>
      </c>
      <c r="AL402" s="50">
        <v>112909</v>
      </c>
      <c r="AM402" s="50">
        <v>11291</v>
      </c>
      <c r="AN402" s="50">
        <v>124200</v>
      </c>
      <c r="AO402" s="47"/>
      <c r="AP402" s="48" t="s">
        <v>84</v>
      </c>
      <c r="AQ402" s="51">
        <v>40</v>
      </c>
      <c r="AR402" s="48" t="s">
        <v>221</v>
      </c>
      <c r="AS402" s="48">
        <v>25001</v>
      </c>
      <c r="AT402" s="47" t="b">
        <v>0</v>
      </c>
      <c r="AU402" s="48" t="s">
        <v>81</v>
      </c>
      <c r="AV402" s="48"/>
      <c r="AW402" s="48" t="s">
        <v>222</v>
      </c>
      <c r="AX402" s="48"/>
      <c r="AY402" s="48" t="s">
        <v>85</v>
      </c>
      <c r="AZ402" s="47" t="b">
        <v>0</v>
      </c>
      <c r="BA402" s="47"/>
      <c r="BB402" s="47"/>
      <c r="BC402" s="48"/>
      <c r="BD402" s="48"/>
      <c r="BE402" s="47" t="b">
        <v>0</v>
      </c>
      <c r="BF402" s="47" t="b">
        <v>0</v>
      </c>
      <c r="BG402" s="48"/>
      <c r="BH402" s="48"/>
      <c r="BI402" s="49">
        <v>0</v>
      </c>
      <c r="BJ402" s="49">
        <v>0</v>
      </c>
      <c r="BK402" s="49">
        <v>124200</v>
      </c>
      <c r="BL402" s="48"/>
      <c r="BM402" s="48"/>
      <c r="BN402" s="48"/>
      <c r="BO402" s="48"/>
      <c r="BP402" s="48" t="s">
        <v>181</v>
      </c>
      <c r="BQ402" s="48"/>
      <c r="BR402" s="48"/>
      <c r="BS402" s="48">
        <v>0</v>
      </c>
      <c r="BT402" s="48"/>
      <c r="BU402" s="48"/>
      <c r="BW402" s="24" t="str">
        <f ca="1">VLOOKUP(BX402,Data!B:D,3,0)</f>
        <v>김화니</v>
      </c>
      <c r="BX402" s="24" t="str">
        <f>IFERROR(VLOOKUP(M402, 할인점점포등록!E:I, 5, 0), M402)</f>
        <v>신덕팜</v>
      </c>
    </row>
    <row r="403" spans="2:76" ht="16.5" customHeight="1" x14ac:dyDescent="0.3">
      <c r="B403" s="47"/>
      <c r="C403" s="47" t="b">
        <v>1</v>
      </c>
      <c r="D403" s="48"/>
      <c r="E403" s="48" t="s">
        <v>211</v>
      </c>
      <c r="F403" s="48">
        <v>202610010059</v>
      </c>
      <c r="G403" s="52">
        <v>46296</v>
      </c>
      <c r="H403" s="48" t="s">
        <v>82</v>
      </c>
      <c r="I403" s="48" t="s">
        <v>83</v>
      </c>
      <c r="J403" s="48" t="s">
        <v>212</v>
      </c>
      <c r="K403" s="48" t="s">
        <v>213</v>
      </c>
      <c r="L403" s="48" t="s">
        <v>542</v>
      </c>
      <c r="M403" s="48" t="s">
        <v>542</v>
      </c>
      <c r="N403" s="48"/>
      <c r="O403" s="47" t="s">
        <v>543</v>
      </c>
      <c r="P403" s="48" t="s">
        <v>542</v>
      </c>
      <c r="Q403" s="48"/>
      <c r="R403" s="47" t="b">
        <v>0</v>
      </c>
      <c r="S403" s="48" t="s">
        <v>400</v>
      </c>
      <c r="T403" s="48" t="s">
        <v>401</v>
      </c>
      <c r="U403" s="48">
        <v>30</v>
      </c>
      <c r="V403" s="48" t="s">
        <v>234</v>
      </c>
      <c r="W403" s="48" t="s">
        <v>235</v>
      </c>
      <c r="X403" s="48" t="s">
        <v>330</v>
      </c>
      <c r="Y403" s="47"/>
      <c r="Z403" s="48" t="s">
        <v>84</v>
      </c>
      <c r="AA403" s="49">
        <v>5880</v>
      </c>
      <c r="AB403" s="49">
        <v>5292</v>
      </c>
      <c r="AC403" s="49">
        <v>20</v>
      </c>
      <c r="AD403" s="47" t="b">
        <v>1</v>
      </c>
      <c r="AE403" s="50">
        <v>10</v>
      </c>
      <c r="AF403" s="48" t="s">
        <v>9</v>
      </c>
      <c r="AG403" s="49">
        <v>1</v>
      </c>
      <c r="AH403" s="49">
        <v>5292</v>
      </c>
      <c r="AI403" s="49">
        <v>96218</v>
      </c>
      <c r="AJ403" s="49">
        <v>9622</v>
      </c>
      <c r="AK403" s="49">
        <v>105840</v>
      </c>
      <c r="AL403" s="50">
        <v>96218</v>
      </c>
      <c r="AM403" s="50">
        <v>9622</v>
      </c>
      <c r="AN403" s="50">
        <v>105840</v>
      </c>
      <c r="AO403" s="47"/>
      <c r="AP403" s="48" t="s">
        <v>84</v>
      </c>
      <c r="AQ403" s="51">
        <v>20</v>
      </c>
      <c r="AR403" s="48" t="s">
        <v>221</v>
      </c>
      <c r="AS403" s="48" t="s">
        <v>237</v>
      </c>
      <c r="AT403" s="47" t="b">
        <v>0</v>
      </c>
      <c r="AU403" s="48" t="s">
        <v>81</v>
      </c>
      <c r="AV403" s="48"/>
      <c r="AW403" s="48" t="s">
        <v>222</v>
      </c>
      <c r="AX403" s="48"/>
      <c r="AY403" s="48" t="s">
        <v>85</v>
      </c>
      <c r="AZ403" s="47" t="b">
        <v>0</v>
      </c>
      <c r="BA403" s="47"/>
      <c r="BB403" s="47"/>
      <c r="BC403" s="48"/>
      <c r="BD403" s="48"/>
      <c r="BE403" s="47" t="b">
        <v>0</v>
      </c>
      <c r="BF403" s="47" t="b">
        <v>0</v>
      </c>
      <c r="BG403" s="48"/>
      <c r="BH403" s="48"/>
      <c r="BI403" s="49">
        <v>0</v>
      </c>
      <c r="BJ403" s="49">
        <v>0</v>
      </c>
      <c r="BK403" s="49">
        <v>105840</v>
      </c>
      <c r="BL403" s="48"/>
      <c r="BM403" s="48"/>
      <c r="BN403" s="48"/>
      <c r="BO403" s="48"/>
      <c r="BP403" s="48" t="s">
        <v>181</v>
      </c>
      <c r="BQ403" s="48"/>
      <c r="BR403" s="48"/>
      <c r="BS403" s="48">
        <v>0</v>
      </c>
      <c r="BT403" s="48"/>
      <c r="BU403" s="48"/>
      <c r="BW403" s="24" t="str">
        <f ca="1">VLOOKUP(BX403,Data!B:D,3,0)</f>
        <v>김화니</v>
      </c>
      <c r="BX403" s="24" t="str">
        <f>IFERROR(VLOOKUP(M403, 할인점점포등록!E:I, 5, 0), M403)</f>
        <v>신덕팜</v>
      </c>
    </row>
    <row r="404" spans="2:76" ht="16.5" customHeight="1" x14ac:dyDescent="0.3">
      <c r="B404" s="47"/>
      <c r="C404" s="47" t="b">
        <v>1</v>
      </c>
      <c r="D404" s="48"/>
      <c r="E404" s="48" t="s">
        <v>211</v>
      </c>
      <c r="F404" s="48">
        <v>202610010059</v>
      </c>
      <c r="G404" s="52">
        <v>46296</v>
      </c>
      <c r="H404" s="48" t="s">
        <v>82</v>
      </c>
      <c r="I404" s="48" t="s">
        <v>83</v>
      </c>
      <c r="J404" s="48" t="s">
        <v>212</v>
      </c>
      <c r="K404" s="48" t="s">
        <v>213</v>
      </c>
      <c r="L404" s="48" t="s">
        <v>542</v>
      </c>
      <c r="M404" s="48" t="s">
        <v>542</v>
      </c>
      <c r="N404" s="48"/>
      <c r="O404" s="47" t="s">
        <v>543</v>
      </c>
      <c r="P404" s="48" t="s">
        <v>542</v>
      </c>
      <c r="Q404" s="48"/>
      <c r="R404" s="47" t="b">
        <v>0</v>
      </c>
      <c r="S404" s="48" t="s">
        <v>229</v>
      </c>
      <c r="T404" s="48" t="s">
        <v>230</v>
      </c>
      <c r="U404" s="48">
        <v>30</v>
      </c>
      <c r="V404" s="48" t="s">
        <v>218</v>
      </c>
      <c r="W404" s="48" t="s">
        <v>219</v>
      </c>
      <c r="X404" s="48" t="s">
        <v>225</v>
      </c>
      <c r="Y404" s="47"/>
      <c r="Z404" s="48" t="s">
        <v>84</v>
      </c>
      <c r="AA404" s="49">
        <v>3750</v>
      </c>
      <c r="AB404" s="49">
        <v>3375</v>
      </c>
      <c r="AC404" s="49">
        <v>40</v>
      </c>
      <c r="AD404" s="47" t="b">
        <v>1</v>
      </c>
      <c r="AE404" s="50">
        <v>10</v>
      </c>
      <c r="AF404" s="48" t="s">
        <v>9</v>
      </c>
      <c r="AG404" s="49">
        <v>1</v>
      </c>
      <c r="AH404" s="49">
        <v>3375</v>
      </c>
      <c r="AI404" s="49">
        <v>122727</v>
      </c>
      <c r="AJ404" s="49">
        <v>12273</v>
      </c>
      <c r="AK404" s="49">
        <v>135000</v>
      </c>
      <c r="AL404" s="50">
        <v>122727</v>
      </c>
      <c r="AM404" s="50">
        <v>12273</v>
      </c>
      <c r="AN404" s="50">
        <v>135000</v>
      </c>
      <c r="AO404" s="47"/>
      <c r="AP404" s="48" t="s">
        <v>84</v>
      </c>
      <c r="AQ404" s="51">
        <v>40</v>
      </c>
      <c r="AR404" s="48" t="s">
        <v>221</v>
      </c>
      <c r="AS404" s="48" t="s">
        <v>231</v>
      </c>
      <c r="AT404" s="47" t="b">
        <v>0</v>
      </c>
      <c r="AU404" s="48" t="s">
        <v>81</v>
      </c>
      <c r="AV404" s="48"/>
      <c r="AW404" s="48" t="s">
        <v>222</v>
      </c>
      <c r="AX404" s="48"/>
      <c r="AY404" s="48" t="s">
        <v>85</v>
      </c>
      <c r="AZ404" s="47" t="b">
        <v>0</v>
      </c>
      <c r="BA404" s="47"/>
      <c r="BB404" s="47"/>
      <c r="BC404" s="48"/>
      <c r="BD404" s="48"/>
      <c r="BE404" s="47" t="b">
        <v>0</v>
      </c>
      <c r="BF404" s="47" t="b">
        <v>0</v>
      </c>
      <c r="BG404" s="48"/>
      <c r="BH404" s="48"/>
      <c r="BI404" s="49">
        <v>0</v>
      </c>
      <c r="BJ404" s="49">
        <v>0</v>
      </c>
      <c r="BK404" s="49">
        <v>135000</v>
      </c>
      <c r="BL404" s="48"/>
      <c r="BM404" s="48"/>
      <c r="BN404" s="48"/>
      <c r="BO404" s="48"/>
      <c r="BP404" s="48" t="s">
        <v>181</v>
      </c>
      <c r="BQ404" s="48"/>
      <c r="BR404" s="48"/>
      <c r="BS404" s="48">
        <v>0</v>
      </c>
      <c r="BT404" s="48"/>
      <c r="BU404" s="48"/>
      <c r="BW404" s="24" t="str">
        <f ca="1">VLOOKUP(BX404,Data!B:D,3,0)</f>
        <v>김화니</v>
      </c>
      <c r="BX404" s="24" t="str">
        <f>IFERROR(VLOOKUP(M404, 할인점점포등록!E:I, 5, 0), M404)</f>
        <v>신덕팜</v>
      </c>
    </row>
    <row r="405" spans="2:76" ht="16.5" customHeight="1" x14ac:dyDescent="0.3">
      <c r="B405" s="47"/>
      <c r="C405" s="47" t="b">
        <v>1</v>
      </c>
      <c r="D405" s="48"/>
      <c r="E405" s="48" t="s">
        <v>211</v>
      </c>
      <c r="F405" s="48">
        <v>202610010059</v>
      </c>
      <c r="G405" s="52">
        <v>46296</v>
      </c>
      <c r="H405" s="48" t="s">
        <v>82</v>
      </c>
      <c r="I405" s="48" t="s">
        <v>83</v>
      </c>
      <c r="J405" s="48" t="s">
        <v>212</v>
      </c>
      <c r="K405" s="48" t="s">
        <v>213</v>
      </c>
      <c r="L405" s="48" t="s">
        <v>542</v>
      </c>
      <c r="M405" s="48" t="s">
        <v>542</v>
      </c>
      <c r="N405" s="48"/>
      <c r="O405" s="47" t="s">
        <v>543</v>
      </c>
      <c r="P405" s="48" t="s">
        <v>542</v>
      </c>
      <c r="Q405" s="48"/>
      <c r="R405" s="47" t="b">
        <v>0</v>
      </c>
      <c r="S405" s="48" t="s">
        <v>337</v>
      </c>
      <c r="T405" s="48" t="s">
        <v>338</v>
      </c>
      <c r="U405" s="48">
        <v>100</v>
      </c>
      <c r="V405" s="48" t="s">
        <v>234</v>
      </c>
      <c r="W405" s="48" t="s">
        <v>235</v>
      </c>
      <c r="X405" s="48" t="s">
        <v>330</v>
      </c>
      <c r="Y405" s="47"/>
      <c r="Z405" s="48" t="s">
        <v>84</v>
      </c>
      <c r="AA405" s="49">
        <v>33000</v>
      </c>
      <c r="AB405" s="49">
        <v>29700</v>
      </c>
      <c r="AC405" s="49">
        <v>30</v>
      </c>
      <c r="AD405" s="47" t="b">
        <v>1</v>
      </c>
      <c r="AE405" s="50">
        <v>10</v>
      </c>
      <c r="AF405" s="48" t="s">
        <v>9</v>
      </c>
      <c r="AG405" s="49">
        <v>1</v>
      </c>
      <c r="AH405" s="49">
        <v>29700</v>
      </c>
      <c r="AI405" s="49">
        <v>810000</v>
      </c>
      <c r="AJ405" s="49">
        <v>81000</v>
      </c>
      <c r="AK405" s="49">
        <v>891000</v>
      </c>
      <c r="AL405" s="50">
        <v>810000</v>
      </c>
      <c r="AM405" s="50">
        <v>81000</v>
      </c>
      <c r="AN405" s="50">
        <v>891000</v>
      </c>
      <c r="AO405" s="47"/>
      <c r="AP405" s="48" t="s">
        <v>84</v>
      </c>
      <c r="AQ405" s="51">
        <v>30</v>
      </c>
      <c r="AR405" s="48" t="s">
        <v>221</v>
      </c>
      <c r="AS405" s="48" t="s">
        <v>981</v>
      </c>
      <c r="AT405" s="47" t="b">
        <v>0</v>
      </c>
      <c r="AU405" s="48" t="s">
        <v>81</v>
      </c>
      <c r="AV405" s="48"/>
      <c r="AW405" s="48" t="s">
        <v>222</v>
      </c>
      <c r="AX405" s="48"/>
      <c r="AY405" s="48" t="s">
        <v>85</v>
      </c>
      <c r="AZ405" s="47" t="b">
        <v>0</v>
      </c>
      <c r="BA405" s="47"/>
      <c r="BB405" s="47"/>
      <c r="BC405" s="48"/>
      <c r="BD405" s="48"/>
      <c r="BE405" s="47" t="b">
        <v>0</v>
      </c>
      <c r="BF405" s="47" t="b">
        <v>0</v>
      </c>
      <c r="BG405" s="48"/>
      <c r="BH405" s="48"/>
      <c r="BI405" s="49">
        <v>0</v>
      </c>
      <c r="BJ405" s="49">
        <v>0</v>
      </c>
      <c r="BK405" s="49">
        <v>891000</v>
      </c>
      <c r="BL405" s="48"/>
      <c r="BM405" s="48"/>
      <c r="BN405" s="48"/>
      <c r="BO405" s="48"/>
      <c r="BP405" s="48" t="s">
        <v>181</v>
      </c>
      <c r="BQ405" s="48"/>
      <c r="BR405" s="48"/>
      <c r="BS405" s="48">
        <v>0</v>
      </c>
      <c r="BT405" s="48"/>
      <c r="BU405" s="48"/>
      <c r="BW405" s="24" t="str">
        <f ca="1">VLOOKUP(BX405,Data!B:D,3,0)</f>
        <v>김화니</v>
      </c>
      <c r="BX405" s="24" t="str">
        <f>IFERROR(VLOOKUP(M405, 할인점점포등록!E:I, 5, 0), M405)</f>
        <v>신덕팜</v>
      </c>
    </row>
    <row r="406" spans="2:76" ht="16.5" customHeight="1" x14ac:dyDescent="0.3">
      <c r="B406" s="47"/>
      <c r="C406" s="47" t="b">
        <v>1</v>
      </c>
      <c r="D406" s="48"/>
      <c r="E406" s="48" t="s">
        <v>211</v>
      </c>
      <c r="F406" s="48">
        <v>202610010059</v>
      </c>
      <c r="G406" s="52">
        <v>46296</v>
      </c>
      <c r="H406" s="48" t="s">
        <v>82</v>
      </c>
      <c r="I406" s="48" t="s">
        <v>83</v>
      </c>
      <c r="J406" s="48" t="s">
        <v>212</v>
      </c>
      <c r="K406" s="48" t="s">
        <v>213</v>
      </c>
      <c r="L406" s="48" t="s">
        <v>542</v>
      </c>
      <c r="M406" s="48" t="s">
        <v>542</v>
      </c>
      <c r="N406" s="48"/>
      <c r="O406" s="47" t="s">
        <v>543</v>
      </c>
      <c r="P406" s="48" t="s">
        <v>542</v>
      </c>
      <c r="Q406" s="48"/>
      <c r="R406" s="47" t="b">
        <v>0</v>
      </c>
      <c r="S406" s="48" t="s">
        <v>365</v>
      </c>
      <c r="T406" s="48" t="s">
        <v>366</v>
      </c>
      <c r="U406" s="48">
        <v>30</v>
      </c>
      <c r="V406" s="48" t="s">
        <v>234</v>
      </c>
      <c r="W406" s="48" t="s">
        <v>235</v>
      </c>
      <c r="X406" s="48" t="s">
        <v>236</v>
      </c>
      <c r="Y406" s="47"/>
      <c r="Z406" s="48" t="s">
        <v>84</v>
      </c>
      <c r="AA406" s="49">
        <v>18660</v>
      </c>
      <c r="AB406" s="49">
        <v>16794</v>
      </c>
      <c r="AC406" s="49">
        <v>40</v>
      </c>
      <c r="AD406" s="47" t="b">
        <v>1</v>
      </c>
      <c r="AE406" s="50">
        <v>10</v>
      </c>
      <c r="AF406" s="48" t="s">
        <v>9</v>
      </c>
      <c r="AG406" s="49">
        <v>1</v>
      </c>
      <c r="AH406" s="49">
        <v>16794</v>
      </c>
      <c r="AI406" s="49">
        <v>610691</v>
      </c>
      <c r="AJ406" s="49">
        <v>61069</v>
      </c>
      <c r="AK406" s="49">
        <v>671760</v>
      </c>
      <c r="AL406" s="50">
        <v>610691</v>
      </c>
      <c r="AM406" s="50">
        <v>61069</v>
      </c>
      <c r="AN406" s="50">
        <v>671760</v>
      </c>
      <c r="AO406" s="47"/>
      <c r="AP406" s="48" t="s">
        <v>84</v>
      </c>
      <c r="AQ406" s="51">
        <v>40</v>
      </c>
      <c r="AR406" s="48" t="s">
        <v>221</v>
      </c>
      <c r="AS406" s="48">
        <v>25001</v>
      </c>
      <c r="AT406" s="47" t="b">
        <v>0</v>
      </c>
      <c r="AU406" s="48" t="s">
        <v>81</v>
      </c>
      <c r="AV406" s="48"/>
      <c r="AW406" s="48" t="s">
        <v>222</v>
      </c>
      <c r="AX406" s="48"/>
      <c r="AY406" s="48" t="s">
        <v>85</v>
      </c>
      <c r="AZ406" s="47" t="b">
        <v>0</v>
      </c>
      <c r="BA406" s="47"/>
      <c r="BB406" s="47"/>
      <c r="BC406" s="48"/>
      <c r="BD406" s="48"/>
      <c r="BE406" s="47" t="b">
        <v>0</v>
      </c>
      <c r="BF406" s="47" t="b">
        <v>0</v>
      </c>
      <c r="BG406" s="48"/>
      <c r="BH406" s="48"/>
      <c r="BI406" s="49">
        <v>0</v>
      </c>
      <c r="BJ406" s="49">
        <v>0</v>
      </c>
      <c r="BK406" s="49">
        <v>671760</v>
      </c>
      <c r="BL406" s="48"/>
      <c r="BM406" s="48"/>
      <c r="BN406" s="48"/>
      <c r="BO406" s="48"/>
      <c r="BP406" s="48" t="s">
        <v>181</v>
      </c>
      <c r="BQ406" s="48"/>
      <c r="BR406" s="48"/>
      <c r="BS406" s="48">
        <v>0</v>
      </c>
      <c r="BT406" s="48"/>
      <c r="BU406" s="48"/>
      <c r="BW406" s="24" t="str">
        <f ca="1">VLOOKUP(BX406,Data!B:D,3,0)</f>
        <v>김화니</v>
      </c>
      <c r="BX406" s="24" t="str">
        <f>IFERROR(VLOOKUP(M406, 할인점점포등록!E:I, 5, 0), M406)</f>
        <v>신덕팜</v>
      </c>
    </row>
    <row r="407" spans="2:76" ht="16.5" customHeight="1" x14ac:dyDescent="0.3">
      <c r="B407" s="47"/>
      <c r="C407" s="47" t="b">
        <v>1</v>
      </c>
      <c r="D407" s="48"/>
      <c r="E407" s="48" t="s">
        <v>211</v>
      </c>
      <c r="F407" s="48">
        <v>202610010060</v>
      </c>
      <c r="G407" s="52">
        <v>46296</v>
      </c>
      <c r="H407" s="48" t="s">
        <v>82</v>
      </c>
      <c r="I407" s="48" t="s">
        <v>83</v>
      </c>
      <c r="J407" s="48" t="s">
        <v>212</v>
      </c>
      <c r="K407" s="48" t="s">
        <v>213</v>
      </c>
      <c r="L407" s="48" t="s">
        <v>625</v>
      </c>
      <c r="M407" s="48" t="s">
        <v>625</v>
      </c>
      <c r="N407" s="48"/>
      <c r="O407" s="47" t="s">
        <v>968</v>
      </c>
      <c r="P407" s="48" t="s">
        <v>969</v>
      </c>
      <c r="Q407" s="48"/>
      <c r="R407" s="47" t="b">
        <v>0</v>
      </c>
      <c r="S407" s="48" t="s">
        <v>263</v>
      </c>
      <c r="T407" s="48" t="s">
        <v>264</v>
      </c>
      <c r="U407" s="48">
        <v>28</v>
      </c>
      <c r="V407" s="48" t="s">
        <v>234</v>
      </c>
      <c r="W407" s="48" t="s">
        <v>235</v>
      </c>
      <c r="X407" s="48" t="s">
        <v>236</v>
      </c>
      <c r="Y407" s="47"/>
      <c r="Z407" s="48" t="s">
        <v>84</v>
      </c>
      <c r="AA407" s="49">
        <v>18172</v>
      </c>
      <c r="AB407" s="49">
        <v>16355</v>
      </c>
      <c r="AC407" s="49">
        <v>100</v>
      </c>
      <c r="AD407" s="47" t="b">
        <v>1</v>
      </c>
      <c r="AE407" s="50">
        <v>10</v>
      </c>
      <c r="AF407" s="48" t="s">
        <v>9</v>
      </c>
      <c r="AG407" s="49">
        <v>1</v>
      </c>
      <c r="AH407" s="49">
        <v>16355</v>
      </c>
      <c r="AI407" s="49">
        <v>1486818</v>
      </c>
      <c r="AJ407" s="49">
        <v>148682</v>
      </c>
      <c r="AK407" s="49">
        <v>1635500</v>
      </c>
      <c r="AL407" s="50">
        <v>1486818</v>
      </c>
      <c r="AM407" s="50">
        <v>148682</v>
      </c>
      <c r="AN407" s="50">
        <v>1635500</v>
      </c>
      <c r="AO407" s="47"/>
      <c r="AP407" s="48" t="s">
        <v>84</v>
      </c>
      <c r="AQ407" s="51">
        <v>100</v>
      </c>
      <c r="AR407" s="48" t="s">
        <v>221</v>
      </c>
      <c r="AS407" s="48">
        <v>26001</v>
      </c>
      <c r="AT407" s="47" t="b">
        <v>0</v>
      </c>
      <c r="AU407" s="48" t="s">
        <v>81</v>
      </c>
      <c r="AV407" s="48"/>
      <c r="AW407" s="48" t="s">
        <v>222</v>
      </c>
      <c r="AX407" s="48"/>
      <c r="AY407" s="48" t="s">
        <v>85</v>
      </c>
      <c r="AZ407" s="47" t="b">
        <v>0</v>
      </c>
      <c r="BA407" s="47"/>
      <c r="BB407" s="47"/>
      <c r="BC407" s="48"/>
      <c r="BD407" s="48"/>
      <c r="BE407" s="47" t="b">
        <v>0</v>
      </c>
      <c r="BF407" s="47" t="b">
        <v>0</v>
      </c>
      <c r="BG407" s="48"/>
      <c r="BH407" s="48"/>
      <c r="BI407" s="49">
        <v>0</v>
      </c>
      <c r="BJ407" s="49">
        <v>0</v>
      </c>
      <c r="BK407" s="49">
        <v>1635500</v>
      </c>
      <c r="BL407" s="48"/>
      <c r="BM407" s="48"/>
      <c r="BN407" s="48"/>
      <c r="BO407" s="48"/>
      <c r="BP407" s="48" t="s">
        <v>181</v>
      </c>
      <c r="BQ407" s="48" t="s">
        <v>1059</v>
      </c>
      <c r="BR407" s="48"/>
      <c r="BS407" s="48">
        <v>0</v>
      </c>
      <c r="BT407" s="48"/>
      <c r="BU407" s="48"/>
      <c r="BW407" s="24" t="str">
        <f ca="1">VLOOKUP(BX407,Data!B:D,3,0)</f>
        <v>김화니</v>
      </c>
      <c r="BX407" s="24" t="str">
        <f>IFERROR(VLOOKUP(M407, 할인점점포등록!E:I, 5, 0), M407)</f>
        <v>동원약품중부</v>
      </c>
    </row>
    <row r="408" spans="2:76" ht="16.5" customHeight="1" x14ac:dyDescent="0.3">
      <c r="B408" s="47"/>
      <c r="C408" s="47" t="b">
        <v>1</v>
      </c>
      <c r="D408" s="48"/>
      <c r="E408" s="48" t="s">
        <v>211</v>
      </c>
      <c r="F408" s="48">
        <v>202610010060</v>
      </c>
      <c r="G408" s="52">
        <v>46296</v>
      </c>
      <c r="H408" s="48" t="s">
        <v>82</v>
      </c>
      <c r="I408" s="48" t="s">
        <v>83</v>
      </c>
      <c r="J408" s="48" t="s">
        <v>212</v>
      </c>
      <c r="K408" s="48" t="s">
        <v>213</v>
      </c>
      <c r="L408" s="48" t="s">
        <v>625</v>
      </c>
      <c r="M408" s="48" t="s">
        <v>625</v>
      </c>
      <c r="N408" s="48"/>
      <c r="O408" s="47" t="s">
        <v>968</v>
      </c>
      <c r="P408" s="48" t="s">
        <v>969</v>
      </c>
      <c r="Q408" s="48"/>
      <c r="R408" s="47" t="b">
        <v>0</v>
      </c>
      <c r="S408" s="48" t="s">
        <v>249</v>
      </c>
      <c r="T408" s="48" t="s">
        <v>250</v>
      </c>
      <c r="U408" s="48">
        <v>30</v>
      </c>
      <c r="V408" s="48" t="s">
        <v>234</v>
      </c>
      <c r="W408" s="48" t="s">
        <v>235</v>
      </c>
      <c r="X408" s="48" t="s">
        <v>236</v>
      </c>
      <c r="Y408" s="47"/>
      <c r="Z408" s="48" t="s">
        <v>84</v>
      </c>
      <c r="AA408" s="49">
        <v>18000</v>
      </c>
      <c r="AB408" s="49">
        <v>16200</v>
      </c>
      <c r="AC408" s="49">
        <v>490</v>
      </c>
      <c r="AD408" s="47" t="b">
        <v>1</v>
      </c>
      <c r="AE408" s="50">
        <v>10</v>
      </c>
      <c r="AF408" s="48" t="s">
        <v>9</v>
      </c>
      <c r="AG408" s="49">
        <v>1</v>
      </c>
      <c r="AH408" s="49">
        <v>16200</v>
      </c>
      <c r="AI408" s="49">
        <v>7216364</v>
      </c>
      <c r="AJ408" s="49">
        <v>721636</v>
      </c>
      <c r="AK408" s="49">
        <v>7938000</v>
      </c>
      <c r="AL408" s="50">
        <v>7216364</v>
      </c>
      <c r="AM408" s="50">
        <v>721636</v>
      </c>
      <c r="AN408" s="50">
        <v>7938000</v>
      </c>
      <c r="AO408" s="47"/>
      <c r="AP408" s="48" t="s">
        <v>84</v>
      </c>
      <c r="AQ408" s="51">
        <v>490</v>
      </c>
      <c r="AR408" s="48" t="s">
        <v>221</v>
      </c>
      <c r="AS408" s="48">
        <v>26001</v>
      </c>
      <c r="AT408" s="47" t="b">
        <v>0</v>
      </c>
      <c r="AU408" s="48" t="s">
        <v>81</v>
      </c>
      <c r="AV408" s="48"/>
      <c r="AW408" s="48" t="s">
        <v>222</v>
      </c>
      <c r="AX408" s="48"/>
      <c r="AY408" s="48" t="s">
        <v>85</v>
      </c>
      <c r="AZ408" s="47" t="b">
        <v>0</v>
      </c>
      <c r="BA408" s="47"/>
      <c r="BB408" s="47"/>
      <c r="BC408" s="48"/>
      <c r="BD408" s="48"/>
      <c r="BE408" s="47" t="b">
        <v>0</v>
      </c>
      <c r="BF408" s="47" t="b">
        <v>0</v>
      </c>
      <c r="BG408" s="48"/>
      <c r="BH408" s="48"/>
      <c r="BI408" s="49">
        <v>0</v>
      </c>
      <c r="BJ408" s="49">
        <v>0</v>
      </c>
      <c r="BK408" s="49">
        <v>7938000</v>
      </c>
      <c r="BL408" s="48"/>
      <c r="BM408" s="48"/>
      <c r="BN408" s="48"/>
      <c r="BO408" s="48"/>
      <c r="BP408" s="48" t="s">
        <v>181</v>
      </c>
      <c r="BQ408" s="48" t="s">
        <v>1059</v>
      </c>
      <c r="BR408" s="48"/>
      <c r="BS408" s="48">
        <v>0</v>
      </c>
      <c r="BT408" s="48"/>
      <c r="BU408" s="48"/>
      <c r="BW408" s="24" t="str">
        <f ca="1">VLOOKUP(BX408,Data!B:D,3,0)</f>
        <v>김화니</v>
      </c>
      <c r="BX408" s="24" t="str">
        <f>IFERROR(VLOOKUP(M408, 할인점점포등록!E:I, 5, 0), M408)</f>
        <v>동원약품중부</v>
      </c>
    </row>
    <row r="409" spans="2:76" ht="16.5" customHeight="1" x14ac:dyDescent="0.3">
      <c r="B409" s="47"/>
      <c r="C409" s="47" t="b">
        <v>1</v>
      </c>
      <c r="D409" s="48"/>
      <c r="E409" s="48" t="s">
        <v>211</v>
      </c>
      <c r="F409" s="48">
        <v>202610010060</v>
      </c>
      <c r="G409" s="52">
        <v>46296</v>
      </c>
      <c r="H409" s="48" t="s">
        <v>82</v>
      </c>
      <c r="I409" s="48" t="s">
        <v>83</v>
      </c>
      <c r="J409" s="48" t="s">
        <v>212</v>
      </c>
      <c r="K409" s="48" t="s">
        <v>213</v>
      </c>
      <c r="L409" s="48" t="s">
        <v>625</v>
      </c>
      <c r="M409" s="48" t="s">
        <v>625</v>
      </c>
      <c r="N409" s="48"/>
      <c r="O409" s="47" t="s">
        <v>968</v>
      </c>
      <c r="P409" s="48" t="s">
        <v>969</v>
      </c>
      <c r="Q409" s="48"/>
      <c r="R409" s="47" t="b">
        <v>0</v>
      </c>
      <c r="S409" s="48" t="s">
        <v>290</v>
      </c>
      <c r="T409" s="48" t="s">
        <v>291</v>
      </c>
      <c r="U409" s="48">
        <v>30</v>
      </c>
      <c r="V409" s="48" t="s">
        <v>234</v>
      </c>
      <c r="W409" s="48" t="s">
        <v>235</v>
      </c>
      <c r="X409" s="48" t="s">
        <v>236</v>
      </c>
      <c r="Y409" s="47"/>
      <c r="Z409" s="48" t="s">
        <v>84</v>
      </c>
      <c r="AA409" s="49">
        <v>21000</v>
      </c>
      <c r="AB409" s="49">
        <v>18900</v>
      </c>
      <c r="AC409" s="49">
        <v>150</v>
      </c>
      <c r="AD409" s="47" t="b">
        <v>1</v>
      </c>
      <c r="AE409" s="50">
        <v>10</v>
      </c>
      <c r="AF409" s="48" t="s">
        <v>9</v>
      </c>
      <c r="AG409" s="49">
        <v>1</v>
      </c>
      <c r="AH409" s="49">
        <v>18900</v>
      </c>
      <c r="AI409" s="49">
        <v>2577273</v>
      </c>
      <c r="AJ409" s="49">
        <v>257727</v>
      </c>
      <c r="AK409" s="49">
        <v>2835000</v>
      </c>
      <c r="AL409" s="50">
        <v>2577273</v>
      </c>
      <c r="AM409" s="50">
        <v>257727</v>
      </c>
      <c r="AN409" s="50">
        <v>2835000</v>
      </c>
      <c r="AO409" s="47"/>
      <c r="AP409" s="48" t="s">
        <v>84</v>
      </c>
      <c r="AQ409" s="51">
        <v>150</v>
      </c>
      <c r="AR409" s="48" t="s">
        <v>221</v>
      </c>
      <c r="AS409" s="48">
        <v>26001</v>
      </c>
      <c r="AT409" s="47" t="b">
        <v>0</v>
      </c>
      <c r="AU409" s="48" t="s">
        <v>81</v>
      </c>
      <c r="AV409" s="48"/>
      <c r="AW409" s="48" t="s">
        <v>222</v>
      </c>
      <c r="AX409" s="48"/>
      <c r="AY409" s="48" t="s">
        <v>85</v>
      </c>
      <c r="AZ409" s="47" t="b">
        <v>0</v>
      </c>
      <c r="BA409" s="47"/>
      <c r="BB409" s="47"/>
      <c r="BC409" s="48"/>
      <c r="BD409" s="48"/>
      <c r="BE409" s="47" t="b">
        <v>0</v>
      </c>
      <c r="BF409" s="47" t="b">
        <v>0</v>
      </c>
      <c r="BG409" s="48"/>
      <c r="BH409" s="48"/>
      <c r="BI409" s="49">
        <v>0</v>
      </c>
      <c r="BJ409" s="49">
        <v>0</v>
      </c>
      <c r="BK409" s="49">
        <v>2835000</v>
      </c>
      <c r="BL409" s="48"/>
      <c r="BM409" s="48"/>
      <c r="BN409" s="48"/>
      <c r="BO409" s="48"/>
      <c r="BP409" s="48" t="s">
        <v>181</v>
      </c>
      <c r="BQ409" s="48" t="s">
        <v>1059</v>
      </c>
      <c r="BR409" s="48"/>
      <c r="BS409" s="48">
        <v>0</v>
      </c>
      <c r="BT409" s="48"/>
      <c r="BU409" s="48"/>
      <c r="BW409" s="24" t="str">
        <f ca="1">VLOOKUP(BX409,Data!B:D,3,0)</f>
        <v>김화니</v>
      </c>
      <c r="BX409" s="24" t="str">
        <f>IFERROR(VLOOKUP(M409, 할인점점포등록!E:I, 5, 0), M409)</f>
        <v>동원약품중부</v>
      </c>
    </row>
    <row r="410" spans="2:76" ht="16.5" customHeight="1" x14ac:dyDescent="0.3">
      <c r="B410" s="47"/>
      <c r="C410" s="47" t="b">
        <v>1</v>
      </c>
      <c r="D410" s="48"/>
      <c r="E410" s="48" t="s">
        <v>211</v>
      </c>
      <c r="F410" s="48">
        <v>202610010061</v>
      </c>
      <c r="G410" s="52">
        <v>46296</v>
      </c>
      <c r="H410" s="48" t="s">
        <v>82</v>
      </c>
      <c r="I410" s="48" t="s">
        <v>83</v>
      </c>
      <c r="J410" s="48" t="s">
        <v>212</v>
      </c>
      <c r="K410" s="48" t="s">
        <v>213</v>
      </c>
      <c r="L410" s="48" t="s">
        <v>319</v>
      </c>
      <c r="M410" s="48" t="s">
        <v>319</v>
      </c>
      <c r="N410" s="48"/>
      <c r="O410" s="47" t="s">
        <v>320</v>
      </c>
      <c r="P410" s="48" t="s">
        <v>319</v>
      </c>
      <c r="Q410" s="48"/>
      <c r="R410" s="47" t="b">
        <v>0</v>
      </c>
      <c r="S410" s="48" t="s">
        <v>298</v>
      </c>
      <c r="T410" s="48" t="s">
        <v>299</v>
      </c>
      <c r="U410" s="48">
        <v>30</v>
      </c>
      <c r="V410" s="48" t="s">
        <v>86</v>
      </c>
      <c r="W410" s="48" t="s">
        <v>283</v>
      </c>
      <c r="X410" s="48" t="s">
        <v>284</v>
      </c>
      <c r="Y410" s="47"/>
      <c r="Z410" s="48" t="s">
        <v>84</v>
      </c>
      <c r="AA410" s="49">
        <v>11190</v>
      </c>
      <c r="AB410" s="49">
        <v>10071</v>
      </c>
      <c r="AC410" s="49">
        <v>50</v>
      </c>
      <c r="AD410" s="47" t="b">
        <v>1</v>
      </c>
      <c r="AE410" s="50">
        <v>10</v>
      </c>
      <c r="AF410" s="48" t="s">
        <v>9</v>
      </c>
      <c r="AG410" s="49">
        <v>1</v>
      </c>
      <c r="AH410" s="49">
        <v>10071</v>
      </c>
      <c r="AI410" s="49">
        <v>457773</v>
      </c>
      <c r="AJ410" s="49">
        <v>45777</v>
      </c>
      <c r="AK410" s="49">
        <v>503550</v>
      </c>
      <c r="AL410" s="50">
        <v>457773</v>
      </c>
      <c r="AM410" s="50">
        <v>45777</v>
      </c>
      <c r="AN410" s="50">
        <v>503550</v>
      </c>
      <c r="AO410" s="47"/>
      <c r="AP410" s="48" t="s">
        <v>84</v>
      </c>
      <c r="AQ410" s="51">
        <v>50</v>
      </c>
      <c r="AR410" s="48" t="s">
        <v>221</v>
      </c>
      <c r="AS410" s="48">
        <v>26001</v>
      </c>
      <c r="AT410" s="47" t="b">
        <v>0</v>
      </c>
      <c r="AU410" s="48" t="s">
        <v>81</v>
      </c>
      <c r="AV410" s="48"/>
      <c r="AW410" s="48" t="s">
        <v>222</v>
      </c>
      <c r="AX410" s="48"/>
      <c r="AY410" s="48" t="s">
        <v>85</v>
      </c>
      <c r="AZ410" s="47" t="b">
        <v>0</v>
      </c>
      <c r="BA410" s="47"/>
      <c r="BB410" s="47"/>
      <c r="BC410" s="48"/>
      <c r="BD410" s="48"/>
      <c r="BE410" s="47" t="b">
        <v>0</v>
      </c>
      <c r="BF410" s="47" t="b">
        <v>0</v>
      </c>
      <c r="BG410" s="48"/>
      <c r="BH410" s="48"/>
      <c r="BI410" s="49">
        <v>0</v>
      </c>
      <c r="BJ410" s="49">
        <v>0</v>
      </c>
      <c r="BK410" s="49">
        <v>503550</v>
      </c>
      <c r="BL410" s="48"/>
      <c r="BM410" s="48"/>
      <c r="BN410" s="48"/>
      <c r="BO410" s="48"/>
      <c r="BP410" s="48" t="s">
        <v>86</v>
      </c>
      <c r="BQ410" s="48"/>
      <c r="BR410" s="48"/>
      <c r="BS410" s="48">
        <v>0</v>
      </c>
      <c r="BT410" s="48"/>
      <c r="BU410" s="48"/>
      <c r="BW410" s="24" t="str">
        <f ca="1">VLOOKUP(BX410,Data!B:D,3,0)</f>
        <v>김화니</v>
      </c>
      <c r="BX410" s="24" t="str">
        <f>IFERROR(VLOOKUP(M410, 할인점점포등록!E:I, 5, 0), M410)</f>
        <v>대경엘씨에스디</v>
      </c>
    </row>
    <row r="411" spans="2:76" ht="16.5" customHeight="1" x14ac:dyDescent="0.3">
      <c r="B411" s="47"/>
      <c r="C411" s="47" t="b">
        <v>1</v>
      </c>
      <c r="D411" s="48"/>
      <c r="E411" s="48" t="s">
        <v>211</v>
      </c>
      <c r="F411" s="48">
        <v>202610020001</v>
      </c>
      <c r="G411" s="52">
        <v>46297</v>
      </c>
      <c r="H411" s="48" t="s">
        <v>82</v>
      </c>
      <c r="I411" s="48" t="s">
        <v>83</v>
      </c>
      <c r="J411" s="48" t="s">
        <v>212</v>
      </c>
      <c r="K411" s="48" t="s">
        <v>213</v>
      </c>
      <c r="L411" s="48" t="s">
        <v>550</v>
      </c>
      <c r="M411" s="48" t="s">
        <v>550</v>
      </c>
      <c r="N411" s="48"/>
      <c r="O411" s="47" t="s">
        <v>551</v>
      </c>
      <c r="P411" s="48" t="s">
        <v>550</v>
      </c>
      <c r="Q411" s="48"/>
      <c r="R411" s="47" t="b">
        <v>0</v>
      </c>
      <c r="S411" s="48" t="s">
        <v>216</v>
      </c>
      <c r="T411" s="48" t="s">
        <v>217</v>
      </c>
      <c r="U411" s="48">
        <v>90</v>
      </c>
      <c r="V411" s="48" t="s">
        <v>218</v>
      </c>
      <c r="W411" s="48" t="s">
        <v>219</v>
      </c>
      <c r="X411" s="48" t="s">
        <v>220</v>
      </c>
      <c r="Y411" s="47"/>
      <c r="Z411" s="48" t="s">
        <v>84</v>
      </c>
      <c r="AA411" s="49">
        <v>36000</v>
      </c>
      <c r="AB411" s="49">
        <v>27990</v>
      </c>
      <c r="AC411" s="49">
        <v>378</v>
      </c>
      <c r="AD411" s="47" t="b">
        <v>1</v>
      </c>
      <c r="AE411" s="50">
        <v>10</v>
      </c>
      <c r="AF411" s="48" t="s">
        <v>9</v>
      </c>
      <c r="AG411" s="49">
        <v>1</v>
      </c>
      <c r="AH411" s="49">
        <v>27990</v>
      </c>
      <c r="AI411" s="49">
        <v>9618382</v>
      </c>
      <c r="AJ411" s="49">
        <v>961838</v>
      </c>
      <c r="AK411" s="49">
        <v>10580220</v>
      </c>
      <c r="AL411" s="50">
        <v>9618382</v>
      </c>
      <c r="AM411" s="50">
        <v>961838</v>
      </c>
      <c r="AN411" s="50">
        <v>10580220</v>
      </c>
      <c r="AO411" s="47"/>
      <c r="AP411" s="48" t="s">
        <v>84</v>
      </c>
      <c r="AQ411" s="51">
        <v>378</v>
      </c>
      <c r="AR411" s="48" t="s">
        <v>221</v>
      </c>
      <c r="AS411" s="48">
        <v>26004</v>
      </c>
      <c r="AT411" s="47" t="b">
        <v>0</v>
      </c>
      <c r="AU411" s="48" t="s">
        <v>81</v>
      </c>
      <c r="AV411" s="48"/>
      <c r="AW411" s="48" t="s">
        <v>222</v>
      </c>
      <c r="AX411" s="48"/>
      <c r="AY411" s="48" t="s">
        <v>85</v>
      </c>
      <c r="AZ411" s="47" t="b">
        <v>0</v>
      </c>
      <c r="BA411" s="47"/>
      <c r="BB411" s="47"/>
      <c r="BC411" s="48"/>
      <c r="BD411" s="48"/>
      <c r="BE411" s="47" t="b">
        <v>0</v>
      </c>
      <c r="BF411" s="47" t="b">
        <v>0</v>
      </c>
      <c r="BG411" s="48"/>
      <c r="BH411" s="48"/>
      <c r="BI411" s="49">
        <v>0</v>
      </c>
      <c r="BJ411" s="49">
        <v>0</v>
      </c>
      <c r="BK411" s="49">
        <v>10580220</v>
      </c>
      <c r="BL411" s="48"/>
      <c r="BM411" s="48"/>
      <c r="BN411" s="48"/>
      <c r="BO411" s="48"/>
      <c r="BP411" s="48" t="s">
        <v>181</v>
      </c>
      <c r="BQ411" s="48"/>
      <c r="BR411" s="48"/>
      <c r="BS411" s="48">
        <v>0</v>
      </c>
      <c r="BT411" s="48"/>
      <c r="BU411" s="48"/>
      <c r="BW411" s="24" t="str">
        <f ca="1">VLOOKUP(BX411,Data!B:D,3,0)</f>
        <v>김화니</v>
      </c>
      <c r="BX411" s="24" t="str">
        <f>IFERROR(VLOOKUP(M411, 할인점점포등록!E:I, 5, 0), M411)</f>
        <v>제일팜</v>
      </c>
    </row>
    <row r="412" spans="2:76" ht="16.5" customHeight="1" x14ac:dyDescent="0.3">
      <c r="B412" s="47"/>
      <c r="C412" s="47" t="b">
        <v>1</v>
      </c>
      <c r="D412" s="48"/>
      <c r="E412" s="48" t="s">
        <v>211</v>
      </c>
      <c r="F412" s="48">
        <v>202610020001</v>
      </c>
      <c r="G412" s="52">
        <v>46297</v>
      </c>
      <c r="H412" s="48" t="s">
        <v>82</v>
      </c>
      <c r="I412" s="48" t="s">
        <v>83</v>
      </c>
      <c r="J412" s="48" t="s">
        <v>212</v>
      </c>
      <c r="K412" s="48" t="s">
        <v>213</v>
      </c>
      <c r="L412" s="48" t="s">
        <v>550</v>
      </c>
      <c r="M412" s="48" t="s">
        <v>550</v>
      </c>
      <c r="N412" s="48"/>
      <c r="O412" s="47" t="s">
        <v>551</v>
      </c>
      <c r="P412" s="48" t="s">
        <v>550</v>
      </c>
      <c r="Q412" s="48"/>
      <c r="R412" s="47" t="b">
        <v>0</v>
      </c>
      <c r="S412" s="48" t="s">
        <v>312</v>
      </c>
      <c r="T412" s="48" t="s">
        <v>313</v>
      </c>
      <c r="U412" s="48">
        <v>100</v>
      </c>
      <c r="V412" s="48" t="s">
        <v>234</v>
      </c>
      <c r="W412" s="48" t="s">
        <v>235</v>
      </c>
      <c r="X412" s="48" t="s">
        <v>236</v>
      </c>
      <c r="Y412" s="47"/>
      <c r="Z412" s="48" t="s">
        <v>84</v>
      </c>
      <c r="AA412" s="49">
        <v>37000</v>
      </c>
      <c r="AB412" s="49">
        <v>33300</v>
      </c>
      <c r="AC412" s="49">
        <v>10</v>
      </c>
      <c r="AD412" s="47" t="b">
        <v>1</v>
      </c>
      <c r="AE412" s="50">
        <v>10</v>
      </c>
      <c r="AF412" s="48" t="s">
        <v>9</v>
      </c>
      <c r="AG412" s="49">
        <v>1</v>
      </c>
      <c r="AH412" s="49">
        <v>33300</v>
      </c>
      <c r="AI412" s="49">
        <v>302727</v>
      </c>
      <c r="AJ412" s="49">
        <v>30273</v>
      </c>
      <c r="AK412" s="49">
        <v>333000</v>
      </c>
      <c r="AL412" s="50">
        <v>302727</v>
      </c>
      <c r="AM412" s="50">
        <v>30273</v>
      </c>
      <c r="AN412" s="50">
        <v>333000</v>
      </c>
      <c r="AO412" s="47"/>
      <c r="AP412" s="48" t="s">
        <v>84</v>
      </c>
      <c r="AQ412" s="51">
        <v>10</v>
      </c>
      <c r="AR412" s="48" t="s">
        <v>221</v>
      </c>
      <c r="AS412" s="48">
        <v>25004</v>
      </c>
      <c r="AT412" s="47" t="b">
        <v>0</v>
      </c>
      <c r="AU412" s="48" t="s">
        <v>81</v>
      </c>
      <c r="AV412" s="48"/>
      <c r="AW412" s="48" t="s">
        <v>222</v>
      </c>
      <c r="AX412" s="48"/>
      <c r="AY412" s="48" t="s">
        <v>85</v>
      </c>
      <c r="AZ412" s="47" t="b">
        <v>0</v>
      </c>
      <c r="BA412" s="47"/>
      <c r="BB412" s="47"/>
      <c r="BC412" s="48"/>
      <c r="BD412" s="48"/>
      <c r="BE412" s="47" t="b">
        <v>0</v>
      </c>
      <c r="BF412" s="47" t="b">
        <v>0</v>
      </c>
      <c r="BG412" s="48"/>
      <c r="BH412" s="48"/>
      <c r="BI412" s="49">
        <v>0</v>
      </c>
      <c r="BJ412" s="49">
        <v>0</v>
      </c>
      <c r="BK412" s="49">
        <v>333000</v>
      </c>
      <c r="BL412" s="48"/>
      <c r="BM412" s="48"/>
      <c r="BN412" s="48"/>
      <c r="BO412" s="48"/>
      <c r="BP412" s="48" t="s">
        <v>181</v>
      </c>
      <c r="BQ412" s="48"/>
      <c r="BR412" s="48"/>
      <c r="BS412" s="48">
        <v>0</v>
      </c>
      <c r="BT412" s="48"/>
      <c r="BU412" s="48"/>
      <c r="BW412" s="24" t="str">
        <f ca="1">VLOOKUP(BX412,Data!B:D,3,0)</f>
        <v>김화니</v>
      </c>
      <c r="BX412" s="24" t="str">
        <f>IFERROR(VLOOKUP(M412, 할인점점포등록!E:I, 5, 0), M412)</f>
        <v>제일팜</v>
      </c>
    </row>
    <row r="413" spans="2:76" ht="16.5" customHeight="1" x14ac:dyDescent="0.3">
      <c r="B413" s="47"/>
      <c r="C413" s="47" t="b">
        <v>1</v>
      </c>
      <c r="D413" s="48"/>
      <c r="E413" s="48" t="s">
        <v>211</v>
      </c>
      <c r="F413" s="48">
        <v>202610020001</v>
      </c>
      <c r="G413" s="52">
        <v>46297</v>
      </c>
      <c r="H413" s="48" t="s">
        <v>82</v>
      </c>
      <c r="I413" s="48" t="s">
        <v>83</v>
      </c>
      <c r="J413" s="48" t="s">
        <v>212</v>
      </c>
      <c r="K413" s="48" t="s">
        <v>213</v>
      </c>
      <c r="L413" s="48" t="s">
        <v>550</v>
      </c>
      <c r="M413" s="48" t="s">
        <v>550</v>
      </c>
      <c r="N413" s="48"/>
      <c r="O413" s="47" t="s">
        <v>551</v>
      </c>
      <c r="P413" s="48" t="s">
        <v>550</v>
      </c>
      <c r="Q413" s="48"/>
      <c r="R413" s="47" t="b">
        <v>0</v>
      </c>
      <c r="S413" s="48" t="s">
        <v>223</v>
      </c>
      <c r="T413" s="48" t="s">
        <v>224</v>
      </c>
      <c r="U413" s="48">
        <v>300</v>
      </c>
      <c r="V413" s="48" t="s">
        <v>218</v>
      </c>
      <c r="W413" s="48" t="s">
        <v>219</v>
      </c>
      <c r="X413" s="48" t="s">
        <v>225</v>
      </c>
      <c r="Y413" s="47"/>
      <c r="Z413" s="48" t="s">
        <v>84</v>
      </c>
      <c r="AA413" s="49">
        <v>44400</v>
      </c>
      <c r="AB413" s="49">
        <v>39960</v>
      </c>
      <c r="AC413" s="49">
        <v>20</v>
      </c>
      <c r="AD413" s="47" t="b">
        <v>1</v>
      </c>
      <c r="AE413" s="50">
        <v>10</v>
      </c>
      <c r="AF413" s="48" t="s">
        <v>9</v>
      </c>
      <c r="AG413" s="49">
        <v>1</v>
      </c>
      <c r="AH413" s="49">
        <v>39960</v>
      </c>
      <c r="AI413" s="49">
        <v>726545</v>
      </c>
      <c r="AJ413" s="49">
        <v>72655</v>
      </c>
      <c r="AK413" s="49">
        <v>799200</v>
      </c>
      <c r="AL413" s="50">
        <v>726545</v>
      </c>
      <c r="AM413" s="50">
        <v>72655</v>
      </c>
      <c r="AN413" s="50">
        <v>799200</v>
      </c>
      <c r="AO413" s="47"/>
      <c r="AP413" s="48" t="s">
        <v>84</v>
      </c>
      <c r="AQ413" s="51">
        <v>20</v>
      </c>
      <c r="AR413" s="48" t="s">
        <v>221</v>
      </c>
      <c r="AS413" s="48">
        <v>26005</v>
      </c>
      <c r="AT413" s="47" t="b">
        <v>0</v>
      </c>
      <c r="AU413" s="48" t="s">
        <v>81</v>
      </c>
      <c r="AV413" s="48"/>
      <c r="AW413" s="48" t="s">
        <v>222</v>
      </c>
      <c r="AX413" s="48"/>
      <c r="AY413" s="48" t="s">
        <v>85</v>
      </c>
      <c r="AZ413" s="47" t="b">
        <v>0</v>
      </c>
      <c r="BA413" s="47"/>
      <c r="BB413" s="47"/>
      <c r="BC413" s="48"/>
      <c r="BD413" s="48"/>
      <c r="BE413" s="47" t="b">
        <v>0</v>
      </c>
      <c r="BF413" s="47" t="b">
        <v>0</v>
      </c>
      <c r="BG413" s="48"/>
      <c r="BH413" s="48"/>
      <c r="BI413" s="49">
        <v>0</v>
      </c>
      <c r="BJ413" s="49">
        <v>0</v>
      </c>
      <c r="BK413" s="49">
        <v>799200</v>
      </c>
      <c r="BL413" s="48"/>
      <c r="BM413" s="48"/>
      <c r="BN413" s="48"/>
      <c r="BO413" s="48"/>
      <c r="BP413" s="48" t="s">
        <v>181</v>
      </c>
      <c r="BQ413" s="48"/>
      <c r="BR413" s="48"/>
      <c r="BS413" s="48">
        <v>0</v>
      </c>
      <c r="BT413" s="48"/>
      <c r="BU413" s="48"/>
      <c r="BW413" s="24" t="str">
        <f ca="1">VLOOKUP(BX413,Data!B:D,3,0)</f>
        <v>김화니</v>
      </c>
      <c r="BX413" s="24" t="str">
        <f>IFERROR(VLOOKUP(M413, 할인점점포등록!E:I, 5, 0), M413)</f>
        <v>제일팜</v>
      </c>
    </row>
    <row r="414" spans="2:76" ht="16.5" customHeight="1" x14ac:dyDescent="0.3">
      <c r="B414" s="47"/>
      <c r="C414" s="47" t="b">
        <v>1</v>
      </c>
      <c r="D414" s="48"/>
      <c r="E414" s="48" t="s">
        <v>211</v>
      </c>
      <c r="F414" s="48">
        <v>202610020002</v>
      </c>
      <c r="G414" s="52">
        <v>46297</v>
      </c>
      <c r="H414" s="48" t="s">
        <v>82</v>
      </c>
      <c r="I414" s="48" t="s">
        <v>83</v>
      </c>
      <c r="J414" s="48" t="s">
        <v>212</v>
      </c>
      <c r="K414" s="48" t="s">
        <v>213</v>
      </c>
      <c r="L414" s="48" t="s">
        <v>417</v>
      </c>
      <c r="M414" s="48" t="s">
        <v>417</v>
      </c>
      <c r="N414" s="48"/>
      <c r="O414" s="47" t="s">
        <v>418</v>
      </c>
      <c r="P414" s="48" t="s">
        <v>417</v>
      </c>
      <c r="Q414" s="48"/>
      <c r="R414" s="47" t="b">
        <v>0</v>
      </c>
      <c r="S414" s="48" t="s">
        <v>323</v>
      </c>
      <c r="T414" s="48" t="s">
        <v>322</v>
      </c>
      <c r="U414" s="48">
        <v>30</v>
      </c>
      <c r="V414" s="48" t="s">
        <v>86</v>
      </c>
      <c r="W414" s="48" t="s">
        <v>283</v>
      </c>
      <c r="X414" s="48" t="s">
        <v>284</v>
      </c>
      <c r="Y414" s="47"/>
      <c r="Z414" s="48" t="s">
        <v>84</v>
      </c>
      <c r="AA414" s="49">
        <v>5040</v>
      </c>
      <c r="AB414" s="49">
        <v>4536</v>
      </c>
      <c r="AC414" s="49">
        <v>10</v>
      </c>
      <c r="AD414" s="47" t="b">
        <v>1</v>
      </c>
      <c r="AE414" s="50">
        <v>10</v>
      </c>
      <c r="AF414" s="48" t="s">
        <v>9</v>
      </c>
      <c r="AG414" s="49">
        <v>1</v>
      </c>
      <c r="AH414" s="49">
        <v>4536</v>
      </c>
      <c r="AI414" s="49">
        <v>41236</v>
      </c>
      <c r="AJ414" s="49">
        <v>4124</v>
      </c>
      <c r="AK414" s="49">
        <v>45360</v>
      </c>
      <c r="AL414" s="50">
        <v>41236</v>
      </c>
      <c r="AM414" s="50">
        <v>4124</v>
      </c>
      <c r="AN414" s="50">
        <v>45360</v>
      </c>
      <c r="AO414" s="47"/>
      <c r="AP414" s="48" t="s">
        <v>84</v>
      </c>
      <c r="AQ414" s="51">
        <v>10</v>
      </c>
      <c r="AR414" s="48" t="s">
        <v>221</v>
      </c>
      <c r="AS414" s="48">
        <v>24001</v>
      </c>
      <c r="AT414" s="47" t="b">
        <v>0</v>
      </c>
      <c r="AU414" s="48" t="s">
        <v>81</v>
      </c>
      <c r="AV414" s="48"/>
      <c r="AW414" s="48" t="s">
        <v>222</v>
      </c>
      <c r="AX414" s="48"/>
      <c r="AY414" s="48" t="s">
        <v>85</v>
      </c>
      <c r="AZ414" s="47" t="b">
        <v>0</v>
      </c>
      <c r="BA414" s="47"/>
      <c r="BB414" s="47"/>
      <c r="BC414" s="48"/>
      <c r="BD414" s="48"/>
      <c r="BE414" s="47" t="b">
        <v>0</v>
      </c>
      <c r="BF414" s="47" t="b">
        <v>0</v>
      </c>
      <c r="BG414" s="48"/>
      <c r="BH414" s="48"/>
      <c r="BI414" s="49">
        <v>0</v>
      </c>
      <c r="BJ414" s="49">
        <v>0</v>
      </c>
      <c r="BK414" s="49">
        <v>45360</v>
      </c>
      <c r="BL414" s="48"/>
      <c r="BM414" s="48"/>
      <c r="BN414" s="48"/>
      <c r="BO414" s="48"/>
      <c r="BP414" s="48" t="s">
        <v>86</v>
      </c>
      <c r="BQ414" s="48"/>
      <c r="BR414" s="48"/>
      <c r="BS414" s="48">
        <v>0</v>
      </c>
      <c r="BT414" s="48"/>
      <c r="BU414" s="48"/>
      <c r="BW414" s="24" t="str">
        <f ca="1">VLOOKUP(BX414,Data!B:D,3,0)</f>
        <v>김화니</v>
      </c>
      <c r="BX414" s="24" t="str">
        <f>IFERROR(VLOOKUP(M414, 할인점점포등록!E:I, 5, 0), M414)</f>
        <v>태전약품판매</v>
      </c>
    </row>
    <row r="415" spans="2:76" ht="16.5" customHeight="1" x14ac:dyDescent="0.3">
      <c r="B415" s="47"/>
      <c r="C415" s="47" t="b">
        <v>1</v>
      </c>
      <c r="D415" s="48"/>
      <c r="E415" s="48" t="s">
        <v>211</v>
      </c>
      <c r="F415" s="48">
        <v>202610020002</v>
      </c>
      <c r="G415" s="52">
        <v>46297</v>
      </c>
      <c r="H415" s="48" t="s">
        <v>82</v>
      </c>
      <c r="I415" s="48" t="s">
        <v>83</v>
      </c>
      <c r="J415" s="48" t="s">
        <v>212</v>
      </c>
      <c r="K415" s="48" t="s">
        <v>213</v>
      </c>
      <c r="L415" s="48" t="s">
        <v>417</v>
      </c>
      <c r="M415" s="48" t="s">
        <v>417</v>
      </c>
      <c r="N415" s="48"/>
      <c r="O415" s="47" t="s">
        <v>418</v>
      </c>
      <c r="P415" s="48" t="s">
        <v>417</v>
      </c>
      <c r="Q415" s="48"/>
      <c r="R415" s="47" t="b">
        <v>0</v>
      </c>
      <c r="S415" s="48" t="s">
        <v>321</v>
      </c>
      <c r="T415" s="48" t="s">
        <v>322</v>
      </c>
      <c r="U415" s="48">
        <v>100</v>
      </c>
      <c r="V415" s="48" t="s">
        <v>86</v>
      </c>
      <c r="W415" s="48" t="s">
        <v>283</v>
      </c>
      <c r="X415" s="48" t="s">
        <v>284</v>
      </c>
      <c r="Y415" s="47"/>
      <c r="Z415" s="48" t="s">
        <v>84</v>
      </c>
      <c r="AA415" s="49">
        <v>16800</v>
      </c>
      <c r="AB415" s="49">
        <v>15120</v>
      </c>
      <c r="AC415" s="49">
        <v>10</v>
      </c>
      <c r="AD415" s="47" t="b">
        <v>1</v>
      </c>
      <c r="AE415" s="50">
        <v>10</v>
      </c>
      <c r="AF415" s="48" t="s">
        <v>9</v>
      </c>
      <c r="AG415" s="49">
        <v>1</v>
      </c>
      <c r="AH415" s="49">
        <v>15120</v>
      </c>
      <c r="AI415" s="49">
        <v>137455</v>
      </c>
      <c r="AJ415" s="49">
        <v>13745</v>
      </c>
      <c r="AK415" s="49">
        <v>151200</v>
      </c>
      <c r="AL415" s="50">
        <v>137455</v>
      </c>
      <c r="AM415" s="50">
        <v>13745</v>
      </c>
      <c r="AN415" s="50">
        <v>151200</v>
      </c>
      <c r="AO415" s="47"/>
      <c r="AP415" s="48" t="s">
        <v>84</v>
      </c>
      <c r="AQ415" s="51">
        <v>10</v>
      </c>
      <c r="AR415" s="48" t="s">
        <v>221</v>
      </c>
      <c r="AS415" s="48">
        <v>24001</v>
      </c>
      <c r="AT415" s="47" t="b">
        <v>0</v>
      </c>
      <c r="AU415" s="48" t="s">
        <v>81</v>
      </c>
      <c r="AV415" s="48"/>
      <c r="AW415" s="48" t="s">
        <v>222</v>
      </c>
      <c r="AX415" s="48"/>
      <c r="AY415" s="48" t="s">
        <v>85</v>
      </c>
      <c r="AZ415" s="47" t="b">
        <v>0</v>
      </c>
      <c r="BA415" s="47"/>
      <c r="BB415" s="47"/>
      <c r="BC415" s="48"/>
      <c r="BD415" s="48"/>
      <c r="BE415" s="47" t="b">
        <v>0</v>
      </c>
      <c r="BF415" s="47" t="b">
        <v>0</v>
      </c>
      <c r="BG415" s="48"/>
      <c r="BH415" s="48"/>
      <c r="BI415" s="49">
        <v>0</v>
      </c>
      <c r="BJ415" s="49">
        <v>0</v>
      </c>
      <c r="BK415" s="49">
        <v>151200</v>
      </c>
      <c r="BL415" s="48"/>
      <c r="BM415" s="48"/>
      <c r="BN415" s="48"/>
      <c r="BO415" s="48"/>
      <c r="BP415" s="48" t="s">
        <v>86</v>
      </c>
      <c r="BQ415" s="48"/>
      <c r="BR415" s="48"/>
      <c r="BS415" s="48">
        <v>0</v>
      </c>
      <c r="BT415" s="48"/>
      <c r="BU415" s="48"/>
      <c r="BW415" s="24" t="str">
        <f ca="1">VLOOKUP(BX415,Data!B:D,3,0)</f>
        <v>김화니</v>
      </c>
      <c r="BX415" s="24" t="str">
        <f>IFERROR(VLOOKUP(M415, 할인점점포등록!E:I, 5, 0), M415)</f>
        <v>태전약품판매</v>
      </c>
    </row>
    <row r="416" spans="2:76" ht="16.5" customHeight="1" x14ac:dyDescent="0.3">
      <c r="B416" s="47"/>
      <c r="C416" s="47" t="b">
        <v>1</v>
      </c>
      <c r="D416" s="48"/>
      <c r="E416" s="48" t="s">
        <v>211</v>
      </c>
      <c r="F416" s="48">
        <v>202610020002</v>
      </c>
      <c r="G416" s="52">
        <v>46297</v>
      </c>
      <c r="H416" s="48" t="s">
        <v>82</v>
      </c>
      <c r="I416" s="48" t="s">
        <v>83</v>
      </c>
      <c r="J416" s="48" t="s">
        <v>212</v>
      </c>
      <c r="K416" s="48" t="s">
        <v>213</v>
      </c>
      <c r="L416" s="48" t="s">
        <v>417</v>
      </c>
      <c r="M416" s="48" t="s">
        <v>417</v>
      </c>
      <c r="N416" s="48"/>
      <c r="O416" s="47" t="s">
        <v>418</v>
      </c>
      <c r="P416" s="48" t="s">
        <v>417</v>
      </c>
      <c r="Q416" s="48"/>
      <c r="R416" s="47" t="b">
        <v>0</v>
      </c>
      <c r="S416" s="48" t="s">
        <v>308</v>
      </c>
      <c r="T416" s="48" t="s">
        <v>309</v>
      </c>
      <c r="U416" s="48">
        <v>100</v>
      </c>
      <c r="V416" s="48" t="s">
        <v>86</v>
      </c>
      <c r="W416" s="48" t="s">
        <v>283</v>
      </c>
      <c r="X416" s="48" t="s">
        <v>284</v>
      </c>
      <c r="Y416" s="47"/>
      <c r="Z416" s="48" t="s">
        <v>84</v>
      </c>
      <c r="AA416" s="49">
        <v>34600</v>
      </c>
      <c r="AB416" s="49">
        <v>31140</v>
      </c>
      <c r="AC416" s="49">
        <v>5</v>
      </c>
      <c r="AD416" s="47" t="b">
        <v>1</v>
      </c>
      <c r="AE416" s="50">
        <v>10</v>
      </c>
      <c r="AF416" s="48" t="s">
        <v>9</v>
      </c>
      <c r="AG416" s="49">
        <v>1</v>
      </c>
      <c r="AH416" s="49">
        <v>31140</v>
      </c>
      <c r="AI416" s="49">
        <v>141545</v>
      </c>
      <c r="AJ416" s="49">
        <v>14155</v>
      </c>
      <c r="AK416" s="49">
        <v>155700</v>
      </c>
      <c r="AL416" s="50">
        <v>141545</v>
      </c>
      <c r="AM416" s="50">
        <v>14155</v>
      </c>
      <c r="AN416" s="50">
        <v>155700</v>
      </c>
      <c r="AO416" s="47"/>
      <c r="AP416" s="48" t="s">
        <v>84</v>
      </c>
      <c r="AQ416" s="51">
        <v>5</v>
      </c>
      <c r="AR416" s="48" t="s">
        <v>221</v>
      </c>
      <c r="AS416" s="48">
        <v>26001</v>
      </c>
      <c r="AT416" s="47" t="b">
        <v>0</v>
      </c>
      <c r="AU416" s="48" t="s">
        <v>81</v>
      </c>
      <c r="AV416" s="48"/>
      <c r="AW416" s="48" t="s">
        <v>222</v>
      </c>
      <c r="AX416" s="48"/>
      <c r="AY416" s="48" t="s">
        <v>85</v>
      </c>
      <c r="AZ416" s="47" t="b">
        <v>0</v>
      </c>
      <c r="BA416" s="47"/>
      <c r="BB416" s="47"/>
      <c r="BC416" s="48"/>
      <c r="BD416" s="48"/>
      <c r="BE416" s="47" t="b">
        <v>0</v>
      </c>
      <c r="BF416" s="47" t="b">
        <v>0</v>
      </c>
      <c r="BG416" s="48"/>
      <c r="BH416" s="48"/>
      <c r="BI416" s="49">
        <v>0</v>
      </c>
      <c r="BJ416" s="49">
        <v>0</v>
      </c>
      <c r="BK416" s="49">
        <v>155700</v>
      </c>
      <c r="BL416" s="48"/>
      <c r="BM416" s="48"/>
      <c r="BN416" s="48"/>
      <c r="BO416" s="48"/>
      <c r="BP416" s="48" t="s">
        <v>86</v>
      </c>
      <c r="BQ416" s="48"/>
      <c r="BR416" s="48"/>
      <c r="BS416" s="48">
        <v>0</v>
      </c>
      <c r="BT416" s="48"/>
      <c r="BU416" s="48"/>
      <c r="BW416" s="24" t="str">
        <f ca="1">VLOOKUP(BX416,Data!B:D,3,0)</f>
        <v>김화니</v>
      </c>
      <c r="BX416" s="24" t="str">
        <f>IFERROR(VLOOKUP(M416, 할인점점포등록!E:I, 5, 0), M416)</f>
        <v>태전약품판매</v>
      </c>
    </row>
    <row r="417" spans="2:76" ht="16.5" customHeight="1" x14ac:dyDescent="0.3">
      <c r="B417" s="47"/>
      <c r="C417" s="47" t="b">
        <v>1</v>
      </c>
      <c r="D417" s="48"/>
      <c r="E417" s="48" t="s">
        <v>211</v>
      </c>
      <c r="F417" s="48">
        <v>202610020002</v>
      </c>
      <c r="G417" s="52">
        <v>46297</v>
      </c>
      <c r="H417" s="48" t="s">
        <v>82</v>
      </c>
      <c r="I417" s="48" t="s">
        <v>83</v>
      </c>
      <c r="J417" s="48" t="s">
        <v>212</v>
      </c>
      <c r="K417" s="48" t="s">
        <v>213</v>
      </c>
      <c r="L417" s="48" t="s">
        <v>417</v>
      </c>
      <c r="M417" s="48" t="s">
        <v>417</v>
      </c>
      <c r="N417" s="48"/>
      <c r="O417" s="47" t="s">
        <v>418</v>
      </c>
      <c r="P417" s="48" t="s">
        <v>417</v>
      </c>
      <c r="Q417" s="48"/>
      <c r="R417" s="47" t="b">
        <v>0</v>
      </c>
      <c r="S417" s="48" t="s">
        <v>419</v>
      </c>
      <c r="T417" s="48" t="s">
        <v>420</v>
      </c>
      <c r="U417" s="48">
        <v>11</v>
      </c>
      <c r="V417" s="48" t="s">
        <v>86</v>
      </c>
      <c r="W417" s="48" t="s">
        <v>283</v>
      </c>
      <c r="X417" s="48" t="s">
        <v>421</v>
      </c>
      <c r="Y417" s="47"/>
      <c r="Z417" s="48" t="s">
        <v>84</v>
      </c>
      <c r="AA417" s="49">
        <v>12100</v>
      </c>
      <c r="AB417" s="49">
        <v>10890</v>
      </c>
      <c r="AC417" s="49">
        <v>10</v>
      </c>
      <c r="AD417" s="47" t="b">
        <v>1</v>
      </c>
      <c r="AE417" s="50">
        <v>10</v>
      </c>
      <c r="AF417" s="48" t="s">
        <v>9</v>
      </c>
      <c r="AG417" s="49">
        <v>1</v>
      </c>
      <c r="AH417" s="49">
        <v>10890</v>
      </c>
      <c r="AI417" s="49">
        <v>99000</v>
      </c>
      <c r="AJ417" s="49">
        <v>9900</v>
      </c>
      <c r="AK417" s="49">
        <v>108900</v>
      </c>
      <c r="AL417" s="50">
        <v>99000</v>
      </c>
      <c r="AM417" s="50">
        <v>9900</v>
      </c>
      <c r="AN417" s="50">
        <v>108900</v>
      </c>
      <c r="AO417" s="47"/>
      <c r="AP417" s="48" t="s">
        <v>84</v>
      </c>
      <c r="AQ417" s="51">
        <v>10</v>
      </c>
      <c r="AR417" s="48" t="s">
        <v>221</v>
      </c>
      <c r="AS417" s="48" t="s">
        <v>422</v>
      </c>
      <c r="AT417" s="47" t="b">
        <v>0</v>
      </c>
      <c r="AU417" s="48" t="s">
        <v>81</v>
      </c>
      <c r="AV417" s="48"/>
      <c r="AW417" s="48" t="s">
        <v>222</v>
      </c>
      <c r="AX417" s="48"/>
      <c r="AY417" s="48" t="s">
        <v>85</v>
      </c>
      <c r="AZ417" s="47" t="b">
        <v>0</v>
      </c>
      <c r="BA417" s="47"/>
      <c r="BB417" s="47"/>
      <c r="BC417" s="48"/>
      <c r="BD417" s="48"/>
      <c r="BE417" s="47" t="b">
        <v>0</v>
      </c>
      <c r="BF417" s="47" t="b">
        <v>0</v>
      </c>
      <c r="BG417" s="48"/>
      <c r="BH417" s="48"/>
      <c r="BI417" s="49">
        <v>0</v>
      </c>
      <c r="BJ417" s="49">
        <v>0</v>
      </c>
      <c r="BK417" s="49">
        <v>108900</v>
      </c>
      <c r="BL417" s="48"/>
      <c r="BM417" s="48"/>
      <c r="BN417" s="48"/>
      <c r="BO417" s="48"/>
      <c r="BP417" s="48" t="s">
        <v>86</v>
      </c>
      <c r="BQ417" s="48"/>
      <c r="BR417" s="48"/>
      <c r="BS417" s="48">
        <v>0</v>
      </c>
      <c r="BT417" s="48"/>
      <c r="BU417" s="48"/>
      <c r="BW417" s="24" t="str">
        <f ca="1">VLOOKUP(BX417,Data!B:D,3,0)</f>
        <v>김화니</v>
      </c>
      <c r="BX417" s="24" t="str">
        <f>IFERROR(VLOOKUP(M417, 할인점점포등록!E:I, 5, 0), M417)</f>
        <v>태전약품판매</v>
      </c>
    </row>
    <row r="418" spans="2:76" ht="16.5" customHeight="1" x14ac:dyDescent="0.3">
      <c r="B418" s="47"/>
      <c r="C418" s="47" t="b">
        <v>1</v>
      </c>
      <c r="D418" s="48"/>
      <c r="E418" s="48" t="s">
        <v>211</v>
      </c>
      <c r="F418" s="48">
        <v>202610020002</v>
      </c>
      <c r="G418" s="52">
        <v>46297</v>
      </c>
      <c r="H418" s="48" t="s">
        <v>82</v>
      </c>
      <c r="I418" s="48" t="s">
        <v>83</v>
      </c>
      <c r="J418" s="48" t="s">
        <v>212</v>
      </c>
      <c r="K418" s="48" t="s">
        <v>213</v>
      </c>
      <c r="L418" s="48" t="s">
        <v>417</v>
      </c>
      <c r="M418" s="48" t="s">
        <v>417</v>
      </c>
      <c r="N418" s="48"/>
      <c r="O418" s="47" t="s">
        <v>418</v>
      </c>
      <c r="P418" s="48" t="s">
        <v>417</v>
      </c>
      <c r="Q418" s="48"/>
      <c r="R418" s="47" t="b">
        <v>0</v>
      </c>
      <c r="S418" s="48" t="s">
        <v>423</v>
      </c>
      <c r="T418" s="48" t="s">
        <v>424</v>
      </c>
      <c r="U418" s="48">
        <v>28</v>
      </c>
      <c r="V418" s="48" t="s">
        <v>234</v>
      </c>
      <c r="W418" s="48" t="s">
        <v>235</v>
      </c>
      <c r="X418" s="48" t="s">
        <v>236</v>
      </c>
      <c r="Y418" s="47"/>
      <c r="Z418" s="48" t="s">
        <v>84</v>
      </c>
      <c r="AA418" s="49">
        <v>30800</v>
      </c>
      <c r="AB418" s="49">
        <v>27720</v>
      </c>
      <c r="AC418" s="49">
        <v>40</v>
      </c>
      <c r="AD418" s="47" t="b">
        <v>1</v>
      </c>
      <c r="AE418" s="50">
        <v>10</v>
      </c>
      <c r="AF418" s="48" t="s">
        <v>9</v>
      </c>
      <c r="AG418" s="49">
        <v>1</v>
      </c>
      <c r="AH418" s="49">
        <v>27720</v>
      </c>
      <c r="AI418" s="49">
        <v>1008000</v>
      </c>
      <c r="AJ418" s="49">
        <v>100800</v>
      </c>
      <c r="AK418" s="49">
        <v>1108800</v>
      </c>
      <c r="AL418" s="50">
        <v>1008000</v>
      </c>
      <c r="AM418" s="50">
        <v>100800</v>
      </c>
      <c r="AN418" s="50">
        <v>1108800</v>
      </c>
      <c r="AO418" s="47"/>
      <c r="AP418" s="48" t="s">
        <v>84</v>
      </c>
      <c r="AQ418" s="51">
        <v>40</v>
      </c>
      <c r="AR418" s="48" t="s">
        <v>221</v>
      </c>
      <c r="AS418" s="48">
        <v>26001</v>
      </c>
      <c r="AT418" s="47" t="b">
        <v>0</v>
      </c>
      <c r="AU418" s="48" t="s">
        <v>81</v>
      </c>
      <c r="AV418" s="48"/>
      <c r="AW418" s="48" t="s">
        <v>222</v>
      </c>
      <c r="AX418" s="48"/>
      <c r="AY418" s="48" t="s">
        <v>85</v>
      </c>
      <c r="AZ418" s="47" t="b">
        <v>0</v>
      </c>
      <c r="BA418" s="47"/>
      <c r="BB418" s="47"/>
      <c r="BC418" s="48"/>
      <c r="BD418" s="48"/>
      <c r="BE418" s="47" t="b">
        <v>0</v>
      </c>
      <c r="BF418" s="47" t="b">
        <v>0</v>
      </c>
      <c r="BG418" s="48"/>
      <c r="BH418" s="48"/>
      <c r="BI418" s="49">
        <v>0</v>
      </c>
      <c r="BJ418" s="49">
        <v>0</v>
      </c>
      <c r="BK418" s="49">
        <v>1108800</v>
      </c>
      <c r="BL418" s="48"/>
      <c r="BM418" s="48"/>
      <c r="BN418" s="48"/>
      <c r="BO418" s="48"/>
      <c r="BP418" s="48" t="s">
        <v>181</v>
      </c>
      <c r="BQ418" s="48"/>
      <c r="BR418" s="48"/>
      <c r="BS418" s="48">
        <v>0</v>
      </c>
      <c r="BT418" s="48"/>
      <c r="BU418" s="48"/>
      <c r="BW418" s="24" t="str">
        <f ca="1">VLOOKUP(BX418,Data!B:D,3,0)</f>
        <v>김화니</v>
      </c>
      <c r="BX418" s="24" t="str">
        <f>IFERROR(VLOOKUP(M418, 할인점점포등록!E:I, 5, 0), M418)</f>
        <v>태전약품판매</v>
      </c>
    </row>
    <row r="419" spans="2:76" ht="16.5" customHeight="1" x14ac:dyDescent="0.3">
      <c r="B419" s="47"/>
      <c r="C419" s="47" t="b">
        <v>1</v>
      </c>
      <c r="D419" s="48"/>
      <c r="E419" s="48" t="s">
        <v>211</v>
      </c>
      <c r="F419" s="48">
        <v>202610020002</v>
      </c>
      <c r="G419" s="52">
        <v>46297</v>
      </c>
      <c r="H419" s="48" t="s">
        <v>82</v>
      </c>
      <c r="I419" s="48" t="s">
        <v>83</v>
      </c>
      <c r="J419" s="48" t="s">
        <v>212</v>
      </c>
      <c r="K419" s="48" t="s">
        <v>213</v>
      </c>
      <c r="L419" s="48" t="s">
        <v>417</v>
      </c>
      <c r="M419" s="48" t="s">
        <v>417</v>
      </c>
      <c r="N419" s="48"/>
      <c r="O419" s="47" t="s">
        <v>418</v>
      </c>
      <c r="P419" s="48" t="s">
        <v>417</v>
      </c>
      <c r="Q419" s="48"/>
      <c r="R419" s="47" t="b">
        <v>0</v>
      </c>
      <c r="S419" s="48" t="s">
        <v>382</v>
      </c>
      <c r="T419" s="48" t="s">
        <v>341</v>
      </c>
      <c r="U419" s="48">
        <v>30</v>
      </c>
      <c r="V419" s="48" t="s">
        <v>218</v>
      </c>
      <c r="W419" s="48" t="s">
        <v>219</v>
      </c>
      <c r="X419" s="48" t="s">
        <v>225</v>
      </c>
      <c r="Y419" s="47"/>
      <c r="Z419" s="48" t="s">
        <v>84</v>
      </c>
      <c r="AA419" s="49">
        <v>62730</v>
      </c>
      <c r="AB419" s="49">
        <v>56457</v>
      </c>
      <c r="AC419" s="49">
        <v>5</v>
      </c>
      <c r="AD419" s="47" t="b">
        <v>1</v>
      </c>
      <c r="AE419" s="50">
        <v>10</v>
      </c>
      <c r="AF419" s="48" t="s">
        <v>9</v>
      </c>
      <c r="AG419" s="49">
        <v>1</v>
      </c>
      <c r="AH419" s="49">
        <v>56457</v>
      </c>
      <c r="AI419" s="49">
        <v>256623</v>
      </c>
      <c r="AJ419" s="49">
        <v>25662</v>
      </c>
      <c r="AK419" s="49">
        <v>282285</v>
      </c>
      <c r="AL419" s="50">
        <v>256623</v>
      </c>
      <c r="AM419" s="50">
        <v>25662</v>
      </c>
      <c r="AN419" s="50">
        <v>282285</v>
      </c>
      <c r="AO419" s="47"/>
      <c r="AP419" s="48" t="s">
        <v>84</v>
      </c>
      <c r="AQ419" s="51">
        <v>5</v>
      </c>
      <c r="AR419" s="48" t="s">
        <v>221</v>
      </c>
      <c r="AS419" s="48" t="s">
        <v>383</v>
      </c>
      <c r="AT419" s="47" t="b">
        <v>0</v>
      </c>
      <c r="AU419" s="48" t="s">
        <v>81</v>
      </c>
      <c r="AV419" s="48"/>
      <c r="AW419" s="48" t="s">
        <v>222</v>
      </c>
      <c r="AX419" s="48"/>
      <c r="AY419" s="48" t="s">
        <v>85</v>
      </c>
      <c r="AZ419" s="47" t="b">
        <v>0</v>
      </c>
      <c r="BA419" s="47"/>
      <c r="BB419" s="47"/>
      <c r="BC419" s="48"/>
      <c r="BD419" s="48"/>
      <c r="BE419" s="47" t="b">
        <v>0</v>
      </c>
      <c r="BF419" s="47" t="b">
        <v>0</v>
      </c>
      <c r="BG419" s="48"/>
      <c r="BH419" s="48"/>
      <c r="BI419" s="49">
        <v>0</v>
      </c>
      <c r="BJ419" s="49">
        <v>0</v>
      </c>
      <c r="BK419" s="49">
        <v>282285</v>
      </c>
      <c r="BL419" s="48"/>
      <c r="BM419" s="48"/>
      <c r="BN419" s="48"/>
      <c r="BO419" s="48"/>
      <c r="BP419" s="48" t="s">
        <v>181</v>
      </c>
      <c r="BQ419" s="48"/>
      <c r="BR419" s="48"/>
      <c r="BS419" s="48">
        <v>0</v>
      </c>
      <c r="BT419" s="48"/>
      <c r="BU419" s="48"/>
      <c r="BW419" s="24" t="str">
        <f ca="1">VLOOKUP(BX419,Data!B:D,3,0)</f>
        <v>김화니</v>
      </c>
      <c r="BX419" s="24" t="str">
        <f>IFERROR(VLOOKUP(M419, 할인점점포등록!E:I, 5, 0), M419)</f>
        <v>태전약품판매</v>
      </c>
    </row>
    <row r="420" spans="2:76" ht="16.5" customHeight="1" x14ac:dyDescent="0.3">
      <c r="B420" s="47"/>
      <c r="C420" s="47" t="b">
        <v>1</v>
      </c>
      <c r="D420" s="48"/>
      <c r="E420" s="48" t="s">
        <v>211</v>
      </c>
      <c r="F420" s="48">
        <v>202610020002</v>
      </c>
      <c r="G420" s="52">
        <v>46297</v>
      </c>
      <c r="H420" s="48" t="s">
        <v>82</v>
      </c>
      <c r="I420" s="48" t="s">
        <v>83</v>
      </c>
      <c r="J420" s="48" t="s">
        <v>212</v>
      </c>
      <c r="K420" s="48" t="s">
        <v>213</v>
      </c>
      <c r="L420" s="48" t="s">
        <v>417</v>
      </c>
      <c r="M420" s="48" t="s">
        <v>417</v>
      </c>
      <c r="N420" s="48"/>
      <c r="O420" s="47" t="s">
        <v>418</v>
      </c>
      <c r="P420" s="48" t="s">
        <v>417</v>
      </c>
      <c r="Q420" s="48"/>
      <c r="R420" s="47" t="b">
        <v>0</v>
      </c>
      <c r="S420" s="48" t="s">
        <v>453</v>
      </c>
      <c r="T420" s="48" t="s">
        <v>454</v>
      </c>
      <c r="U420" s="48">
        <v>30</v>
      </c>
      <c r="V420" s="48" t="s">
        <v>234</v>
      </c>
      <c r="W420" s="48" t="s">
        <v>235</v>
      </c>
      <c r="X420" s="48" t="s">
        <v>446</v>
      </c>
      <c r="Y420" s="47"/>
      <c r="Z420" s="48" t="s">
        <v>84</v>
      </c>
      <c r="AA420" s="49">
        <v>18900</v>
      </c>
      <c r="AB420" s="49">
        <v>17010</v>
      </c>
      <c r="AC420" s="49">
        <v>10</v>
      </c>
      <c r="AD420" s="47" t="b">
        <v>1</v>
      </c>
      <c r="AE420" s="50">
        <v>10</v>
      </c>
      <c r="AF420" s="48" t="s">
        <v>9</v>
      </c>
      <c r="AG420" s="49">
        <v>1</v>
      </c>
      <c r="AH420" s="49">
        <v>17010</v>
      </c>
      <c r="AI420" s="49">
        <v>154636</v>
      </c>
      <c r="AJ420" s="49">
        <v>15464</v>
      </c>
      <c r="AK420" s="49">
        <v>170100</v>
      </c>
      <c r="AL420" s="50">
        <v>154636</v>
      </c>
      <c r="AM420" s="50">
        <v>15464</v>
      </c>
      <c r="AN420" s="50">
        <v>170100</v>
      </c>
      <c r="AO420" s="47"/>
      <c r="AP420" s="48" t="s">
        <v>84</v>
      </c>
      <c r="AQ420" s="51">
        <v>10</v>
      </c>
      <c r="AR420" s="48" t="s">
        <v>221</v>
      </c>
      <c r="AS420" s="48">
        <v>24002</v>
      </c>
      <c r="AT420" s="47" t="b">
        <v>0</v>
      </c>
      <c r="AU420" s="48" t="s">
        <v>81</v>
      </c>
      <c r="AV420" s="48"/>
      <c r="AW420" s="48" t="s">
        <v>222</v>
      </c>
      <c r="AX420" s="48"/>
      <c r="AY420" s="48" t="s">
        <v>85</v>
      </c>
      <c r="AZ420" s="47" t="b">
        <v>0</v>
      </c>
      <c r="BA420" s="47"/>
      <c r="BB420" s="47"/>
      <c r="BC420" s="48"/>
      <c r="BD420" s="48"/>
      <c r="BE420" s="47" t="b">
        <v>0</v>
      </c>
      <c r="BF420" s="47" t="b">
        <v>0</v>
      </c>
      <c r="BG420" s="48"/>
      <c r="BH420" s="48"/>
      <c r="BI420" s="49">
        <v>0</v>
      </c>
      <c r="BJ420" s="49">
        <v>0</v>
      </c>
      <c r="BK420" s="49">
        <v>170100</v>
      </c>
      <c r="BL420" s="48"/>
      <c r="BM420" s="48"/>
      <c r="BN420" s="48"/>
      <c r="BO420" s="48"/>
      <c r="BP420" s="48" t="s">
        <v>181</v>
      </c>
      <c r="BQ420" s="48"/>
      <c r="BR420" s="48"/>
      <c r="BS420" s="48">
        <v>0</v>
      </c>
      <c r="BT420" s="48"/>
      <c r="BU420" s="48"/>
      <c r="BW420" s="24" t="str">
        <f ca="1">VLOOKUP(BX420,Data!B:D,3,0)</f>
        <v>김화니</v>
      </c>
      <c r="BX420" s="24" t="str">
        <f>IFERROR(VLOOKUP(M420, 할인점점포등록!E:I, 5, 0), M420)</f>
        <v>태전약품판매</v>
      </c>
    </row>
    <row r="421" spans="2:76" ht="16.5" customHeight="1" x14ac:dyDescent="0.3">
      <c r="B421" s="47"/>
      <c r="C421" s="47" t="b">
        <v>1</v>
      </c>
      <c r="D421" s="48"/>
      <c r="E421" s="48" t="s">
        <v>211</v>
      </c>
      <c r="F421" s="48">
        <v>202610020002</v>
      </c>
      <c r="G421" s="52">
        <v>46297</v>
      </c>
      <c r="H421" s="48" t="s">
        <v>82</v>
      </c>
      <c r="I421" s="48" t="s">
        <v>83</v>
      </c>
      <c r="J421" s="48" t="s">
        <v>212</v>
      </c>
      <c r="K421" s="48" t="s">
        <v>213</v>
      </c>
      <c r="L421" s="48" t="s">
        <v>417</v>
      </c>
      <c r="M421" s="48" t="s">
        <v>417</v>
      </c>
      <c r="N421" s="48"/>
      <c r="O421" s="47" t="s">
        <v>418</v>
      </c>
      <c r="P421" s="48" t="s">
        <v>417</v>
      </c>
      <c r="Q421" s="48"/>
      <c r="R421" s="47" t="b">
        <v>0</v>
      </c>
      <c r="S421" s="48" t="s">
        <v>294</v>
      </c>
      <c r="T421" s="48" t="s">
        <v>295</v>
      </c>
      <c r="U421" s="48">
        <v>21</v>
      </c>
      <c r="V421" s="48" t="s">
        <v>218</v>
      </c>
      <c r="W421" s="48" t="s">
        <v>219</v>
      </c>
      <c r="X421" s="48" t="s">
        <v>225</v>
      </c>
      <c r="Y421" s="47"/>
      <c r="Z421" s="48" t="s">
        <v>84</v>
      </c>
      <c r="AA421" s="49">
        <v>25200</v>
      </c>
      <c r="AB421" s="49">
        <v>22680</v>
      </c>
      <c r="AC421" s="49">
        <v>50</v>
      </c>
      <c r="AD421" s="47" t="b">
        <v>1</v>
      </c>
      <c r="AE421" s="50">
        <v>10</v>
      </c>
      <c r="AF421" s="48" t="s">
        <v>9</v>
      </c>
      <c r="AG421" s="49">
        <v>1</v>
      </c>
      <c r="AH421" s="49">
        <v>22680</v>
      </c>
      <c r="AI421" s="49">
        <v>1030909</v>
      </c>
      <c r="AJ421" s="49">
        <v>103091</v>
      </c>
      <c r="AK421" s="49">
        <v>1134000</v>
      </c>
      <c r="AL421" s="50">
        <v>1030909</v>
      </c>
      <c r="AM421" s="50">
        <v>103091</v>
      </c>
      <c r="AN421" s="50">
        <v>1134000</v>
      </c>
      <c r="AO421" s="47"/>
      <c r="AP421" s="48" t="s">
        <v>84</v>
      </c>
      <c r="AQ421" s="51">
        <v>50</v>
      </c>
      <c r="AR421" s="48" t="s">
        <v>221</v>
      </c>
      <c r="AS421" s="48">
        <v>26004</v>
      </c>
      <c r="AT421" s="47" t="b">
        <v>0</v>
      </c>
      <c r="AU421" s="48" t="s">
        <v>81</v>
      </c>
      <c r="AV421" s="48"/>
      <c r="AW421" s="48" t="s">
        <v>222</v>
      </c>
      <c r="AX421" s="48"/>
      <c r="AY421" s="48" t="s">
        <v>85</v>
      </c>
      <c r="AZ421" s="47" t="b">
        <v>0</v>
      </c>
      <c r="BA421" s="47"/>
      <c r="BB421" s="47"/>
      <c r="BC421" s="48"/>
      <c r="BD421" s="48"/>
      <c r="BE421" s="47" t="b">
        <v>0</v>
      </c>
      <c r="BF421" s="47" t="b">
        <v>0</v>
      </c>
      <c r="BG421" s="48"/>
      <c r="BH421" s="48"/>
      <c r="BI421" s="49">
        <v>0</v>
      </c>
      <c r="BJ421" s="49">
        <v>0</v>
      </c>
      <c r="BK421" s="49">
        <v>1134000</v>
      </c>
      <c r="BL421" s="48"/>
      <c r="BM421" s="48"/>
      <c r="BN421" s="48"/>
      <c r="BO421" s="48"/>
      <c r="BP421" s="48" t="s">
        <v>181</v>
      </c>
      <c r="BQ421" s="48"/>
      <c r="BR421" s="48"/>
      <c r="BS421" s="48">
        <v>0</v>
      </c>
      <c r="BT421" s="48"/>
      <c r="BU421" s="48"/>
      <c r="BW421" s="24" t="str">
        <f ca="1">VLOOKUP(BX421,Data!B:D,3,0)</f>
        <v>김화니</v>
      </c>
      <c r="BX421" s="24" t="str">
        <f>IFERROR(VLOOKUP(M421, 할인점점포등록!E:I, 5, 0), M421)</f>
        <v>태전약품판매</v>
      </c>
    </row>
    <row r="422" spans="2:76" ht="16.5" customHeight="1" x14ac:dyDescent="0.3">
      <c r="B422" s="47"/>
      <c r="C422" s="47" t="b">
        <v>1</v>
      </c>
      <c r="D422" s="48"/>
      <c r="E422" s="48" t="s">
        <v>211</v>
      </c>
      <c r="F422" s="48">
        <v>202610020002</v>
      </c>
      <c r="G422" s="52">
        <v>46297</v>
      </c>
      <c r="H422" s="48" t="s">
        <v>82</v>
      </c>
      <c r="I422" s="48" t="s">
        <v>83</v>
      </c>
      <c r="J422" s="48" t="s">
        <v>212</v>
      </c>
      <c r="K422" s="48" t="s">
        <v>213</v>
      </c>
      <c r="L422" s="48" t="s">
        <v>417</v>
      </c>
      <c r="M422" s="48" t="s">
        <v>417</v>
      </c>
      <c r="N422" s="48"/>
      <c r="O422" s="47" t="s">
        <v>418</v>
      </c>
      <c r="P422" s="48" t="s">
        <v>417</v>
      </c>
      <c r="Q422" s="48"/>
      <c r="R422" s="47" t="b">
        <v>0</v>
      </c>
      <c r="S422" s="48" t="s">
        <v>317</v>
      </c>
      <c r="T422" s="48" t="s">
        <v>318</v>
      </c>
      <c r="U422" s="48">
        <v>21</v>
      </c>
      <c r="V422" s="48" t="s">
        <v>218</v>
      </c>
      <c r="W422" s="48" t="s">
        <v>219</v>
      </c>
      <c r="X422" s="48" t="s">
        <v>225</v>
      </c>
      <c r="Y422" s="47"/>
      <c r="Z422" s="48" t="s">
        <v>84</v>
      </c>
      <c r="AA422" s="49">
        <v>33600</v>
      </c>
      <c r="AB422" s="49">
        <v>30240</v>
      </c>
      <c r="AC422" s="49">
        <v>250</v>
      </c>
      <c r="AD422" s="47" t="b">
        <v>1</v>
      </c>
      <c r="AE422" s="50">
        <v>10</v>
      </c>
      <c r="AF422" s="48" t="s">
        <v>9</v>
      </c>
      <c r="AG422" s="49">
        <v>1</v>
      </c>
      <c r="AH422" s="49">
        <v>30240</v>
      </c>
      <c r="AI422" s="49">
        <v>6872727</v>
      </c>
      <c r="AJ422" s="49">
        <v>687273</v>
      </c>
      <c r="AK422" s="49">
        <v>7560000</v>
      </c>
      <c r="AL422" s="50">
        <v>6872727</v>
      </c>
      <c r="AM422" s="50">
        <v>687273</v>
      </c>
      <c r="AN422" s="50">
        <v>7560000</v>
      </c>
      <c r="AO422" s="47"/>
      <c r="AP422" s="48" t="s">
        <v>84</v>
      </c>
      <c r="AQ422" s="51">
        <v>250</v>
      </c>
      <c r="AR422" s="48" t="s">
        <v>221</v>
      </c>
      <c r="AS422" s="48">
        <v>25002</v>
      </c>
      <c r="AT422" s="47" t="b">
        <v>0</v>
      </c>
      <c r="AU422" s="48" t="s">
        <v>81</v>
      </c>
      <c r="AV422" s="48"/>
      <c r="AW422" s="48" t="s">
        <v>222</v>
      </c>
      <c r="AX422" s="48"/>
      <c r="AY422" s="48" t="s">
        <v>85</v>
      </c>
      <c r="AZ422" s="47" t="b">
        <v>0</v>
      </c>
      <c r="BA422" s="47"/>
      <c r="BB422" s="47"/>
      <c r="BC422" s="48"/>
      <c r="BD422" s="48"/>
      <c r="BE422" s="47" t="b">
        <v>0</v>
      </c>
      <c r="BF422" s="47" t="b">
        <v>0</v>
      </c>
      <c r="BG422" s="48"/>
      <c r="BH422" s="48"/>
      <c r="BI422" s="49">
        <v>0</v>
      </c>
      <c r="BJ422" s="49">
        <v>0</v>
      </c>
      <c r="BK422" s="49">
        <v>7560000</v>
      </c>
      <c r="BL422" s="48"/>
      <c r="BM422" s="48"/>
      <c r="BN422" s="48"/>
      <c r="BO422" s="48"/>
      <c r="BP422" s="48" t="s">
        <v>181</v>
      </c>
      <c r="BQ422" s="48"/>
      <c r="BR422" s="48"/>
      <c r="BS422" s="48">
        <v>0</v>
      </c>
      <c r="BT422" s="48"/>
      <c r="BU422" s="48"/>
      <c r="BW422" s="24" t="str">
        <f ca="1">VLOOKUP(BX422,Data!B:D,3,0)</f>
        <v>김화니</v>
      </c>
      <c r="BX422" s="24" t="str">
        <f>IFERROR(VLOOKUP(M422, 할인점점포등록!E:I, 5, 0), M422)</f>
        <v>태전약품판매</v>
      </c>
    </row>
    <row r="423" spans="2:76" ht="16.5" customHeight="1" x14ac:dyDescent="0.3">
      <c r="B423" s="47"/>
      <c r="C423" s="47" t="b">
        <v>1</v>
      </c>
      <c r="D423" s="48"/>
      <c r="E423" s="48" t="s">
        <v>211</v>
      </c>
      <c r="F423" s="48">
        <v>202610020002</v>
      </c>
      <c r="G423" s="52">
        <v>46297</v>
      </c>
      <c r="H423" s="48" t="s">
        <v>82</v>
      </c>
      <c r="I423" s="48" t="s">
        <v>83</v>
      </c>
      <c r="J423" s="48" t="s">
        <v>212</v>
      </c>
      <c r="K423" s="48" t="s">
        <v>213</v>
      </c>
      <c r="L423" s="48" t="s">
        <v>417</v>
      </c>
      <c r="M423" s="48" t="s">
        <v>417</v>
      </c>
      <c r="N423" s="48"/>
      <c r="O423" s="47" t="s">
        <v>418</v>
      </c>
      <c r="P423" s="48" t="s">
        <v>417</v>
      </c>
      <c r="Q423" s="48"/>
      <c r="R423" s="47" t="b">
        <v>0</v>
      </c>
      <c r="S423" s="48" t="s">
        <v>267</v>
      </c>
      <c r="T423" s="48" t="s">
        <v>224</v>
      </c>
      <c r="U423" s="48">
        <v>30</v>
      </c>
      <c r="V423" s="48" t="s">
        <v>218</v>
      </c>
      <c r="W423" s="48" t="s">
        <v>219</v>
      </c>
      <c r="X423" s="48" t="s">
        <v>225</v>
      </c>
      <c r="Y423" s="47"/>
      <c r="Z423" s="48" t="s">
        <v>84</v>
      </c>
      <c r="AA423" s="49">
        <v>4440</v>
      </c>
      <c r="AB423" s="49">
        <v>3996</v>
      </c>
      <c r="AC423" s="49">
        <v>20</v>
      </c>
      <c r="AD423" s="47" t="b">
        <v>1</v>
      </c>
      <c r="AE423" s="50">
        <v>10</v>
      </c>
      <c r="AF423" s="48" t="s">
        <v>9</v>
      </c>
      <c r="AG423" s="49">
        <v>1</v>
      </c>
      <c r="AH423" s="49">
        <v>3996</v>
      </c>
      <c r="AI423" s="49">
        <v>72655</v>
      </c>
      <c r="AJ423" s="49">
        <v>7265</v>
      </c>
      <c r="AK423" s="49">
        <v>79920</v>
      </c>
      <c r="AL423" s="50">
        <v>72655</v>
      </c>
      <c r="AM423" s="50">
        <v>7265</v>
      </c>
      <c r="AN423" s="50">
        <v>79920</v>
      </c>
      <c r="AO423" s="47"/>
      <c r="AP423" s="48" t="s">
        <v>84</v>
      </c>
      <c r="AQ423" s="51">
        <v>20</v>
      </c>
      <c r="AR423" s="48" t="s">
        <v>221</v>
      </c>
      <c r="AS423" s="48" t="s">
        <v>268</v>
      </c>
      <c r="AT423" s="47" t="b">
        <v>0</v>
      </c>
      <c r="AU423" s="48" t="s">
        <v>81</v>
      </c>
      <c r="AV423" s="48"/>
      <c r="AW423" s="48" t="s">
        <v>222</v>
      </c>
      <c r="AX423" s="48"/>
      <c r="AY423" s="48" t="s">
        <v>85</v>
      </c>
      <c r="AZ423" s="47" t="b">
        <v>0</v>
      </c>
      <c r="BA423" s="47"/>
      <c r="BB423" s="47"/>
      <c r="BC423" s="48"/>
      <c r="BD423" s="48"/>
      <c r="BE423" s="47" t="b">
        <v>0</v>
      </c>
      <c r="BF423" s="47" t="b">
        <v>0</v>
      </c>
      <c r="BG423" s="48"/>
      <c r="BH423" s="48"/>
      <c r="BI423" s="49">
        <v>0</v>
      </c>
      <c r="BJ423" s="49">
        <v>0</v>
      </c>
      <c r="BK423" s="49">
        <v>79920</v>
      </c>
      <c r="BL423" s="48"/>
      <c r="BM423" s="48"/>
      <c r="BN423" s="48"/>
      <c r="BO423" s="48"/>
      <c r="BP423" s="48" t="s">
        <v>181</v>
      </c>
      <c r="BQ423" s="48"/>
      <c r="BR423" s="48"/>
      <c r="BS423" s="48">
        <v>0</v>
      </c>
      <c r="BT423" s="48"/>
      <c r="BU423" s="48"/>
      <c r="BW423" s="24" t="str">
        <f ca="1">VLOOKUP(BX423,Data!B:D,3,0)</f>
        <v>김화니</v>
      </c>
      <c r="BX423" s="24" t="str">
        <f>IFERROR(VLOOKUP(M423, 할인점점포등록!E:I, 5, 0), M423)</f>
        <v>태전약품판매</v>
      </c>
    </row>
    <row r="424" spans="2:76" ht="16.5" customHeight="1" x14ac:dyDescent="0.3">
      <c r="B424" s="47"/>
      <c r="C424" s="47" t="b">
        <v>1</v>
      </c>
      <c r="D424" s="48"/>
      <c r="E424" s="48" t="s">
        <v>211</v>
      </c>
      <c r="F424" s="48">
        <v>202610020002</v>
      </c>
      <c r="G424" s="52">
        <v>46297</v>
      </c>
      <c r="H424" s="48" t="s">
        <v>82</v>
      </c>
      <c r="I424" s="48" t="s">
        <v>83</v>
      </c>
      <c r="J424" s="48" t="s">
        <v>212</v>
      </c>
      <c r="K424" s="48" t="s">
        <v>213</v>
      </c>
      <c r="L424" s="48" t="s">
        <v>417</v>
      </c>
      <c r="M424" s="48" t="s">
        <v>417</v>
      </c>
      <c r="N424" s="48"/>
      <c r="O424" s="47" t="s">
        <v>418</v>
      </c>
      <c r="P424" s="48" t="s">
        <v>417</v>
      </c>
      <c r="Q424" s="48"/>
      <c r="R424" s="47" t="b">
        <v>0</v>
      </c>
      <c r="S424" s="48" t="s">
        <v>251</v>
      </c>
      <c r="T424" s="48" t="s">
        <v>252</v>
      </c>
      <c r="U424" s="48">
        <v>1</v>
      </c>
      <c r="V424" s="48" t="s">
        <v>234</v>
      </c>
      <c r="W424" s="48" t="s">
        <v>235</v>
      </c>
      <c r="X424" s="48" t="s">
        <v>253</v>
      </c>
      <c r="Y424" s="47"/>
      <c r="Z424" s="48" t="s">
        <v>84</v>
      </c>
      <c r="AA424" s="49">
        <v>3450</v>
      </c>
      <c r="AB424" s="49">
        <v>3105</v>
      </c>
      <c r="AC424" s="49">
        <v>40</v>
      </c>
      <c r="AD424" s="47" t="b">
        <v>1</v>
      </c>
      <c r="AE424" s="50">
        <v>10</v>
      </c>
      <c r="AF424" s="48" t="s">
        <v>9</v>
      </c>
      <c r="AG424" s="49">
        <v>1</v>
      </c>
      <c r="AH424" s="49">
        <v>3105</v>
      </c>
      <c r="AI424" s="49">
        <v>112909</v>
      </c>
      <c r="AJ424" s="49">
        <v>11291</v>
      </c>
      <c r="AK424" s="49">
        <v>124200</v>
      </c>
      <c r="AL424" s="50">
        <v>112909</v>
      </c>
      <c r="AM424" s="50">
        <v>11291</v>
      </c>
      <c r="AN424" s="50">
        <v>124200</v>
      </c>
      <c r="AO424" s="47"/>
      <c r="AP424" s="48" t="s">
        <v>84</v>
      </c>
      <c r="AQ424" s="51">
        <v>40</v>
      </c>
      <c r="AR424" s="48" t="s">
        <v>221</v>
      </c>
      <c r="AS424" s="48">
        <v>25001</v>
      </c>
      <c r="AT424" s="47" t="b">
        <v>0</v>
      </c>
      <c r="AU424" s="48" t="s">
        <v>81</v>
      </c>
      <c r="AV424" s="48"/>
      <c r="AW424" s="48" t="s">
        <v>222</v>
      </c>
      <c r="AX424" s="48"/>
      <c r="AY424" s="48" t="s">
        <v>85</v>
      </c>
      <c r="AZ424" s="47" t="b">
        <v>0</v>
      </c>
      <c r="BA424" s="47"/>
      <c r="BB424" s="47"/>
      <c r="BC424" s="48"/>
      <c r="BD424" s="48"/>
      <c r="BE424" s="47" t="b">
        <v>0</v>
      </c>
      <c r="BF424" s="47" t="b">
        <v>0</v>
      </c>
      <c r="BG424" s="48"/>
      <c r="BH424" s="48"/>
      <c r="BI424" s="49">
        <v>0</v>
      </c>
      <c r="BJ424" s="49">
        <v>0</v>
      </c>
      <c r="BK424" s="49">
        <v>124200</v>
      </c>
      <c r="BL424" s="48"/>
      <c r="BM424" s="48"/>
      <c r="BN424" s="48"/>
      <c r="BO424" s="48"/>
      <c r="BP424" s="48" t="s">
        <v>181</v>
      </c>
      <c r="BQ424" s="48"/>
      <c r="BR424" s="48"/>
      <c r="BS424" s="48">
        <v>0</v>
      </c>
      <c r="BT424" s="48"/>
      <c r="BU424" s="48"/>
      <c r="BW424" s="24" t="str">
        <f ca="1">VLOOKUP(BX424,Data!B:D,3,0)</f>
        <v>김화니</v>
      </c>
      <c r="BX424" s="24" t="str">
        <f>IFERROR(VLOOKUP(M424, 할인점점포등록!E:I, 5, 0), M424)</f>
        <v>태전약품판매</v>
      </c>
    </row>
    <row r="425" spans="2:76" ht="16.5" customHeight="1" x14ac:dyDescent="0.3">
      <c r="B425" s="47"/>
      <c r="C425" s="47" t="b">
        <v>1</v>
      </c>
      <c r="D425" s="48"/>
      <c r="E425" s="48" t="s">
        <v>211</v>
      </c>
      <c r="F425" s="48">
        <v>202610020002</v>
      </c>
      <c r="G425" s="52">
        <v>46297</v>
      </c>
      <c r="H425" s="48" t="s">
        <v>82</v>
      </c>
      <c r="I425" s="48" t="s">
        <v>83</v>
      </c>
      <c r="J425" s="48" t="s">
        <v>212</v>
      </c>
      <c r="K425" s="48" t="s">
        <v>213</v>
      </c>
      <c r="L425" s="48" t="s">
        <v>417</v>
      </c>
      <c r="M425" s="48" t="s">
        <v>417</v>
      </c>
      <c r="N425" s="48"/>
      <c r="O425" s="47" t="s">
        <v>418</v>
      </c>
      <c r="P425" s="48" t="s">
        <v>417</v>
      </c>
      <c r="Q425" s="48"/>
      <c r="R425" s="47" t="b">
        <v>0</v>
      </c>
      <c r="S425" s="48" t="s">
        <v>427</v>
      </c>
      <c r="T425" s="48" t="s">
        <v>313</v>
      </c>
      <c r="U425" s="48">
        <v>30</v>
      </c>
      <c r="V425" s="48" t="s">
        <v>234</v>
      </c>
      <c r="W425" s="48" t="s">
        <v>235</v>
      </c>
      <c r="X425" s="48" t="s">
        <v>236</v>
      </c>
      <c r="Y425" s="47"/>
      <c r="Z425" s="48" t="s">
        <v>84</v>
      </c>
      <c r="AA425" s="49">
        <v>11100</v>
      </c>
      <c r="AB425" s="49">
        <v>9990</v>
      </c>
      <c r="AC425" s="49">
        <v>5</v>
      </c>
      <c r="AD425" s="47" t="b">
        <v>1</v>
      </c>
      <c r="AE425" s="50">
        <v>10</v>
      </c>
      <c r="AF425" s="48" t="s">
        <v>9</v>
      </c>
      <c r="AG425" s="49">
        <v>1</v>
      </c>
      <c r="AH425" s="49">
        <v>9990</v>
      </c>
      <c r="AI425" s="49">
        <v>45409</v>
      </c>
      <c r="AJ425" s="49">
        <v>4541</v>
      </c>
      <c r="AK425" s="49">
        <v>49950</v>
      </c>
      <c r="AL425" s="50">
        <v>45409</v>
      </c>
      <c r="AM425" s="50">
        <v>4541</v>
      </c>
      <c r="AN425" s="50">
        <v>49950</v>
      </c>
      <c r="AO425" s="47"/>
      <c r="AP425" s="48" t="s">
        <v>84</v>
      </c>
      <c r="AQ425" s="51">
        <v>5</v>
      </c>
      <c r="AR425" s="48" t="s">
        <v>221</v>
      </c>
      <c r="AS425" s="48" t="s">
        <v>428</v>
      </c>
      <c r="AT425" s="47" t="b">
        <v>0</v>
      </c>
      <c r="AU425" s="48" t="s">
        <v>81</v>
      </c>
      <c r="AV425" s="48"/>
      <c r="AW425" s="48" t="s">
        <v>222</v>
      </c>
      <c r="AX425" s="48"/>
      <c r="AY425" s="48" t="s">
        <v>85</v>
      </c>
      <c r="AZ425" s="47" t="b">
        <v>0</v>
      </c>
      <c r="BA425" s="47"/>
      <c r="BB425" s="47"/>
      <c r="BC425" s="48"/>
      <c r="BD425" s="48"/>
      <c r="BE425" s="47" t="b">
        <v>0</v>
      </c>
      <c r="BF425" s="47" t="b">
        <v>0</v>
      </c>
      <c r="BG425" s="48"/>
      <c r="BH425" s="48"/>
      <c r="BI425" s="49">
        <v>0</v>
      </c>
      <c r="BJ425" s="49">
        <v>0</v>
      </c>
      <c r="BK425" s="49">
        <v>49950</v>
      </c>
      <c r="BL425" s="48"/>
      <c r="BM425" s="48"/>
      <c r="BN425" s="48"/>
      <c r="BO425" s="48"/>
      <c r="BP425" s="48" t="s">
        <v>181</v>
      </c>
      <c r="BQ425" s="48"/>
      <c r="BR425" s="48"/>
      <c r="BS425" s="48">
        <v>0</v>
      </c>
      <c r="BT425" s="48"/>
      <c r="BU425" s="48"/>
      <c r="BW425" s="24" t="str">
        <f ca="1">VLOOKUP(BX425,Data!B:D,3,0)</f>
        <v>김화니</v>
      </c>
      <c r="BX425" s="24" t="str">
        <f>IFERROR(VLOOKUP(M425, 할인점점포등록!E:I, 5, 0), M425)</f>
        <v>태전약품판매</v>
      </c>
    </row>
    <row r="426" spans="2:76" ht="16.5" customHeight="1" x14ac:dyDescent="0.3">
      <c r="B426" s="47"/>
      <c r="C426" s="47" t="b">
        <v>1</v>
      </c>
      <c r="D426" s="48"/>
      <c r="E426" s="48" t="s">
        <v>211</v>
      </c>
      <c r="F426" s="48">
        <v>202610020002</v>
      </c>
      <c r="G426" s="52">
        <v>46297</v>
      </c>
      <c r="H426" s="48" t="s">
        <v>82</v>
      </c>
      <c r="I426" s="48" t="s">
        <v>83</v>
      </c>
      <c r="J426" s="48" t="s">
        <v>212</v>
      </c>
      <c r="K426" s="48" t="s">
        <v>213</v>
      </c>
      <c r="L426" s="48" t="s">
        <v>417</v>
      </c>
      <c r="M426" s="48" t="s">
        <v>417</v>
      </c>
      <c r="N426" s="48"/>
      <c r="O426" s="47" t="s">
        <v>418</v>
      </c>
      <c r="P426" s="48" t="s">
        <v>417</v>
      </c>
      <c r="Q426" s="48"/>
      <c r="R426" s="47" t="b">
        <v>0</v>
      </c>
      <c r="S426" s="48" t="s">
        <v>373</v>
      </c>
      <c r="T426" s="48" t="s">
        <v>374</v>
      </c>
      <c r="U426" s="48">
        <v>1</v>
      </c>
      <c r="V426" s="48" t="s">
        <v>234</v>
      </c>
      <c r="W426" s="48" t="s">
        <v>375</v>
      </c>
      <c r="X426" s="48" t="s">
        <v>376</v>
      </c>
      <c r="Y426" s="47"/>
      <c r="Z426" s="48" t="s">
        <v>84</v>
      </c>
      <c r="AA426" s="49">
        <v>9000</v>
      </c>
      <c r="AB426" s="49">
        <v>8100</v>
      </c>
      <c r="AC426" s="49">
        <v>10</v>
      </c>
      <c r="AD426" s="47" t="b">
        <v>1</v>
      </c>
      <c r="AE426" s="50">
        <v>10</v>
      </c>
      <c r="AF426" s="48" t="s">
        <v>9</v>
      </c>
      <c r="AG426" s="49">
        <v>1</v>
      </c>
      <c r="AH426" s="49">
        <v>8100</v>
      </c>
      <c r="AI426" s="49">
        <v>73636</v>
      </c>
      <c r="AJ426" s="49">
        <v>7364</v>
      </c>
      <c r="AK426" s="49">
        <v>81000</v>
      </c>
      <c r="AL426" s="50">
        <v>73636</v>
      </c>
      <c r="AM426" s="50">
        <v>7364</v>
      </c>
      <c r="AN426" s="50">
        <v>81000</v>
      </c>
      <c r="AO426" s="47"/>
      <c r="AP426" s="48" t="s">
        <v>84</v>
      </c>
      <c r="AQ426" s="51">
        <v>10</v>
      </c>
      <c r="AR426" s="48" t="s">
        <v>221</v>
      </c>
      <c r="AS426" s="48">
        <v>25001</v>
      </c>
      <c r="AT426" s="47" t="b">
        <v>0</v>
      </c>
      <c r="AU426" s="48" t="s">
        <v>81</v>
      </c>
      <c r="AV426" s="48"/>
      <c r="AW426" s="48" t="s">
        <v>222</v>
      </c>
      <c r="AX426" s="48"/>
      <c r="AY426" s="48" t="s">
        <v>85</v>
      </c>
      <c r="AZ426" s="47" t="b">
        <v>0</v>
      </c>
      <c r="BA426" s="47"/>
      <c r="BB426" s="47"/>
      <c r="BC426" s="48"/>
      <c r="BD426" s="48"/>
      <c r="BE426" s="47" t="b">
        <v>0</v>
      </c>
      <c r="BF426" s="47" t="b">
        <v>0</v>
      </c>
      <c r="BG426" s="48"/>
      <c r="BH426" s="48"/>
      <c r="BI426" s="49">
        <v>0</v>
      </c>
      <c r="BJ426" s="49">
        <v>0</v>
      </c>
      <c r="BK426" s="49">
        <v>81000</v>
      </c>
      <c r="BL426" s="48"/>
      <c r="BM426" s="48"/>
      <c r="BN426" s="48"/>
      <c r="BO426" s="48"/>
      <c r="BP426" s="48" t="s">
        <v>181</v>
      </c>
      <c r="BQ426" s="48"/>
      <c r="BR426" s="48"/>
      <c r="BS426" s="48">
        <v>0</v>
      </c>
      <c r="BT426" s="48"/>
      <c r="BU426" s="48"/>
      <c r="BW426" s="24" t="str">
        <f ca="1">VLOOKUP(BX426,Data!B:D,3,0)</f>
        <v>김화니</v>
      </c>
      <c r="BX426" s="24" t="str">
        <f>IFERROR(VLOOKUP(M426, 할인점점포등록!E:I, 5, 0), M426)</f>
        <v>태전약품판매</v>
      </c>
    </row>
    <row r="427" spans="2:76" ht="16.5" customHeight="1" x14ac:dyDescent="0.3">
      <c r="B427" s="47"/>
      <c r="C427" s="47" t="b">
        <v>1</v>
      </c>
      <c r="D427" s="48"/>
      <c r="E427" s="48" t="s">
        <v>211</v>
      </c>
      <c r="F427" s="48">
        <v>202610020002</v>
      </c>
      <c r="G427" s="52">
        <v>46297</v>
      </c>
      <c r="H427" s="48" t="s">
        <v>82</v>
      </c>
      <c r="I427" s="48" t="s">
        <v>83</v>
      </c>
      <c r="J427" s="48" t="s">
        <v>212</v>
      </c>
      <c r="K427" s="48" t="s">
        <v>213</v>
      </c>
      <c r="L427" s="48" t="s">
        <v>417</v>
      </c>
      <c r="M427" s="48" t="s">
        <v>417</v>
      </c>
      <c r="N427" s="48"/>
      <c r="O427" s="47" t="s">
        <v>418</v>
      </c>
      <c r="P427" s="48" t="s">
        <v>417</v>
      </c>
      <c r="Q427" s="48"/>
      <c r="R427" s="47" t="b">
        <v>0</v>
      </c>
      <c r="S427" s="48" t="s">
        <v>229</v>
      </c>
      <c r="T427" s="48" t="s">
        <v>230</v>
      </c>
      <c r="U427" s="48">
        <v>30</v>
      </c>
      <c r="V427" s="48" t="s">
        <v>218</v>
      </c>
      <c r="W427" s="48" t="s">
        <v>219</v>
      </c>
      <c r="X427" s="48" t="s">
        <v>225</v>
      </c>
      <c r="Y427" s="47"/>
      <c r="Z427" s="48" t="s">
        <v>84</v>
      </c>
      <c r="AA427" s="49">
        <v>3750</v>
      </c>
      <c r="AB427" s="49">
        <v>3375</v>
      </c>
      <c r="AC427" s="49">
        <v>50</v>
      </c>
      <c r="AD427" s="47" t="b">
        <v>1</v>
      </c>
      <c r="AE427" s="50">
        <v>10</v>
      </c>
      <c r="AF427" s="48" t="s">
        <v>9</v>
      </c>
      <c r="AG427" s="49">
        <v>1</v>
      </c>
      <c r="AH427" s="49">
        <v>3375</v>
      </c>
      <c r="AI427" s="49">
        <v>153409</v>
      </c>
      <c r="AJ427" s="49">
        <v>15341</v>
      </c>
      <c r="AK427" s="49">
        <v>168750</v>
      </c>
      <c r="AL427" s="50">
        <v>153409</v>
      </c>
      <c r="AM427" s="50">
        <v>15341</v>
      </c>
      <c r="AN427" s="50">
        <v>168750</v>
      </c>
      <c r="AO427" s="47"/>
      <c r="AP427" s="48" t="s">
        <v>84</v>
      </c>
      <c r="AQ427" s="51">
        <v>50</v>
      </c>
      <c r="AR427" s="48" t="s">
        <v>221</v>
      </c>
      <c r="AS427" s="48" t="s">
        <v>231</v>
      </c>
      <c r="AT427" s="47" t="b">
        <v>0</v>
      </c>
      <c r="AU427" s="48" t="s">
        <v>81</v>
      </c>
      <c r="AV427" s="48"/>
      <c r="AW427" s="48" t="s">
        <v>222</v>
      </c>
      <c r="AX427" s="48"/>
      <c r="AY427" s="48" t="s">
        <v>85</v>
      </c>
      <c r="AZ427" s="47" t="b">
        <v>0</v>
      </c>
      <c r="BA427" s="47"/>
      <c r="BB427" s="47"/>
      <c r="BC427" s="48"/>
      <c r="BD427" s="48"/>
      <c r="BE427" s="47" t="b">
        <v>0</v>
      </c>
      <c r="BF427" s="47" t="b">
        <v>0</v>
      </c>
      <c r="BG427" s="48"/>
      <c r="BH427" s="48"/>
      <c r="BI427" s="49">
        <v>0</v>
      </c>
      <c r="BJ427" s="49">
        <v>0</v>
      </c>
      <c r="BK427" s="49">
        <v>168750</v>
      </c>
      <c r="BL427" s="48"/>
      <c r="BM427" s="48"/>
      <c r="BN427" s="48"/>
      <c r="BO427" s="48"/>
      <c r="BP427" s="48" t="s">
        <v>181</v>
      </c>
      <c r="BQ427" s="48"/>
      <c r="BR427" s="48"/>
      <c r="BS427" s="48">
        <v>0</v>
      </c>
      <c r="BT427" s="48"/>
      <c r="BU427" s="48"/>
      <c r="BW427" s="24" t="str">
        <f ca="1">VLOOKUP(BX427,Data!B:D,3,0)</f>
        <v>김화니</v>
      </c>
      <c r="BX427" s="24" t="str">
        <f>IFERROR(VLOOKUP(M427, 할인점점포등록!E:I, 5, 0), M427)</f>
        <v>태전약품판매</v>
      </c>
    </row>
    <row r="428" spans="2:76" ht="16.5" customHeight="1" x14ac:dyDescent="0.3">
      <c r="B428" s="47"/>
      <c r="C428" s="47" t="b">
        <v>1</v>
      </c>
      <c r="D428" s="48"/>
      <c r="E428" s="48" t="s">
        <v>211</v>
      </c>
      <c r="F428" s="48">
        <v>202610020002</v>
      </c>
      <c r="G428" s="52">
        <v>46297</v>
      </c>
      <c r="H428" s="48" t="s">
        <v>82</v>
      </c>
      <c r="I428" s="48" t="s">
        <v>83</v>
      </c>
      <c r="J428" s="48" t="s">
        <v>212</v>
      </c>
      <c r="K428" s="48" t="s">
        <v>213</v>
      </c>
      <c r="L428" s="48" t="s">
        <v>417</v>
      </c>
      <c r="M428" s="48" t="s">
        <v>417</v>
      </c>
      <c r="N428" s="48"/>
      <c r="O428" s="47" t="s">
        <v>418</v>
      </c>
      <c r="P428" s="48" t="s">
        <v>417</v>
      </c>
      <c r="Q428" s="48"/>
      <c r="R428" s="47" t="b">
        <v>0</v>
      </c>
      <c r="S428" s="48" t="s">
        <v>397</v>
      </c>
      <c r="T428" s="48" t="s">
        <v>329</v>
      </c>
      <c r="U428" s="48">
        <v>30</v>
      </c>
      <c r="V428" s="48" t="s">
        <v>234</v>
      </c>
      <c r="W428" s="48" t="s">
        <v>235</v>
      </c>
      <c r="X428" s="48" t="s">
        <v>330</v>
      </c>
      <c r="Y428" s="47"/>
      <c r="Z428" s="48" t="s">
        <v>84</v>
      </c>
      <c r="AA428" s="49">
        <v>11160</v>
      </c>
      <c r="AB428" s="49">
        <v>10044</v>
      </c>
      <c r="AC428" s="49">
        <v>20</v>
      </c>
      <c r="AD428" s="47" t="b">
        <v>1</v>
      </c>
      <c r="AE428" s="50">
        <v>10</v>
      </c>
      <c r="AF428" s="48" t="s">
        <v>9</v>
      </c>
      <c r="AG428" s="49">
        <v>1</v>
      </c>
      <c r="AH428" s="49">
        <v>10044</v>
      </c>
      <c r="AI428" s="49">
        <v>182618</v>
      </c>
      <c r="AJ428" s="49">
        <v>18262</v>
      </c>
      <c r="AK428" s="49">
        <v>200880</v>
      </c>
      <c r="AL428" s="50">
        <v>182618</v>
      </c>
      <c r="AM428" s="50">
        <v>18262</v>
      </c>
      <c r="AN428" s="50">
        <v>200880</v>
      </c>
      <c r="AO428" s="47"/>
      <c r="AP428" s="48" t="s">
        <v>84</v>
      </c>
      <c r="AQ428" s="51">
        <v>20</v>
      </c>
      <c r="AR428" s="48" t="s">
        <v>221</v>
      </c>
      <c r="AS428" s="48">
        <v>24003</v>
      </c>
      <c r="AT428" s="47" t="b">
        <v>0</v>
      </c>
      <c r="AU428" s="48" t="s">
        <v>81</v>
      </c>
      <c r="AV428" s="48"/>
      <c r="AW428" s="48" t="s">
        <v>222</v>
      </c>
      <c r="AX428" s="48"/>
      <c r="AY428" s="48" t="s">
        <v>85</v>
      </c>
      <c r="AZ428" s="47" t="b">
        <v>0</v>
      </c>
      <c r="BA428" s="47"/>
      <c r="BB428" s="47"/>
      <c r="BC428" s="48"/>
      <c r="BD428" s="48"/>
      <c r="BE428" s="47" t="b">
        <v>0</v>
      </c>
      <c r="BF428" s="47" t="b">
        <v>0</v>
      </c>
      <c r="BG428" s="48"/>
      <c r="BH428" s="48"/>
      <c r="BI428" s="49">
        <v>0</v>
      </c>
      <c r="BJ428" s="49">
        <v>0</v>
      </c>
      <c r="BK428" s="49">
        <v>200880</v>
      </c>
      <c r="BL428" s="48"/>
      <c r="BM428" s="48"/>
      <c r="BN428" s="48"/>
      <c r="BO428" s="48"/>
      <c r="BP428" s="48" t="s">
        <v>181</v>
      </c>
      <c r="BQ428" s="48"/>
      <c r="BR428" s="48"/>
      <c r="BS428" s="48">
        <v>0</v>
      </c>
      <c r="BT428" s="48"/>
      <c r="BU428" s="48"/>
      <c r="BW428" s="24" t="str">
        <f ca="1">VLOOKUP(BX428,Data!B:D,3,0)</f>
        <v>김화니</v>
      </c>
      <c r="BX428" s="24" t="str">
        <f>IFERROR(VLOOKUP(M428, 할인점점포등록!E:I, 5, 0), M428)</f>
        <v>태전약품판매</v>
      </c>
    </row>
    <row r="429" spans="2:76" ht="16.5" customHeight="1" x14ac:dyDescent="0.3">
      <c r="B429" s="47"/>
      <c r="C429" s="47" t="b">
        <v>1</v>
      </c>
      <c r="D429" s="48"/>
      <c r="E429" s="48" t="s">
        <v>211</v>
      </c>
      <c r="F429" s="48">
        <v>202610020002</v>
      </c>
      <c r="G429" s="52">
        <v>46297</v>
      </c>
      <c r="H429" s="48" t="s">
        <v>82</v>
      </c>
      <c r="I429" s="48" t="s">
        <v>83</v>
      </c>
      <c r="J429" s="48" t="s">
        <v>212</v>
      </c>
      <c r="K429" s="48" t="s">
        <v>213</v>
      </c>
      <c r="L429" s="48" t="s">
        <v>417</v>
      </c>
      <c r="M429" s="48" t="s">
        <v>417</v>
      </c>
      <c r="N429" s="48"/>
      <c r="O429" s="47" t="s">
        <v>418</v>
      </c>
      <c r="P429" s="48" t="s">
        <v>417</v>
      </c>
      <c r="Q429" s="48"/>
      <c r="R429" s="47" t="b">
        <v>0</v>
      </c>
      <c r="S429" s="48" t="s">
        <v>303</v>
      </c>
      <c r="T429" s="48" t="s">
        <v>259</v>
      </c>
      <c r="U429" s="48">
        <v>30</v>
      </c>
      <c r="V429" s="48" t="s">
        <v>234</v>
      </c>
      <c r="W429" s="48" t="s">
        <v>235</v>
      </c>
      <c r="X429" s="48" t="s">
        <v>236</v>
      </c>
      <c r="Y429" s="47"/>
      <c r="Z429" s="48" t="s">
        <v>84</v>
      </c>
      <c r="AA429" s="49">
        <v>3090</v>
      </c>
      <c r="AB429" s="49">
        <v>2781</v>
      </c>
      <c r="AC429" s="49">
        <v>10</v>
      </c>
      <c r="AD429" s="47" t="b">
        <v>1</v>
      </c>
      <c r="AE429" s="50">
        <v>10</v>
      </c>
      <c r="AF429" s="48" t="s">
        <v>9</v>
      </c>
      <c r="AG429" s="49">
        <v>1</v>
      </c>
      <c r="AH429" s="49">
        <v>2781</v>
      </c>
      <c r="AI429" s="49">
        <v>25282</v>
      </c>
      <c r="AJ429" s="49">
        <v>2528</v>
      </c>
      <c r="AK429" s="49">
        <v>27810</v>
      </c>
      <c r="AL429" s="50">
        <v>25282</v>
      </c>
      <c r="AM429" s="50">
        <v>2528</v>
      </c>
      <c r="AN429" s="50">
        <v>27810</v>
      </c>
      <c r="AO429" s="47"/>
      <c r="AP429" s="48" t="s">
        <v>84</v>
      </c>
      <c r="AQ429" s="51">
        <v>10</v>
      </c>
      <c r="AR429" s="48" t="s">
        <v>221</v>
      </c>
      <c r="AS429" s="48" t="s">
        <v>304</v>
      </c>
      <c r="AT429" s="47" t="b">
        <v>0</v>
      </c>
      <c r="AU429" s="48" t="s">
        <v>81</v>
      </c>
      <c r="AV429" s="48"/>
      <c r="AW429" s="48" t="s">
        <v>222</v>
      </c>
      <c r="AX429" s="48"/>
      <c r="AY429" s="48" t="s">
        <v>85</v>
      </c>
      <c r="AZ429" s="47" t="b">
        <v>0</v>
      </c>
      <c r="BA429" s="47"/>
      <c r="BB429" s="47"/>
      <c r="BC429" s="48"/>
      <c r="BD429" s="48"/>
      <c r="BE429" s="47" t="b">
        <v>0</v>
      </c>
      <c r="BF429" s="47" t="b">
        <v>0</v>
      </c>
      <c r="BG429" s="48"/>
      <c r="BH429" s="48"/>
      <c r="BI429" s="49">
        <v>0</v>
      </c>
      <c r="BJ429" s="49">
        <v>0</v>
      </c>
      <c r="BK429" s="49">
        <v>27810</v>
      </c>
      <c r="BL429" s="48"/>
      <c r="BM429" s="48"/>
      <c r="BN429" s="48"/>
      <c r="BO429" s="48"/>
      <c r="BP429" s="48" t="s">
        <v>181</v>
      </c>
      <c r="BQ429" s="48"/>
      <c r="BR429" s="48"/>
      <c r="BS429" s="48">
        <v>0</v>
      </c>
      <c r="BT429" s="48"/>
      <c r="BU429" s="48"/>
      <c r="BW429" s="24" t="str">
        <f ca="1">VLOOKUP(BX429,Data!B:D,3,0)</f>
        <v>김화니</v>
      </c>
      <c r="BX429" s="24" t="str">
        <f>IFERROR(VLOOKUP(M429, 할인점점포등록!E:I, 5, 0), M429)</f>
        <v>태전약품판매</v>
      </c>
    </row>
    <row r="430" spans="2:76" ht="16.5" customHeight="1" x14ac:dyDescent="0.3">
      <c r="B430" s="47"/>
      <c r="C430" s="47" t="b">
        <v>1</v>
      </c>
      <c r="D430" s="48"/>
      <c r="E430" s="48" t="s">
        <v>211</v>
      </c>
      <c r="F430" s="48">
        <v>202610020003</v>
      </c>
      <c r="G430" s="52">
        <v>46297</v>
      </c>
      <c r="H430" s="48" t="s">
        <v>82</v>
      </c>
      <c r="I430" s="48" t="s">
        <v>83</v>
      </c>
      <c r="J430" s="48" t="s">
        <v>212</v>
      </c>
      <c r="K430" s="48" t="s">
        <v>213</v>
      </c>
      <c r="L430" s="48" t="s">
        <v>503</v>
      </c>
      <c r="M430" s="48" t="s">
        <v>503</v>
      </c>
      <c r="N430" s="48"/>
      <c r="O430" s="47" t="s">
        <v>504</v>
      </c>
      <c r="P430" s="48" t="s">
        <v>505</v>
      </c>
      <c r="Q430" s="48"/>
      <c r="R430" s="47" t="b">
        <v>0</v>
      </c>
      <c r="S430" s="48" t="s">
        <v>402</v>
      </c>
      <c r="T430" s="48" t="s">
        <v>401</v>
      </c>
      <c r="U430" s="48">
        <v>300</v>
      </c>
      <c r="V430" s="48" t="s">
        <v>234</v>
      </c>
      <c r="W430" s="48" t="s">
        <v>235</v>
      </c>
      <c r="X430" s="48" t="s">
        <v>330</v>
      </c>
      <c r="Y430" s="47"/>
      <c r="Z430" s="48" t="s">
        <v>84</v>
      </c>
      <c r="AA430" s="49">
        <v>58800</v>
      </c>
      <c r="AB430" s="49">
        <v>52920</v>
      </c>
      <c r="AC430" s="49">
        <v>20</v>
      </c>
      <c r="AD430" s="47" t="b">
        <v>1</v>
      </c>
      <c r="AE430" s="50">
        <v>10</v>
      </c>
      <c r="AF430" s="48" t="s">
        <v>9</v>
      </c>
      <c r="AG430" s="49">
        <v>1</v>
      </c>
      <c r="AH430" s="49">
        <v>52920</v>
      </c>
      <c r="AI430" s="49">
        <v>962182</v>
      </c>
      <c r="AJ430" s="49">
        <v>96218</v>
      </c>
      <c r="AK430" s="49">
        <v>1058400</v>
      </c>
      <c r="AL430" s="50">
        <v>962182</v>
      </c>
      <c r="AM430" s="50">
        <v>96218</v>
      </c>
      <c r="AN430" s="50">
        <v>1058400</v>
      </c>
      <c r="AO430" s="47"/>
      <c r="AP430" s="48" t="s">
        <v>84</v>
      </c>
      <c r="AQ430" s="51">
        <v>20</v>
      </c>
      <c r="AR430" s="48" t="s">
        <v>221</v>
      </c>
      <c r="AS430" s="48" t="s">
        <v>273</v>
      </c>
      <c r="AT430" s="47" t="b">
        <v>0</v>
      </c>
      <c r="AU430" s="48" t="s">
        <v>81</v>
      </c>
      <c r="AV430" s="48"/>
      <c r="AW430" s="48" t="s">
        <v>222</v>
      </c>
      <c r="AX430" s="48"/>
      <c r="AY430" s="48" t="s">
        <v>85</v>
      </c>
      <c r="AZ430" s="47" t="b">
        <v>0</v>
      </c>
      <c r="BA430" s="47"/>
      <c r="BB430" s="47"/>
      <c r="BC430" s="48"/>
      <c r="BD430" s="48"/>
      <c r="BE430" s="47" t="b">
        <v>0</v>
      </c>
      <c r="BF430" s="47" t="b">
        <v>0</v>
      </c>
      <c r="BG430" s="48"/>
      <c r="BH430" s="48"/>
      <c r="BI430" s="49">
        <v>0</v>
      </c>
      <c r="BJ430" s="49">
        <v>0</v>
      </c>
      <c r="BK430" s="49">
        <v>1058400</v>
      </c>
      <c r="BL430" s="48"/>
      <c r="BM430" s="48"/>
      <c r="BN430" s="48"/>
      <c r="BO430" s="48"/>
      <c r="BP430" s="48" t="s">
        <v>181</v>
      </c>
      <c r="BQ430" s="48"/>
      <c r="BR430" s="48"/>
      <c r="BS430" s="48">
        <v>0</v>
      </c>
      <c r="BT430" s="48"/>
      <c r="BU430" s="48"/>
      <c r="BW430" s="24" t="str">
        <f ca="1">VLOOKUP(BX430,Data!B:D,3,0)</f>
        <v>김화니</v>
      </c>
      <c r="BX430" s="24" t="str">
        <f>IFERROR(VLOOKUP(M430, 할인점점포등록!E:I, 5, 0), M430)</f>
        <v>세인약품(경기)</v>
      </c>
    </row>
    <row r="431" spans="2:76" ht="16.5" customHeight="1" x14ac:dyDescent="0.3">
      <c r="B431" s="47"/>
      <c r="C431" s="47" t="b">
        <v>1</v>
      </c>
      <c r="D431" s="48"/>
      <c r="E431" s="48" t="s">
        <v>211</v>
      </c>
      <c r="F431" s="48">
        <v>202610020003</v>
      </c>
      <c r="G431" s="52">
        <v>46297</v>
      </c>
      <c r="H431" s="48" t="s">
        <v>82</v>
      </c>
      <c r="I431" s="48" t="s">
        <v>83</v>
      </c>
      <c r="J431" s="48" t="s">
        <v>212</v>
      </c>
      <c r="K431" s="48" t="s">
        <v>213</v>
      </c>
      <c r="L431" s="48" t="s">
        <v>503</v>
      </c>
      <c r="M431" s="48" t="s">
        <v>503</v>
      </c>
      <c r="N431" s="48"/>
      <c r="O431" s="47" t="s">
        <v>504</v>
      </c>
      <c r="P431" s="48" t="s">
        <v>505</v>
      </c>
      <c r="Q431" s="48"/>
      <c r="R431" s="47" t="b">
        <v>0</v>
      </c>
      <c r="S431" s="48" t="s">
        <v>223</v>
      </c>
      <c r="T431" s="48" t="s">
        <v>224</v>
      </c>
      <c r="U431" s="48">
        <v>300</v>
      </c>
      <c r="V431" s="48" t="s">
        <v>218</v>
      </c>
      <c r="W431" s="48" t="s">
        <v>219</v>
      </c>
      <c r="X431" s="48" t="s">
        <v>225</v>
      </c>
      <c r="Y431" s="47"/>
      <c r="Z431" s="48" t="s">
        <v>84</v>
      </c>
      <c r="AA431" s="49">
        <v>44400</v>
      </c>
      <c r="AB431" s="49">
        <v>39960</v>
      </c>
      <c r="AC431" s="49">
        <v>10</v>
      </c>
      <c r="AD431" s="47" t="b">
        <v>1</v>
      </c>
      <c r="AE431" s="50">
        <v>10</v>
      </c>
      <c r="AF431" s="48" t="s">
        <v>9</v>
      </c>
      <c r="AG431" s="49">
        <v>1</v>
      </c>
      <c r="AH431" s="49">
        <v>39960</v>
      </c>
      <c r="AI431" s="49">
        <v>363273</v>
      </c>
      <c r="AJ431" s="49">
        <v>36327</v>
      </c>
      <c r="AK431" s="49">
        <v>399600</v>
      </c>
      <c r="AL431" s="50">
        <v>363273</v>
      </c>
      <c r="AM431" s="50">
        <v>36327</v>
      </c>
      <c r="AN431" s="50">
        <v>399600</v>
      </c>
      <c r="AO431" s="47"/>
      <c r="AP431" s="48" t="s">
        <v>84</v>
      </c>
      <c r="AQ431" s="51">
        <v>10</v>
      </c>
      <c r="AR431" s="48" t="s">
        <v>221</v>
      </c>
      <c r="AS431" s="48">
        <v>26005</v>
      </c>
      <c r="AT431" s="47" t="b">
        <v>0</v>
      </c>
      <c r="AU431" s="48" t="s">
        <v>81</v>
      </c>
      <c r="AV431" s="48"/>
      <c r="AW431" s="48" t="s">
        <v>222</v>
      </c>
      <c r="AX431" s="48"/>
      <c r="AY431" s="48" t="s">
        <v>85</v>
      </c>
      <c r="AZ431" s="47" t="b">
        <v>0</v>
      </c>
      <c r="BA431" s="47"/>
      <c r="BB431" s="47"/>
      <c r="BC431" s="48"/>
      <c r="BD431" s="48"/>
      <c r="BE431" s="47" t="b">
        <v>0</v>
      </c>
      <c r="BF431" s="47" t="b">
        <v>0</v>
      </c>
      <c r="BG431" s="48"/>
      <c r="BH431" s="48"/>
      <c r="BI431" s="49">
        <v>0</v>
      </c>
      <c r="BJ431" s="49">
        <v>0</v>
      </c>
      <c r="BK431" s="49">
        <v>399600</v>
      </c>
      <c r="BL431" s="48"/>
      <c r="BM431" s="48"/>
      <c r="BN431" s="48"/>
      <c r="BO431" s="48"/>
      <c r="BP431" s="48" t="s">
        <v>181</v>
      </c>
      <c r="BQ431" s="48"/>
      <c r="BR431" s="48"/>
      <c r="BS431" s="48">
        <v>0</v>
      </c>
      <c r="BT431" s="48"/>
      <c r="BU431" s="48"/>
      <c r="BW431" s="24" t="str">
        <f ca="1">VLOOKUP(BX431,Data!B:D,3,0)</f>
        <v>김화니</v>
      </c>
      <c r="BX431" s="24" t="str">
        <f>IFERROR(VLOOKUP(M431, 할인점점포등록!E:I, 5, 0), M431)</f>
        <v>세인약품(경기)</v>
      </c>
    </row>
    <row r="432" spans="2:76" ht="16.5" customHeight="1" x14ac:dyDescent="0.3">
      <c r="B432" s="47"/>
      <c r="C432" s="47" t="b">
        <v>1</v>
      </c>
      <c r="D432" s="48"/>
      <c r="E432" s="48" t="s">
        <v>211</v>
      </c>
      <c r="F432" s="48">
        <v>202610020004</v>
      </c>
      <c r="G432" s="52">
        <v>46297</v>
      </c>
      <c r="H432" s="48" t="s">
        <v>82</v>
      </c>
      <c r="I432" s="48" t="s">
        <v>83</v>
      </c>
      <c r="J432" s="48" t="s">
        <v>212</v>
      </c>
      <c r="K432" s="48" t="s">
        <v>213</v>
      </c>
      <c r="L432" s="48" t="s">
        <v>612</v>
      </c>
      <c r="M432" s="48" t="s">
        <v>612</v>
      </c>
      <c r="N432" s="48"/>
      <c r="O432" s="47" t="s">
        <v>1008</v>
      </c>
      <c r="P432" s="48" t="s">
        <v>612</v>
      </c>
      <c r="Q432" s="48"/>
      <c r="R432" s="47" t="b">
        <v>0</v>
      </c>
      <c r="S432" s="48" t="s">
        <v>294</v>
      </c>
      <c r="T432" s="48" t="s">
        <v>295</v>
      </c>
      <c r="U432" s="48">
        <v>21</v>
      </c>
      <c r="V432" s="48" t="s">
        <v>218</v>
      </c>
      <c r="W432" s="48" t="s">
        <v>219</v>
      </c>
      <c r="X432" s="48" t="s">
        <v>225</v>
      </c>
      <c r="Y432" s="47"/>
      <c r="Z432" s="48" t="s">
        <v>84</v>
      </c>
      <c r="AA432" s="49">
        <v>25200</v>
      </c>
      <c r="AB432" s="49">
        <v>22680</v>
      </c>
      <c r="AC432" s="49">
        <v>50</v>
      </c>
      <c r="AD432" s="47" t="b">
        <v>1</v>
      </c>
      <c r="AE432" s="50">
        <v>10</v>
      </c>
      <c r="AF432" s="48" t="s">
        <v>9</v>
      </c>
      <c r="AG432" s="49">
        <v>1</v>
      </c>
      <c r="AH432" s="49">
        <v>22680</v>
      </c>
      <c r="AI432" s="49">
        <v>1030909</v>
      </c>
      <c r="AJ432" s="49">
        <v>103091</v>
      </c>
      <c r="AK432" s="49">
        <v>1134000</v>
      </c>
      <c r="AL432" s="50">
        <v>1030909</v>
      </c>
      <c r="AM432" s="50">
        <v>103091</v>
      </c>
      <c r="AN432" s="50">
        <v>1134000</v>
      </c>
      <c r="AO432" s="47"/>
      <c r="AP432" s="48" t="s">
        <v>84</v>
      </c>
      <c r="AQ432" s="51">
        <v>50</v>
      </c>
      <c r="AR432" s="48" t="s">
        <v>221</v>
      </c>
      <c r="AS432" s="48">
        <v>26004</v>
      </c>
      <c r="AT432" s="47" t="b">
        <v>0</v>
      </c>
      <c r="AU432" s="48" t="s">
        <v>81</v>
      </c>
      <c r="AV432" s="48"/>
      <c r="AW432" s="48" t="s">
        <v>222</v>
      </c>
      <c r="AX432" s="48"/>
      <c r="AY432" s="48" t="s">
        <v>85</v>
      </c>
      <c r="AZ432" s="47" t="b">
        <v>0</v>
      </c>
      <c r="BA432" s="47"/>
      <c r="BB432" s="47"/>
      <c r="BC432" s="48"/>
      <c r="BD432" s="48"/>
      <c r="BE432" s="47" t="b">
        <v>0</v>
      </c>
      <c r="BF432" s="47" t="b">
        <v>0</v>
      </c>
      <c r="BG432" s="48"/>
      <c r="BH432" s="48"/>
      <c r="BI432" s="49">
        <v>0</v>
      </c>
      <c r="BJ432" s="49">
        <v>0</v>
      </c>
      <c r="BK432" s="49">
        <v>1134000</v>
      </c>
      <c r="BL432" s="48"/>
      <c r="BM432" s="48"/>
      <c r="BN432" s="48"/>
      <c r="BO432" s="48"/>
      <c r="BP432" s="48" t="s">
        <v>181</v>
      </c>
      <c r="BQ432" s="48"/>
      <c r="BR432" s="48"/>
      <c r="BS432" s="48">
        <v>0</v>
      </c>
      <c r="BT432" s="48"/>
      <c r="BU432" s="48"/>
      <c r="BW432" s="24" t="str">
        <f ca="1">VLOOKUP(BX432,Data!B:D,3,0)</f>
        <v>김화니</v>
      </c>
      <c r="BX432" s="24" t="str">
        <f>IFERROR(VLOOKUP(M432, 할인점점포등록!E:I, 5, 0), M432)</f>
        <v>원진약품</v>
      </c>
    </row>
    <row r="433" spans="2:76" ht="16.5" customHeight="1" x14ac:dyDescent="0.3">
      <c r="B433" s="47"/>
      <c r="C433" s="47" t="b">
        <v>1</v>
      </c>
      <c r="D433" s="48"/>
      <c r="E433" s="48" t="s">
        <v>211</v>
      </c>
      <c r="F433" s="48">
        <v>202610020004</v>
      </c>
      <c r="G433" s="52">
        <v>46297</v>
      </c>
      <c r="H433" s="48" t="s">
        <v>82</v>
      </c>
      <c r="I433" s="48" t="s">
        <v>83</v>
      </c>
      <c r="J433" s="48" t="s">
        <v>212</v>
      </c>
      <c r="K433" s="48" t="s">
        <v>213</v>
      </c>
      <c r="L433" s="48" t="s">
        <v>612</v>
      </c>
      <c r="M433" s="48" t="s">
        <v>612</v>
      </c>
      <c r="N433" s="48"/>
      <c r="O433" s="47" t="s">
        <v>1008</v>
      </c>
      <c r="P433" s="48" t="s">
        <v>612</v>
      </c>
      <c r="Q433" s="48"/>
      <c r="R433" s="47" t="b">
        <v>0</v>
      </c>
      <c r="S433" s="48" t="s">
        <v>223</v>
      </c>
      <c r="T433" s="48" t="s">
        <v>224</v>
      </c>
      <c r="U433" s="48">
        <v>300</v>
      </c>
      <c r="V433" s="48" t="s">
        <v>218</v>
      </c>
      <c r="W433" s="48" t="s">
        <v>219</v>
      </c>
      <c r="X433" s="48" t="s">
        <v>225</v>
      </c>
      <c r="Y433" s="47"/>
      <c r="Z433" s="48" t="s">
        <v>84</v>
      </c>
      <c r="AA433" s="49">
        <v>44400</v>
      </c>
      <c r="AB433" s="49">
        <v>39960</v>
      </c>
      <c r="AC433" s="49">
        <v>10</v>
      </c>
      <c r="AD433" s="47" t="b">
        <v>1</v>
      </c>
      <c r="AE433" s="50">
        <v>10</v>
      </c>
      <c r="AF433" s="48" t="s">
        <v>9</v>
      </c>
      <c r="AG433" s="49">
        <v>1</v>
      </c>
      <c r="AH433" s="49">
        <v>39960</v>
      </c>
      <c r="AI433" s="49">
        <v>363273</v>
      </c>
      <c r="AJ433" s="49">
        <v>36327</v>
      </c>
      <c r="AK433" s="49">
        <v>399600</v>
      </c>
      <c r="AL433" s="50">
        <v>363273</v>
      </c>
      <c r="AM433" s="50">
        <v>36327</v>
      </c>
      <c r="AN433" s="50">
        <v>399600</v>
      </c>
      <c r="AO433" s="47"/>
      <c r="AP433" s="48" t="s">
        <v>84</v>
      </c>
      <c r="AQ433" s="51">
        <v>10</v>
      </c>
      <c r="AR433" s="48" t="s">
        <v>221</v>
      </c>
      <c r="AS433" s="48">
        <v>26005</v>
      </c>
      <c r="AT433" s="47" t="b">
        <v>0</v>
      </c>
      <c r="AU433" s="48" t="s">
        <v>81</v>
      </c>
      <c r="AV433" s="48"/>
      <c r="AW433" s="48" t="s">
        <v>222</v>
      </c>
      <c r="AX433" s="48"/>
      <c r="AY433" s="48" t="s">
        <v>85</v>
      </c>
      <c r="AZ433" s="47" t="b">
        <v>0</v>
      </c>
      <c r="BA433" s="47"/>
      <c r="BB433" s="47"/>
      <c r="BC433" s="48"/>
      <c r="BD433" s="48"/>
      <c r="BE433" s="47" t="b">
        <v>0</v>
      </c>
      <c r="BF433" s="47" t="b">
        <v>0</v>
      </c>
      <c r="BG433" s="48"/>
      <c r="BH433" s="48"/>
      <c r="BI433" s="49">
        <v>0</v>
      </c>
      <c r="BJ433" s="49">
        <v>0</v>
      </c>
      <c r="BK433" s="49">
        <v>399600</v>
      </c>
      <c r="BL433" s="48"/>
      <c r="BM433" s="48"/>
      <c r="BN433" s="48"/>
      <c r="BO433" s="48"/>
      <c r="BP433" s="48" t="s">
        <v>181</v>
      </c>
      <c r="BQ433" s="48"/>
      <c r="BR433" s="48"/>
      <c r="BS433" s="48">
        <v>0</v>
      </c>
      <c r="BT433" s="48"/>
      <c r="BU433" s="48"/>
      <c r="BW433" s="24" t="str">
        <f ca="1">VLOOKUP(BX433,Data!B:D,3,0)</f>
        <v>김화니</v>
      </c>
      <c r="BX433" s="24" t="str">
        <f>IFERROR(VLOOKUP(M433, 할인점점포등록!E:I, 5, 0), M433)</f>
        <v>원진약품</v>
      </c>
    </row>
    <row r="434" spans="2:76" ht="16.5" customHeight="1" x14ac:dyDescent="0.3">
      <c r="B434" s="47"/>
      <c r="C434" s="47" t="b">
        <v>1</v>
      </c>
      <c r="D434" s="48"/>
      <c r="E434" s="48" t="s">
        <v>211</v>
      </c>
      <c r="F434" s="48">
        <v>202610020005</v>
      </c>
      <c r="G434" s="52">
        <v>46297</v>
      </c>
      <c r="H434" s="48" t="s">
        <v>82</v>
      </c>
      <c r="I434" s="48" t="s">
        <v>83</v>
      </c>
      <c r="J434" s="48" t="s">
        <v>212</v>
      </c>
      <c r="K434" s="48" t="s">
        <v>213</v>
      </c>
      <c r="L434" s="48" t="s">
        <v>691</v>
      </c>
      <c r="M434" s="48" t="s">
        <v>691</v>
      </c>
      <c r="N434" s="48"/>
      <c r="O434" s="47" t="s">
        <v>963</v>
      </c>
      <c r="P434" s="48" t="s">
        <v>964</v>
      </c>
      <c r="Q434" s="48"/>
      <c r="R434" s="47" t="b">
        <v>0</v>
      </c>
      <c r="S434" s="48" t="s">
        <v>340</v>
      </c>
      <c r="T434" s="48" t="s">
        <v>341</v>
      </c>
      <c r="U434" s="48">
        <v>100</v>
      </c>
      <c r="V434" s="48" t="s">
        <v>218</v>
      </c>
      <c r="W434" s="48" t="s">
        <v>219</v>
      </c>
      <c r="X434" s="48" t="s">
        <v>225</v>
      </c>
      <c r="Y434" s="47"/>
      <c r="Z434" s="48" t="s">
        <v>84</v>
      </c>
      <c r="AA434" s="49">
        <v>209100</v>
      </c>
      <c r="AB434" s="49">
        <v>188190</v>
      </c>
      <c r="AC434" s="49">
        <v>10</v>
      </c>
      <c r="AD434" s="47" t="b">
        <v>1</v>
      </c>
      <c r="AE434" s="50">
        <v>10</v>
      </c>
      <c r="AF434" s="48" t="s">
        <v>9</v>
      </c>
      <c r="AG434" s="49">
        <v>1</v>
      </c>
      <c r="AH434" s="49">
        <v>188190</v>
      </c>
      <c r="AI434" s="49">
        <v>1710818</v>
      </c>
      <c r="AJ434" s="49">
        <v>171082</v>
      </c>
      <c r="AK434" s="49">
        <v>1881900</v>
      </c>
      <c r="AL434" s="50">
        <v>1710818</v>
      </c>
      <c r="AM434" s="50">
        <v>171082</v>
      </c>
      <c r="AN434" s="50">
        <v>1881900</v>
      </c>
      <c r="AO434" s="47"/>
      <c r="AP434" s="48" t="s">
        <v>84</v>
      </c>
      <c r="AQ434" s="51">
        <v>10</v>
      </c>
      <c r="AR434" s="48" t="s">
        <v>221</v>
      </c>
      <c r="AS434" s="48">
        <v>24005</v>
      </c>
      <c r="AT434" s="47" t="b">
        <v>0</v>
      </c>
      <c r="AU434" s="48" t="s">
        <v>81</v>
      </c>
      <c r="AV434" s="48"/>
      <c r="AW434" s="48" t="s">
        <v>222</v>
      </c>
      <c r="AX434" s="48"/>
      <c r="AY434" s="48" t="s">
        <v>85</v>
      </c>
      <c r="AZ434" s="47" t="b">
        <v>0</v>
      </c>
      <c r="BA434" s="47"/>
      <c r="BB434" s="47"/>
      <c r="BC434" s="48"/>
      <c r="BD434" s="48"/>
      <c r="BE434" s="47" t="b">
        <v>0</v>
      </c>
      <c r="BF434" s="47" t="b">
        <v>0</v>
      </c>
      <c r="BG434" s="48"/>
      <c r="BH434" s="48"/>
      <c r="BI434" s="49">
        <v>0</v>
      </c>
      <c r="BJ434" s="49">
        <v>0</v>
      </c>
      <c r="BK434" s="49">
        <v>1881900</v>
      </c>
      <c r="BL434" s="48"/>
      <c r="BM434" s="48"/>
      <c r="BN434" s="48"/>
      <c r="BO434" s="48"/>
      <c r="BP434" s="48" t="s">
        <v>181</v>
      </c>
      <c r="BQ434" s="48"/>
      <c r="BR434" s="48"/>
      <c r="BS434" s="48">
        <v>0</v>
      </c>
      <c r="BT434" s="48"/>
      <c r="BU434" s="48"/>
      <c r="BW434" s="24" t="str">
        <f ca="1">VLOOKUP(BX434,Data!B:D,3,0)</f>
        <v>김화니</v>
      </c>
      <c r="BX434" s="24" t="str">
        <f>IFERROR(VLOOKUP(M434, 할인점점포등록!E:I, 5, 0), M434)</f>
        <v>이젠메디칼</v>
      </c>
    </row>
    <row r="435" spans="2:76" ht="16.5" customHeight="1" x14ac:dyDescent="0.3">
      <c r="B435" s="47"/>
      <c r="C435" s="47" t="b">
        <v>1</v>
      </c>
      <c r="D435" s="48"/>
      <c r="E435" s="48" t="s">
        <v>211</v>
      </c>
      <c r="F435" s="48">
        <v>202610020005</v>
      </c>
      <c r="G435" s="52">
        <v>46297</v>
      </c>
      <c r="H435" s="48" t="s">
        <v>82</v>
      </c>
      <c r="I435" s="48" t="s">
        <v>83</v>
      </c>
      <c r="J435" s="48" t="s">
        <v>212</v>
      </c>
      <c r="K435" s="48" t="s">
        <v>213</v>
      </c>
      <c r="L435" s="48" t="s">
        <v>691</v>
      </c>
      <c r="M435" s="48" t="s">
        <v>691</v>
      </c>
      <c r="N435" s="48"/>
      <c r="O435" s="47" t="s">
        <v>963</v>
      </c>
      <c r="P435" s="48" t="s">
        <v>964</v>
      </c>
      <c r="Q435" s="48"/>
      <c r="R435" s="47" t="b">
        <v>0</v>
      </c>
      <c r="S435" s="48" t="s">
        <v>343</v>
      </c>
      <c r="T435" s="48" t="s">
        <v>325</v>
      </c>
      <c r="U435" s="48">
        <v>100</v>
      </c>
      <c r="V435" s="48" t="s">
        <v>218</v>
      </c>
      <c r="W435" s="48" t="s">
        <v>219</v>
      </c>
      <c r="X435" s="48" t="s">
        <v>225</v>
      </c>
      <c r="Y435" s="47"/>
      <c r="Z435" s="48" t="s">
        <v>84</v>
      </c>
      <c r="AA435" s="49">
        <v>175100</v>
      </c>
      <c r="AB435" s="49">
        <v>157590</v>
      </c>
      <c r="AC435" s="49">
        <v>30</v>
      </c>
      <c r="AD435" s="47" t="b">
        <v>1</v>
      </c>
      <c r="AE435" s="50">
        <v>10</v>
      </c>
      <c r="AF435" s="48" t="s">
        <v>9</v>
      </c>
      <c r="AG435" s="49">
        <v>1</v>
      </c>
      <c r="AH435" s="49">
        <v>157590</v>
      </c>
      <c r="AI435" s="49">
        <v>4297909</v>
      </c>
      <c r="AJ435" s="49">
        <v>429791</v>
      </c>
      <c r="AK435" s="49">
        <v>4727700</v>
      </c>
      <c r="AL435" s="50">
        <v>4297909</v>
      </c>
      <c r="AM435" s="50">
        <v>429791</v>
      </c>
      <c r="AN435" s="50">
        <v>4727700</v>
      </c>
      <c r="AO435" s="47"/>
      <c r="AP435" s="48" t="s">
        <v>84</v>
      </c>
      <c r="AQ435" s="51">
        <v>30</v>
      </c>
      <c r="AR435" s="48" t="s">
        <v>221</v>
      </c>
      <c r="AS435" s="48" t="s">
        <v>344</v>
      </c>
      <c r="AT435" s="47" t="b">
        <v>0</v>
      </c>
      <c r="AU435" s="48" t="s">
        <v>81</v>
      </c>
      <c r="AV435" s="48"/>
      <c r="AW435" s="48" t="s">
        <v>222</v>
      </c>
      <c r="AX435" s="48"/>
      <c r="AY435" s="48" t="s">
        <v>85</v>
      </c>
      <c r="AZ435" s="47" t="b">
        <v>0</v>
      </c>
      <c r="BA435" s="47"/>
      <c r="BB435" s="47"/>
      <c r="BC435" s="48"/>
      <c r="BD435" s="48"/>
      <c r="BE435" s="47" t="b">
        <v>0</v>
      </c>
      <c r="BF435" s="47" t="b">
        <v>0</v>
      </c>
      <c r="BG435" s="48"/>
      <c r="BH435" s="48"/>
      <c r="BI435" s="49">
        <v>0</v>
      </c>
      <c r="BJ435" s="49">
        <v>0</v>
      </c>
      <c r="BK435" s="49">
        <v>4727700</v>
      </c>
      <c r="BL435" s="48"/>
      <c r="BM435" s="48"/>
      <c r="BN435" s="48"/>
      <c r="BO435" s="48"/>
      <c r="BP435" s="48" t="s">
        <v>181</v>
      </c>
      <c r="BQ435" s="48"/>
      <c r="BR435" s="48"/>
      <c r="BS435" s="48">
        <v>0</v>
      </c>
      <c r="BT435" s="48"/>
      <c r="BU435" s="48"/>
      <c r="BW435" s="24" t="str">
        <f ca="1">VLOOKUP(BX435,Data!B:D,3,0)</f>
        <v>김화니</v>
      </c>
      <c r="BX435" s="24" t="str">
        <f>IFERROR(VLOOKUP(M435, 할인점점포등록!E:I, 5, 0), M435)</f>
        <v>이젠메디칼</v>
      </c>
    </row>
    <row r="436" spans="2:76" ht="16.5" customHeight="1" x14ac:dyDescent="0.3">
      <c r="B436" s="47"/>
      <c r="C436" s="47" t="b">
        <v>1</v>
      </c>
      <c r="D436" s="48"/>
      <c r="E436" s="48" t="s">
        <v>211</v>
      </c>
      <c r="F436" s="48">
        <v>202610020005</v>
      </c>
      <c r="G436" s="52">
        <v>46297</v>
      </c>
      <c r="H436" s="48" t="s">
        <v>82</v>
      </c>
      <c r="I436" s="48" t="s">
        <v>83</v>
      </c>
      <c r="J436" s="48" t="s">
        <v>212</v>
      </c>
      <c r="K436" s="48" t="s">
        <v>213</v>
      </c>
      <c r="L436" s="48" t="s">
        <v>691</v>
      </c>
      <c r="M436" s="48" t="s">
        <v>691</v>
      </c>
      <c r="N436" s="48"/>
      <c r="O436" s="47" t="s">
        <v>963</v>
      </c>
      <c r="P436" s="48" t="s">
        <v>964</v>
      </c>
      <c r="Q436" s="48"/>
      <c r="R436" s="47" t="b">
        <v>0</v>
      </c>
      <c r="S436" s="48" t="s">
        <v>258</v>
      </c>
      <c r="T436" s="48" t="s">
        <v>259</v>
      </c>
      <c r="U436" s="48">
        <v>500</v>
      </c>
      <c r="V436" s="48" t="s">
        <v>234</v>
      </c>
      <c r="W436" s="48" t="s">
        <v>235</v>
      </c>
      <c r="X436" s="48" t="s">
        <v>236</v>
      </c>
      <c r="Y436" s="47"/>
      <c r="Z436" s="48" t="s">
        <v>84</v>
      </c>
      <c r="AA436" s="49">
        <v>51500</v>
      </c>
      <c r="AB436" s="49">
        <v>46350</v>
      </c>
      <c r="AC436" s="49">
        <v>10</v>
      </c>
      <c r="AD436" s="47" t="b">
        <v>1</v>
      </c>
      <c r="AE436" s="50">
        <v>10</v>
      </c>
      <c r="AF436" s="48" t="s">
        <v>9</v>
      </c>
      <c r="AG436" s="49">
        <v>1</v>
      </c>
      <c r="AH436" s="49">
        <v>46350</v>
      </c>
      <c r="AI436" s="49">
        <v>421364</v>
      </c>
      <c r="AJ436" s="49">
        <v>42136</v>
      </c>
      <c r="AK436" s="49">
        <v>463500</v>
      </c>
      <c r="AL436" s="50">
        <v>421364</v>
      </c>
      <c r="AM436" s="50">
        <v>42136</v>
      </c>
      <c r="AN436" s="50">
        <v>463500</v>
      </c>
      <c r="AO436" s="47"/>
      <c r="AP436" s="48" t="s">
        <v>84</v>
      </c>
      <c r="AQ436" s="51">
        <v>10</v>
      </c>
      <c r="AR436" s="48" t="s">
        <v>221</v>
      </c>
      <c r="AS436" s="48">
        <v>26001</v>
      </c>
      <c r="AT436" s="47" t="b">
        <v>0</v>
      </c>
      <c r="AU436" s="48" t="s">
        <v>81</v>
      </c>
      <c r="AV436" s="48"/>
      <c r="AW436" s="48" t="s">
        <v>222</v>
      </c>
      <c r="AX436" s="48"/>
      <c r="AY436" s="48" t="s">
        <v>85</v>
      </c>
      <c r="AZ436" s="47" t="b">
        <v>0</v>
      </c>
      <c r="BA436" s="47"/>
      <c r="BB436" s="47"/>
      <c r="BC436" s="48"/>
      <c r="BD436" s="48"/>
      <c r="BE436" s="47" t="b">
        <v>0</v>
      </c>
      <c r="BF436" s="47" t="b">
        <v>0</v>
      </c>
      <c r="BG436" s="48"/>
      <c r="BH436" s="48"/>
      <c r="BI436" s="49">
        <v>0</v>
      </c>
      <c r="BJ436" s="49">
        <v>0</v>
      </c>
      <c r="BK436" s="49">
        <v>463500</v>
      </c>
      <c r="BL436" s="48"/>
      <c r="BM436" s="48"/>
      <c r="BN436" s="48"/>
      <c r="BO436" s="48"/>
      <c r="BP436" s="48" t="s">
        <v>181</v>
      </c>
      <c r="BQ436" s="48"/>
      <c r="BR436" s="48"/>
      <c r="BS436" s="48">
        <v>0</v>
      </c>
      <c r="BT436" s="48"/>
      <c r="BU436" s="48"/>
      <c r="BW436" s="24" t="str">
        <f ca="1">VLOOKUP(BX436,Data!B:D,3,0)</f>
        <v>김화니</v>
      </c>
      <c r="BX436" s="24" t="str">
        <f>IFERROR(VLOOKUP(M436, 할인점점포등록!E:I, 5, 0), M436)</f>
        <v>이젠메디칼</v>
      </c>
    </row>
    <row r="437" spans="2:76" ht="16.5" customHeight="1" x14ac:dyDescent="0.3">
      <c r="B437" s="47"/>
      <c r="C437" s="47" t="b">
        <v>1</v>
      </c>
      <c r="D437" s="48"/>
      <c r="E437" s="48" t="s">
        <v>211</v>
      </c>
      <c r="F437" s="48">
        <v>202610020006</v>
      </c>
      <c r="G437" s="52">
        <v>46297</v>
      </c>
      <c r="H437" s="48" t="s">
        <v>82</v>
      </c>
      <c r="I437" s="48" t="s">
        <v>83</v>
      </c>
      <c r="J437" s="48" t="s">
        <v>212</v>
      </c>
      <c r="K437" s="48" t="s">
        <v>213</v>
      </c>
      <c r="L437" s="48" t="s">
        <v>509</v>
      </c>
      <c r="M437" s="48" t="s">
        <v>509</v>
      </c>
      <c r="N437" s="48"/>
      <c r="O437" s="47" t="s">
        <v>510</v>
      </c>
      <c r="P437" s="48" t="s">
        <v>560</v>
      </c>
      <c r="Q437" s="48"/>
      <c r="R437" s="47" t="b">
        <v>0</v>
      </c>
      <c r="S437" s="48" t="s">
        <v>337</v>
      </c>
      <c r="T437" s="48" t="s">
        <v>338</v>
      </c>
      <c r="U437" s="48">
        <v>100</v>
      </c>
      <c r="V437" s="48" t="s">
        <v>234</v>
      </c>
      <c r="W437" s="48" t="s">
        <v>235</v>
      </c>
      <c r="X437" s="48" t="s">
        <v>330</v>
      </c>
      <c r="Y437" s="47"/>
      <c r="Z437" s="48" t="s">
        <v>84</v>
      </c>
      <c r="AA437" s="49">
        <v>33000</v>
      </c>
      <c r="AB437" s="49">
        <v>29700</v>
      </c>
      <c r="AC437" s="49">
        <v>40</v>
      </c>
      <c r="AD437" s="47" t="b">
        <v>1</v>
      </c>
      <c r="AE437" s="50">
        <v>10</v>
      </c>
      <c r="AF437" s="48" t="s">
        <v>9</v>
      </c>
      <c r="AG437" s="49">
        <v>1</v>
      </c>
      <c r="AH437" s="49">
        <v>29700</v>
      </c>
      <c r="AI437" s="49">
        <v>1080000</v>
      </c>
      <c r="AJ437" s="49">
        <v>108000</v>
      </c>
      <c r="AK437" s="49">
        <v>1188000</v>
      </c>
      <c r="AL437" s="50">
        <v>1080000</v>
      </c>
      <c r="AM437" s="50">
        <v>108000</v>
      </c>
      <c r="AN437" s="50">
        <v>1188000</v>
      </c>
      <c r="AO437" s="47"/>
      <c r="AP437" s="48" t="s">
        <v>84</v>
      </c>
      <c r="AQ437" s="51">
        <v>40</v>
      </c>
      <c r="AR437" s="48" t="s">
        <v>221</v>
      </c>
      <c r="AS437" s="48" t="s">
        <v>981</v>
      </c>
      <c r="AT437" s="47" t="b">
        <v>0</v>
      </c>
      <c r="AU437" s="48" t="s">
        <v>81</v>
      </c>
      <c r="AV437" s="48"/>
      <c r="AW437" s="48" t="s">
        <v>222</v>
      </c>
      <c r="AX437" s="48"/>
      <c r="AY437" s="48" t="s">
        <v>85</v>
      </c>
      <c r="AZ437" s="47" t="b">
        <v>0</v>
      </c>
      <c r="BA437" s="47"/>
      <c r="BB437" s="47"/>
      <c r="BC437" s="48"/>
      <c r="BD437" s="48"/>
      <c r="BE437" s="47" t="b">
        <v>0</v>
      </c>
      <c r="BF437" s="47" t="b">
        <v>0</v>
      </c>
      <c r="BG437" s="48"/>
      <c r="BH437" s="48"/>
      <c r="BI437" s="49">
        <v>0</v>
      </c>
      <c r="BJ437" s="49">
        <v>0</v>
      </c>
      <c r="BK437" s="49">
        <v>1188000</v>
      </c>
      <c r="BL437" s="48"/>
      <c r="BM437" s="48"/>
      <c r="BN437" s="48"/>
      <c r="BO437" s="48"/>
      <c r="BP437" s="48" t="s">
        <v>181</v>
      </c>
      <c r="BQ437" s="48"/>
      <c r="BR437" s="48"/>
      <c r="BS437" s="48">
        <v>0</v>
      </c>
      <c r="BT437" s="48"/>
      <c r="BU437" s="48"/>
      <c r="BW437" s="24" t="str">
        <f ca="1">VLOOKUP(BX437,Data!B:D,3,0)</f>
        <v>김화니</v>
      </c>
      <c r="BX437" s="24" t="str">
        <f>IFERROR(VLOOKUP(M437, 할인점점포등록!E:I, 5, 0), M437)</f>
        <v>인천약품</v>
      </c>
    </row>
    <row r="438" spans="2:76" ht="16.5" customHeight="1" x14ac:dyDescent="0.3">
      <c r="B438" s="47"/>
      <c r="C438" s="47" t="b">
        <v>1</v>
      </c>
      <c r="D438" s="48"/>
      <c r="E438" s="48" t="s">
        <v>211</v>
      </c>
      <c r="F438" s="48">
        <v>202610020006</v>
      </c>
      <c r="G438" s="52">
        <v>46297</v>
      </c>
      <c r="H438" s="48" t="s">
        <v>82</v>
      </c>
      <c r="I438" s="48" t="s">
        <v>83</v>
      </c>
      <c r="J438" s="48" t="s">
        <v>212</v>
      </c>
      <c r="K438" s="48" t="s">
        <v>213</v>
      </c>
      <c r="L438" s="48" t="s">
        <v>509</v>
      </c>
      <c r="M438" s="48" t="s">
        <v>509</v>
      </c>
      <c r="N438" s="48"/>
      <c r="O438" s="47" t="s">
        <v>510</v>
      </c>
      <c r="P438" s="48" t="s">
        <v>560</v>
      </c>
      <c r="Q438" s="48"/>
      <c r="R438" s="47" t="b">
        <v>0</v>
      </c>
      <c r="S438" s="48" t="s">
        <v>241</v>
      </c>
      <c r="T438" s="48" t="s">
        <v>242</v>
      </c>
      <c r="U438" s="48">
        <v>28</v>
      </c>
      <c r="V438" s="48" t="s">
        <v>234</v>
      </c>
      <c r="W438" s="48" t="s">
        <v>235</v>
      </c>
      <c r="X438" s="48" t="s">
        <v>236</v>
      </c>
      <c r="Y438" s="47"/>
      <c r="Z438" s="48" t="s">
        <v>84</v>
      </c>
      <c r="AA438" s="49">
        <v>12712</v>
      </c>
      <c r="AB438" s="49">
        <v>11441</v>
      </c>
      <c r="AC438" s="49">
        <v>20</v>
      </c>
      <c r="AD438" s="47" t="b">
        <v>1</v>
      </c>
      <c r="AE438" s="50">
        <v>10</v>
      </c>
      <c r="AF438" s="48" t="s">
        <v>9</v>
      </c>
      <c r="AG438" s="49">
        <v>1</v>
      </c>
      <c r="AH438" s="49">
        <v>11441</v>
      </c>
      <c r="AI438" s="49">
        <v>208018</v>
      </c>
      <c r="AJ438" s="49">
        <v>20802</v>
      </c>
      <c r="AK438" s="49">
        <v>228820</v>
      </c>
      <c r="AL438" s="50">
        <v>208018</v>
      </c>
      <c r="AM438" s="50">
        <v>20802</v>
      </c>
      <c r="AN438" s="50">
        <v>228820</v>
      </c>
      <c r="AO438" s="47"/>
      <c r="AP438" s="48" t="s">
        <v>84</v>
      </c>
      <c r="AQ438" s="51">
        <v>20</v>
      </c>
      <c r="AR438" s="48" t="s">
        <v>221</v>
      </c>
      <c r="AS438" s="48">
        <v>26002</v>
      </c>
      <c r="AT438" s="47" t="b">
        <v>0</v>
      </c>
      <c r="AU438" s="48" t="s">
        <v>81</v>
      </c>
      <c r="AV438" s="48"/>
      <c r="AW438" s="48" t="s">
        <v>222</v>
      </c>
      <c r="AX438" s="48"/>
      <c r="AY438" s="48" t="s">
        <v>85</v>
      </c>
      <c r="AZ438" s="47" t="b">
        <v>0</v>
      </c>
      <c r="BA438" s="47"/>
      <c r="BB438" s="47"/>
      <c r="BC438" s="48"/>
      <c r="BD438" s="48"/>
      <c r="BE438" s="47" t="b">
        <v>0</v>
      </c>
      <c r="BF438" s="47" t="b">
        <v>0</v>
      </c>
      <c r="BG438" s="48"/>
      <c r="BH438" s="48"/>
      <c r="BI438" s="49">
        <v>0</v>
      </c>
      <c r="BJ438" s="49">
        <v>0</v>
      </c>
      <c r="BK438" s="49">
        <v>228820</v>
      </c>
      <c r="BL438" s="48"/>
      <c r="BM438" s="48"/>
      <c r="BN438" s="48"/>
      <c r="BO438" s="48"/>
      <c r="BP438" s="48" t="s">
        <v>181</v>
      </c>
      <c r="BQ438" s="48"/>
      <c r="BR438" s="48"/>
      <c r="BS438" s="48">
        <v>0</v>
      </c>
      <c r="BT438" s="48"/>
      <c r="BU438" s="48"/>
      <c r="BW438" s="24" t="str">
        <f ca="1">VLOOKUP(BX438,Data!B:D,3,0)</f>
        <v>김화니</v>
      </c>
      <c r="BX438" s="24" t="str">
        <f>IFERROR(VLOOKUP(M438, 할인점점포등록!E:I, 5, 0), M438)</f>
        <v>인천약품</v>
      </c>
    </row>
    <row r="439" spans="2:76" ht="16.5" customHeight="1" x14ac:dyDescent="0.3">
      <c r="B439" s="47"/>
      <c r="C439" s="47" t="b">
        <v>1</v>
      </c>
      <c r="D439" s="48"/>
      <c r="E439" s="48" t="s">
        <v>211</v>
      </c>
      <c r="F439" s="48">
        <v>202610020006</v>
      </c>
      <c r="G439" s="52">
        <v>46297</v>
      </c>
      <c r="H439" s="48" t="s">
        <v>82</v>
      </c>
      <c r="I439" s="48" t="s">
        <v>83</v>
      </c>
      <c r="J439" s="48" t="s">
        <v>212</v>
      </c>
      <c r="K439" s="48" t="s">
        <v>213</v>
      </c>
      <c r="L439" s="48" t="s">
        <v>509</v>
      </c>
      <c r="M439" s="48" t="s">
        <v>509</v>
      </c>
      <c r="N439" s="48"/>
      <c r="O439" s="47" t="s">
        <v>510</v>
      </c>
      <c r="P439" s="48" t="s">
        <v>560</v>
      </c>
      <c r="Q439" s="48"/>
      <c r="R439" s="47" t="b">
        <v>0</v>
      </c>
      <c r="S439" s="48" t="s">
        <v>265</v>
      </c>
      <c r="T439" s="48" t="s">
        <v>266</v>
      </c>
      <c r="U439" s="48">
        <v>30</v>
      </c>
      <c r="V439" s="48" t="s">
        <v>234</v>
      </c>
      <c r="W439" s="48" t="s">
        <v>235</v>
      </c>
      <c r="X439" s="48" t="s">
        <v>236</v>
      </c>
      <c r="Y439" s="47"/>
      <c r="Z439" s="48" t="s">
        <v>84</v>
      </c>
      <c r="AA439" s="49">
        <v>6390</v>
      </c>
      <c r="AB439" s="49">
        <v>5751</v>
      </c>
      <c r="AC439" s="49">
        <v>10</v>
      </c>
      <c r="AD439" s="47" t="b">
        <v>1</v>
      </c>
      <c r="AE439" s="50">
        <v>10</v>
      </c>
      <c r="AF439" s="48" t="s">
        <v>9</v>
      </c>
      <c r="AG439" s="49">
        <v>1</v>
      </c>
      <c r="AH439" s="49">
        <v>5751</v>
      </c>
      <c r="AI439" s="49">
        <v>52282</v>
      </c>
      <c r="AJ439" s="49">
        <v>5228</v>
      </c>
      <c r="AK439" s="49">
        <v>57510</v>
      </c>
      <c r="AL439" s="50">
        <v>52282</v>
      </c>
      <c r="AM439" s="50">
        <v>5228</v>
      </c>
      <c r="AN439" s="50">
        <v>57510</v>
      </c>
      <c r="AO439" s="47"/>
      <c r="AP439" s="48" t="s">
        <v>84</v>
      </c>
      <c r="AQ439" s="51">
        <v>10</v>
      </c>
      <c r="AR439" s="48" t="s">
        <v>221</v>
      </c>
      <c r="AS439" s="48">
        <v>24001</v>
      </c>
      <c r="AT439" s="47" t="b">
        <v>0</v>
      </c>
      <c r="AU439" s="48" t="s">
        <v>81</v>
      </c>
      <c r="AV439" s="48"/>
      <c r="AW439" s="48" t="s">
        <v>222</v>
      </c>
      <c r="AX439" s="48"/>
      <c r="AY439" s="48" t="s">
        <v>85</v>
      </c>
      <c r="AZ439" s="47" t="b">
        <v>0</v>
      </c>
      <c r="BA439" s="47"/>
      <c r="BB439" s="47"/>
      <c r="BC439" s="48"/>
      <c r="BD439" s="48"/>
      <c r="BE439" s="47" t="b">
        <v>0</v>
      </c>
      <c r="BF439" s="47" t="b">
        <v>0</v>
      </c>
      <c r="BG439" s="48"/>
      <c r="BH439" s="48"/>
      <c r="BI439" s="49">
        <v>0</v>
      </c>
      <c r="BJ439" s="49">
        <v>0</v>
      </c>
      <c r="BK439" s="49">
        <v>57510</v>
      </c>
      <c r="BL439" s="48"/>
      <c r="BM439" s="48"/>
      <c r="BN439" s="48"/>
      <c r="BO439" s="48"/>
      <c r="BP439" s="48" t="s">
        <v>181</v>
      </c>
      <c r="BQ439" s="48"/>
      <c r="BR439" s="48"/>
      <c r="BS439" s="48">
        <v>0</v>
      </c>
      <c r="BT439" s="48"/>
      <c r="BU439" s="48"/>
      <c r="BW439" s="24" t="str">
        <f ca="1">VLOOKUP(BX439,Data!B:D,3,0)</f>
        <v>김화니</v>
      </c>
      <c r="BX439" s="24" t="str">
        <f>IFERROR(VLOOKUP(M439, 할인점점포등록!E:I, 5, 0), M439)</f>
        <v>인천약품</v>
      </c>
    </row>
    <row r="440" spans="2:76" ht="16.5" customHeight="1" x14ac:dyDescent="0.3">
      <c r="B440" s="47"/>
      <c r="C440" s="47" t="b">
        <v>1</v>
      </c>
      <c r="D440" s="48"/>
      <c r="E440" s="48" t="s">
        <v>211</v>
      </c>
      <c r="F440" s="48">
        <v>202610020006</v>
      </c>
      <c r="G440" s="52">
        <v>46297</v>
      </c>
      <c r="H440" s="48" t="s">
        <v>82</v>
      </c>
      <c r="I440" s="48" t="s">
        <v>83</v>
      </c>
      <c r="J440" s="48" t="s">
        <v>212</v>
      </c>
      <c r="K440" s="48" t="s">
        <v>213</v>
      </c>
      <c r="L440" s="48" t="s">
        <v>509</v>
      </c>
      <c r="M440" s="48" t="s">
        <v>509</v>
      </c>
      <c r="N440" s="48"/>
      <c r="O440" s="47" t="s">
        <v>510</v>
      </c>
      <c r="P440" s="48" t="s">
        <v>560</v>
      </c>
      <c r="Q440" s="48"/>
      <c r="R440" s="47" t="b">
        <v>0</v>
      </c>
      <c r="S440" s="48" t="s">
        <v>387</v>
      </c>
      <c r="T440" s="48" t="s">
        <v>388</v>
      </c>
      <c r="U440" s="48">
        <v>4</v>
      </c>
      <c r="V440" s="48" t="s">
        <v>234</v>
      </c>
      <c r="W440" s="48" t="s">
        <v>235</v>
      </c>
      <c r="X440" s="48" t="s">
        <v>236</v>
      </c>
      <c r="Y440" s="47"/>
      <c r="Z440" s="48" t="s">
        <v>84</v>
      </c>
      <c r="AA440" s="49">
        <v>17232</v>
      </c>
      <c r="AB440" s="49">
        <v>15509</v>
      </c>
      <c r="AC440" s="49">
        <v>10</v>
      </c>
      <c r="AD440" s="47" t="b">
        <v>1</v>
      </c>
      <c r="AE440" s="50">
        <v>10</v>
      </c>
      <c r="AF440" s="48" t="s">
        <v>9</v>
      </c>
      <c r="AG440" s="49">
        <v>1</v>
      </c>
      <c r="AH440" s="49">
        <v>15509</v>
      </c>
      <c r="AI440" s="49">
        <v>140991</v>
      </c>
      <c r="AJ440" s="49">
        <v>14099</v>
      </c>
      <c r="AK440" s="49">
        <v>155090</v>
      </c>
      <c r="AL440" s="50">
        <v>140991</v>
      </c>
      <c r="AM440" s="50">
        <v>14099</v>
      </c>
      <c r="AN440" s="50">
        <v>155090</v>
      </c>
      <c r="AO440" s="47"/>
      <c r="AP440" s="48" t="s">
        <v>84</v>
      </c>
      <c r="AQ440" s="51">
        <v>10</v>
      </c>
      <c r="AR440" s="48" t="s">
        <v>221</v>
      </c>
      <c r="AS440" s="48">
        <v>26001</v>
      </c>
      <c r="AT440" s="47" t="b">
        <v>0</v>
      </c>
      <c r="AU440" s="48" t="s">
        <v>81</v>
      </c>
      <c r="AV440" s="48"/>
      <c r="AW440" s="48" t="s">
        <v>222</v>
      </c>
      <c r="AX440" s="48"/>
      <c r="AY440" s="48" t="s">
        <v>85</v>
      </c>
      <c r="AZ440" s="47" t="b">
        <v>0</v>
      </c>
      <c r="BA440" s="47"/>
      <c r="BB440" s="47"/>
      <c r="BC440" s="48"/>
      <c r="BD440" s="48"/>
      <c r="BE440" s="47" t="b">
        <v>0</v>
      </c>
      <c r="BF440" s="47" t="b">
        <v>0</v>
      </c>
      <c r="BG440" s="48"/>
      <c r="BH440" s="48"/>
      <c r="BI440" s="49">
        <v>0</v>
      </c>
      <c r="BJ440" s="49">
        <v>0</v>
      </c>
      <c r="BK440" s="49">
        <v>155090</v>
      </c>
      <c r="BL440" s="48"/>
      <c r="BM440" s="48"/>
      <c r="BN440" s="48"/>
      <c r="BO440" s="48"/>
      <c r="BP440" s="48" t="s">
        <v>181</v>
      </c>
      <c r="BQ440" s="48"/>
      <c r="BR440" s="48"/>
      <c r="BS440" s="48">
        <v>0</v>
      </c>
      <c r="BT440" s="48"/>
      <c r="BU440" s="48"/>
      <c r="BW440" s="24" t="str">
        <f ca="1">VLOOKUP(BX440,Data!B:D,3,0)</f>
        <v>김화니</v>
      </c>
      <c r="BX440" s="24" t="str">
        <f>IFERROR(VLOOKUP(M440, 할인점점포등록!E:I, 5, 0), M440)</f>
        <v>인천약품</v>
      </c>
    </row>
    <row r="441" spans="2:76" ht="16.5" customHeight="1" x14ac:dyDescent="0.3">
      <c r="B441" s="47"/>
      <c r="C441" s="47" t="b">
        <v>1</v>
      </c>
      <c r="D441" s="48"/>
      <c r="E441" s="48" t="s">
        <v>211</v>
      </c>
      <c r="F441" s="48">
        <v>202610020006</v>
      </c>
      <c r="G441" s="52">
        <v>46297</v>
      </c>
      <c r="H441" s="48" t="s">
        <v>82</v>
      </c>
      <c r="I441" s="48" t="s">
        <v>83</v>
      </c>
      <c r="J441" s="48" t="s">
        <v>212</v>
      </c>
      <c r="K441" s="48" t="s">
        <v>213</v>
      </c>
      <c r="L441" s="48" t="s">
        <v>509</v>
      </c>
      <c r="M441" s="48" t="s">
        <v>509</v>
      </c>
      <c r="N441" s="48"/>
      <c r="O441" s="47" t="s">
        <v>510</v>
      </c>
      <c r="P441" s="48" t="s">
        <v>560</v>
      </c>
      <c r="Q441" s="48"/>
      <c r="R441" s="47" t="b">
        <v>0</v>
      </c>
      <c r="S441" s="48" t="s">
        <v>223</v>
      </c>
      <c r="T441" s="48" t="s">
        <v>224</v>
      </c>
      <c r="U441" s="48">
        <v>300</v>
      </c>
      <c r="V441" s="48" t="s">
        <v>218</v>
      </c>
      <c r="W441" s="48" t="s">
        <v>219</v>
      </c>
      <c r="X441" s="48" t="s">
        <v>225</v>
      </c>
      <c r="Y441" s="47"/>
      <c r="Z441" s="48" t="s">
        <v>84</v>
      </c>
      <c r="AA441" s="49">
        <v>44400</v>
      </c>
      <c r="AB441" s="49">
        <v>39960</v>
      </c>
      <c r="AC441" s="49">
        <v>20</v>
      </c>
      <c r="AD441" s="47" t="b">
        <v>1</v>
      </c>
      <c r="AE441" s="50">
        <v>10</v>
      </c>
      <c r="AF441" s="48" t="s">
        <v>9</v>
      </c>
      <c r="AG441" s="49">
        <v>1</v>
      </c>
      <c r="AH441" s="49">
        <v>39960</v>
      </c>
      <c r="AI441" s="49">
        <v>726545</v>
      </c>
      <c r="AJ441" s="49">
        <v>72655</v>
      </c>
      <c r="AK441" s="49">
        <v>799200</v>
      </c>
      <c r="AL441" s="50">
        <v>726545</v>
      </c>
      <c r="AM441" s="50">
        <v>72655</v>
      </c>
      <c r="AN441" s="50">
        <v>799200</v>
      </c>
      <c r="AO441" s="47"/>
      <c r="AP441" s="48" t="s">
        <v>84</v>
      </c>
      <c r="AQ441" s="51">
        <v>20</v>
      </c>
      <c r="AR441" s="48" t="s">
        <v>221</v>
      </c>
      <c r="AS441" s="48">
        <v>26005</v>
      </c>
      <c r="AT441" s="47" t="b">
        <v>0</v>
      </c>
      <c r="AU441" s="48" t="s">
        <v>81</v>
      </c>
      <c r="AV441" s="48"/>
      <c r="AW441" s="48" t="s">
        <v>222</v>
      </c>
      <c r="AX441" s="48"/>
      <c r="AY441" s="48" t="s">
        <v>85</v>
      </c>
      <c r="AZ441" s="47" t="b">
        <v>0</v>
      </c>
      <c r="BA441" s="47"/>
      <c r="BB441" s="47"/>
      <c r="BC441" s="48"/>
      <c r="BD441" s="48"/>
      <c r="BE441" s="47" t="b">
        <v>0</v>
      </c>
      <c r="BF441" s="47" t="b">
        <v>0</v>
      </c>
      <c r="BG441" s="48"/>
      <c r="BH441" s="48"/>
      <c r="BI441" s="49">
        <v>0</v>
      </c>
      <c r="BJ441" s="49">
        <v>0</v>
      </c>
      <c r="BK441" s="49">
        <v>799200</v>
      </c>
      <c r="BL441" s="48"/>
      <c r="BM441" s="48"/>
      <c r="BN441" s="48"/>
      <c r="BO441" s="48"/>
      <c r="BP441" s="48" t="s">
        <v>181</v>
      </c>
      <c r="BQ441" s="48"/>
      <c r="BR441" s="48"/>
      <c r="BS441" s="48">
        <v>0</v>
      </c>
      <c r="BT441" s="48"/>
      <c r="BU441" s="48"/>
      <c r="BW441" s="24" t="str">
        <f ca="1">VLOOKUP(BX441,Data!B:D,3,0)</f>
        <v>김화니</v>
      </c>
      <c r="BX441" s="24" t="str">
        <f>IFERROR(VLOOKUP(M441, 할인점점포등록!E:I, 5, 0), M441)</f>
        <v>인천약품</v>
      </c>
    </row>
    <row r="442" spans="2:76" ht="16.5" customHeight="1" x14ac:dyDescent="0.3">
      <c r="B442" s="47"/>
      <c r="C442" s="47" t="b">
        <v>1</v>
      </c>
      <c r="D442" s="48"/>
      <c r="E442" s="48" t="s">
        <v>211</v>
      </c>
      <c r="F442" s="48">
        <v>202610020006</v>
      </c>
      <c r="G442" s="52">
        <v>46297</v>
      </c>
      <c r="H442" s="48" t="s">
        <v>82</v>
      </c>
      <c r="I442" s="48" t="s">
        <v>83</v>
      </c>
      <c r="J442" s="48" t="s">
        <v>212</v>
      </c>
      <c r="K442" s="48" t="s">
        <v>213</v>
      </c>
      <c r="L442" s="48" t="s">
        <v>509</v>
      </c>
      <c r="M442" s="48" t="s">
        <v>509</v>
      </c>
      <c r="N442" s="48"/>
      <c r="O442" s="47" t="s">
        <v>510</v>
      </c>
      <c r="P442" s="48" t="s">
        <v>560</v>
      </c>
      <c r="Q442" s="48"/>
      <c r="R442" s="47" t="b">
        <v>0</v>
      </c>
      <c r="S442" s="48" t="s">
        <v>254</v>
      </c>
      <c r="T442" s="48" t="s">
        <v>255</v>
      </c>
      <c r="U442" s="48">
        <v>10</v>
      </c>
      <c r="V442" s="48" t="s">
        <v>218</v>
      </c>
      <c r="W442" s="48" t="s">
        <v>256</v>
      </c>
      <c r="X442" s="48" t="s">
        <v>257</v>
      </c>
      <c r="Y442" s="47"/>
      <c r="Z442" s="48" t="s">
        <v>84</v>
      </c>
      <c r="AA442" s="49">
        <v>6780</v>
      </c>
      <c r="AB442" s="49">
        <v>6102</v>
      </c>
      <c r="AC442" s="49">
        <v>10</v>
      </c>
      <c r="AD442" s="47" t="b">
        <v>1</v>
      </c>
      <c r="AE442" s="50">
        <v>10</v>
      </c>
      <c r="AF442" s="48" t="s">
        <v>9</v>
      </c>
      <c r="AG442" s="49">
        <v>1</v>
      </c>
      <c r="AH442" s="49">
        <v>6102</v>
      </c>
      <c r="AI442" s="49">
        <v>55473</v>
      </c>
      <c r="AJ442" s="49">
        <v>5547</v>
      </c>
      <c r="AK442" s="49">
        <v>61020</v>
      </c>
      <c r="AL442" s="50">
        <v>55473</v>
      </c>
      <c r="AM442" s="50">
        <v>5547</v>
      </c>
      <c r="AN442" s="50">
        <v>61020</v>
      </c>
      <c r="AO442" s="47"/>
      <c r="AP442" s="48" t="s">
        <v>84</v>
      </c>
      <c r="AQ442" s="51">
        <v>10</v>
      </c>
      <c r="AR442" s="48" t="s">
        <v>221</v>
      </c>
      <c r="AS442" s="48">
        <v>25005</v>
      </c>
      <c r="AT442" s="47" t="b">
        <v>0</v>
      </c>
      <c r="AU442" s="48" t="s">
        <v>81</v>
      </c>
      <c r="AV442" s="48"/>
      <c r="AW442" s="48" t="s">
        <v>222</v>
      </c>
      <c r="AX442" s="48"/>
      <c r="AY442" s="48" t="s">
        <v>85</v>
      </c>
      <c r="AZ442" s="47" t="b">
        <v>0</v>
      </c>
      <c r="BA442" s="47"/>
      <c r="BB442" s="47"/>
      <c r="BC442" s="48"/>
      <c r="BD442" s="48"/>
      <c r="BE442" s="47" t="b">
        <v>0</v>
      </c>
      <c r="BF442" s="47" t="b">
        <v>0</v>
      </c>
      <c r="BG442" s="48"/>
      <c r="BH442" s="48"/>
      <c r="BI442" s="49">
        <v>0</v>
      </c>
      <c r="BJ442" s="49">
        <v>0</v>
      </c>
      <c r="BK442" s="49">
        <v>61020</v>
      </c>
      <c r="BL442" s="48"/>
      <c r="BM442" s="48"/>
      <c r="BN442" s="48"/>
      <c r="BO442" s="48"/>
      <c r="BP442" s="48" t="s">
        <v>181</v>
      </c>
      <c r="BQ442" s="48"/>
      <c r="BR442" s="48"/>
      <c r="BS442" s="48">
        <v>0</v>
      </c>
      <c r="BT442" s="48"/>
      <c r="BU442" s="48"/>
      <c r="BW442" s="24" t="str">
        <f ca="1">VLOOKUP(BX442,Data!B:D,3,0)</f>
        <v>김화니</v>
      </c>
      <c r="BX442" s="24" t="str">
        <f>IFERROR(VLOOKUP(M442, 할인점점포등록!E:I, 5, 0), M442)</f>
        <v>인천약품</v>
      </c>
    </row>
    <row r="443" spans="2:76" ht="16.5" customHeight="1" x14ac:dyDescent="0.3">
      <c r="B443" s="47"/>
      <c r="C443" s="47" t="b">
        <v>1</v>
      </c>
      <c r="D443" s="48"/>
      <c r="E443" s="48" t="s">
        <v>211</v>
      </c>
      <c r="F443" s="48">
        <v>202610020007</v>
      </c>
      <c r="G443" s="52">
        <v>46297</v>
      </c>
      <c r="H443" s="48" t="s">
        <v>82</v>
      </c>
      <c r="I443" s="48" t="s">
        <v>83</v>
      </c>
      <c r="J443" s="48" t="s">
        <v>212</v>
      </c>
      <c r="K443" s="48" t="s">
        <v>213</v>
      </c>
      <c r="L443" s="48" t="s">
        <v>509</v>
      </c>
      <c r="M443" s="48" t="s">
        <v>509</v>
      </c>
      <c r="N443" s="48"/>
      <c r="O443" s="47" t="s">
        <v>510</v>
      </c>
      <c r="P443" s="48" t="s">
        <v>950</v>
      </c>
      <c r="Q443" s="48"/>
      <c r="R443" s="47" t="b">
        <v>0</v>
      </c>
      <c r="S443" s="48" t="s">
        <v>272</v>
      </c>
      <c r="T443" s="48" t="s">
        <v>230</v>
      </c>
      <c r="U443" s="48">
        <v>300</v>
      </c>
      <c r="V443" s="48" t="s">
        <v>218</v>
      </c>
      <c r="W443" s="48" t="s">
        <v>219</v>
      </c>
      <c r="X443" s="48" t="s">
        <v>225</v>
      </c>
      <c r="Y443" s="47"/>
      <c r="Z443" s="48" t="s">
        <v>84</v>
      </c>
      <c r="AA443" s="49">
        <v>37500</v>
      </c>
      <c r="AB443" s="49">
        <v>33750</v>
      </c>
      <c r="AC443" s="49">
        <v>20</v>
      </c>
      <c r="AD443" s="47" t="b">
        <v>1</v>
      </c>
      <c r="AE443" s="50">
        <v>10</v>
      </c>
      <c r="AF443" s="48" t="s">
        <v>9</v>
      </c>
      <c r="AG443" s="49">
        <v>1</v>
      </c>
      <c r="AH443" s="49">
        <v>33750</v>
      </c>
      <c r="AI443" s="49">
        <v>613636</v>
      </c>
      <c r="AJ443" s="49">
        <v>61364</v>
      </c>
      <c r="AK443" s="49">
        <v>675000</v>
      </c>
      <c r="AL443" s="50">
        <v>613636</v>
      </c>
      <c r="AM443" s="50">
        <v>61364</v>
      </c>
      <c r="AN443" s="50">
        <v>675000</v>
      </c>
      <c r="AO443" s="47"/>
      <c r="AP443" s="48" t="s">
        <v>84</v>
      </c>
      <c r="AQ443" s="51">
        <v>20</v>
      </c>
      <c r="AR443" s="48" t="s">
        <v>221</v>
      </c>
      <c r="AS443" s="48">
        <v>26003</v>
      </c>
      <c r="AT443" s="47" t="b">
        <v>0</v>
      </c>
      <c r="AU443" s="48" t="s">
        <v>81</v>
      </c>
      <c r="AV443" s="48"/>
      <c r="AW443" s="48" t="s">
        <v>222</v>
      </c>
      <c r="AX443" s="48"/>
      <c r="AY443" s="48" t="s">
        <v>85</v>
      </c>
      <c r="AZ443" s="47" t="b">
        <v>0</v>
      </c>
      <c r="BA443" s="47"/>
      <c r="BB443" s="47"/>
      <c r="BC443" s="48"/>
      <c r="BD443" s="48"/>
      <c r="BE443" s="47" t="b">
        <v>0</v>
      </c>
      <c r="BF443" s="47" t="b">
        <v>0</v>
      </c>
      <c r="BG443" s="48"/>
      <c r="BH443" s="48"/>
      <c r="BI443" s="49">
        <v>0</v>
      </c>
      <c r="BJ443" s="49">
        <v>0</v>
      </c>
      <c r="BK443" s="49">
        <v>675000</v>
      </c>
      <c r="BL443" s="48"/>
      <c r="BM443" s="48"/>
      <c r="BN443" s="48"/>
      <c r="BO443" s="48"/>
      <c r="BP443" s="48" t="s">
        <v>181</v>
      </c>
      <c r="BQ443" s="48"/>
      <c r="BR443" s="48"/>
      <c r="BS443" s="48">
        <v>0</v>
      </c>
      <c r="BT443" s="48"/>
      <c r="BU443" s="48"/>
      <c r="BW443" s="24" t="str">
        <f ca="1">VLOOKUP(BX443,Data!B:D,3,0)</f>
        <v>김화니</v>
      </c>
      <c r="BX443" s="24" t="str">
        <f>IFERROR(VLOOKUP(M443, 할인점점포등록!E:I, 5, 0), M443)</f>
        <v>인천약품</v>
      </c>
    </row>
    <row r="444" spans="2:76" ht="16.5" customHeight="1" x14ac:dyDescent="0.3">
      <c r="B444" s="47"/>
      <c r="C444" s="47" t="b">
        <v>1</v>
      </c>
      <c r="D444" s="48"/>
      <c r="E444" s="48" t="s">
        <v>211</v>
      </c>
      <c r="F444" s="48">
        <v>202610020007</v>
      </c>
      <c r="G444" s="52">
        <v>46297</v>
      </c>
      <c r="H444" s="48" t="s">
        <v>82</v>
      </c>
      <c r="I444" s="48" t="s">
        <v>83</v>
      </c>
      <c r="J444" s="48" t="s">
        <v>212</v>
      </c>
      <c r="K444" s="48" t="s">
        <v>213</v>
      </c>
      <c r="L444" s="48" t="s">
        <v>509</v>
      </c>
      <c r="M444" s="48" t="s">
        <v>509</v>
      </c>
      <c r="N444" s="48"/>
      <c r="O444" s="47" t="s">
        <v>510</v>
      </c>
      <c r="P444" s="48" t="s">
        <v>950</v>
      </c>
      <c r="Q444" s="48"/>
      <c r="R444" s="47" t="b">
        <v>0</v>
      </c>
      <c r="S444" s="48" t="s">
        <v>229</v>
      </c>
      <c r="T444" s="48" t="s">
        <v>230</v>
      </c>
      <c r="U444" s="48">
        <v>30</v>
      </c>
      <c r="V444" s="48" t="s">
        <v>218</v>
      </c>
      <c r="W444" s="48" t="s">
        <v>219</v>
      </c>
      <c r="X444" s="48" t="s">
        <v>225</v>
      </c>
      <c r="Y444" s="47"/>
      <c r="Z444" s="48" t="s">
        <v>84</v>
      </c>
      <c r="AA444" s="49">
        <v>3750</v>
      </c>
      <c r="AB444" s="49">
        <v>3375</v>
      </c>
      <c r="AC444" s="49">
        <v>20</v>
      </c>
      <c r="AD444" s="47" t="b">
        <v>1</v>
      </c>
      <c r="AE444" s="50">
        <v>10</v>
      </c>
      <c r="AF444" s="48" t="s">
        <v>9</v>
      </c>
      <c r="AG444" s="49">
        <v>1</v>
      </c>
      <c r="AH444" s="49">
        <v>3375</v>
      </c>
      <c r="AI444" s="49">
        <v>61364</v>
      </c>
      <c r="AJ444" s="49">
        <v>6136</v>
      </c>
      <c r="AK444" s="49">
        <v>67500</v>
      </c>
      <c r="AL444" s="50">
        <v>61364</v>
      </c>
      <c r="AM444" s="50">
        <v>6136</v>
      </c>
      <c r="AN444" s="50">
        <v>67500</v>
      </c>
      <c r="AO444" s="47"/>
      <c r="AP444" s="48" t="s">
        <v>84</v>
      </c>
      <c r="AQ444" s="51">
        <v>20</v>
      </c>
      <c r="AR444" s="48" t="s">
        <v>221</v>
      </c>
      <c r="AS444" s="48" t="s">
        <v>231</v>
      </c>
      <c r="AT444" s="47" t="b">
        <v>0</v>
      </c>
      <c r="AU444" s="48" t="s">
        <v>81</v>
      </c>
      <c r="AV444" s="48"/>
      <c r="AW444" s="48" t="s">
        <v>222</v>
      </c>
      <c r="AX444" s="48"/>
      <c r="AY444" s="48" t="s">
        <v>85</v>
      </c>
      <c r="AZ444" s="47" t="b">
        <v>0</v>
      </c>
      <c r="BA444" s="47"/>
      <c r="BB444" s="47"/>
      <c r="BC444" s="48"/>
      <c r="BD444" s="48"/>
      <c r="BE444" s="47" t="b">
        <v>0</v>
      </c>
      <c r="BF444" s="47" t="b">
        <v>0</v>
      </c>
      <c r="BG444" s="48"/>
      <c r="BH444" s="48"/>
      <c r="BI444" s="49">
        <v>0</v>
      </c>
      <c r="BJ444" s="49">
        <v>0</v>
      </c>
      <c r="BK444" s="49">
        <v>67500</v>
      </c>
      <c r="BL444" s="48"/>
      <c r="BM444" s="48"/>
      <c r="BN444" s="48"/>
      <c r="BO444" s="48"/>
      <c r="BP444" s="48" t="s">
        <v>181</v>
      </c>
      <c r="BQ444" s="48"/>
      <c r="BR444" s="48"/>
      <c r="BS444" s="48">
        <v>0</v>
      </c>
      <c r="BT444" s="48"/>
      <c r="BU444" s="48"/>
      <c r="BW444" s="24" t="str">
        <f ca="1">VLOOKUP(BX444,Data!B:D,3,0)</f>
        <v>김화니</v>
      </c>
      <c r="BX444" s="24" t="str">
        <f>IFERROR(VLOOKUP(M444, 할인점점포등록!E:I, 5, 0), M444)</f>
        <v>인천약품</v>
      </c>
    </row>
    <row r="445" spans="2:76" ht="16.5" customHeight="1" x14ac:dyDescent="0.3">
      <c r="B445" s="47"/>
      <c r="C445" s="47" t="b">
        <v>1</v>
      </c>
      <c r="D445" s="48"/>
      <c r="E445" s="48" t="s">
        <v>211</v>
      </c>
      <c r="F445" s="48">
        <v>202610020007</v>
      </c>
      <c r="G445" s="52">
        <v>46297</v>
      </c>
      <c r="H445" s="48" t="s">
        <v>82</v>
      </c>
      <c r="I445" s="48" t="s">
        <v>83</v>
      </c>
      <c r="J445" s="48" t="s">
        <v>212</v>
      </c>
      <c r="K445" s="48" t="s">
        <v>213</v>
      </c>
      <c r="L445" s="48" t="s">
        <v>509</v>
      </c>
      <c r="M445" s="48" t="s">
        <v>509</v>
      </c>
      <c r="N445" s="48"/>
      <c r="O445" s="47" t="s">
        <v>510</v>
      </c>
      <c r="P445" s="48" t="s">
        <v>950</v>
      </c>
      <c r="Q445" s="48"/>
      <c r="R445" s="47" t="b">
        <v>0</v>
      </c>
      <c r="S445" s="48" t="s">
        <v>337</v>
      </c>
      <c r="T445" s="48" t="s">
        <v>338</v>
      </c>
      <c r="U445" s="48">
        <v>100</v>
      </c>
      <c r="V445" s="48" t="s">
        <v>234</v>
      </c>
      <c r="W445" s="48" t="s">
        <v>235</v>
      </c>
      <c r="X445" s="48" t="s">
        <v>330</v>
      </c>
      <c r="Y445" s="47"/>
      <c r="Z445" s="48" t="s">
        <v>84</v>
      </c>
      <c r="AA445" s="49">
        <v>33000</v>
      </c>
      <c r="AB445" s="49">
        <v>29700</v>
      </c>
      <c r="AC445" s="49">
        <v>10</v>
      </c>
      <c r="AD445" s="47" t="b">
        <v>1</v>
      </c>
      <c r="AE445" s="50">
        <v>10</v>
      </c>
      <c r="AF445" s="48" t="s">
        <v>9</v>
      </c>
      <c r="AG445" s="49">
        <v>1</v>
      </c>
      <c r="AH445" s="49">
        <v>29700</v>
      </c>
      <c r="AI445" s="49">
        <v>270000</v>
      </c>
      <c r="AJ445" s="49">
        <v>27000</v>
      </c>
      <c r="AK445" s="49">
        <v>297000</v>
      </c>
      <c r="AL445" s="50">
        <v>270000</v>
      </c>
      <c r="AM445" s="50">
        <v>27000</v>
      </c>
      <c r="AN445" s="50">
        <v>297000</v>
      </c>
      <c r="AO445" s="47"/>
      <c r="AP445" s="48" t="s">
        <v>84</v>
      </c>
      <c r="AQ445" s="51">
        <v>10</v>
      </c>
      <c r="AR445" s="48" t="s">
        <v>221</v>
      </c>
      <c r="AS445" s="48" t="s">
        <v>981</v>
      </c>
      <c r="AT445" s="47" t="b">
        <v>0</v>
      </c>
      <c r="AU445" s="48" t="s">
        <v>81</v>
      </c>
      <c r="AV445" s="48"/>
      <c r="AW445" s="48" t="s">
        <v>222</v>
      </c>
      <c r="AX445" s="48"/>
      <c r="AY445" s="48" t="s">
        <v>85</v>
      </c>
      <c r="AZ445" s="47" t="b">
        <v>0</v>
      </c>
      <c r="BA445" s="47"/>
      <c r="BB445" s="47"/>
      <c r="BC445" s="48"/>
      <c r="BD445" s="48"/>
      <c r="BE445" s="47" t="b">
        <v>0</v>
      </c>
      <c r="BF445" s="47" t="b">
        <v>0</v>
      </c>
      <c r="BG445" s="48"/>
      <c r="BH445" s="48"/>
      <c r="BI445" s="49">
        <v>0</v>
      </c>
      <c r="BJ445" s="49">
        <v>0</v>
      </c>
      <c r="BK445" s="49">
        <v>297000</v>
      </c>
      <c r="BL445" s="48"/>
      <c r="BM445" s="48"/>
      <c r="BN445" s="48"/>
      <c r="BO445" s="48"/>
      <c r="BP445" s="48" t="s">
        <v>181</v>
      </c>
      <c r="BQ445" s="48"/>
      <c r="BR445" s="48"/>
      <c r="BS445" s="48">
        <v>0</v>
      </c>
      <c r="BT445" s="48"/>
      <c r="BU445" s="48"/>
      <c r="BW445" s="24" t="str">
        <f ca="1">VLOOKUP(BX445,Data!B:D,3,0)</f>
        <v>김화니</v>
      </c>
      <c r="BX445" s="24" t="str">
        <f>IFERROR(VLOOKUP(M445, 할인점점포등록!E:I, 5, 0), M445)</f>
        <v>인천약품</v>
      </c>
    </row>
    <row r="446" spans="2:76" ht="16.5" customHeight="1" x14ac:dyDescent="0.3">
      <c r="B446" s="47"/>
      <c r="C446" s="47" t="b">
        <v>1</v>
      </c>
      <c r="D446" s="48"/>
      <c r="E446" s="48" t="s">
        <v>211</v>
      </c>
      <c r="F446" s="48">
        <v>202610020007</v>
      </c>
      <c r="G446" s="52">
        <v>46297</v>
      </c>
      <c r="H446" s="48" t="s">
        <v>82</v>
      </c>
      <c r="I446" s="48" t="s">
        <v>83</v>
      </c>
      <c r="J446" s="48" t="s">
        <v>212</v>
      </c>
      <c r="K446" s="48" t="s">
        <v>213</v>
      </c>
      <c r="L446" s="48" t="s">
        <v>509</v>
      </c>
      <c r="M446" s="48" t="s">
        <v>509</v>
      </c>
      <c r="N446" s="48"/>
      <c r="O446" s="47" t="s">
        <v>510</v>
      </c>
      <c r="P446" s="48" t="s">
        <v>950</v>
      </c>
      <c r="Q446" s="48"/>
      <c r="R446" s="47" t="b">
        <v>0</v>
      </c>
      <c r="S446" s="48" t="s">
        <v>419</v>
      </c>
      <c r="T446" s="48" t="s">
        <v>420</v>
      </c>
      <c r="U446" s="48">
        <v>11</v>
      </c>
      <c r="V446" s="48" t="s">
        <v>86</v>
      </c>
      <c r="W446" s="48" t="s">
        <v>283</v>
      </c>
      <c r="X446" s="48" t="s">
        <v>421</v>
      </c>
      <c r="Y446" s="47"/>
      <c r="Z446" s="48" t="s">
        <v>84</v>
      </c>
      <c r="AA446" s="49">
        <v>12100</v>
      </c>
      <c r="AB446" s="49">
        <v>10890</v>
      </c>
      <c r="AC446" s="49">
        <v>10</v>
      </c>
      <c r="AD446" s="47" t="b">
        <v>1</v>
      </c>
      <c r="AE446" s="50">
        <v>10</v>
      </c>
      <c r="AF446" s="48" t="s">
        <v>9</v>
      </c>
      <c r="AG446" s="49">
        <v>1</v>
      </c>
      <c r="AH446" s="49">
        <v>10890</v>
      </c>
      <c r="AI446" s="49">
        <v>99000</v>
      </c>
      <c r="AJ446" s="49">
        <v>9900</v>
      </c>
      <c r="AK446" s="49">
        <v>108900</v>
      </c>
      <c r="AL446" s="50">
        <v>99000</v>
      </c>
      <c r="AM446" s="50">
        <v>9900</v>
      </c>
      <c r="AN446" s="50">
        <v>108900</v>
      </c>
      <c r="AO446" s="47"/>
      <c r="AP446" s="48" t="s">
        <v>84</v>
      </c>
      <c r="AQ446" s="51">
        <v>10</v>
      </c>
      <c r="AR446" s="48" t="s">
        <v>221</v>
      </c>
      <c r="AS446" s="48" t="s">
        <v>422</v>
      </c>
      <c r="AT446" s="47" t="b">
        <v>0</v>
      </c>
      <c r="AU446" s="48" t="s">
        <v>81</v>
      </c>
      <c r="AV446" s="48"/>
      <c r="AW446" s="48" t="s">
        <v>222</v>
      </c>
      <c r="AX446" s="48"/>
      <c r="AY446" s="48" t="s">
        <v>85</v>
      </c>
      <c r="AZ446" s="47" t="b">
        <v>0</v>
      </c>
      <c r="BA446" s="47"/>
      <c r="BB446" s="47"/>
      <c r="BC446" s="48"/>
      <c r="BD446" s="48"/>
      <c r="BE446" s="47" t="b">
        <v>0</v>
      </c>
      <c r="BF446" s="47" t="b">
        <v>0</v>
      </c>
      <c r="BG446" s="48"/>
      <c r="BH446" s="48"/>
      <c r="BI446" s="49">
        <v>0</v>
      </c>
      <c r="BJ446" s="49">
        <v>0</v>
      </c>
      <c r="BK446" s="49">
        <v>108900</v>
      </c>
      <c r="BL446" s="48"/>
      <c r="BM446" s="48"/>
      <c r="BN446" s="48"/>
      <c r="BO446" s="48"/>
      <c r="BP446" s="48" t="s">
        <v>86</v>
      </c>
      <c r="BQ446" s="48"/>
      <c r="BR446" s="48"/>
      <c r="BS446" s="48">
        <v>0</v>
      </c>
      <c r="BT446" s="48"/>
      <c r="BU446" s="48"/>
      <c r="BW446" s="24" t="str">
        <f ca="1">VLOOKUP(BX446,Data!B:D,3,0)</f>
        <v>김화니</v>
      </c>
      <c r="BX446" s="24" t="str">
        <f>IFERROR(VLOOKUP(M446, 할인점점포등록!E:I, 5, 0), M446)</f>
        <v>인천약품</v>
      </c>
    </row>
    <row r="447" spans="2:76" ht="16.5" customHeight="1" x14ac:dyDescent="0.3">
      <c r="B447" s="47"/>
      <c r="C447" s="47" t="b">
        <v>1</v>
      </c>
      <c r="D447" s="48"/>
      <c r="E447" s="48" t="s">
        <v>211</v>
      </c>
      <c r="F447" s="48">
        <v>202610020007</v>
      </c>
      <c r="G447" s="52">
        <v>46297</v>
      </c>
      <c r="H447" s="48" t="s">
        <v>82</v>
      </c>
      <c r="I447" s="48" t="s">
        <v>83</v>
      </c>
      <c r="J447" s="48" t="s">
        <v>212</v>
      </c>
      <c r="K447" s="48" t="s">
        <v>213</v>
      </c>
      <c r="L447" s="48" t="s">
        <v>509</v>
      </c>
      <c r="M447" s="48" t="s">
        <v>509</v>
      </c>
      <c r="N447" s="48"/>
      <c r="O447" s="47" t="s">
        <v>510</v>
      </c>
      <c r="P447" s="48" t="s">
        <v>950</v>
      </c>
      <c r="Q447" s="48"/>
      <c r="R447" s="47" t="b">
        <v>0</v>
      </c>
      <c r="S447" s="48" t="s">
        <v>241</v>
      </c>
      <c r="T447" s="48" t="s">
        <v>242</v>
      </c>
      <c r="U447" s="48">
        <v>28</v>
      </c>
      <c r="V447" s="48" t="s">
        <v>234</v>
      </c>
      <c r="W447" s="48" t="s">
        <v>235</v>
      </c>
      <c r="X447" s="48" t="s">
        <v>236</v>
      </c>
      <c r="Y447" s="47"/>
      <c r="Z447" s="48" t="s">
        <v>84</v>
      </c>
      <c r="AA447" s="49">
        <v>12712</v>
      </c>
      <c r="AB447" s="49">
        <v>11441</v>
      </c>
      <c r="AC447" s="49">
        <v>80</v>
      </c>
      <c r="AD447" s="47" t="b">
        <v>1</v>
      </c>
      <c r="AE447" s="50">
        <v>10</v>
      </c>
      <c r="AF447" s="48" t="s">
        <v>9</v>
      </c>
      <c r="AG447" s="49">
        <v>1</v>
      </c>
      <c r="AH447" s="49">
        <v>11441</v>
      </c>
      <c r="AI447" s="49">
        <v>832073</v>
      </c>
      <c r="AJ447" s="49">
        <v>83207</v>
      </c>
      <c r="AK447" s="49">
        <v>915280</v>
      </c>
      <c r="AL447" s="50">
        <v>832073</v>
      </c>
      <c r="AM447" s="50">
        <v>83207</v>
      </c>
      <c r="AN447" s="50">
        <v>915280</v>
      </c>
      <c r="AO447" s="47"/>
      <c r="AP447" s="48" t="s">
        <v>84</v>
      </c>
      <c r="AQ447" s="51">
        <v>80</v>
      </c>
      <c r="AR447" s="48" t="s">
        <v>221</v>
      </c>
      <c r="AS447" s="48">
        <v>26001</v>
      </c>
      <c r="AT447" s="47" t="b">
        <v>0</v>
      </c>
      <c r="AU447" s="48" t="s">
        <v>81</v>
      </c>
      <c r="AV447" s="48"/>
      <c r="AW447" s="48" t="s">
        <v>222</v>
      </c>
      <c r="AX447" s="48"/>
      <c r="AY447" s="48" t="s">
        <v>85</v>
      </c>
      <c r="AZ447" s="47" t="b">
        <v>0</v>
      </c>
      <c r="BA447" s="47"/>
      <c r="BB447" s="47"/>
      <c r="BC447" s="48"/>
      <c r="BD447" s="48"/>
      <c r="BE447" s="47" t="b">
        <v>0</v>
      </c>
      <c r="BF447" s="47" t="b">
        <v>0</v>
      </c>
      <c r="BG447" s="48"/>
      <c r="BH447" s="48"/>
      <c r="BI447" s="49">
        <v>0</v>
      </c>
      <c r="BJ447" s="49">
        <v>0</v>
      </c>
      <c r="BK447" s="49">
        <v>915280</v>
      </c>
      <c r="BL447" s="48"/>
      <c r="BM447" s="48"/>
      <c r="BN447" s="48"/>
      <c r="BO447" s="48"/>
      <c r="BP447" s="48" t="s">
        <v>181</v>
      </c>
      <c r="BQ447" s="48"/>
      <c r="BR447" s="48"/>
      <c r="BS447" s="48">
        <v>0</v>
      </c>
      <c r="BT447" s="48"/>
      <c r="BU447" s="48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7"/>
      <c r="C448" s="47" t="b">
        <v>1</v>
      </c>
      <c r="D448" s="48"/>
      <c r="E448" s="48" t="s">
        <v>211</v>
      </c>
      <c r="F448" s="48">
        <v>202610020007</v>
      </c>
      <c r="G448" s="52">
        <v>46297</v>
      </c>
      <c r="H448" s="48" t="s">
        <v>82</v>
      </c>
      <c r="I448" s="48" t="s">
        <v>83</v>
      </c>
      <c r="J448" s="48" t="s">
        <v>212</v>
      </c>
      <c r="K448" s="48" t="s">
        <v>213</v>
      </c>
      <c r="L448" s="48" t="s">
        <v>509</v>
      </c>
      <c r="M448" s="48" t="s">
        <v>509</v>
      </c>
      <c r="N448" s="48"/>
      <c r="O448" s="47" t="s">
        <v>510</v>
      </c>
      <c r="P448" s="48" t="s">
        <v>950</v>
      </c>
      <c r="Q448" s="48"/>
      <c r="R448" s="47" t="b">
        <v>0</v>
      </c>
      <c r="S448" s="48" t="s">
        <v>442</v>
      </c>
      <c r="T448" s="48" t="s">
        <v>443</v>
      </c>
      <c r="U448" s="48">
        <v>30</v>
      </c>
      <c r="V448" s="48" t="s">
        <v>234</v>
      </c>
      <c r="W448" s="48" t="s">
        <v>235</v>
      </c>
      <c r="X448" s="48" t="s">
        <v>236</v>
      </c>
      <c r="Y448" s="47"/>
      <c r="Z448" s="48" t="s">
        <v>84</v>
      </c>
      <c r="AA448" s="49">
        <v>20760</v>
      </c>
      <c r="AB448" s="49">
        <v>18684</v>
      </c>
      <c r="AC448" s="49">
        <v>10</v>
      </c>
      <c r="AD448" s="47" t="b">
        <v>1</v>
      </c>
      <c r="AE448" s="50">
        <v>10</v>
      </c>
      <c r="AF448" s="48" t="s">
        <v>9</v>
      </c>
      <c r="AG448" s="49">
        <v>1</v>
      </c>
      <c r="AH448" s="49">
        <v>18684</v>
      </c>
      <c r="AI448" s="49">
        <v>169855</v>
      </c>
      <c r="AJ448" s="49">
        <v>16985</v>
      </c>
      <c r="AK448" s="49">
        <v>186840</v>
      </c>
      <c r="AL448" s="50">
        <v>169855</v>
      </c>
      <c r="AM448" s="50">
        <v>16985</v>
      </c>
      <c r="AN448" s="50">
        <v>186840</v>
      </c>
      <c r="AO448" s="47"/>
      <c r="AP448" s="48" t="s">
        <v>84</v>
      </c>
      <c r="AQ448" s="51">
        <v>10</v>
      </c>
      <c r="AR448" s="48" t="s">
        <v>221</v>
      </c>
      <c r="AS448" s="48">
        <v>25001</v>
      </c>
      <c r="AT448" s="47" t="b">
        <v>0</v>
      </c>
      <c r="AU448" s="48" t="s">
        <v>81</v>
      </c>
      <c r="AV448" s="48"/>
      <c r="AW448" s="48" t="s">
        <v>222</v>
      </c>
      <c r="AX448" s="48"/>
      <c r="AY448" s="48" t="s">
        <v>85</v>
      </c>
      <c r="AZ448" s="47" t="b">
        <v>0</v>
      </c>
      <c r="BA448" s="47"/>
      <c r="BB448" s="47"/>
      <c r="BC448" s="48"/>
      <c r="BD448" s="48"/>
      <c r="BE448" s="47" t="b">
        <v>0</v>
      </c>
      <c r="BF448" s="47" t="b">
        <v>0</v>
      </c>
      <c r="BG448" s="48"/>
      <c r="BH448" s="48"/>
      <c r="BI448" s="49">
        <v>0</v>
      </c>
      <c r="BJ448" s="49">
        <v>0</v>
      </c>
      <c r="BK448" s="49">
        <v>186840</v>
      </c>
      <c r="BL448" s="48"/>
      <c r="BM448" s="48"/>
      <c r="BN448" s="48"/>
      <c r="BO448" s="48"/>
      <c r="BP448" s="48" t="s">
        <v>181</v>
      </c>
      <c r="BQ448" s="48"/>
      <c r="BR448" s="48"/>
      <c r="BS448" s="48">
        <v>0</v>
      </c>
      <c r="BT448" s="48"/>
      <c r="BU448" s="48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7"/>
      <c r="C449" s="47" t="b">
        <v>1</v>
      </c>
      <c r="D449" s="48"/>
      <c r="E449" s="48" t="s">
        <v>211</v>
      </c>
      <c r="F449" s="48">
        <v>202610020007</v>
      </c>
      <c r="G449" s="52">
        <v>46297</v>
      </c>
      <c r="H449" s="48" t="s">
        <v>82</v>
      </c>
      <c r="I449" s="48" t="s">
        <v>83</v>
      </c>
      <c r="J449" s="48" t="s">
        <v>212</v>
      </c>
      <c r="K449" s="48" t="s">
        <v>213</v>
      </c>
      <c r="L449" s="48" t="s">
        <v>509</v>
      </c>
      <c r="M449" s="48" t="s">
        <v>509</v>
      </c>
      <c r="N449" s="48"/>
      <c r="O449" s="47" t="s">
        <v>510</v>
      </c>
      <c r="P449" s="48" t="s">
        <v>950</v>
      </c>
      <c r="Q449" s="48"/>
      <c r="R449" s="47" t="b">
        <v>0</v>
      </c>
      <c r="S449" s="48" t="s">
        <v>290</v>
      </c>
      <c r="T449" s="48" t="s">
        <v>291</v>
      </c>
      <c r="U449" s="48">
        <v>30</v>
      </c>
      <c r="V449" s="48" t="s">
        <v>234</v>
      </c>
      <c r="W449" s="48" t="s">
        <v>235</v>
      </c>
      <c r="X449" s="48" t="s">
        <v>236</v>
      </c>
      <c r="Y449" s="47"/>
      <c r="Z449" s="48" t="s">
        <v>84</v>
      </c>
      <c r="AA449" s="49">
        <v>21000</v>
      </c>
      <c r="AB449" s="49">
        <v>18900</v>
      </c>
      <c r="AC449" s="49">
        <v>10</v>
      </c>
      <c r="AD449" s="47" t="b">
        <v>1</v>
      </c>
      <c r="AE449" s="50">
        <v>10</v>
      </c>
      <c r="AF449" s="48" t="s">
        <v>9</v>
      </c>
      <c r="AG449" s="49">
        <v>1</v>
      </c>
      <c r="AH449" s="49">
        <v>18900</v>
      </c>
      <c r="AI449" s="49">
        <v>171818</v>
      </c>
      <c r="AJ449" s="49">
        <v>17182</v>
      </c>
      <c r="AK449" s="49">
        <v>189000</v>
      </c>
      <c r="AL449" s="50">
        <v>171818</v>
      </c>
      <c r="AM449" s="50">
        <v>17182</v>
      </c>
      <c r="AN449" s="50">
        <v>189000</v>
      </c>
      <c r="AO449" s="47"/>
      <c r="AP449" s="48" t="s">
        <v>84</v>
      </c>
      <c r="AQ449" s="51">
        <v>10</v>
      </c>
      <c r="AR449" s="48" t="s">
        <v>221</v>
      </c>
      <c r="AS449" s="48">
        <v>26001</v>
      </c>
      <c r="AT449" s="47" t="b">
        <v>0</v>
      </c>
      <c r="AU449" s="48" t="s">
        <v>81</v>
      </c>
      <c r="AV449" s="48"/>
      <c r="AW449" s="48" t="s">
        <v>222</v>
      </c>
      <c r="AX449" s="48"/>
      <c r="AY449" s="48" t="s">
        <v>85</v>
      </c>
      <c r="AZ449" s="47" t="b">
        <v>0</v>
      </c>
      <c r="BA449" s="47"/>
      <c r="BB449" s="47"/>
      <c r="BC449" s="48"/>
      <c r="BD449" s="48"/>
      <c r="BE449" s="47" t="b">
        <v>0</v>
      </c>
      <c r="BF449" s="47" t="b">
        <v>0</v>
      </c>
      <c r="BG449" s="48"/>
      <c r="BH449" s="48"/>
      <c r="BI449" s="49">
        <v>0</v>
      </c>
      <c r="BJ449" s="49">
        <v>0</v>
      </c>
      <c r="BK449" s="49">
        <v>189000</v>
      </c>
      <c r="BL449" s="48"/>
      <c r="BM449" s="48"/>
      <c r="BN449" s="48"/>
      <c r="BO449" s="48"/>
      <c r="BP449" s="48" t="s">
        <v>181</v>
      </c>
      <c r="BQ449" s="48"/>
      <c r="BR449" s="48"/>
      <c r="BS449" s="48">
        <v>0</v>
      </c>
      <c r="BT449" s="48"/>
      <c r="BU449" s="48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7"/>
      <c r="C450" s="47" t="b">
        <v>1</v>
      </c>
      <c r="D450" s="48"/>
      <c r="E450" s="48" t="s">
        <v>211</v>
      </c>
      <c r="F450" s="48">
        <v>202610020008</v>
      </c>
      <c r="G450" s="52">
        <v>46297</v>
      </c>
      <c r="H450" s="48" t="s">
        <v>82</v>
      </c>
      <c r="I450" s="48" t="s">
        <v>83</v>
      </c>
      <c r="J450" s="48" t="s">
        <v>212</v>
      </c>
      <c r="K450" s="48" t="s">
        <v>213</v>
      </c>
      <c r="L450" s="48" t="s">
        <v>449</v>
      </c>
      <c r="M450" s="48" t="s">
        <v>449</v>
      </c>
      <c r="N450" s="48"/>
      <c r="O450" s="47" t="s">
        <v>450</v>
      </c>
      <c r="P450" s="48" t="s">
        <v>455</v>
      </c>
      <c r="Q450" s="48"/>
      <c r="R450" s="47" t="b">
        <v>0</v>
      </c>
      <c r="S450" s="48" t="s">
        <v>327</v>
      </c>
      <c r="T450" s="48" t="s">
        <v>311</v>
      </c>
      <c r="U450" s="48">
        <v>600</v>
      </c>
      <c r="V450" s="48" t="s">
        <v>234</v>
      </c>
      <c r="W450" s="48" t="s">
        <v>235</v>
      </c>
      <c r="X450" s="48" t="s">
        <v>236</v>
      </c>
      <c r="Y450" s="47"/>
      <c r="Z450" s="48" t="s">
        <v>84</v>
      </c>
      <c r="AA450" s="49">
        <v>52800</v>
      </c>
      <c r="AB450" s="49">
        <v>47520</v>
      </c>
      <c r="AC450" s="49">
        <v>3</v>
      </c>
      <c r="AD450" s="47" t="b">
        <v>1</v>
      </c>
      <c r="AE450" s="50">
        <v>10</v>
      </c>
      <c r="AF450" s="48" t="s">
        <v>9</v>
      </c>
      <c r="AG450" s="49">
        <v>1</v>
      </c>
      <c r="AH450" s="49">
        <v>47520</v>
      </c>
      <c r="AI450" s="49">
        <v>129600</v>
      </c>
      <c r="AJ450" s="49">
        <v>12960</v>
      </c>
      <c r="AK450" s="49">
        <v>142560</v>
      </c>
      <c r="AL450" s="50">
        <v>129600</v>
      </c>
      <c r="AM450" s="50">
        <v>12960</v>
      </c>
      <c r="AN450" s="50">
        <v>142560</v>
      </c>
      <c r="AO450" s="47"/>
      <c r="AP450" s="48" t="s">
        <v>84</v>
      </c>
      <c r="AQ450" s="51">
        <v>3</v>
      </c>
      <c r="AR450" s="48" t="s">
        <v>221</v>
      </c>
      <c r="AS450" s="48" t="s">
        <v>271</v>
      </c>
      <c r="AT450" s="47" t="b">
        <v>0</v>
      </c>
      <c r="AU450" s="48" t="s">
        <v>81</v>
      </c>
      <c r="AV450" s="48"/>
      <c r="AW450" s="48" t="s">
        <v>222</v>
      </c>
      <c r="AX450" s="48"/>
      <c r="AY450" s="48" t="s">
        <v>85</v>
      </c>
      <c r="AZ450" s="47" t="b">
        <v>0</v>
      </c>
      <c r="BA450" s="47"/>
      <c r="BB450" s="47"/>
      <c r="BC450" s="48"/>
      <c r="BD450" s="48"/>
      <c r="BE450" s="47" t="b">
        <v>0</v>
      </c>
      <c r="BF450" s="47" t="b">
        <v>0</v>
      </c>
      <c r="BG450" s="48"/>
      <c r="BH450" s="48"/>
      <c r="BI450" s="49">
        <v>0</v>
      </c>
      <c r="BJ450" s="49">
        <v>0</v>
      </c>
      <c r="BK450" s="49">
        <v>142560</v>
      </c>
      <c r="BL450" s="48"/>
      <c r="BM450" s="48"/>
      <c r="BN450" s="48"/>
      <c r="BO450" s="48"/>
      <c r="BP450" s="48" t="s">
        <v>181</v>
      </c>
      <c r="BQ450" s="48"/>
      <c r="BR450" s="48"/>
      <c r="BS450" s="48">
        <v>0</v>
      </c>
      <c r="BT450" s="48"/>
      <c r="BU450" s="48"/>
      <c r="BW450" s="24" t="str">
        <f ca="1">VLOOKUP(BX450,Data!B:D,3,0)</f>
        <v>김화니</v>
      </c>
      <c r="BX450" s="24" t="str">
        <f>IFERROR(VLOOKUP(M450, 할인점점포등록!E:I, 5, 0), M450)</f>
        <v>복산나이스</v>
      </c>
    </row>
    <row r="451" spans="2:76" ht="16.5" customHeight="1" x14ac:dyDescent="0.3">
      <c r="B451" s="47"/>
      <c r="C451" s="47" t="b">
        <v>1</v>
      </c>
      <c r="D451" s="48"/>
      <c r="E451" s="48" t="s">
        <v>211</v>
      </c>
      <c r="F451" s="48">
        <v>202610020008</v>
      </c>
      <c r="G451" s="52">
        <v>46297</v>
      </c>
      <c r="H451" s="48" t="s">
        <v>82</v>
      </c>
      <c r="I451" s="48" t="s">
        <v>83</v>
      </c>
      <c r="J451" s="48" t="s">
        <v>212</v>
      </c>
      <c r="K451" s="48" t="s">
        <v>213</v>
      </c>
      <c r="L451" s="48" t="s">
        <v>449</v>
      </c>
      <c r="M451" s="48" t="s">
        <v>449</v>
      </c>
      <c r="N451" s="48"/>
      <c r="O451" s="47" t="s">
        <v>450</v>
      </c>
      <c r="P451" s="48" t="s">
        <v>455</v>
      </c>
      <c r="Q451" s="48"/>
      <c r="R451" s="47" t="b">
        <v>0</v>
      </c>
      <c r="S451" s="48" t="s">
        <v>267</v>
      </c>
      <c r="T451" s="48" t="s">
        <v>224</v>
      </c>
      <c r="U451" s="48">
        <v>30</v>
      </c>
      <c r="V451" s="48" t="s">
        <v>218</v>
      </c>
      <c r="W451" s="48" t="s">
        <v>219</v>
      </c>
      <c r="X451" s="48" t="s">
        <v>225</v>
      </c>
      <c r="Y451" s="47"/>
      <c r="Z451" s="48" t="s">
        <v>84</v>
      </c>
      <c r="AA451" s="49">
        <v>4440</v>
      </c>
      <c r="AB451" s="49">
        <v>3996</v>
      </c>
      <c r="AC451" s="49">
        <v>30</v>
      </c>
      <c r="AD451" s="47" t="b">
        <v>1</v>
      </c>
      <c r="AE451" s="50">
        <v>10</v>
      </c>
      <c r="AF451" s="48" t="s">
        <v>9</v>
      </c>
      <c r="AG451" s="49">
        <v>1</v>
      </c>
      <c r="AH451" s="49">
        <v>3996</v>
      </c>
      <c r="AI451" s="49">
        <v>108982</v>
      </c>
      <c r="AJ451" s="49">
        <v>10898</v>
      </c>
      <c r="AK451" s="49">
        <v>119880</v>
      </c>
      <c r="AL451" s="50">
        <v>108982</v>
      </c>
      <c r="AM451" s="50">
        <v>10898</v>
      </c>
      <c r="AN451" s="50">
        <v>119880</v>
      </c>
      <c r="AO451" s="47"/>
      <c r="AP451" s="48" t="s">
        <v>84</v>
      </c>
      <c r="AQ451" s="51">
        <v>30</v>
      </c>
      <c r="AR451" s="48" t="s">
        <v>221</v>
      </c>
      <c r="AS451" s="48" t="s">
        <v>268</v>
      </c>
      <c r="AT451" s="47" t="b">
        <v>0</v>
      </c>
      <c r="AU451" s="48" t="s">
        <v>81</v>
      </c>
      <c r="AV451" s="48"/>
      <c r="AW451" s="48" t="s">
        <v>222</v>
      </c>
      <c r="AX451" s="48"/>
      <c r="AY451" s="48" t="s">
        <v>85</v>
      </c>
      <c r="AZ451" s="47" t="b">
        <v>0</v>
      </c>
      <c r="BA451" s="47"/>
      <c r="BB451" s="47"/>
      <c r="BC451" s="48"/>
      <c r="BD451" s="48"/>
      <c r="BE451" s="47" t="b">
        <v>0</v>
      </c>
      <c r="BF451" s="47" t="b">
        <v>0</v>
      </c>
      <c r="BG451" s="48"/>
      <c r="BH451" s="48"/>
      <c r="BI451" s="49">
        <v>0</v>
      </c>
      <c r="BJ451" s="49">
        <v>0</v>
      </c>
      <c r="BK451" s="49">
        <v>119880</v>
      </c>
      <c r="BL451" s="48"/>
      <c r="BM451" s="48"/>
      <c r="BN451" s="48"/>
      <c r="BO451" s="48"/>
      <c r="BP451" s="48" t="s">
        <v>181</v>
      </c>
      <c r="BQ451" s="48"/>
      <c r="BR451" s="48"/>
      <c r="BS451" s="48">
        <v>0</v>
      </c>
      <c r="BT451" s="48"/>
      <c r="BU451" s="48"/>
      <c r="BW451" s="24" t="str">
        <f ca="1">VLOOKUP(BX451,Data!B:D,3,0)</f>
        <v>김화니</v>
      </c>
      <c r="BX451" s="24" t="str">
        <f>IFERROR(VLOOKUP(M451, 할인점점포등록!E:I, 5, 0), M451)</f>
        <v>복산나이스</v>
      </c>
    </row>
    <row r="452" spans="2:76" ht="16.5" customHeight="1" x14ac:dyDescent="0.3">
      <c r="B452" s="47"/>
      <c r="C452" s="47" t="b">
        <v>1</v>
      </c>
      <c r="D452" s="48"/>
      <c r="E452" s="48" t="s">
        <v>211</v>
      </c>
      <c r="F452" s="48">
        <v>202610020008</v>
      </c>
      <c r="G452" s="52">
        <v>46297</v>
      </c>
      <c r="H452" s="48" t="s">
        <v>82</v>
      </c>
      <c r="I452" s="48" t="s">
        <v>83</v>
      </c>
      <c r="J452" s="48" t="s">
        <v>212</v>
      </c>
      <c r="K452" s="48" t="s">
        <v>213</v>
      </c>
      <c r="L452" s="48" t="s">
        <v>449</v>
      </c>
      <c r="M452" s="48" t="s">
        <v>449</v>
      </c>
      <c r="N452" s="48"/>
      <c r="O452" s="47" t="s">
        <v>450</v>
      </c>
      <c r="P452" s="48" t="s">
        <v>455</v>
      </c>
      <c r="Q452" s="48"/>
      <c r="R452" s="47" t="b">
        <v>0</v>
      </c>
      <c r="S452" s="48" t="s">
        <v>312</v>
      </c>
      <c r="T452" s="48" t="s">
        <v>313</v>
      </c>
      <c r="U452" s="48">
        <v>100</v>
      </c>
      <c r="V452" s="48" t="s">
        <v>234</v>
      </c>
      <c r="W452" s="48" t="s">
        <v>235</v>
      </c>
      <c r="X452" s="48" t="s">
        <v>236</v>
      </c>
      <c r="Y452" s="47"/>
      <c r="Z452" s="48" t="s">
        <v>84</v>
      </c>
      <c r="AA452" s="49">
        <v>37000</v>
      </c>
      <c r="AB452" s="49">
        <v>33300</v>
      </c>
      <c r="AC452" s="49">
        <v>10</v>
      </c>
      <c r="AD452" s="47" t="b">
        <v>1</v>
      </c>
      <c r="AE452" s="50">
        <v>10</v>
      </c>
      <c r="AF452" s="48" t="s">
        <v>9</v>
      </c>
      <c r="AG452" s="49">
        <v>1</v>
      </c>
      <c r="AH452" s="49">
        <v>33300</v>
      </c>
      <c r="AI452" s="49">
        <v>302727</v>
      </c>
      <c r="AJ452" s="49">
        <v>30273</v>
      </c>
      <c r="AK452" s="49">
        <v>333000</v>
      </c>
      <c r="AL452" s="50">
        <v>302727</v>
      </c>
      <c r="AM452" s="50">
        <v>30273</v>
      </c>
      <c r="AN452" s="50">
        <v>333000</v>
      </c>
      <c r="AO452" s="47"/>
      <c r="AP452" s="48" t="s">
        <v>84</v>
      </c>
      <c r="AQ452" s="51">
        <v>10</v>
      </c>
      <c r="AR452" s="48" t="s">
        <v>221</v>
      </c>
      <c r="AS452" s="48">
        <v>25004</v>
      </c>
      <c r="AT452" s="47" t="b">
        <v>0</v>
      </c>
      <c r="AU452" s="48" t="s">
        <v>81</v>
      </c>
      <c r="AV452" s="48"/>
      <c r="AW452" s="48" t="s">
        <v>222</v>
      </c>
      <c r="AX452" s="48"/>
      <c r="AY452" s="48" t="s">
        <v>85</v>
      </c>
      <c r="AZ452" s="47" t="b">
        <v>0</v>
      </c>
      <c r="BA452" s="47"/>
      <c r="BB452" s="47"/>
      <c r="BC452" s="48"/>
      <c r="BD452" s="48"/>
      <c r="BE452" s="47" t="b">
        <v>0</v>
      </c>
      <c r="BF452" s="47" t="b">
        <v>0</v>
      </c>
      <c r="BG452" s="48"/>
      <c r="BH452" s="48"/>
      <c r="BI452" s="49">
        <v>0</v>
      </c>
      <c r="BJ452" s="49">
        <v>0</v>
      </c>
      <c r="BK452" s="49">
        <v>333000</v>
      </c>
      <c r="BL452" s="48"/>
      <c r="BM452" s="48"/>
      <c r="BN452" s="48"/>
      <c r="BO452" s="48"/>
      <c r="BP452" s="48" t="s">
        <v>181</v>
      </c>
      <c r="BQ452" s="48"/>
      <c r="BR452" s="48"/>
      <c r="BS452" s="48">
        <v>0</v>
      </c>
      <c r="BT452" s="48"/>
      <c r="BU452" s="48"/>
      <c r="BW452" s="24" t="str">
        <f ca="1">VLOOKUP(BX452,Data!B:D,3,0)</f>
        <v>김화니</v>
      </c>
      <c r="BX452" s="24" t="str">
        <f>IFERROR(VLOOKUP(M452, 할인점점포등록!E:I, 5, 0), M452)</f>
        <v>복산나이스</v>
      </c>
    </row>
    <row r="453" spans="2:76" ht="16.5" customHeight="1" x14ac:dyDescent="0.3">
      <c r="B453" s="47"/>
      <c r="C453" s="47" t="b">
        <v>1</v>
      </c>
      <c r="D453" s="48"/>
      <c r="E453" s="48" t="s">
        <v>211</v>
      </c>
      <c r="F453" s="48">
        <v>202610020008</v>
      </c>
      <c r="G453" s="52">
        <v>46297</v>
      </c>
      <c r="H453" s="48" t="s">
        <v>82</v>
      </c>
      <c r="I453" s="48" t="s">
        <v>83</v>
      </c>
      <c r="J453" s="48" t="s">
        <v>212</v>
      </c>
      <c r="K453" s="48" t="s">
        <v>213</v>
      </c>
      <c r="L453" s="48" t="s">
        <v>449</v>
      </c>
      <c r="M453" s="48" t="s">
        <v>449</v>
      </c>
      <c r="N453" s="48"/>
      <c r="O453" s="47" t="s">
        <v>450</v>
      </c>
      <c r="P453" s="48" t="s">
        <v>455</v>
      </c>
      <c r="Q453" s="48"/>
      <c r="R453" s="47" t="b">
        <v>0</v>
      </c>
      <c r="S453" s="48" t="s">
        <v>427</v>
      </c>
      <c r="T453" s="48" t="s">
        <v>313</v>
      </c>
      <c r="U453" s="48">
        <v>30</v>
      </c>
      <c r="V453" s="48" t="s">
        <v>234</v>
      </c>
      <c r="W453" s="48" t="s">
        <v>235</v>
      </c>
      <c r="X453" s="48" t="s">
        <v>236</v>
      </c>
      <c r="Y453" s="47"/>
      <c r="Z453" s="48" t="s">
        <v>84</v>
      </c>
      <c r="AA453" s="49">
        <v>11100</v>
      </c>
      <c r="AB453" s="49">
        <v>9990</v>
      </c>
      <c r="AC453" s="49">
        <v>30</v>
      </c>
      <c r="AD453" s="47" t="b">
        <v>1</v>
      </c>
      <c r="AE453" s="50">
        <v>10</v>
      </c>
      <c r="AF453" s="48" t="s">
        <v>9</v>
      </c>
      <c r="AG453" s="49">
        <v>1</v>
      </c>
      <c r="AH453" s="49">
        <v>9990</v>
      </c>
      <c r="AI453" s="49">
        <v>272455</v>
      </c>
      <c r="AJ453" s="49">
        <v>27245</v>
      </c>
      <c r="AK453" s="49">
        <v>299700</v>
      </c>
      <c r="AL453" s="50">
        <v>272455</v>
      </c>
      <c r="AM453" s="50">
        <v>27245</v>
      </c>
      <c r="AN453" s="50">
        <v>299700</v>
      </c>
      <c r="AO453" s="47"/>
      <c r="AP453" s="48" t="s">
        <v>84</v>
      </c>
      <c r="AQ453" s="51">
        <v>30</v>
      </c>
      <c r="AR453" s="48" t="s">
        <v>221</v>
      </c>
      <c r="AS453" s="48" t="s">
        <v>428</v>
      </c>
      <c r="AT453" s="47" t="b">
        <v>0</v>
      </c>
      <c r="AU453" s="48" t="s">
        <v>81</v>
      </c>
      <c r="AV453" s="48"/>
      <c r="AW453" s="48" t="s">
        <v>222</v>
      </c>
      <c r="AX453" s="48"/>
      <c r="AY453" s="48" t="s">
        <v>85</v>
      </c>
      <c r="AZ453" s="47" t="b">
        <v>0</v>
      </c>
      <c r="BA453" s="47"/>
      <c r="BB453" s="47"/>
      <c r="BC453" s="48"/>
      <c r="BD453" s="48"/>
      <c r="BE453" s="47" t="b">
        <v>0</v>
      </c>
      <c r="BF453" s="47" t="b">
        <v>0</v>
      </c>
      <c r="BG453" s="48"/>
      <c r="BH453" s="48"/>
      <c r="BI453" s="49">
        <v>0</v>
      </c>
      <c r="BJ453" s="49">
        <v>0</v>
      </c>
      <c r="BK453" s="49">
        <v>299700</v>
      </c>
      <c r="BL453" s="48"/>
      <c r="BM453" s="48"/>
      <c r="BN453" s="48"/>
      <c r="BO453" s="48"/>
      <c r="BP453" s="48" t="s">
        <v>181</v>
      </c>
      <c r="BQ453" s="48"/>
      <c r="BR453" s="48"/>
      <c r="BS453" s="48">
        <v>0</v>
      </c>
      <c r="BT453" s="48"/>
      <c r="BU453" s="48"/>
      <c r="BW453" s="24" t="str">
        <f ca="1">VLOOKUP(BX453,Data!B:D,3,0)</f>
        <v>김화니</v>
      </c>
      <c r="BX453" s="24" t="str">
        <f>IFERROR(VLOOKUP(M453, 할인점점포등록!E:I, 5, 0), M453)</f>
        <v>복산나이스</v>
      </c>
    </row>
    <row r="454" spans="2:76" ht="16.5" customHeight="1" x14ac:dyDescent="0.3">
      <c r="B454" s="47"/>
      <c r="C454" s="47" t="b">
        <v>1</v>
      </c>
      <c r="D454" s="48"/>
      <c r="E454" s="48" t="s">
        <v>211</v>
      </c>
      <c r="F454" s="48">
        <v>202610020008</v>
      </c>
      <c r="G454" s="52">
        <v>46297</v>
      </c>
      <c r="H454" s="48" t="s">
        <v>82</v>
      </c>
      <c r="I454" s="48" t="s">
        <v>83</v>
      </c>
      <c r="J454" s="48" t="s">
        <v>212</v>
      </c>
      <c r="K454" s="48" t="s">
        <v>213</v>
      </c>
      <c r="L454" s="48" t="s">
        <v>449</v>
      </c>
      <c r="M454" s="48" t="s">
        <v>449</v>
      </c>
      <c r="N454" s="48"/>
      <c r="O454" s="47" t="s">
        <v>450</v>
      </c>
      <c r="P454" s="48" t="s">
        <v>455</v>
      </c>
      <c r="Q454" s="48"/>
      <c r="R454" s="47" t="b">
        <v>0</v>
      </c>
      <c r="S454" s="48" t="s">
        <v>373</v>
      </c>
      <c r="T454" s="48" t="s">
        <v>374</v>
      </c>
      <c r="U454" s="48">
        <v>1</v>
      </c>
      <c r="V454" s="48" t="s">
        <v>234</v>
      </c>
      <c r="W454" s="48" t="s">
        <v>375</v>
      </c>
      <c r="X454" s="48" t="s">
        <v>376</v>
      </c>
      <c r="Y454" s="47"/>
      <c r="Z454" s="48" t="s">
        <v>84</v>
      </c>
      <c r="AA454" s="49">
        <v>9000</v>
      </c>
      <c r="AB454" s="49">
        <v>8100</v>
      </c>
      <c r="AC454" s="49">
        <v>15</v>
      </c>
      <c r="AD454" s="47" t="b">
        <v>1</v>
      </c>
      <c r="AE454" s="50">
        <v>10</v>
      </c>
      <c r="AF454" s="48" t="s">
        <v>9</v>
      </c>
      <c r="AG454" s="49">
        <v>1</v>
      </c>
      <c r="AH454" s="49">
        <v>8100</v>
      </c>
      <c r="AI454" s="49">
        <v>110455</v>
      </c>
      <c r="AJ454" s="49">
        <v>11045</v>
      </c>
      <c r="AK454" s="49">
        <v>121500</v>
      </c>
      <c r="AL454" s="50">
        <v>110455</v>
      </c>
      <c r="AM454" s="50">
        <v>11045</v>
      </c>
      <c r="AN454" s="50">
        <v>121500</v>
      </c>
      <c r="AO454" s="47"/>
      <c r="AP454" s="48" t="s">
        <v>84</v>
      </c>
      <c r="AQ454" s="51">
        <v>15</v>
      </c>
      <c r="AR454" s="48" t="s">
        <v>221</v>
      </c>
      <c r="AS454" s="48">
        <v>25001</v>
      </c>
      <c r="AT454" s="47" t="b">
        <v>0</v>
      </c>
      <c r="AU454" s="48" t="s">
        <v>81</v>
      </c>
      <c r="AV454" s="48"/>
      <c r="AW454" s="48" t="s">
        <v>222</v>
      </c>
      <c r="AX454" s="48"/>
      <c r="AY454" s="48" t="s">
        <v>85</v>
      </c>
      <c r="AZ454" s="47" t="b">
        <v>0</v>
      </c>
      <c r="BA454" s="47"/>
      <c r="BB454" s="47"/>
      <c r="BC454" s="48"/>
      <c r="BD454" s="48"/>
      <c r="BE454" s="47" t="b">
        <v>0</v>
      </c>
      <c r="BF454" s="47" t="b">
        <v>0</v>
      </c>
      <c r="BG454" s="48"/>
      <c r="BH454" s="48"/>
      <c r="BI454" s="49">
        <v>0</v>
      </c>
      <c r="BJ454" s="49">
        <v>0</v>
      </c>
      <c r="BK454" s="49">
        <v>121500</v>
      </c>
      <c r="BL454" s="48"/>
      <c r="BM454" s="48"/>
      <c r="BN454" s="48"/>
      <c r="BO454" s="48"/>
      <c r="BP454" s="48" t="s">
        <v>181</v>
      </c>
      <c r="BQ454" s="48"/>
      <c r="BR454" s="48"/>
      <c r="BS454" s="48">
        <v>0</v>
      </c>
      <c r="BT454" s="48"/>
      <c r="BU454" s="48"/>
      <c r="BW454" s="24" t="str">
        <f ca="1">VLOOKUP(BX454,Data!B:D,3,0)</f>
        <v>김화니</v>
      </c>
      <c r="BX454" s="24" t="str">
        <f>IFERROR(VLOOKUP(M454, 할인점점포등록!E:I, 5, 0), M454)</f>
        <v>복산나이스</v>
      </c>
    </row>
    <row r="455" spans="2:76" ht="16.5" customHeight="1" x14ac:dyDescent="0.3">
      <c r="B455" s="47"/>
      <c r="C455" s="47" t="b">
        <v>1</v>
      </c>
      <c r="D455" s="48"/>
      <c r="E455" s="48" t="s">
        <v>211</v>
      </c>
      <c r="F455" s="48">
        <v>202610020008</v>
      </c>
      <c r="G455" s="52">
        <v>46297</v>
      </c>
      <c r="H455" s="48" t="s">
        <v>82</v>
      </c>
      <c r="I455" s="48" t="s">
        <v>83</v>
      </c>
      <c r="J455" s="48" t="s">
        <v>212</v>
      </c>
      <c r="K455" s="48" t="s">
        <v>213</v>
      </c>
      <c r="L455" s="48" t="s">
        <v>449</v>
      </c>
      <c r="M455" s="48" t="s">
        <v>449</v>
      </c>
      <c r="N455" s="48"/>
      <c r="O455" s="47" t="s">
        <v>450</v>
      </c>
      <c r="P455" s="48" t="s">
        <v>455</v>
      </c>
      <c r="Q455" s="48"/>
      <c r="R455" s="47" t="b">
        <v>0</v>
      </c>
      <c r="S455" s="48" t="s">
        <v>272</v>
      </c>
      <c r="T455" s="48" t="s">
        <v>230</v>
      </c>
      <c r="U455" s="48">
        <v>300</v>
      </c>
      <c r="V455" s="48" t="s">
        <v>218</v>
      </c>
      <c r="W455" s="48" t="s">
        <v>219</v>
      </c>
      <c r="X455" s="48" t="s">
        <v>225</v>
      </c>
      <c r="Y455" s="47"/>
      <c r="Z455" s="48" t="s">
        <v>84</v>
      </c>
      <c r="AA455" s="49">
        <v>37500</v>
      </c>
      <c r="AB455" s="49">
        <v>33750</v>
      </c>
      <c r="AC455" s="49">
        <v>20</v>
      </c>
      <c r="AD455" s="47" t="b">
        <v>1</v>
      </c>
      <c r="AE455" s="50">
        <v>10</v>
      </c>
      <c r="AF455" s="48" t="s">
        <v>9</v>
      </c>
      <c r="AG455" s="49">
        <v>1</v>
      </c>
      <c r="AH455" s="49">
        <v>33750</v>
      </c>
      <c r="AI455" s="49">
        <v>613636</v>
      </c>
      <c r="AJ455" s="49">
        <v>61364</v>
      </c>
      <c r="AK455" s="49">
        <v>675000</v>
      </c>
      <c r="AL455" s="50">
        <v>613636</v>
      </c>
      <c r="AM455" s="50">
        <v>61364</v>
      </c>
      <c r="AN455" s="50">
        <v>675000</v>
      </c>
      <c r="AO455" s="47"/>
      <c r="AP455" s="48" t="s">
        <v>84</v>
      </c>
      <c r="AQ455" s="51">
        <v>20</v>
      </c>
      <c r="AR455" s="48" t="s">
        <v>221</v>
      </c>
      <c r="AS455" s="48">
        <v>26003</v>
      </c>
      <c r="AT455" s="47" t="b">
        <v>0</v>
      </c>
      <c r="AU455" s="48" t="s">
        <v>81</v>
      </c>
      <c r="AV455" s="48"/>
      <c r="AW455" s="48" t="s">
        <v>222</v>
      </c>
      <c r="AX455" s="48"/>
      <c r="AY455" s="48" t="s">
        <v>85</v>
      </c>
      <c r="AZ455" s="47" t="b">
        <v>0</v>
      </c>
      <c r="BA455" s="47"/>
      <c r="BB455" s="47"/>
      <c r="BC455" s="48"/>
      <c r="BD455" s="48"/>
      <c r="BE455" s="47" t="b">
        <v>0</v>
      </c>
      <c r="BF455" s="47" t="b">
        <v>0</v>
      </c>
      <c r="BG455" s="48"/>
      <c r="BH455" s="48"/>
      <c r="BI455" s="49">
        <v>0</v>
      </c>
      <c r="BJ455" s="49">
        <v>0</v>
      </c>
      <c r="BK455" s="49">
        <v>675000</v>
      </c>
      <c r="BL455" s="48"/>
      <c r="BM455" s="48"/>
      <c r="BN455" s="48"/>
      <c r="BO455" s="48"/>
      <c r="BP455" s="48" t="s">
        <v>181</v>
      </c>
      <c r="BQ455" s="48"/>
      <c r="BR455" s="48"/>
      <c r="BS455" s="48">
        <v>0</v>
      </c>
      <c r="BT455" s="48"/>
      <c r="BU455" s="48"/>
      <c r="BW455" s="24" t="str">
        <f ca="1">VLOOKUP(BX455,Data!B:D,3,0)</f>
        <v>김화니</v>
      </c>
      <c r="BX455" s="24" t="str">
        <f>IFERROR(VLOOKUP(M455, 할인점점포등록!E:I, 5, 0), M455)</f>
        <v>복산나이스</v>
      </c>
    </row>
    <row r="456" spans="2:76" ht="16.5" customHeight="1" x14ac:dyDescent="0.3">
      <c r="B456" s="47"/>
      <c r="C456" s="47" t="b">
        <v>1</v>
      </c>
      <c r="D456" s="48"/>
      <c r="E456" s="48" t="s">
        <v>211</v>
      </c>
      <c r="F456" s="48">
        <v>202610020008</v>
      </c>
      <c r="G456" s="52">
        <v>46297</v>
      </c>
      <c r="H456" s="48" t="s">
        <v>82</v>
      </c>
      <c r="I456" s="48" t="s">
        <v>83</v>
      </c>
      <c r="J456" s="48" t="s">
        <v>212</v>
      </c>
      <c r="K456" s="48" t="s">
        <v>213</v>
      </c>
      <c r="L456" s="48" t="s">
        <v>449</v>
      </c>
      <c r="M456" s="48" t="s">
        <v>449</v>
      </c>
      <c r="N456" s="48"/>
      <c r="O456" s="47" t="s">
        <v>450</v>
      </c>
      <c r="P456" s="48" t="s">
        <v>455</v>
      </c>
      <c r="Q456" s="48"/>
      <c r="R456" s="47" t="b">
        <v>0</v>
      </c>
      <c r="S456" s="48" t="s">
        <v>229</v>
      </c>
      <c r="T456" s="48" t="s">
        <v>230</v>
      </c>
      <c r="U456" s="48">
        <v>30</v>
      </c>
      <c r="V456" s="48" t="s">
        <v>218</v>
      </c>
      <c r="W456" s="48" t="s">
        <v>219</v>
      </c>
      <c r="X456" s="48" t="s">
        <v>225</v>
      </c>
      <c r="Y456" s="47"/>
      <c r="Z456" s="48" t="s">
        <v>84</v>
      </c>
      <c r="AA456" s="49">
        <v>3750</v>
      </c>
      <c r="AB456" s="49">
        <v>3375</v>
      </c>
      <c r="AC456" s="49">
        <v>25</v>
      </c>
      <c r="AD456" s="47" t="b">
        <v>1</v>
      </c>
      <c r="AE456" s="50">
        <v>10</v>
      </c>
      <c r="AF456" s="48" t="s">
        <v>9</v>
      </c>
      <c r="AG456" s="49">
        <v>1</v>
      </c>
      <c r="AH456" s="49">
        <v>3375</v>
      </c>
      <c r="AI456" s="49">
        <v>76705</v>
      </c>
      <c r="AJ456" s="49">
        <v>7670</v>
      </c>
      <c r="AK456" s="49">
        <v>84375</v>
      </c>
      <c r="AL456" s="50">
        <v>76705</v>
      </c>
      <c r="AM456" s="50">
        <v>7670</v>
      </c>
      <c r="AN456" s="50">
        <v>84375</v>
      </c>
      <c r="AO456" s="47"/>
      <c r="AP456" s="48" t="s">
        <v>84</v>
      </c>
      <c r="AQ456" s="51">
        <v>25</v>
      </c>
      <c r="AR456" s="48" t="s">
        <v>221</v>
      </c>
      <c r="AS456" s="48" t="s">
        <v>231</v>
      </c>
      <c r="AT456" s="47" t="b">
        <v>0</v>
      </c>
      <c r="AU456" s="48" t="s">
        <v>81</v>
      </c>
      <c r="AV456" s="48"/>
      <c r="AW456" s="48" t="s">
        <v>222</v>
      </c>
      <c r="AX456" s="48"/>
      <c r="AY456" s="48" t="s">
        <v>85</v>
      </c>
      <c r="AZ456" s="47" t="b">
        <v>0</v>
      </c>
      <c r="BA456" s="47"/>
      <c r="BB456" s="47"/>
      <c r="BC456" s="48"/>
      <c r="BD456" s="48"/>
      <c r="BE456" s="47" t="b">
        <v>0</v>
      </c>
      <c r="BF456" s="47" t="b">
        <v>0</v>
      </c>
      <c r="BG456" s="48"/>
      <c r="BH456" s="48"/>
      <c r="BI456" s="49">
        <v>0</v>
      </c>
      <c r="BJ456" s="49">
        <v>0</v>
      </c>
      <c r="BK456" s="49">
        <v>84375</v>
      </c>
      <c r="BL456" s="48"/>
      <c r="BM456" s="48"/>
      <c r="BN456" s="48"/>
      <c r="BO456" s="48"/>
      <c r="BP456" s="48" t="s">
        <v>181</v>
      </c>
      <c r="BQ456" s="48"/>
      <c r="BR456" s="48"/>
      <c r="BS456" s="48">
        <v>0</v>
      </c>
      <c r="BT456" s="48"/>
      <c r="BU456" s="48"/>
      <c r="BW456" s="24" t="str">
        <f ca="1">VLOOKUP(BX456,Data!B:D,3,0)</f>
        <v>김화니</v>
      </c>
      <c r="BX456" s="24" t="str">
        <f>IFERROR(VLOOKUP(M456, 할인점점포등록!E:I, 5, 0), M456)</f>
        <v>복산나이스</v>
      </c>
    </row>
    <row r="457" spans="2:76" ht="16.5" customHeight="1" x14ac:dyDescent="0.3">
      <c r="B457" s="47"/>
      <c r="C457" s="47" t="b">
        <v>1</v>
      </c>
      <c r="D457" s="48"/>
      <c r="E457" s="48" t="s">
        <v>211</v>
      </c>
      <c r="F457" s="48">
        <v>202610020008</v>
      </c>
      <c r="G457" s="52">
        <v>46297</v>
      </c>
      <c r="H457" s="48" t="s">
        <v>82</v>
      </c>
      <c r="I457" s="48" t="s">
        <v>83</v>
      </c>
      <c r="J457" s="48" t="s">
        <v>212</v>
      </c>
      <c r="K457" s="48" t="s">
        <v>213</v>
      </c>
      <c r="L457" s="48" t="s">
        <v>449</v>
      </c>
      <c r="M457" s="48" t="s">
        <v>449</v>
      </c>
      <c r="N457" s="48"/>
      <c r="O457" s="47" t="s">
        <v>450</v>
      </c>
      <c r="P457" s="48" t="s">
        <v>455</v>
      </c>
      <c r="Q457" s="48"/>
      <c r="R457" s="47" t="b">
        <v>0</v>
      </c>
      <c r="S457" s="48" t="s">
        <v>232</v>
      </c>
      <c r="T457" s="48" t="s">
        <v>233</v>
      </c>
      <c r="U457" s="48">
        <v>30</v>
      </c>
      <c r="V457" s="48" t="s">
        <v>234</v>
      </c>
      <c r="W457" s="48" t="s">
        <v>235</v>
      </c>
      <c r="X457" s="48" t="s">
        <v>236</v>
      </c>
      <c r="Y457" s="47"/>
      <c r="Z457" s="48" t="s">
        <v>84</v>
      </c>
      <c r="AA457" s="49">
        <v>21000</v>
      </c>
      <c r="AB457" s="49">
        <v>18900</v>
      </c>
      <c r="AC457" s="49">
        <v>5</v>
      </c>
      <c r="AD457" s="47" t="b">
        <v>1</v>
      </c>
      <c r="AE457" s="50">
        <v>10</v>
      </c>
      <c r="AF457" s="48" t="s">
        <v>9</v>
      </c>
      <c r="AG457" s="49">
        <v>1</v>
      </c>
      <c r="AH457" s="49">
        <v>18900</v>
      </c>
      <c r="AI457" s="49">
        <v>85909</v>
      </c>
      <c r="AJ457" s="49">
        <v>8591</v>
      </c>
      <c r="AK457" s="49">
        <v>94500</v>
      </c>
      <c r="AL457" s="50">
        <v>85909</v>
      </c>
      <c r="AM457" s="50">
        <v>8591</v>
      </c>
      <c r="AN457" s="50">
        <v>94500</v>
      </c>
      <c r="AO457" s="47"/>
      <c r="AP457" s="48" t="s">
        <v>84</v>
      </c>
      <c r="AQ457" s="51">
        <v>5</v>
      </c>
      <c r="AR457" s="48" t="s">
        <v>221</v>
      </c>
      <c r="AS457" s="48" t="s">
        <v>237</v>
      </c>
      <c r="AT457" s="47" t="b">
        <v>0</v>
      </c>
      <c r="AU457" s="48" t="s">
        <v>81</v>
      </c>
      <c r="AV457" s="48"/>
      <c r="AW457" s="48" t="s">
        <v>222</v>
      </c>
      <c r="AX457" s="48"/>
      <c r="AY457" s="48" t="s">
        <v>85</v>
      </c>
      <c r="AZ457" s="47" t="b">
        <v>0</v>
      </c>
      <c r="BA457" s="47"/>
      <c r="BB457" s="47"/>
      <c r="BC457" s="48"/>
      <c r="BD457" s="48"/>
      <c r="BE457" s="47" t="b">
        <v>0</v>
      </c>
      <c r="BF457" s="47" t="b">
        <v>0</v>
      </c>
      <c r="BG457" s="48"/>
      <c r="BH457" s="48"/>
      <c r="BI457" s="49">
        <v>0</v>
      </c>
      <c r="BJ457" s="49">
        <v>0</v>
      </c>
      <c r="BK457" s="49">
        <v>94500</v>
      </c>
      <c r="BL457" s="48"/>
      <c r="BM457" s="48"/>
      <c r="BN457" s="48"/>
      <c r="BO457" s="48"/>
      <c r="BP457" s="48" t="s">
        <v>181</v>
      </c>
      <c r="BQ457" s="48"/>
      <c r="BR457" s="48"/>
      <c r="BS457" s="48">
        <v>0</v>
      </c>
      <c r="BT457" s="48"/>
      <c r="BU457" s="48"/>
      <c r="BW457" s="24" t="str">
        <f ca="1">VLOOKUP(BX457,Data!B:D,3,0)</f>
        <v>김화니</v>
      </c>
      <c r="BX457" s="24" t="str">
        <f>IFERROR(VLOOKUP(M457, 할인점점포등록!E:I, 5, 0), M457)</f>
        <v>복산나이스</v>
      </c>
    </row>
    <row r="458" spans="2:76" ht="16.5" customHeight="1" x14ac:dyDescent="0.3">
      <c r="B458" s="47"/>
      <c r="C458" s="47" t="b">
        <v>1</v>
      </c>
      <c r="D458" s="48"/>
      <c r="E458" s="48" t="s">
        <v>211</v>
      </c>
      <c r="F458" s="48">
        <v>202610020008</v>
      </c>
      <c r="G458" s="52">
        <v>46297</v>
      </c>
      <c r="H458" s="48" t="s">
        <v>82</v>
      </c>
      <c r="I458" s="48" t="s">
        <v>83</v>
      </c>
      <c r="J458" s="48" t="s">
        <v>212</v>
      </c>
      <c r="K458" s="48" t="s">
        <v>213</v>
      </c>
      <c r="L458" s="48" t="s">
        <v>449</v>
      </c>
      <c r="M458" s="48" t="s">
        <v>449</v>
      </c>
      <c r="N458" s="48"/>
      <c r="O458" s="47" t="s">
        <v>450</v>
      </c>
      <c r="P458" s="48" t="s">
        <v>455</v>
      </c>
      <c r="Q458" s="48"/>
      <c r="R458" s="47" t="b">
        <v>0</v>
      </c>
      <c r="S458" s="48" t="s">
        <v>238</v>
      </c>
      <c r="T458" s="48" t="s">
        <v>233</v>
      </c>
      <c r="U458" s="48">
        <v>90</v>
      </c>
      <c r="V458" s="48" t="s">
        <v>234</v>
      </c>
      <c r="W458" s="48" t="s">
        <v>235</v>
      </c>
      <c r="X458" s="48" t="s">
        <v>236</v>
      </c>
      <c r="Y458" s="47"/>
      <c r="Z458" s="48" t="s">
        <v>84</v>
      </c>
      <c r="AA458" s="49">
        <v>63000</v>
      </c>
      <c r="AB458" s="49">
        <v>56700</v>
      </c>
      <c r="AC458" s="49">
        <v>5</v>
      </c>
      <c r="AD458" s="47" t="b">
        <v>1</v>
      </c>
      <c r="AE458" s="50">
        <v>10</v>
      </c>
      <c r="AF458" s="48" t="s">
        <v>9</v>
      </c>
      <c r="AG458" s="49">
        <v>1</v>
      </c>
      <c r="AH458" s="49">
        <v>56700</v>
      </c>
      <c r="AI458" s="49">
        <v>257727</v>
      </c>
      <c r="AJ458" s="49">
        <v>25773</v>
      </c>
      <c r="AK458" s="49">
        <v>283500</v>
      </c>
      <c r="AL458" s="50">
        <v>257727</v>
      </c>
      <c r="AM458" s="50">
        <v>25773</v>
      </c>
      <c r="AN458" s="50">
        <v>283500</v>
      </c>
      <c r="AO458" s="47"/>
      <c r="AP458" s="48" t="s">
        <v>84</v>
      </c>
      <c r="AQ458" s="51">
        <v>5</v>
      </c>
      <c r="AR458" s="48" t="s">
        <v>221</v>
      </c>
      <c r="AS458" s="48" t="s">
        <v>239</v>
      </c>
      <c r="AT458" s="47" t="b">
        <v>0</v>
      </c>
      <c r="AU458" s="48" t="s">
        <v>81</v>
      </c>
      <c r="AV458" s="48"/>
      <c r="AW458" s="48" t="s">
        <v>222</v>
      </c>
      <c r="AX458" s="48"/>
      <c r="AY458" s="48" t="s">
        <v>85</v>
      </c>
      <c r="AZ458" s="47" t="b">
        <v>0</v>
      </c>
      <c r="BA458" s="47"/>
      <c r="BB458" s="47"/>
      <c r="BC458" s="48"/>
      <c r="BD458" s="48"/>
      <c r="BE458" s="47" t="b">
        <v>0</v>
      </c>
      <c r="BF458" s="47" t="b">
        <v>0</v>
      </c>
      <c r="BG458" s="48"/>
      <c r="BH458" s="48"/>
      <c r="BI458" s="49">
        <v>0</v>
      </c>
      <c r="BJ458" s="49">
        <v>0</v>
      </c>
      <c r="BK458" s="49">
        <v>283500</v>
      </c>
      <c r="BL458" s="48"/>
      <c r="BM458" s="48"/>
      <c r="BN458" s="48"/>
      <c r="BO458" s="48"/>
      <c r="BP458" s="48" t="s">
        <v>181</v>
      </c>
      <c r="BQ458" s="48"/>
      <c r="BR458" s="48"/>
      <c r="BS458" s="48">
        <v>0</v>
      </c>
      <c r="BT458" s="48"/>
      <c r="BU458" s="48"/>
      <c r="BW458" s="24" t="str">
        <f ca="1">VLOOKUP(BX458,Data!B:D,3,0)</f>
        <v>김화니</v>
      </c>
      <c r="BX458" s="24" t="str">
        <f>IFERROR(VLOOKUP(M458, 할인점점포등록!E:I, 5, 0), M458)</f>
        <v>복산나이스</v>
      </c>
    </row>
    <row r="459" spans="2:76" ht="16.5" customHeight="1" x14ac:dyDescent="0.3">
      <c r="B459" s="47"/>
      <c r="C459" s="47" t="b">
        <v>1</v>
      </c>
      <c r="D459" s="48"/>
      <c r="E459" s="48" t="s">
        <v>211</v>
      </c>
      <c r="F459" s="48">
        <v>202610020008</v>
      </c>
      <c r="G459" s="52">
        <v>46297</v>
      </c>
      <c r="H459" s="48" t="s">
        <v>82</v>
      </c>
      <c r="I459" s="48" t="s">
        <v>83</v>
      </c>
      <c r="J459" s="48" t="s">
        <v>212</v>
      </c>
      <c r="K459" s="48" t="s">
        <v>213</v>
      </c>
      <c r="L459" s="48" t="s">
        <v>449</v>
      </c>
      <c r="M459" s="48" t="s">
        <v>449</v>
      </c>
      <c r="N459" s="48"/>
      <c r="O459" s="47" t="s">
        <v>450</v>
      </c>
      <c r="P459" s="48" t="s">
        <v>455</v>
      </c>
      <c r="Q459" s="48"/>
      <c r="R459" s="47" t="b">
        <v>0</v>
      </c>
      <c r="S459" s="48" t="s">
        <v>216</v>
      </c>
      <c r="T459" s="48" t="s">
        <v>217</v>
      </c>
      <c r="U459" s="48">
        <v>90</v>
      </c>
      <c r="V459" s="48" t="s">
        <v>218</v>
      </c>
      <c r="W459" s="48" t="s">
        <v>219</v>
      </c>
      <c r="X459" s="48" t="s">
        <v>220</v>
      </c>
      <c r="Y459" s="47"/>
      <c r="Z459" s="48" t="s">
        <v>84</v>
      </c>
      <c r="AA459" s="49">
        <v>36000</v>
      </c>
      <c r="AB459" s="49">
        <v>32400</v>
      </c>
      <c r="AC459" s="49">
        <v>10</v>
      </c>
      <c r="AD459" s="47" t="b">
        <v>1</v>
      </c>
      <c r="AE459" s="50">
        <v>10</v>
      </c>
      <c r="AF459" s="48" t="s">
        <v>9</v>
      </c>
      <c r="AG459" s="49">
        <v>1</v>
      </c>
      <c r="AH459" s="49">
        <v>32400</v>
      </c>
      <c r="AI459" s="49">
        <v>294545</v>
      </c>
      <c r="AJ459" s="49">
        <v>29455</v>
      </c>
      <c r="AK459" s="49">
        <v>324000</v>
      </c>
      <c r="AL459" s="50">
        <v>294545</v>
      </c>
      <c r="AM459" s="50">
        <v>29455</v>
      </c>
      <c r="AN459" s="50">
        <v>324000</v>
      </c>
      <c r="AO459" s="47"/>
      <c r="AP459" s="48" t="s">
        <v>84</v>
      </c>
      <c r="AQ459" s="51">
        <v>10</v>
      </c>
      <c r="AR459" s="48" t="s">
        <v>221</v>
      </c>
      <c r="AS459" s="48">
        <v>26003</v>
      </c>
      <c r="AT459" s="47" t="b">
        <v>0</v>
      </c>
      <c r="AU459" s="48" t="s">
        <v>81</v>
      </c>
      <c r="AV459" s="48"/>
      <c r="AW459" s="48" t="s">
        <v>222</v>
      </c>
      <c r="AX459" s="48"/>
      <c r="AY459" s="48" t="s">
        <v>85</v>
      </c>
      <c r="AZ459" s="47" t="b">
        <v>0</v>
      </c>
      <c r="BA459" s="47"/>
      <c r="BB459" s="47"/>
      <c r="BC459" s="48"/>
      <c r="BD459" s="48"/>
      <c r="BE459" s="47" t="b">
        <v>0</v>
      </c>
      <c r="BF459" s="47" t="b">
        <v>0</v>
      </c>
      <c r="BG459" s="48"/>
      <c r="BH459" s="48"/>
      <c r="BI459" s="49">
        <v>0</v>
      </c>
      <c r="BJ459" s="49">
        <v>0</v>
      </c>
      <c r="BK459" s="49">
        <v>324000</v>
      </c>
      <c r="BL459" s="48"/>
      <c r="BM459" s="48"/>
      <c r="BN459" s="48"/>
      <c r="BO459" s="48"/>
      <c r="BP459" s="48" t="s">
        <v>181</v>
      </c>
      <c r="BQ459" s="48"/>
      <c r="BR459" s="48"/>
      <c r="BS459" s="48">
        <v>0</v>
      </c>
      <c r="BT459" s="48"/>
      <c r="BU459" s="48"/>
      <c r="BW459" s="24" t="str">
        <f ca="1">VLOOKUP(BX459,Data!B:D,3,0)</f>
        <v>김화니</v>
      </c>
      <c r="BX459" s="24" t="str">
        <f>IFERROR(VLOOKUP(M459, 할인점점포등록!E:I, 5, 0), M459)</f>
        <v>복산나이스</v>
      </c>
    </row>
    <row r="460" spans="2:76" ht="16.5" customHeight="1" x14ac:dyDescent="0.3">
      <c r="B460" s="47"/>
      <c r="C460" s="47" t="b">
        <v>1</v>
      </c>
      <c r="D460" s="48"/>
      <c r="E460" s="48" t="s">
        <v>211</v>
      </c>
      <c r="F460" s="48">
        <v>202610020008</v>
      </c>
      <c r="G460" s="52">
        <v>46297</v>
      </c>
      <c r="H460" s="48" t="s">
        <v>82</v>
      </c>
      <c r="I460" s="48" t="s">
        <v>83</v>
      </c>
      <c r="J460" s="48" t="s">
        <v>212</v>
      </c>
      <c r="K460" s="48" t="s">
        <v>213</v>
      </c>
      <c r="L460" s="48" t="s">
        <v>449</v>
      </c>
      <c r="M460" s="48" t="s">
        <v>449</v>
      </c>
      <c r="N460" s="48"/>
      <c r="O460" s="47" t="s">
        <v>450</v>
      </c>
      <c r="P460" s="48" t="s">
        <v>455</v>
      </c>
      <c r="Q460" s="48"/>
      <c r="R460" s="47" t="b">
        <v>0</v>
      </c>
      <c r="S460" s="48" t="s">
        <v>290</v>
      </c>
      <c r="T460" s="48" t="s">
        <v>291</v>
      </c>
      <c r="U460" s="48">
        <v>30</v>
      </c>
      <c r="V460" s="48" t="s">
        <v>234</v>
      </c>
      <c r="W460" s="48" t="s">
        <v>235</v>
      </c>
      <c r="X460" s="48" t="s">
        <v>236</v>
      </c>
      <c r="Y460" s="47"/>
      <c r="Z460" s="48" t="s">
        <v>84</v>
      </c>
      <c r="AA460" s="49">
        <v>21000</v>
      </c>
      <c r="AB460" s="49">
        <v>18900</v>
      </c>
      <c r="AC460" s="49">
        <v>20</v>
      </c>
      <c r="AD460" s="47" t="b">
        <v>1</v>
      </c>
      <c r="AE460" s="50">
        <v>10</v>
      </c>
      <c r="AF460" s="48" t="s">
        <v>9</v>
      </c>
      <c r="AG460" s="49">
        <v>1</v>
      </c>
      <c r="AH460" s="49">
        <v>18900</v>
      </c>
      <c r="AI460" s="49">
        <v>343636</v>
      </c>
      <c r="AJ460" s="49">
        <v>34364</v>
      </c>
      <c r="AK460" s="49">
        <v>378000</v>
      </c>
      <c r="AL460" s="50">
        <v>343636</v>
      </c>
      <c r="AM460" s="50">
        <v>34364</v>
      </c>
      <c r="AN460" s="50">
        <v>378000</v>
      </c>
      <c r="AO460" s="47"/>
      <c r="AP460" s="48" t="s">
        <v>84</v>
      </c>
      <c r="AQ460" s="51">
        <v>20</v>
      </c>
      <c r="AR460" s="48" t="s">
        <v>221</v>
      </c>
      <c r="AS460" s="48">
        <v>26001</v>
      </c>
      <c r="AT460" s="47" t="b">
        <v>0</v>
      </c>
      <c r="AU460" s="48" t="s">
        <v>81</v>
      </c>
      <c r="AV460" s="48"/>
      <c r="AW460" s="48" t="s">
        <v>222</v>
      </c>
      <c r="AX460" s="48"/>
      <c r="AY460" s="48" t="s">
        <v>85</v>
      </c>
      <c r="AZ460" s="47" t="b">
        <v>0</v>
      </c>
      <c r="BA460" s="47"/>
      <c r="BB460" s="47"/>
      <c r="BC460" s="48"/>
      <c r="BD460" s="48"/>
      <c r="BE460" s="47" t="b">
        <v>0</v>
      </c>
      <c r="BF460" s="47" t="b">
        <v>0</v>
      </c>
      <c r="BG460" s="48"/>
      <c r="BH460" s="48"/>
      <c r="BI460" s="49">
        <v>0</v>
      </c>
      <c r="BJ460" s="49">
        <v>0</v>
      </c>
      <c r="BK460" s="49">
        <v>378000</v>
      </c>
      <c r="BL460" s="48"/>
      <c r="BM460" s="48"/>
      <c r="BN460" s="48"/>
      <c r="BO460" s="48"/>
      <c r="BP460" s="48" t="s">
        <v>181</v>
      </c>
      <c r="BQ460" s="48"/>
      <c r="BR460" s="48"/>
      <c r="BS460" s="48">
        <v>0</v>
      </c>
      <c r="BT460" s="48"/>
      <c r="BU460" s="48"/>
      <c r="BW460" s="24" t="str">
        <f ca="1">VLOOKUP(BX460,Data!B:D,3,0)</f>
        <v>김화니</v>
      </c>
      <c r="BX460" s="24" t="str">
        <f>IFERROR(VLOOKUP(M460, 할인점점포등록!E:I, 5, 0), M460)</f>
        <v>복산나이스</v>
      </c>
    </row>
    <row r="461" spans="2:76" ht="16.5" customHeight="1" x14ac:dyDescent="0.3">
      <c r="B461" s="47"/>
      <c r="C461" s="47" t="b">
        <v>1</v>
      </c>
      <c r="D461" s="48"/>
      <c r="E461" s="48" t="s">
        <v>211</v>
      </c>
      <c r="F461" s="48">
        <v>202610020009</v>
      </c>
      <c r="G461" s="52">
        <v>46297</v>
      </c>
      <c r="H461" s="48" t="s">
        <v>82</v>
      </c>
      <c r="I461" s="48" t="s">
        <v>83</v>
      </c>
      <c r="J461" s="48" t="s">
        <v>212</v>
      </c>
      <c r="K461" s="48" t="s">
        <v>213</v>
      </c>
      <c r="L461" s="48" t="s">
        <v>449</v>
      </c>
      <c r="M461" s="48" t="s">
        <v>449</v>
      </c>
      <c r="N461" s="48"/>
      <c r="O461" s="47" t="s">
        <v>450</v>
      </c>
      <c r="P461" s="48" t="s">
        <v>452</v>
      </c>
      <c r="Q461" s="48"/>
      <c r="R461" s="47" t="b">
        <v>0</v>
      </c>
      <c r="S461" s="48" t="s">
        <v>419</v>
      </c>
      <c r="T461" s="48" t="s">
        <v>420</v>
      </c>
      <c r="U461" s="48">
        <v>11</v>
      </c>
      <c r="V461" s="48" t="s">
        <v>86</v>
      </c>
      <c r="W461" s="48" t="s">
        <v>283</v>
      </c>
      <c r="X461" s="48" t="s">
        <v>421</v>
      </c>
      <c r="Y461" s="47"/>
      <c r="Z461" s="48" t="s">
        <v>84</v>
      </c>
      <c r="AA461" s="49">
        <v>12100</v>
      </c>
      <c r="AB461" s="49">
        <v>10890</v>
      </c>
      <c r="AC461" s="49">
        <v>10</v>
      </c>
      <c r="AD461" s="47" t="b">
        <v>1</v>
      </c>
      <c r="AE461" s="50">
        <v>10</v>
      </c>
      <c r="AF461" s="48" t="s">
        <v>9</v>
      </c>
      <c r="AG461" s="49">
        <v>1</v>
      </c>
      <c r="AH461" s="49">
        <v>10890</v>
      </c>
      <c r="AI461" s="49">
        <v>99000</v>
      </c>
      <c r="AJ461" s="49">
        <v>9900</v>
      </c>
      <c r="AK461" s="49">
        <v>108900</v>
      </c>
      <c r="AL461" s="50">
        <v>99000</v>
      </c>
      <c r="AM461" s="50">
        <v>9900</v>
      </c>
      <c r="AN461" s="50">
        <v>108900</v>
      </c>
      <c r="AO461" s="47"/>
      <c r="AP461" s="48" t="s">
        <v>84</v>
      </c>
      <c r="AQ461" s="51">
        <v>10</v>
      </c>
      <c r="AR461" s="48" t="s">
        <v>221</v>
      </c>
      <c r="AS461" s="48" t="s">
        <v>422</v>
      </c>
      <c r="AT461" s="47" t="b">
        <v>0</v>
      </c>
      <c r="AU461" s="48" t="s">
        <v>81</v>
      </c>
      <c r="AV461" s="48"/>
      <c r="AW461" s="48" t="s">
        <v>222</v>
      </c>
      <c r="AX461" s="48"/>
      <c r="AY461" s="48" t="s">
        <v>85</v>
      </c>
      <c r="AZ461" s="47" t="b">
        <v>0</v>
      </c>
      <c r="BA461" s="47"/>
      <c r="BB461" s="47"/>
      <c r="BC461" s="48"/>
      <c r="BD461" s="48"/>
      <c r="BE461" s="47" t="b">
        <v>0</v>
      </c>
      <c r="BF461" s="47" t="b">
        <v>0</v>
      </c>
      <c r="BG461" s="48"/>
      <c r="BH461" s="48"/>
      <c r="BI461" s="49">
        <v>0</v>
      </c>
      <c r="BJ461" s="49">
        <v>0</v>
      </c>
      <c r="BK461" s="49">
        <v>108900</v>
      </c>
      <c r="BL461" s="48"/>
      <c r="BM461" s="48"/>
      <c r="BN461" s="48"/>
      <c r="BO461" s="48"/>
      <c r="BP461" s="48" t="s">
        <v>86</v>
      </c>
      <c r="BQ461" s="48"/>
      <c r="BR461" s="48"/>
      <c r="BS461" s="48">
        <v>0</v>
      </c>
      <c r="BT461" s="48"/>
      <c r="BU461" s="48"/>
      <c r="BW461" s="24" t="str">
        <f ca="1">VLOOKUP(BX461,Data!B:D,3,0)</f>
        <v>김화니</v>
      </c>
      <c r="BX461" s="24" t="str">
        <f>IFERROR(VLOOKUP(M461, 할인점점포등록!E:I, 5, 0), M461)</f>
        <v>복산나이스</v>
      </c>
    </row>
    <row r="462" spans="2:76" ht="16.5" customHeight="1" x14ac:dyDescent="0.3">
      <c r="B462" s="47"/>
      <c r="C462" s="47" t="b">
        <v>1</v>
      </c>
      <c r="D462" s="48"/>
      <c r="E462" s="48" t="s">
        <v>211</v>
      </c>
      <c r="F462" s="48">
        <v>202610020009</v>
      </c>
      <c r="G462" s="52">
        <v>46297</v>
      </c>
      <c r="H462" s="48" t="s">
        <v>82</v>
      </c>
      <c r="I462" s="48" t="s">
        <v>83</v>
      </c>
      <c r="J462" s="48" t="s">
        <v>212</v>
      </c>
      <c r="K462" s="48" t="s">
        <v>213</v>
      </c>
      <c r="L462" s="48" t="s">
        <v>449</v>
      </c>
      <c r="M462" s="48" t="s">
        <v>449</v>
      </c>
      <c r="N462" s="48"/>
      <c r="O462" s="47" t="s">
        <v>450</v>
      </c>
      <c r="P462" s="48" t="s">
        <v>452</v>
      </c>
      <c r="Q462" s="48"/>
      <c r="R462" s="47" t="b">
        <v>0</v>
      </c>
      <c r="S462" s="48" t="s">
        <v>423</v>
      </c>
      <c r="T462" s="48" t="s">
        <v>424</v>
      </c>
      <c r="U462" s="48">
        <v>28</v>
      </c>
      <c r="V462" s="48" t="s">
        <v>234</v>
      </c>
      <c r="W462" s="48" t="s">
        <v>235</v>
      </c>
      <c r="X462" s="48" t="s">
        <v>236</v>
      </c>
      <c r="Y462" s="47"/>
      <c r="Z462" s="48" t="s">
        <v>84</v>
      </c>
      <c r="AA462" s="49">
        <v>30800</v>
      </c>
      <c r="AB462" s="49">
        <v>27720</v>
      </c>
      <c r="AC462" s="49">
        <v>40</v>
      </c>
      <c r="AD462" s="47" t="b">
        <v>1</v>
      </c>
      <c r="AE462" s="50">
        <v>10</v>
      </c>
      <c r="AF462" s="48" t="s">
        <v>9</v>
      </c>
      <c r="AG462" s="49">
        <v>1</v>
      </c>
      <c r="AH462" s="49">
        <v>27720</v>
      </c>
      <c r="AI462" s="49">
        <v>1008000</v>
      </c>
      <c r="AJ462" s="49">
        <v>100800</v>
      </c>
      <c r="AK462" s="49">
        <v>1108800</v>
      </c>
      <c r="AL462" s="50">
        <v>1008000</v>
      </c>
      <c r="AM462" s="50">
        <v>100800</v>
      </c>
      <c r="AN462" s="50">
        <v>1108800</v>
      </c>
      <c r="AO462" s="47"/>
      <c r="AP462" s="48" t="s">
        <v>84</v>
      </c>
      <c r="AQ462" s="51">
        <v>40</v>
      </c>
      <c r="AR462" s="48" t="s">
        <v>221</v>
      </c>
      <c r="AS462" s="48">
        <v>26001</v>
      </c>
      <c r="AT462" s="47" t="b">
        <v>0</v>
      </c>
      <c r="AU462" s="48" t="s">
        <v>81</v>
      </c>
      <c r="AV462" s="48"/>
      <c r="AW462" s="48" t="s">
        <v>222</v>
      </c>
      <c r="AX462" s="48"/>
      <c r="AY462" s="48" t="s">
        <v>85</v>
      </c>
      <c r="AZ462" s="47" t="b">
        <v>0</v>
      </c>
      <c r="BA462" s="47"/>
      <c r="BB462" s="47"/>
      <c r="BC462" s="48"/>
      <c r="BD462" s="48"/>
      <c r="BE462" s="47" t="b">
        <v>0</v>
      </c>
      <c r="BF462" s="47" t="b">
        <v>0</v>
      </c>
      <c r="BG462" s="48"/>
      <c r="BH462" s="48"/>
      <c r="BI462" s="49">
        <v>0</v>
      </c>
      <c r="BJ462" s="49">
        <v>0</v>
      </c>
      <c r="BK462" s="49">
        <v>1108800</v>
      </c>
      <c r="BL462" s="48"/>
      <c r="BM462" s="48"/>
      <c r="BN462" s="48"/>
      <c r="BO462" s="48"/>
      <c r="BP462" s="48" t="s">
        <v>181</v>
      </c>
      <c r="BQ462" s="48"/>
      <c r="BR462" s="48"/>
      <c r="BS462" s="48">
        <v>0</v>
      </c>
      <c r="BT462" s="48"/>
      <c r="BU462" s="48"/>
      <c r="BW462" s="24" t="str">
        <f ca="1">VLOOKUP(BX462,Data!B:D,3,0)</f>
        <v>김화니</v>
      </c>
      <c r="BX462" s="24" t="str">
        <f>IFERROR(VLOOKUP(M462, 할인점점포등록!E:I, 5, 0), M462)</f>
        <v>복산나이스</v>
      </c>
    </row>
    <row r="463" spans="2:76" ht="16.5" customHeight="1" x14ac:dyDescent="0.3">
      <c r="B463" s="47"/>
      <c r="C463" s="47" t="b">
        <v>1</v>
      </c>
      <c r="D463" s="48"/>
      <c r="E463" s="48" t="s">
        <v>211</v>
      </c>
      <c r="F463" s="48">
        <v>202610020009</v>
      </c>
      <c r="G463" s="52">
        <v>46297</v>
      </c>
      <c r="H463" s="48" t="s">
        <v>82</v>
      </c>
      <c r="I463" s="48" t="s">
        <v>83</v>
      </c>
      <c r="J463" s="48" t="s">
        <v>212</v>
      </c>
      <c r="K463" s="48" t="s">
        <v>213</v>
      </c>
      <c r="L463" s="48" t="s">
        <v>449</v>
      </c>
      <c r="M463" s="48" t="s">
        <v>449</v>
      </c>
      <c r="N463" s="48"/>
      <c r="O463" s="47" t="s">
        <v>450</v>
      </c>
      <c r="P463" s="48" t="s">
        <v>452</v>
      </c>
      <c r="Q463" s="48"/>
      <c r="R463" s="47" t="b">
        <v>0</v>
      </c>
      <c r="S463" s="48" t="s">
        <v>343</v>
      </c>
      <c r="T463" s="48" t="s">
        <v>325</v>
      </c>
      <c r="U463" s="48">
        <v>100</v>
      </c>
      <c r="V463" s="48" t="s">
        <v>218</v>
      </c>
      <c r="W463" s="48" t="s">
        <v>219</v>
      </c>
      <c r="X463" s="48" t="s">
        <v>225</v>
      </c>
      <c r="Y463" s="47"/>
      <c r="Z463" s="48" t="s">
        <v>84</v>
      </c>
      <c r="AA463" s="49">
        <v>175100</v>
      </c>
      <c r="AB463" s="49">
        <v>157590</v>
      </c>
      <c r="AC463" s="49">
        <v>3</v>
      </c>
      <c r="AD463" s="47" t="b">
        <v>1</v>
      </c>
      <c r="AE463" s="50">
        <v>10</v>
      </c>
      <c r="AF463" s="48" t="s">
        <v>9</v>
      </c>
      <c r="AG463" s="49">
        <v>1</v>
      </c>
      <c r="AH463" s="49">
        <v>157590</v>
      </c>
      <c r="AI463" s="49">
        <v>429791</v>
      </c>
      <c r="AJ463" s="49">
        <v>42979</v>
      </c>
      <c r="AK463" s="49">
        <v>472770</v>
      </c>
      <c r="AL463" s="50">
        <v>429791</v>
      </c>
      <c r="AM463" s="50">
        <v>42979</v>
      </c>
      <c r="AN463" s="50">
        <v>472770</v>
      </c>
      <c r="AO463" s="47"/>
      <c r="AP463" s="48" t="s">
        <v>84</v>
      </c>
      <c r="AQ463" s="51">
        <v>3</v>
      </c>
      <c r="AR463" s="48" t="s">
        <v>221</v>
      </c>
      <c r="AS463" s="48" t="s">
        <v>344</v>
      </c>
      <c r="AT463" s="47" t="b">
        <v>0</v>
      </c>
      <c r="AU463" s="48" t="s">
        <v>81</v>
      </c>
      <c r="AV463" s="48"/>
      <c r="AW463" s="48" t="s">
        <v>222</v>
      </c>
      <c r="AX463" s="48"/>
      <c r="AY463" s="48" t="s">
        <v>85</v>
      </c>
      <c r="AZ463" s="47" t="b">
        <v>0</v>
      </c>
      <c r="BA463" s="47"/>
      <c r="BB463" s="47"/>
      <c r="BC463" s="48"/>
      <c r="BD463" s="48"/>
      <c r="BE463" s="47" t="b">
        <v>0</v>
      </c>
      <c r="BF463" s="47" t="b">
        <v>0</v>
      </c>
      <c r="BG463" s="48"/>
      <c r="BH463" s="48"/>
      <c r="BI463" s="49">
        <v>0</v>
      </c>
      <c r="BJ463" s="49">
        <v>0</v>
      </c>
      <c r="BK463" s="49">
        <v>472770</v>
      </c>
      <c r="BL463" s="48"/>
      <c r="BM463" s="48"/>
      <c r="BN463" s="48"/>
      <c r="BO463" s="48"/>
      <c r="BP463" s="48" t="s">
        <v>181</v>
      </c>
      <c r="BQ463" s="48"/>
      <c r="BR463" s="48"/>
      <c r="BS463" s="48">
        <v>0</v>
      </c>
      <c r="BT463" s="48"/>
      <c r="BU463" s="48"/>
      <c r="BW463" s="24" t="str">
        <f ca="1">VLOOKUP(BX463,Data!B:D,3,0)</f>
        <v>김화니</v>
      </c>
      <c r="BX463" s="24" t="str">
        <f>IFERROR(VLOOKUP(M463, 할인점점포등록!E:I, 5, 0), M463)</f>
        <v>복산나이스</v>
      </c>
    </row>
    <row r="464" spans="2:76" ht="16.5" customHeight="1" x14ac:dyDescent="0.3">
      <c r="B464" s="47"/>
      <c r="C464" s="47" t="b">
        <v>1</v>
      </c>
      <c r="D464" s="48"/>
      <c r="E464" s="48" t="s">
        <v>211</v>
      </c>
      <c r="F464" s="48">
        <v>202610020009</v>
      </c>
      <c r="G464" s="52">
        <v>46297</v>
      </c>
      <c r="H464" s="48" t="s">
        <v>82</v>
      </c>
      <c r="I464" s="48" t="s">
        <v>83</v>
      </c>
      <c r="J464" s="48" t="s">
        <v>212</v>
      </c>
      <c r="K464" s="48" t="s">
        <v>213</v>
      </c>
      <c r="L464" s="48" t="s">
        <v>449</v>
      </c>
      <c r="M464" s="48" t="s">
        <v>449</v>
      </c>
      <c r="N464" s="48"/>
      <c r="O464" s="47" t="s">
        <v>450</v>
      </c>
      <c r="P464" s="48" t="s">
        <v>452</v>
      </c>
      <c r="Q464" s="48"/>
      <c r="R464" s="47" t="b">
        <v>0</v>
      </c>
      <c r="S464" s="48" t="s">
        <v>294</v>
      </c>
      <c r="T464" s="48" t="s">
        <v>295</v>
      </c>
      <c r="U464" s="48">
        <v>21</v>
      </c>
      <c r="V464" s="48" t="s">
        <v>218</v>
      </c>
      <c r="W464" s="48" t="s">
        <v>219</v>
      </c>
      <c r="X464" s="48" t="s">
        <v>225</v>
      </c>
      <c r="Y464" s="47"/>
      <c r="Z464" s="48" t="s">
        <v>84</v>
      </c>
      <c r="AA464" s="49">
        <v>25200</v>
      </c>
      <c r="AB464" s="49">
        <v>22680</v>
      </c>
      <c r="AC464" s="49">
        <v>50</v>
      </c>
      <c r="AD464" s="47" t="b">
        <v>1</v>
      </c>
      <c r="AE464" s="50">
        <v>10</v>
      </c>
      <c r="AF464" s="48" t="s">
        <v>9</v>
      </c>
      <c r="AG464" s="49">
        <v>1</v>
      </c>
      <c r="AH464" s="49">
        <v>22680</v>
      </c>
      <c r="AI464" s="49">
        <v>1030909</v>
      </c>
      <c r="AJ464" s="49">
        <v>103091</v>
      </c>
      <c r="AK464" s="49">
        <v>1134000</v>
      </c>
      <c r="AL464" s="50">
        <v>1030909</v>
      </c>
      <c r="AM464" s="50">
        <v>103091</v>
      </c>
      <c r="AN464" s="50">
        <v>1134000</v>
      </c>
      <c r="AO464" s="47"/>
      <c r="AP464" s="48" t="s">
        <v>84</v>
      </c>
      <c r="AQ464" s="51">
        <v>50</v>
      </c>
      <c r="AR464" s="48" t="s">
        <v>221</v>
      </c>
      <c r="AS464" s="48">
        <v>26004</v>
      </c>
      <c r="AT464" s="47" t="b">
        <v>0</v>
      </c>
      <c r="AU464" s="48" t="s">
        <v>81</v>
      </c>
      <c r="AV464" s="48"/>
      <c r="AW464" s="48" t="s">
        <v>222</v>
      </c>
      <c r="AX464" s="48"/>
      <c r="AY464" s="48" t="s">
        <v>85</v>
      </c>
      <c r="AZ464" s="47" t="b">
        <v>0</v>
      </c>
      <c r="BA464" s="47"/>
      <c r="BB464" s="47"/>
      <c r="BC464" s="48"/>
      <c r="BD464" s="48"/>
      <c r="BE464" s="47" t="b">
        <v>0</v>
      </c>
      <c r="BF464" s="47" t="b">
        <v>0</v>
      </c>
      <c r="BG464" s="48"/>
      <c r="BH464" s="48"/>
      <c r="BI464" s="49">
        <v>0</v>
      </c>
      <c r="BJ464" s="49">
        <v>0</v>
      </c>
      <c r="BK464" s="49">
        <v>1134000</v>
      </c>
      <c r="BL464" s="48"/>
      <c r="BM464" s="48"/>
      <c r="BN464" s="48"/>
      <c r="BO464" s="48"/>
      <c r="BP464" s="48" t="s">
        <v>181</v>
      </c>
      <c r="BQ464" s="48"/>
      <c r="BR464" s="48"/>
      <c r="BS464" s="48">
        <v>0</v>
      </c>
      <c r="BT464" s="48"/>
      <c r="BU464" s="48"/>
      <c r="BW464" s="24" t="str">
        <f ca="1">VLOOKUP(BX464,Data!B:D,3,0)</f>
        <v>김화니</v>
      </c>
      <c r="BX464" s="24" t="str">
        <f>IFERROR(VLOOKUP(M464, 할인점점포등록!E:I, 5, 0), M464)</f>
        <v>복산나이스</v>
      </c>
    </row>
    <row r="465" spans="2:76" ht="16.5" customHeight="1" x14ac:dyDescent="0.3">
      <c r="B465" s="47"/>
      <c r="C465" s="47" t="b">
        <v>1</v>
      </c>
      <c r="D465" s="48"/>
      <c r="E465" s="48" t="s">
        <v>211</v>
      </c>
      <c r="F465" s="48">
        <v>202610020009</v>
      </c>
      <c r="G465" s="52">
        <v>46297</v>
      </c>
      <c r="H465" s="48" t="s">
        <v>82</v>
      </c>
      <c r="I465" s="48" t="s">
        <v>83</v>
      </c>
      <c r="J465" s="48" t="s">
        <v>212</v>
      </c>
      <c r="K465" s="48" t="s">
        <v>213</v>
      </c>
      <c r="L465" s="48" t="s">
        <v>449</v>
      </c>
      <c r="M465" s="48" t="s">
        <v>449</v>
      </c>
      <c r="N465" s="48"/>
      <c r="O465" s="47" t="s">
        <v>450</v>
      </c>
      <c r="P465" s="48" t="s">
        <v>452</v>
      </c>
      <c r="Q465" s="48"/>
      <c r="R465" s="47" t="b">
        <v>0</v>
      </c>
      <c r="S465" s="48" t="s">
        <v>391</v>
      </c>
      <c r="T465" s="48" t="s">
        <v>297</v>
      </c>
      <c r="U465" s="48">
        <v>30</v>
      </c>
      <c r="V465" s="48" t="s">
        <v>234</v>
      </c>
      <c r="W465" s="48" t="s">
        <v>235</v>
      </c>
      <c r="X465" s="48" t="s">
        <v>236</v>
      </c>
      <c r="Y465" s="47"/>
      <c r="Z465" s="48" t="s">
        <v>84</v>
      </c>
      <c r="AA465" s="49">
        <v>4350</v>
      </c>
      <c r="AB465" s="49">
        <v>3915</v>
      </c>
      <c r="AC465" s="49">
        <v>3</v>
      </c>
      <c r="AD465" s="47" t="b">
        <v>1</v>
      </c>
      <c r="AE465" s="50">
        <v>10</v>
      </c>
      <c r="AF465" s="48" t="s">
        <v>9</v>
      </c>
      <c r="AG465" s="49">
        <v>1</v>
      </c>
      <c r="AH465" s="49">
        <v>3915</v>
      </c>
      <c r="AI465" s="49">
        <v>10677</v>
      </c>
      <c r="AJ465" s="49">
        <v>1068</v>
      </c>
      <c r="AK465" s="49">
        <v>11745</v>
      </c>
      <c r="AL465" s="50">
        <v>10677</v>
      </c>
      <c r="AM465" s="50">
        <v>1068</v>
      </c>
      <c r="AN465" s="50">
        <v>11745</v>
      </c>
      <c r="AO465" s="47"/>
      <c r="AP465" s="48" t="s">
        <v>84</v>
      </c>
      <c r="AQ465" s="51">
        <v>3</v>
      </c>
      <c r="AR465" s="48" t="s">
        <v>221</v>
      </c>
      <c r="AS465" s="48" t="s">
        <v>237</v>
      </c>
      <c r="AT465" s="47" t="b">
        <v>0</v>
      </c>
      <c r="AU465" s="48" t="s">
        <v>81</v>
      </c>
      <c r="AV465" s="48"/>
      <c r="AW465" s="48" t="s">
        <v>222</v>
      </c>
      <c r="AX465" s="48"/>
      <c r="AY465" s="48" t="s">
        <v>85</v>
      </c>
      <c r="AZ465" s="47" t="b">
        <v>0</v>
      </c>
      <c r="BA465" s="47"/>
      <c r="BB465" s="47"/>
      <c r="BC465" s="48"/>
      <c r="BD465" s="48"/>
      <c r="BE465" s="47" t="b">
        <v>0</v>
      </c>
      <c r="BF465" s="47" t="b">
        <v>0</v>
      </c>
      <c r="BG465" s="48"/>
      <c r="BH465" s="48"/>
      <c r="BI465" s="49">
        <v>0</v>
      </c>
      <c r="BJ465" s="49">
        <v>0</v>
      </c>
      <c r="BK465" s="49">
        <v>11745</v>
      </c>
      <c r="BL465" s="48"/>
      <c r="BM465" s="48"/>
      <c r="BN465" s="48"/>
      <c r="BO465" s="48"/>
      <c r="BP465" s="48" t="s">
        <v>181</v>
      </c>
      <c r="BQ465" s="48"/>
      <c r="BR465" s="48"/>
      <c r="BS465" s="48">
        <v>0</v>
      </c>
      <c r="BT465" s="48"/>
      <c r="BU465" s="48"/>
      <c r="BW465" s="24" t="str">
        <f ca="1">VLOOKUP(BX465,Data!B:D,3,0)</f>
        <v>김화니</v>
      </c>
      <c r="BX465" s="24" t="str">
        <f>IFERROR(VLOOKUP(M465, 할인점점포등록!E:I, 5, 0), M465)</f>
        <v>복산나이스</v>
      </c>
    </row>
    <row r="466" spans="2:76" ht="16.5" customHeight="1" x14ac:dyDescent="0.3">
      <c r="B466" s="47"/>
      <c r="C466" s="47" t="b">
        <v>1</v>
      </c>
      <c r="D466" s="48"/>
      <c r="E466" s="48" t="s">
        <v>211</v>
      </c>
      <c r="F466" s="48">
        <v>202610020009</v>
      </c>
      <c r="G466" s="52">
        <v>46297</v>
      </c>
      <c r="H466" s="48" t="s">
        <v>82</v>
      </c>
      <c r="I466" s="48" t="s">
        <v>83</v>
      </c>
      <c r="J466" s="48" t="s">
        <v>212</v>
      </c>
      <c r="K466" s="48" t="s">
        <v>213</v>
      </c>
      <c r="L466" s="48" t="s">
        <v>449</v>
      </c>
      <c r="M466" s="48" t="s">
        <v>449</v>
      </c>
      <c r="N466" s="48"/>
      <c r="O466" s="47" t="s">
        <v>450</v>
      </c>
      <c r="P466" s="48" t="s">
        <v>452</v>
      </c>
      <c r="Q466" s="48"/>
      <c r="R466" s="47" t="b">
        <v>0</v>
      </c>
      <c r="S466" s="48" t="s">
        <v>373</v>
      </c>
      <c r="T466" s="48" t="s">
        <v>374</v>
      </c>
      <c r="U466" s="48">
        <v>1</v>
      </c>
      <c r="V466" s="48" t="s">
        <v>234</v>
      </c>
      <c r="W466" s="48" t="s">
        <v>375</v>
      </c>
      <c r="X466" s="48" t="s">
        <v>376</v>
      </c>
      <c r="Y466" s="47"/>
      <c r="Z466" s="48" t="s">
        <v>84</v>
      </c>
      <c r="AA466" s="49">
        <v>9000</v>
      </c>
      <c r="AB466" s="49">
        <v>8100</v>
      </c>
      <c r="AC466" s="49">
        <v>5</v>
      </c>
      <c r="AD466" s="47" t="b">
        <v>1</v>
      </c>
      <c r="AE466" s="50">
        <v>10</v>
      </c>
      <c r="AF466" s="48" t="s">
        <v>9</v>
      </c>
      <c r="AG466" s="49">
        <v>1</v>
      </c>
      <c r="AH466" s="49">
        <v>8100</v>
      </c>
      <c r="AI466" s="49">
        <v>36818</v>
      </c>
      <c r="AJ466" s="49">
        <v>3682</v>
      </c>
      <c r="AK466" s="49">
        <v>40500</v>
      </c>
      <c r="AL466" s="50">
        <v>36818</v>
      </c>
      <c r="AM466" s="50">
        <v>3682</v>
      </c>
      <c r="AN466" s="50">
        <v>40500</v>
      </c>
      <c r="AO466" s="47"/>
      <c r="AP466" s="48" t="s">
        <v>84</v>
      </c>
      <c r="AQ466" s="51">
        <v>5</v>
      </c>
      <c r="AR466" s="48" t="s">
        <v>221</v>
      </c>
      <c r="AS466" s="48">
        <v>25001</v>
      </c>
      <c r="AT466" s="47" t="b">
        <v>0</v>
      </c>
      <c r="AU466" s="48" t="s">
        <v>81</v>
      </c>
      <c r="AV466" s="48"/>
      <c r="AW466" s="48" t="s">
        <v>222</v>
      </c>
      <c r="AX466" s="48"/>
      <c r="AY466" s="48" t="s">
        <v>85</v>
      </c>
      <c r="AZ466" s="47" t="b">
        <v>0</v>
      </c>
      <c r="BA466" s="47"/>
      <c r="BB466" s="47"/>
      <c r="BC466" s="48"/>
      <c r="BD466" s="48"/>
      <c r="BE466" s="47" t="b">
        <v>0</v>
      </c>
      <c r="BF466" s="47" t="b">
        <v>0</v>
      </c>
      <c r="BG466" s="48"/>
      <c r="BH466" s="48"/>
      <c r="BI466" s="49">
        <v>0</v>
      </c>
      <c r="BJ466" s="49">
        <v>0</v>
      </c>
      <c r="BK466" s="49">
        <v>40500</v>
      </c>
      <c r="BL466" s="48"/>
      <c r="BM466" s="48"/>
      <c r="BN466" s="48"/>
      <c r="BO466" s="48"/>
      <c r="BP466" s="48" t="s">
        <v>181</v>
      </c>
      <c r="BQ466" s="48"/>
      <c r="BR466" s="48"/>
      <c r="BS466" s="48">
        <v>0</v>
      </c>
      <c r="BT466" s="48"/>
      <c r="BU466" s="48"/>
      <c r="BW466" s="24" t="str">
        <f ca="1">VLOOKUP(BX466,Data!B:D,3,0)</f>
        <v>김화니</v>
      </c>
      <c r="BX466" s="24" t="str">
        <f>IFERROR(VLOOKUP(M466, 할인점점포등록!E:I, 5, 0), M466)</f>
        <v>복산나이스</v>
      </c>
    </row>
    <row r="467" spans="2:76" ht="16.5" customHeight="1" x14ac:dyDescent="0.3">
      <c r="B467" s="47"/>
      <c r="C467" s="47" t="b">
        <v>1</v>
      </c>
      <c r="D467" s="48"/>
      <c r="E467" s="48" t="s">
        <v>211</v>
      </c>
      <c r="F467" s="48">
        <v>202610020009</v>
      </c>
      <c r="G467" s="52">
        <v>46297</v>
      </c>
      <c r="H467" s="48" t="s">
        <v>82</v>
      </c>
      <c r="I467" s="48" t="s">
        <v>83</v>
      </c>
      <c r="J467" s="48" t="s">
        <v>212</v>
      </c>
      <c r="K467" s="48" t="s">
        <v>213</v>
      </c>
      <c r="L467" s="48" t="s">
        <v>449</v>
      </c>
      <c r="M467" s="48" t="s">
        <v>449</v>
      </c>
      <c r="N467" s="48"/>
      <c r="O467" s="47" t="s">
        <v>450</v>
      </c>
      <c r="P467" s="48" t="s">
        <v>452</v>
      </c>
      <c r="Q467" s="48"/>
      <c r="R467" s="47" t="b">
        <v>0</v>
      </c>
      <c r="S467" s="48" t="s">
        <v>216</v>
      </c>
      <c r="T467" s="48" t="s">
        <v>217</v>
      </c>
      <c r="U467" s="48">
        <v>90</v>
      </c>
      <c r="V467" s="48" t="s">
        <v>218</v>
      </c>
      <c r="W467" s="48" t="s">
        <v>219</v>
      </c>
      <c r="X467" s="48" t="s">
        <v>220</v>
      </c>
      <c r="Y467" s="47"/>
      <c r="Z467" s="48" t="s">
        <v>84</v>
      </c>
      <c r="AA467" s="49">
        <v>36000</v>
      </c>
      <c r="AB467" s="49">
        <v>32400</v>
      </c>
      <c r="AC467" s="49">
        <v>10</v>
      </c>
      <c r="AD467" s="47" t="b">
        <v>1</v>
      </c>
      <c r="AE467" s="50">
        <v>10</v>
      </c>
      <c r="AF467" s="48" t="s">
        <v>9</v>
      </c>
      <c r="AG467" s="49">
        <v>1</v>
      </c>
      <c r="AH467" s="49">
        <v>32400</v>
      </c>
      <c r="AI467" s="49">
        <v>294545</v>
      </c>
      <c r="AJ467" s="49">
        <v>29455</v>
      </c>
      <c r="AK467" s="49">
        <v>324000</v>
      </c>
      <c r="AL467" s="50">
        <v>294545</v>
      </c>
      <c r="AM467" s="50">
        <v>29455</v>
      </c>
      <c r="AN467" s="50">
        <v>324000</v>
      </c>
      <c r="AO467" s="47"/>
      <c r="AP467" s="48" t="s">
        <v>84</v>
      </c>
      <c r="AQ467" s="51">
        <v>10</v>
      </c>
      <c r="AR467" s="48" t="s">
        <v>221</v>
      </c>
      <c r="AS467" s="48">
        <v>26003</v>
      </c>
      <c r="AT467" s="47" t="b">
        <v>0</v>
      </c>
      <c r="AU467" s="48" t="s">
        <v>81</v>
      </c>
      <c r="AV467" s="48"/>
      <c r="AW467" s="48" t="s">
        <v>222</v>
      </c>
      <c r="AX467" s="48"/>
      <c r="AY467" s="48" t="s">
        <v>85</v>
      </c>
      <c r="AZ467" s="47" t="b">
        <v>0</v>
      </c>
      <c r="BA467" s="47"/>
      <c r="BB467" s="47"/>
      <c r="BC467" s="48"/>
      <c r="BD467" s="48"/>
      <c r="BE467" s="47" t="b">
        <v>0</v>
      </c>
      <c r="BF467" s="47" t="b">
        <v>0</v>
      </c>
      <c r="BG467" s="48"/>
      <c r="BH467" s="48"/>
      <c r="BI467" s="49">
        <v>0</v>
      </c>
      <c r="BJ467" s="49">
        <v>0</v>
      </c>
      <c r="BK467" s="49">
        <v>324000</v>
      </c>
      <c r="BL467" s="48"/>
      <c r="BM467" s="48"/>
      <c r="BN467" s="48"/>
      <c r="BO467" s="48"/>
      <c r="BP467" s="48" t="s">
        <v>181</v>
      </c>
      <c r="BQ467" s="48"/>
      <c r="BR467" s="48"/>
      <c r="BS467" s="48">
        <v>0</v>
      </c>
      <c r="BT467" s="48"/>
      <c r="BU467" s="48"/>
      <c r="BW467" s="24" t="str">
        <f ca="1">VLOOKUP(BX467,Data!B:D,3,0)</f>
        <v>김화니</v>
      </c>
      <c r="BX467" s="24" t="str">
        <f>IFERROR(VLOOKUP(M467, 할인점점포등록!E:I, 5, 0), M467)</f>
        <v>복산나이스</v>
      </c>
    </row>
    <row r="468" spans="2:76" ht="16.5" customHeight="1" x14ac:dyDescent="0.3">
      <c r="B468" s="47"/>
      <c r="C468" s="47" t="b">
        <v>1</v>
      </c>
      <c r="D468" s="48"/>
      <c r="E468" s="48" t="s">
        <v>211</v>
      </c>
      <c r="F468" s="48">
        <v>202610020009</v>
      </c>
      <c r="G468" s="52">
        <v>46297</v>
      </c>
      <c r="H468" s="48" t="s">
        <v>82</v>
      </c>
      <c r="I468" s="48" t="s">
        <v>83</v>
      </c>
      <c r="J468" s="48" t="s">
        <v>212</v>
      </c>
      <c r="K468" s="48" t="s">
        <v>213</v>
      </c>
      <c r="L468" s="48" t="s">
        <v>449</v>
      </c>
      <c r="M468" s="48" t="s">
        <v>449</v>
      </c>
      <c r="N468" s="48"/>
      <c r="O468" s="47" t="s">
        <v>450</v>
      </c>
      <c r="P468" s="48" t="s">
        <v>452</v>
      </c>
      <c r="Q468" s="48"/>
      <c r="R468" s="47" t="b">
        <v>0</v>
      </c>
      <c r="S468" s="48" t="s">
        <v>298</v>
      </c>
      <c r="T468" s="48" t="s">
        <v>299</v>
      </c>
      <c r="U468" s="48">
        <v>30</v>
      </c>
      <c r="V468" s="48" t="s">
        <v>86</v>
      </c>
      <c r="W468" s="48" t="s">
        <v>283</v>
      </c>
      <c r="X468" s="48" t="s">
        <v>284</v>
      </c>
      <c r="Y468" s="47"/>
      <c r="Z468" s="48" t="s">
        <v>84</v>
      </c>
      <c r="AA468" s="49">
        <v>11190</v>
      </c>
      <c r="AB468" s="49">
        <v>10071</v>
      </c>
      <c r="AC468" s="49">
        <v>3</v>
      </c>
      <c r="AD468" s="47" t="b">
        <v>1</v>
      </c>
      <c r="AE468" s="50">
        <v>10</v>
      </c>
      <c r="AF468" s="48" t="s">
        <v>9</v>
      </c>
      <c r="AG468" s="49">
        <v>1</v>
      </c>
      <c r="AH468" s="49">
        <v>10071</v>
      </c>
      <c r="AI468" s="49">
        <v>27466</v>
      </c>
      <c r="AJ468" s="49">
        <v>2747</v>
      </c>
      <c r="AK468" s="49">
        <v>30213</v>
      </c>
      <c r="AL468" s="50">
        <v>27466</v>
      </c>
      <c r="AM468" s="50">
        <v>2747</v>
      </c>
      <c r="AN468" s="50">
        <v>30213</v>
      </c>
      <c r="AO468" s="47"/>
      <c r="AP468" s="48" t="s">
        <v>84</v>
      </c>
      <c r="AQ468" s="51">
        <v>3</v>
      </c>
      <c r="AR468" s="48" t="s">
        <v>221</v>
      </c>
      <c r="AS468" s="48">
        <v>26001</v>
      </c>
      <c r="AT468" s="47" t="b">
        <v>0</v>
      </c>
      <c r="AU468" s="48" t="s">
        <v>81</v>
      </c>
      <c r="AV468" s="48"/>
      <c r="AW468" s="48" t="s">
        <v>222</v>
      </c>
      <c r="AX468" s="48"/>
      <c r="AY468" s="48" t="s">
        <v>85</v>
      </c>
      <c r="AZ468" s="47" t="b">
        <v>0</v>
      </c>
      <c r="BA468" s="47"/>
      <c r="BB468" s="47"/>
      <c r="BC468" s="48"/>
      <c r="BD468" s="48"/>
      <c r="BE468" s="47" t="b">
        <v>0</v>
      </c>
      <c r="BF468" s="47" t="b">
        <v>0</v>
      </c>
      <c r="BG468" s="48"/>
      <c r="BH468" s="48"/>
      <c r="BI468" s="49">
        <v>0</v>
      </c>
      <c r="BJ468" s="49">
        <v>0</v>
      </c>
      <c r="BK468" s="49">
        <v>30213</v>
      </c>
      <c r="BL468" s="48"/>
      <c r="BM468" s="48"/>
      <c r="BN468" s="48"/>
      <c r="BO468" s="48"/>
      <c r="BP468" s="48" t="s">
        <v>86</v>
      </c>
      <c r="BQ468" s="48"/>
      <c r="BR468" s="48"/>
      <c r="BS468" s="48">
        <v>0</v>
      </c>
      <c r="BT468" s="48"/>
      <c r="BU468" s="48"/>
      <c r="BW468" s="24" t="str">
        <f ca="1">VLOOKUP(BX468,Data!B:D,3,0)</f>
        <v>김화니</v>
      </c>
      <c r="BX468" s="24" t="str">
        <f>IFERROR(VLOOKUP(M468, 할인점점포등록!E:I, 5, 0), M468)</f>
        <v>복산나이스</v>
      </c>
    </row>
    <row r="469" spans="2:76" ht="16.5" customHeight="1" x14ac:dyDescent="0.3">
      <c r="B469" s="47"/>
      <c r="C469" s="47" t="b">
        <v>1</v>
      </c>
      <c r="D469" s="48"/>
      <c r="E469" s="48" t="s">
        <v>211</v>
      </c>
      <c r="F469" s="48">
        <v>202610020010</v>
      </c>
      <c r="G469" s="52">
        <v>46297</v>
      </c>
      <c r="H469" s="48" t="s">
        <v>82</v>
      </c>
      <c r="I469" s="48" t="s">
        <v>83</v>
      </c>
      <c r="J469" s="48" t="s">
        <v>212</v>
      </c>
      <c r="K469" s="48" t="s">
        <v>213</v>
      </c>
      <c r="L469" s="48" t="s">
        <v>449</v>
      </c>
      <c r="M469" s="48" t="s">
        <v>449</v>
      </c>
      <c r="N469" s="48"/>
      <c r="O469" s="47" t="s">
        <v>450</v>
      </c>
      <c r="P469" s="48" t="s">
        <v>451</v>
      </c>
      <c r="Q469" s="48"/>
      <c r="R469" s="47" t="b">
        <v>0</v>
      </c>
      <c r="S469" s="48" t="s">
        <v>992</v>
      </c>
      <c r="T469" s="48" t="s">
        <v>993</v>
      </c>
      <c r="U469" s="48">
        <v>30</v>
      </c>
      <c r="V469" s="48" t="s">
        <v>86</v>
      </c>
      <c r="W469" s="48" t="s">
        <v>283</v>
      </c>
      <c r="X469" s="48" t="s">
        <v>284</v>
      </c>
      <c r="Y469" s="47"/>
      <c r="Z469" s="48" t="s">
        <v>84</v>
      </c>
      <c r="AA469" s="49">
        <v>9090</v>
      </c>
      <c r="AB469" s="49">
        <v>8181</v>
      </c>
      <c r="AC469" s="49">
        <v>3</v>
      </c>
      <c r="AD469" s="47" t="b">
        <v>1</v>
      </c>
      <c r="AE469" s="50">
        <v>10</v>
      </c>
      <c r="AF469" s="48" t="s">
        <v>9</v>
      </c>
      <c r="AG469" s="49">
        <v>1</v>
      </c>
      <c r="AH469" s="49">
        <v>8181</v>
      </c>
      <c r="AI469" s="49">
        <v>22312</v>
      </c>
      <c r="AJ469" s="49">
        <v>2231</v>
      </c>
      <c r="AK469" s="49">
        <v>24543</v>
      </c>
      <c r="AL469" s="50">
        <v>22312</v>
      </c>
      <c r="AM469" s="50">
        <v>2231</v>
      </c>
      <c r="AN469" s="50">
        <v>24543</v>
      </c>
      <c r="AO469" s="47"/>
      <c r="AP469" s="48" t="s">
        <v>84</v>
      </c>
      <c r="AQ469" s="51">
        <v>3</v>
      </c>
      <c r="AR469" s="48" t="s">
        <v>221</v>
      </c>
      <c r="AS469" s="48">
        <v>25001</v>
      </c>
      <c r="AT469" s="47" t="b">
        <v>0</v>
      </c>
      <c r="AU469" s="48" t="s">
        <v>81</v>
      </c>
      <c r="AV469" s="48"/>
      <c r="AW469" s="48" t="s">
        <v>222</v>
      </c>
      <c r="AX469" s="48"/>
      <c r="AY469" s="48" t="s">
        <v>85</v>
      </c>
      <c r="AZ469" s="47" t="b">
        <v>0</v>
      </c>
      <c r="BA469" s="47"/>
      <c r="BB469" s="47"/>
      <c r="BC469" s="48"/>
      <c r="BD469" s="48"/>
      <c r="BE469" s="47" t="b">
        <v>0</v>
      </c>
      <c r="BF469" s="47" t="b">
        <v>0</v>
      </c>
      <c r="BG469" s="48"/>
      <c r="BH469" s="48"/>
      <c r="BI469" s="49">
        <v>0</v>
      </c>
      <c r="BJ469" s="49">
        <v>0</v>
      </c>
      <c r="BK469" s="49">
        <v>24543</v>
      </c>
      <c r="BL469" s="48"/>
      <c r="BM469" s="48"/>
      <c r="BN469" s="48"/>
      <c r="BO469" s="48"/>
      <c r="BP469" s="48" t="s">
        <v>86</v>
      </c>
      <c r="BQ469" s="48"/>
      <c r="BR469" s="48"/>
      <c r="BS469" s="48">
        <v>0</v>
      </c>
      <c r="BT469" s="48"/>
      <c r="BU469" s="48"/>
      <c r="BW469" s="24" t="str">
        <f ca="1">VLOOKUP(BX469,Data!B:D,3,0)</f>
        <v>김화니</v>
      </c>
      <c r="BX469" s="24" t="str">
        <f>IFERROR(VLOOKUP(M469, 할인점점포등록!E:I, 5, 0), M469)</f>
        <v>복산나이스</v>
      </c>
    </row>
    <row r="470" spans="2:76" ht="16.5" customHeight="1" x14ac:dyDescent="0.3">
      <c r="B470" s="47"/>
      <c r="C470" s="47" t="b">
        <v>1</v>
      </c>
      <c r="D470" s="48"/>
      <c r="E470" s="48" t="s">
        <v>211</v>
      </c>
      <c r="F470" s="48">
        <v>202610020010</v>
      </c>
      <c r="G470" s="52">
        <v>46297</v>
      </c>
      <c r="H470" s="48" t="s">
        <v>82</v>
      </c>
      <c r="I470" s="48" t="s">
        <v>83</v>
      </c>
      <c r="J470" s="48" t="s">
        <v>212</v>
      </c>
      <c r="K470" s="48" t="s">
        <v>213</v>
      </c>
      <c r="L470" s="48" t="s">
        <v>449</v>
      </c>
      <c r="M470" s="48" t="s">
        <v>449</v>
      </c>
      <c r="N470" s="48"/>
      <c r="O470" s="47" t="s">
        <v>450</v>
      </c>
      <c r="P470" s="48" t="s">
        <v>451</v>
      </c>
      <c r="Q470" s="48"/>
      <c r="R470" s="47" t="b">
        <v>0</v>
      </c>
      <c r="S470" s="48" t="s">
        <v>423</v>
      </c>
      <c r="T470" s="48" t="s">
        <v>424</v>
      </c>
      <c r="U470" s="48">
        <v>28</v>
      </c>
      <c r="V470" s="48" t="s">
        <v>234</v>
      </c>
      <c r="W470" s="48" t="s">
        <v>235</v>
      </c>
      <c r="X470" s="48" t="s">
        <v>236</v>
      </c>
      <c r="Y470" s="47"/>
      <c r="Z470" s="48" t="s">
        <v>84</v>
      </c>
      <c r="AA470" s="49">
        <v>30800</v>
      </c>
      <c r="AB470" s="49">
        <v>27720</v>
      </c>
      <c r="AC470" s="49">
        <v>5</v>
      </c>
      <c r="AD470" s="47" t="b">
        <v>1</v>
      </c>
      <c r="AE470" s="50">
        <v>10</v>
      </c>
      <c r="AF470" s="48" t="s">
        <v>9</v>
      </c>
      <c r="AG470" s="49">
        <v>1</v>
      </c>
      <c r="AH470" s="49">
        <v>27720</v>
      </c>
      <c r="AI470" s="49">
        <v>126000</v>
      </c>
      <c r="AJ470" s="49">
        <v>12600</v>
      </c>
      <c r="AK470" s="49">
        <v>138600</v>
      </c>
      <c r="AL470" s="50">
        <v>126000</v>
      </c>
      <c r="AM470" s="50">
        <v>12600</v>
      </c>
      <c r="AN470" s="50">
        <v>138600</v>
      </c>
      <c r="AO470" s="47"/>
      <c r="AP470" s="48" t="s">
        <v>84</v>
      </c>
      <c r="AQ470" s="51">
        <v>5</v>
      </c>
      <c r="AR470" s="48" t="s">
        <v>221</v>
      </c>
      <c r="AS470" s="48">
        <v>26001</v>
      </c>
      <c r="AT470" s="47" t="b">
        <v>0</v>
      </c>
      <c r="AU470" s="48" t="s">
        <v>81</v>
      </c>
      <c r="AV470" s="48"/>
      <c r="AW470" s="48" t="s">
        <v>222</v>
      </c>
      <c r="AX470" s="48"/>
      <c r="AY470" s="48" t="s">
        <v>85</v>
      </c>
      <c r="AZ470" s="47" t="b">
        <v>0</v>
      </c>
      <c r="BA470" s="47"/>
      <c r="BB470" s="47"/>
      <c r="BC470" s="48"/>
      <c r="BD470" s="48"/>
      <c r="BE470" s="47" t="b">
        <v>0</v>
      </c>
      <c r="BF470" s="47" t="b">
        <v>0</v>
      </c>
      <c r="BG470" s="48"/>
      <c r="BH470" s="48"/>
      <c r="BI470" s="49">
        <v>0</v>
      </c>
      <c r="BJ470" s="49">
        <v>0</v>
      </c>
      <c r="BK470" s="49">
        <v>138600</v>
      </c>
      <c r="BL470" s="48"/>
      <c r="BM470" s="48"/>
      <c r="BN470" s="48"/>
      <c r="BO470" s="48"/>
      <c r="BP470" s="48" t="s">
        <v>181</v>
      </c>
      <c r="BQ470" s="48"/>
      <c r="BR470" s="48"/>
      <c r="BS470" s="48">
        <v>0</v>
      </c>
      <c r="BT470" s="48"/>
      <c r="BU470" s="48"/>
      <c r="BW470" s="24" t="str">
        <f ca="1">VLOOKUP(BX470,Data!B:D,3,0)</f>
        <v>김화니</v>
      </c>
      <c r="BX470" s="24" t="str">
        <f>IFERROR(VLOOKUP(M470, 할인점점포등록!E:I, 5, 0), M470)</f>
        <v>복산나이스</v>
      </c>
    </row>
    <row r="471" spans="2:76" ht="16.5" customHeight="1" x14ac:dyDescent="0.3">
      <c r="B471" s="47"/>
      <c r="C471" s="47" t="b">
        <v>1</v>
      </c>
      <c r="D471" s="48"/>
      <c r="E471" s="48" t="s">
        <v>211</v>
      </c>
      <c r="F471" s="48">
        <v>202610020010</v>
      </c>
      <c r="G471" s="52">
        <v>46297</v>
      </c>
      <c r="H471" s="48" t="s">
        <v>82</v>
      </c>
      <c r="I471" s="48" t="s">
        <v>83</v>
      </c>
      <c r="J471" s="48" t="s">
        <v>212</v>
      </c>
      <c r="K471" s="48" t="s">
        <v>213</v>
      </c>
      <c r="L471" s="48" t="s">
        <v>449</v>
      </c>
      <c r="M471" s="48" t="s">
        <v>449</v>
      </c>
      <c r="N471" s="48"/>
      <c r="O471" s="47" t="s">
        <v>450</v>
      </c>
      <c r="P471" s="48" t="s">
        <v>451</v>
      </c>
      <c r="Q471" s="48"/>
      <c r="R471" s="47" t="b">
        <v>0</v>
      </c>
      <c r="S471" s="48" t="s">
        <v>343</v>
      </c>
      <c r="T471" s="48" t="s">
        <v>325</v>
      </c>
      <c r="U471" s="48">
        <v>100</v>
      </c>
      <c r="V471" s="48" t="s">
        <v>218</v>
      </c>
      <c r="W471" s="48" t="s">
        <v>219</v>
      </c>
      <c r="X471" s="48" t="s">
        <v>225</v>
      </c>
      <c r="Y471" s="47"/>
      <c r="Z471" s="48" t="s">
        <v>84</v>
      </c>
      <c r="AA471" s="49">
        <v>175100</v>
      </c>
      <c r="AB471" s="49">
        <v>157590</v>
      </c>
      <c r="AC471" s="49">
        <v>5</v>
      </c>
      <c r="AD471" s="47" t="b">
        <v>1</v>
      </c>
      <c r="AE471" s="50">
        <v>10</v>
      </c>
      <c r="AF471" s="48" t="s">
        <v>9</v>
      </c>
      <c r="AG471" s="49">
        <v>1</v>
      </c>
      <c r="AH471" s="49">
        <v>157590</v>
      </c>
      <c r="AI471" s="49">
        <v>716318</v>
      </c>
      <c r="AJ471" s="49">
        <v>71632</v>
      </c>
      <c r="AK471" s="49">
        <v>787950</v>
      </c>
      <c r="AL471" s="50">
        <v>716318</v>
      </c>
      <c r="AM471" s="50">
        <v>71632</v>
      </c>
      <c r="AN471" s="50">
        <v>787950</v>
      </c>
      <c r="AO471" s="47"/>
      <c r="AP471" s="48" t="s">
        <v>84</v>
      </c>
      <c r="AQ471" s="51">
        <v>5</v>
      </c>
      <c r="AR471" s="48" t="s">
        <v>221</v>
      </c>
      <c r="AS471" s="48" t="s">
        <v>344</v>
      </c>
      <c r="AT471" s="47" t="b">
        <v>0</v>
      </c>
      <c r="AU471" s="48" t="s">
        <v>81</v>
      </c>
      <c r="AV471" s="48"/>
      <c r="AW471" s="48" t="s">
        <v>222</v>
      </c>
      <c r="AX471" s="48"/>
      <c r="AY471" s="48" t="s">
        <v>85</v>
      </c>
      <c r="AZ471" s="47" t="b">
        <v>0</v>
      </c>
      <c r="BA471" s="47"/>
      <c r="BB471" s="47"/>
      <c r="BC471" s="48"/>
      <c r="BD471" s="48"/>
      <c r="BE471" s="47" t="b">
        <v>0</v>
      </c>
      <c r="BF471" s="47" t="b">
        <v>0</v>
      </c>
      <c r="BG471" s="48"/>
      <c r="BH471" s="48"/>
      <c r="BI471" s="49">
        <v>0</v>
      </c>
      <c r="BJ471" s="49">
        <v>0</v>
      </c>
      <c r="BK471" s="49">
        <v>787950</v>
      </c>
      <c r="BL471" s="48"/>
      <c r="BM471" s="48"/>
      <c r="BN471" s="48"/>
      <c r="BO471" s="48"/>
      <c r="BP471" s="48" t="s">
        <v>181</v>
      </c>
      <c r="BQ471" s="48"/>
      <c r="BR471" s="48"/>
      <c r="BS471" s="48">
        <v>0</v>
      </c>
      <c r="BT471" s="48"/>
      <c r="BU471" s="48"/>
      <c r="BW471" s="24" t="str">
        <f ca="1">VLOOKUP(BX471,Data!B:D,3,0)</f>
        <v>김화니</v>
      </c>
      <c r="BX471" s="24" t="str">
        <f>IFERROR(VLOOKUP(M471, 할인점점포등록!E:I, 5, 0), M471)</f>
        <v>복산나이스</v>
      </c>
    </row>
    <row r="472" spans="2:76" ht="16.5" customHeight="1" x14ac:dyDescent="0.3">
      <c r="B472" s="47"/>
      <c r="C472" s="47" t="b">
        <v>1</v>
      </c>
      <c r="D472" s="48"/>
      <c r="E472" s="48" t="s">
        <v>211</v>
      </c>
      <c r="F472" s="48">
        <v>202610020010</v>
      </c>
      <c r="G472" s="52">
        <v>46297</v>
      </c>
      <c r="H472" s="48" t="s">
        <v>82</v>
      </c>
      <c r="I472" s="48" t="s">
        <v>83</v>
      </c>
      <c r="J472" s="48" t="s">
        <v>212</v>
      </c>
      <c r="K472" s="48" t="s">
        <v>213</v>
      </c>
      <c r="L472" s="48" t="s">
        <v>449</v>
      </c>
      <c r="M472" s="48" t="s">
        <v>449</v>
      </c>
      <c r="N472" s="48"/>
      <c r="O472" s="47" t="s">
        <v>450</v>
      </c>
      <c r="P472" s="48" t="s">
        <v>451</v>
      </c>
      <c r="Q472" s="48"/>
      <c r="R472" s="47" t="b">
        <v>0</v>
      </c>
      <c r="S472" s="48" t="s">
        <v>241</v>
      </c>
      <c r="T472" s="48" t="s">
        <v>242</v>
      </c>
      <c r="U472" s="48">
        <v>28</v>
      </c>
      <c r="V472" s="48" t="s">
        <v>234</v>
      </c>
      <c r="W472" s="48" t="s">
        <v>235</v>
      </c>
      <c r="X472" s="48" t="s">
        <v>236</v>
      </c>
      <c r="Y472" s="47"/>
      <c r="Z472" s="48" t="s">
        <v>84</v>
      </c>
      <c r="AA472" s="49">
        <v>12712</v>
      </c>
      <c r="AB472" s="49">
        <v>11441</v>
      </c>
      <c r="AC472" s="49">
        <v>60</v>
      </c>
      <c r="AD472" s="47" t="b">
        <v>1</v>
      </c>
      <c r="AE472" s="50">
        <v>10</v>
      </c>
      <c r="AF472" s="48" t="s">
        <v>9</v>
      </c>
      <c r="AG472" s="49">
        <v>1</v>
      </c>
      <c r="AH472" s="49">
        <v>11441</v>
      </c>
      <c r="AI472" s="49">
        <v>624055</v>
      </c>
      <c r="AJ472" s="49">
        <v>62405</v>
      </c>
      <c r="AK472" s="49">
        <v>686460</v>
      </c>
      <c r="AL472" s="50">
        <v>624055</v>
      </c>
      <c r="AM472" s="50">
        <v>62405</v>
      </c>
      <c r="AN472" s="50">
        <v>686460</v>
      </c>
      <c r="AO472" s="47"/>
      <c r="AP472" s="48" t="s">
        <v>84</v>
      </c>
      <c r="AQ472" s="51">
        <v>60</v>
      </c>
      <c r="AR472" s="48" t="s">
        <v>221</v>
      </c>
      <c r="AS472" s="48">
        <v>26001</v>
      </c>
      <c r="AT472" s="47" t="b">
        <v>0</v>
      </c>
      <c r="AU472" s="48" t="s">
        <v>81</v>
      </c>
      <c r="AV472" s="48"/>
      <c r="AW472" s="48" t="s">
        <v>222</v>
      </c>
      <c r="AX472" s="48"/>
      <c r="AY472" s="48" t="s">
        <v>85</v>
      </c>
      <c r="AZ472" s="47" t="b">
        <v>0</v>
      </c>
      <c r="BA472" s="47"/>
      <c r="BB472" s="47"/>
      <c r="BC472" s="48"/>
      <c r="BD472" s="48"/>
      <c r="BE472" s="47" t="b">
        <v>0</v>
      </c>
      <c r="BF472" s="47" t="b">
        <v>0</v>
      </c>
      <c r="BG472" s="48"/>
      <c r="BH472" s="48"/>
      <c r="BI472" s="49">
        <v>0</v>
      </c>
      <c r="BJ472" s="49">
        <v>0</v>
      </c>
      <c r="BK472" s="49">
        <v>686460</v>
      </c>
      <c r="BL472" s="48"/>
      <c r="BM472" s="48"/>
      <c r="BN472" s="48"/>
      <c r="BO472" s="48"/>
      <c r="BP472" s="48" t="s">
        <v>181</v>
      </c>
      <c r="BQ472" s="48"/>
      <c r="BR472" s="48"/>
      <c r="BS472" s="48">
        <v>0</v>
      </c>
      <c r="BT472" s="48"/>
      <c r="BU472" s="48"/>
      <c r="BW472" s="24" t="str">
        <f ca="1">VLOOKUP(BX472,Data!B:D,3,0)</f>
        <v>김화니</v>
      </c>
      <c r="BX472" s="24" t="str">
        <f>IFERROR(VLOOKUP(M472, 할인점점포등록!E:I, 5, 0), M472)</f>
        <v>복산나이스</v>
      </c>
    </row>
    <row r="473" spans="2:76" ht="16.5" customHeight="1" x14ac:dyDescent="0.3">
      <c r="B473" s="47"/>
      <c r="C473" s="47" t="b">
        <v>1</v>
      </c>
      <c r="D473" s="48"/>
      <c r="E473" s="48" t="s">
        <v>211</v>
      </c>
      <c r="F473" s="48">
        <v>202610020010</v>
      </c>
      <c r="G473" s="52">
        <v>46297</v>
      </c>
      <c r="H473" s="48" t="s">
        <v>82</v>
      </c>
      <c r="I473" s="48" t="s">
        <v>83</v>
      </c>
      <c r="J473" s="48" t="s">
        <v>212</v>
      </c>
      <c r="K473" s="48" t="s">
        <v>213</v>
      </c>
      <c r="L473" s="48" t="s">
        <v>449</v>
      </c>
      <c r="M473" s="48" t="s">
        <v>449</v>
      </c>
      <c r="N473" s="48"/>
      <c r="O473" s="47" t="s">
        <v>450</v>
      </c>
      <c r="P473" s="48" t="s">
        <v>451</v>
      </c>
      <c r="Q473" s="48"/>
      <c r="R473" s="47" t="b">
        <v>0</v>
      </c>
      <c r="S473" s="48" t="s">
        <v>294</v>
      </c>
      <c r="T473" s="48" t="s">
        <v>295</v>
      </c>
      <c r="U473" s="48">
        <v>21</v>
      </c>
      <c r="V473" s="48" t="s">
        <v>218</v>
      </c>
      <c r="W473" s="48" t="s">
        <v>219</v>
      </c>
      <c r="X473" s="48" t="s">
        <v>225</v>
      </c>
      <c r="Y473" s="47"/>
      <c r="Z473" s="48" t="s">
        <v>84</v>
      </c>
      <c r="AA473" s="49">
        <v>25200</v>
      </c>
      <c r="AB473" s="49">
        <v>22680</v>
      </c>
      <c r="AC473" s="49">
        <v>50</v>
      </c>
      <c r="AD473" s="47" t="b">
        <v>1</v>
      </c>
      <c r="AE473" s="50">
        <v>10</v>
      </c>
      <c r="AF473" s="48" t="s">
        <v>9</v>
      </c>
      <c r="AG473" s="49">
        <v>1</v>
      </c>
      <c r="AH473" s="49">
        <v>22680</v>
      </c>
      <c r="AI473" s="49">
        <v>1030909</v>
      </c>
      <c r="AJ473" s="49">
        <v>103091</v>
      </c>
      <c r="AK473" s="49">
        <v>1134000</v>
      </c>
      <c r="AL473" s="50">
        <v>1030909</v>
      </c>
      <c r="AM473" s="50">
        <v>103091</v>
      </c>
      <c r="AN473" s="50">
        <v>1134000</v>
      </c>
      <c r="AO473" s="47"/>
      <c r="AP473" s="48" t="s">
        <v>84</v>
      </c>
      <c r="AQ473" s="51">
        <v>50</v>
      </c>
      <c r="AR473" s="48" t="s">
        <v>221</v>
      </c>
      <c r="AS473" s="48">
        <v>26004</v>
      </c>
      <c r="AT473" s="47" t="b">
        <v>0</v>
      </c>
      <c r="AU473" s="48" t="s">
        <v>81</v>
      </c>
      <c r="AV473" s="48"/>
      <c r="AW473" s="48" t="s">
        <v>222</v>
      </c>
      <c r="AX473" s="48"/>
      <c r="AY473" s="48" t="s">
        <v>85</v>
      </c>
      <c r="AZ473" s="47" t="b">
        <v>0</v>
      </c>
      <c r="BA473" s="47"/>
      <c r="BB473" s="47"/>
      <c r="BC473" s="48"/>
      <c r="BD473" s="48"/>
      <c r="BE473" s="47" t="b">
        <v>0</v>
      </c>
      <c r="BF473" s="47" t="b">
        <v>0</v>
      </c>
      <c r="BG473" s="48"/>
      <c r="BH473" s="48"/>
      <c r="BI473" s="49">
        <v>0</v>
      </c>
      <c r="BJ473" s="49">
        <v>0</v>
      </c>
      <c r="BK473" s="49">
        <v>1134000</v>
      </c>
      <c r="BL473" s="48"/>
      <c r="BM473" s="48"/>
      <c r="BN473" s="48"/>
      <c r="BO473" s="48"/>
      <c r="BP473" s="48" t="s">
        <v>181</v>
      </c>
      <c r="BQ473" s="48"/>
      <c r="BR473" s="48"/>
      <c r="BS473" s="48">
        <v>0</v>
      </c>
      <c r="BT473" s="48"/>
      <c r="BU473" s="48"/>
      <c r="BW473" s="24" t="str">
        <f ca="1">VLOOKUP(BX473,Data!B:D,3,0)</f>
        <v>김화니</v>
      </c>
      <c r="BX473" s="24" t="str">
        <f>IFERROR(VLOOKUP(M473, 할인점점포등록!E:I, 5, 0), M473)</f>
        <v>복산나이스</v>
      </c>
    </row>
    <row r="474" spans="2:76" ht="16.5" customHeight="1" x14ac:dyDescent="0.3">
      <c r="B474" s="47"/>
      <c r="C474" s="47" t="b">
        <v>1</v>
      </c>
      <c r="D474" s="48"/>
      <c r="E474" s="48" t="s">
        <v>211</v>
      </c>
      <c r="F474" s="48">
        <v>202610020010</v>
      </c>
      <c r="G474" s="52">
        <v>46297</v>
      </c>
      <c r="H474" s="48" t="s">
        <v>82</v>
      </c>
      <c r="I474" s="48" t="s">
        <v>83</v>
      </c>
      <c r="J474" s="48" t="s">
        <v>212</v>
      </c>
      <c r="K474" s="48" t="s">
        <v>213</v>
      </c>
      <c r="L474" s="48" t="s">
        <v>449</v>
      </c>
      <c r="M474" s="48" t="s">
        <v>449</v>
      </c>
      <c r="N474" s="48"/>
      <c r="O474" s="47" t="s">
        <v>450</v>
      </c>
      <c r="P474" s="48" t="s">
        <v>451</v>
      </c>
      <c r="Q474" s="48"/>
      <c r="R474" s="47" t="b">
        <v>0</v>
      </c>
      <c r="S474" s="48" t="s">
        <v>317</v>
      </c>
      <c r="T474" s="48" t="s">
        <v>318</v>
      </c>
      <c r="U474" s="48">
        <v>21</v>
      </c>
      <c r="V474" s="48" t="s">
        <v>218</v>
      </c>
      <c r="W474" s="48" t="s">
        <v>219</v>
      </c>
      <c r="X474" s="48" t="s">
        <v>225</v>
      </c>
      <c r="Y474" s="47"/>
      <c r="Z474" s="48" t="s">
        <v>84</v>
      </c>
      <c r="AA474" s="49">
        <v>33600</v>
      </c>
      <c r="AB474" s="49">
        <v>30240</v>
      </c>
      <c r="AC474" s="49">
        <v>150</v>
      </c>
      <c r="AD474" s="47" t="b">
        <v>1</v>
      </c>
      <c r="AE474" s="50">
        <v>10</v>
      </c>
      <c r="AF474" s="48" t="s">
        <v>9</v>
      </c>
      <c r="AG474" s="49">
        <v>1</v>
      </c>
      <c r="AH474" s="49">
        <v>30240</v>
      </c>
      <c r="AI474" s="49">
        <v>4123636</v>
      </c>
      <c r="AJ474" s="49">
        <v>412364</v>
      </c>
      <c r="AK474" s="49">
        <v>4536000</v>
      </c>
      <c r="AL474" s="50">
        <v>4123636</v>
      </c>
      <c r="AM474" s="50">
        <v>412364</v>
      </c>
      <c r="AN474" s="50">
        <v>4536000</v>
      </c>
      <c r="AO474" s="47"/>
      <c r="AP474" s="48" t="s">
        <v>84</v>
      </c>
      <c r="AQ474" s="51">
        <v>150</v>
      </c>
      <c r="AR474" s="48" t="s">
        <v>221</v>
      </c>
      <c r="AS474" s="48">
        <v>25002</v>
      </c>
      <c r="AT474" s="47" t="b">
        <v>0</v>
      </c>
      <c r="AU474" s="48" t="s">
        <v>81</v>
      </c>
      <c r="AV474" s="48"/>
      <c r="AW474" s="48" t="s">
        <v>222</v>
      </c>
      <c r="AX474" s="48"/>
      <c r="AY474" s="48" t="s">
        <v>85</v>
      </c>
      <c r="AZ474" s="47" t="b">
        <v>0</v>
      </c>
      <c r="BA474" s="47"/>
      <c r="BB474" s="47"/>
      <c r="BC474" s="48"/>
      <c r="BD474" s="48"/>
      <c r="BE474" s="47" t="b">
        <v>0</v>
      </c>
      <c r="BF474" s="47" t="b">
        <v>0</v>
      </c>
      <c r="BG474" s="48"/>
      <c r="BH474" s="48"/>
      <c r="BI474" s="49">
        <v>0</v>
      </c>
      <c r="BJ474" s="49">
        <v>0</v>
      </c>
      <c r="BK474" s="49">
        <v>4536000</v>
      </c>
      <c r="BL474" s="48"/>
      <c r="BM474" s="48"/>
      <c r="BN474" s="48"/>
      <c r="BO474" s="48"/>
      <c r="BP474" s="48" t="s">
        <v>181</v>
      </c>
      <c r="BQ474" s="48"/>
      <c r="BR474" s="48"/>
      <c r="BS474" s="48">
        <v>0</v>
      </c>
      <c r="BT474" s="48"/>
      <c r="BU474" s="48"/>
      <c r="BW474" s="24" t="str">
        <f ca="1">VLOOKUP(BX474,Data!B:D,3,0)</f>
        <v>김화니</v>
      </c>
      <c r="BX474" s="24" t="str">
        <f>IFERROR(VLOOKUP(M474, 할인점점포등록!E:I, 5, 0), M474)</f>
        <v>복산나이스</v>
      </c>
    </row>
    <row r="475" spans="2:76" ht="16.5" customHeight="1" x14ac:dyDescent="0.3">
      <c r="B475" s="47"/>
      <c r="C475" s="47" t="b">
        <v>1</v>
      </c>
      <c r="D475" s="48"/>
      <c r="E475" s="48" t="s">
        <v>211</v>
      </c>
      <c r="F475" s="48">
        <v>202610020010</v>
      </c>
      <c r="G475" s="52">
        <v>46297</v>
      </c>
      <c r="H475" s="48" t="s">
        <v>82</v>
      </c>
      <c r="I475" s="48" t="s">
        <v>83</v>
      </c>
      <c r="J475" s="48" t="s">
        <v>212</v>
      </c>
      <c r="K475" s="48" t="s">
        <v>213</v>
      </c>
      <c r="L475" s="48" t="s">
        <v>449</v>
      </c>
      <c r="M475" s="48" t="s">
        <v>449</v>
      </c>
      <c r="N475" s="48"/>
      <c r="O475" s="47" t="s">
        <v>450</v>
      </c>
      <c r="P475" s="48" t="s">
        <v>451</v>
      </c>
      <c r="Q475" s="48"/>
      <c r="R475" s="47" t="b">
        <v>0</v>
      </c>
      <c r="S475" s="48" t="s">
        <v>391</v>
      </c>
      <c r="T475" s="48" t="s">
        <v>297</v>
      </c>
      <c r="U475" s="48">
        <v>30</v>
      </c>
      <c r="V475" s="48" t="s">
        <v>234</v>
      </c>
      <c r="W475" s="48" t="s">
        <v>235</v>
      </c>
      <c r="X475" s="48" t="s">
        <v>236</v>
      </c>
      <c r="Y475" s="47"/>
      <c r="Z475" s="48" t="s">
        <v>84</v>
      </c>
      <c r="AA475" s="49">
        <v>4350</v>
      </c>
      <c r="AB475" s="49">
        <v>3915</v>
      </c>
      <c r="AC475" s="49">
        <v>3</v>
      </c>
      <c r="AD475" s="47" t="b">
        <v>1</v>
      </c>
      <c r="AE475" s="50">
        <v>10</v>
      </c>
      <c r="AF475" s="48" t="s">
        <v>9</v>
      </c>
      <c r="AG475" s="49">
        <v>1</v>
      </c>
      <c r="AH475" s="49">
        <v>3915</v>
      </c>
      <c r="AI475" s="49">
        <v>10677</v>
      </c>
      <c r="AJ475" s="49">
        <v>1068</v>
      </c>
      <c r="AK475" s="49">
        <v>11745</v>
      </c>
      <c r="AL475" s="50">
        <v>10677</v>
      </c>
      <c r="AM475" s="50">
        <v>1068</v>
      </c>
      <c r="AN475" s="50">
        <v>11745</v>
      </c>
      <c r="AO475" s="47"/>
      <c r="AP475" s="48" t="s">
        <v>84</v>
      </c>
      <c r="AQ475" s="51">
        <v>3</v>
      </c>
      <c r="AR475" s="48" t="s">
        <v>221</v>
      </c>
      <c r="AS475" s="48" t="s">
        <v>237</v>
      </c>
      <c r="AT475" s="47" t="b">
        <v>0</v>
      </c>
      <c r="AU475" s="48" t="s">
        <v>81</v>
      </c>
      <c r="AV475" s="48"/>
      <c r="AW475" s="48" t="s">
        <v>222</v>
      </c>
      <c r="AX475" s="48"/>
      <c r="AY475" s="48" t="s">
        <v>85</v>
      </c>
      <c r="AZ475" s="47" t="b">
        <v>0</v>
      </c>
      <c r="BA475" s="47"/>
      <c r="BB475" s="47"/>
      <c r="BC475" s="48"/>
      <c r="BD475" s="48"/>
      <c r="BE475" s="47" t="b">
        <v>0</v>
      </c>
      <c r="BF475" s="47" t="b">
        <v>0</v>
      </c>
      <c r="BG475" s="48"/>
      <c r="BH475" s="48"/>
      <c r="BI475" s="49">
        <v>0</v>
      </c>
      <c r="BJ475" s="49">
        <v>0</v>
      </c>
      <c r="BK475" s="49">
        <v>11745</v>
      </c>
      <c r="BL475" s="48"/>
      <c r="BM475" s="48"/>
      <c r="BN475" s="48"/>
      <c r="BO475" s="48"/>
      <c r="BP475" s="48" t="s">
        <v>181</v>
      </c>
      <c r="BQ475" s="48"/>
      <c r="BR475" s="48"/>
      <c r="BS475" s="48">
        <v>0</v>
      </c>
      <c r="BT475" s="48"/>
      <c r="BU475" s="48"/>
      <c r="BW475" s="24" t="str">
        <f ca="1">VLOOKUP(BX475,Data!B:D,3,0)</f>
        <v>김화니</v>
      </c>
      <c r="BX475" s="24" t="str">
        <f>IFERROR(VLOOKUP(M475, 할인점점포등록!E:I, 5, 0), M475)</f>
        <v>복산나이스</v>
      </c>
    </row>
    <row r="476" spans="2:76" ht="16.5" customHeight="1" x14ac:dyDescent="0.3">
      <c r="B476" s="47"/>
      <c r="C476" s="47" t="b">
        <v>1</v>
      </c>
      <c r="D476" s="48"/>
      <c r="E476" s="48" t="s">
        <v>211</v>
      </c>
      <c r="F476" s="48">
        <v>202610020010</v>
      </c>
      <c r="G476" s="52">
        <v>46297</v>
      </c>
      <c r="H476" s="48" t="s">
        <v>82</v>
      </c>
      <c r="I476" s="48" t="s">
        <v>83</v>
      </c>
      <c r="J476" s="48" t="s">
        <v>212</v>
      </c>
      <c r="K476" s="48" t="s">
        <v>213</v>
      </c>
      <c r="L476" s="48" t="s">
        <v>449</v>
      </c>
      <c r="M476" s="48" t="s">
        <v>449</v>
      </c>
      <c r="N476" s="48"/>
      <c r="O476" s="47" t="s">
        <v>450</v>
      </c>
      <c r="P476" s="48" t="s">
        <v>451</v>
      </c>
      <c r="Q476" s="48"/>
      <c r="R476" s="47" t="b">
        <v>0</v>
      </c>
      <c r="S476" s="48" t="s">
        <v>223</v>
      </c>
      <c r="T476" s="48" t="s">
        <v>224</v>
      </c>
      <c r="U476" s="48">
        <v>300</v>
      </c>
      <c r="V476" s="48" t="s">
        <v>218</v>
      </c>
      <c r="W476" s="48" t="s">
        <v>219</v>
      </c>
      <c r="X476" s="48" t="s">
        <v>225</v>
      </c>
      <c r="Y476" s="47"/>
      <c r="Z476" s="48" t="s">
        <v>84</v>
      </c>
      <c r="AA476" s="49">
        <v>44400</v>
      </c>
      <c r="AB476" s="49">
        <v>39960</v>
      </c>
      <c r="AC476" s="49">
        <v>20</v>
      </c>
      <c r="AD476" s="47" t="b">
        <v>1</v>
      </c>
      <c r="AE476" s="50">
        <v>10</v>
      </c>
      <c r="AF476" s="48" t="s">
        <v>9</v>
      </c>
      <c r="AG476" s="49">
        <v>1</v>
      </c>
      <c r="AH476" s="49">
        <v>39960</v>
      </c>
      <c r="AI476" s="49">
        <v>726545</v>
      </c>
      <c r="AJ476" s="49">
        <v>72655</v>
      </c>
      <c r="AK476" s="49">
        <v>799200</v>
      </c>
      <c r="AL476" s="50">
        <v>726545</v>
      </c>
      <c r="AM476" s="50">
        <v>72655</v>
      </c>
      <c r="AN476" s="50">
        <v>799200</v>
      </c>
      <c r="AO476" s="47"/>
      <c r="AP476" s="48" t="s">
        <v>84</v>
      </c>
      <c r="AQ476" s="51">
        <v>20</v>
      </c>
      <c r="AR476" s="48" t="s">
        <v>221</v>
      </c>
      <c r="AS476" s="48">
        <v>26005</v>
      </c>
      <c r="AT476" s="47" t="b">
        <v>0</v>
      </c>
      <c r="AU476" s="48" t="s">
        <v>81</v>
      </c>
      <c r="AV476" s="48"/>
      <c r="AW476" s="48" t="s">
        <v>222</v>
      </c>
      <c r="AX476" s="48"/>
      <c r="AY476" s="48" t="s">
        <v>85</v>
      </c>
      <c r="AZ476" s="47" t="b">
        <v>0</v>
      </c>
      <c r="BA476" s="47"/>
      <c r="BB476" s="47"/>
      <c r="BC476" s="48"/>
      <c r="BD476" s="48"/>
      <c r="BE476" s="47" t="b">
        <v>0</v>
      </c>
      <c r="BF476" s="47" t="b">
        <v>0</v>
      </c>
      <c r="BG476" s="48"/>
      <c r="BH476" s="48"/>
      <c r="BI476" s="49">
        <v>0</v>
      </c>
      <c r="BJ476" s="49">
        <v>0</v>
      </c>
      <c r="BK476" s="49">
        <v>799200</v>
      </c>
      <c r="BL476" s="48"/>
      <c r="BM476" s="48"/>
      <c r="BN476" s="48"/>
      <c r="BO476" s="48"/>
      <c r="BP476" s="48" t="s">
        <v>181</v>
      </c>
      <c r="BQ476" s="48"/>
      <c r="BR476" s="48"/>
      <c r="BS476" s="48">
        <v>0</v>
      </c>
      <c r="BT476" s="48"/>
      <c r="BU476" s="48"/>
      <c r="BW476" s="24" t="str">
        <f ca="1">VLOOKUP(BX476,Data!B:D,3,0)</f>
        <v>김화니</v>
      </c>
      <c r="BX476" s="24" t="str">
        <f>IFERROR(VLOOKUP(M476, 할인점점포등록!E:I, 5, 0), M476)</f>
        <v>복산나이스</v>
      </c>
    </row>
    <row r="477" spans="2:76" ht="16.5" customHeight="1" x14ac:dyDescent="0.3">
      <c r="B477" s="47"/>
      <c r="C477" s="47" t="b">
        <v>1</v>
      </c>
      <c r="D477" s="48"/>
      <c r="E477" s="48" t="s">
        <v>211</v>
      </c>
      <c r="F477" s="48">
        <v>202610020010</v>
      </c>
      <c r="G477" s="52">
        <v>46297</v>
      </c>
      <c r="H477" s="48" t="s">
        <v>82</v>
      </c>
      <c r="I477" s="48" t="s">
        <v>83</v>
      </c>
      <c r="J477" s="48" t="s">
        <v>212</v>
      </c>
      <c r="K477" s="48" t="s">
        <v>213</v>
      </c>
      <c r="L477" s="48" t="s">
        <v>449</v>
      </c>
      <c r="M477" s="48" t="s">
        <v>449</v>
      </c>
      <c r="N477" s="48"/>
      <c r="O477" s="47" t="s">
        <v>450</v>
      </c>
      <c r="P477" s="48" t="s">
        <v>451</v>
      </c>
      <c r="Q477" s="48"/>
      <c r="R477" s="47" t="b">
        <v>0</v>
      </c>
      <c r="S477" s="48" t="s">
        <v>267</v>
      </c>
      <c r="T477" s="48" t="s">
        <v>224</v>
      </c>
      <c r="U477" s="48">
        <v>30</v>
      </c>
      <c r="V477" s="48" t="s">
        <v>218</v>
      </c>
      <c r="W477" s="48" t="s">
        <v>219</v>
      </c>
      <c r="X477" s="48" t="s">
        <v>225</v>
      </c>
      <c r="Y477" s="47"/>
      <c r="Z477" s="48" t="s">
        <v>84</v>
      </c>
      <c r="AA477" s="49">
        <v>4440</v>
      </c>
      <c r="AB477" s="49">
        <v>3996</v>
      </c>
      <c r="AC477" s="49">
        <v>15</v>
      </c>
      <c r="AD477" s="47" t="b">
        <v>1</v>
      </c>
      <c r="AE477" s="50">
        <v>10</v>
      </c>
      <c r="AF477" s="48" t="s">
        <v>9</v>
      </c>
      <c r="AG477" s="49">
        <v>1</v>
      </c>
      <c r="AH477" s="49">
        <v>3996</v>
      </c>
      <c r="AI477" s="49">
        <v>54491</v>
      </c>
      <c r="AJ477" s="49">
        <v>5449</v>
      </c>
      <c r="AK477" s="49">
        <v>59940</v>
      </c>
      <c r="AL477" s="50">
        <v>54491</v>
      </c>
      <c r="AM477" s="50">
        <v>5449</v>
      </c>
      <c r="AN477" s="50">
        <v>59940</v>
      </c>
      <c r="AO477" s="47"/>
      <c r="AP477" s="48" t="s">
        <v>84</v>
      </c>
      <c r="AQ477" s="51">
        <v>15</v>
      </c>
      <c r="AR477" s="48" t="s">
        <v>221</v>
      </c>
      <c r="AS477" s="48" t="s">
        <v>268</v>
      </c>
      <c r="AT477" s="47" t="b">
        <v>0</v>
      </c>
      <c r="AU477" s="48" t="s">
        <v>81</v>
      </c>
      <c r="AV477" s="48"/>
      <c r="AW477" s="48" t="s">
        <v>222</v>
      </c>
      <c r="AX477" s="48"/>
      <c r="AY477" s="48" t="s">
        <v>85</v>
      </c>
      <c r="AZ477" s="47" t="b">
        <v>0</v>
      </c>
      <c r="BA477" s="47"/>
      <c r="BB477" s="47"/>
      <c r="BC477" s="48"/>
      <c r="BD477" s="48"/>
      <c r="BE477" s="47" t="b">
        <v>0</v>
      </c>
      <c r="BF477" s="47" t="b">
        <v>0</v>
      </c>
      <c r="BG477" s="48"/>
      <c r="BH477" s="48"/>
      <c r="BI477" s="49">
        <v>0</v>
      </c>
      <c r="BJ477" s="49">
        <v>0</v>
      </c>
      <c r="BK477" s="49">
        <v>59940</v>
      </c>
      <c r="BL477" s="48"/>
      <c r="BM477" s="48"/>
      <c r="BN477" s="48"/>
      <c r="BO477" s="48"/>
      <c r="BP477" s="48" t="s">
        <v>181</v>
      </c>
      <c r="BQ477" s="48"/>
      <c r="BR477" s="48"/>
      <c r="BS477" s="48">
        <v>0</v>
      </c>
      <c r="BT477" s="48"/>
      <c r="BU477" s="48"/>
      <c r="BW477" s="24" t="str">
        <f ca="1">VLOOKUP(BX477,Data!B:D,3,0)</f>
        <v>김화니</v>
      </c>
      <c r="BX477" s="24" t="str">
        <f>IFERROR(VLOOKUP(M477, 할인점점포등록!E:I, 5, 0), M477)</f>
        <v>복산나이스</v>
      </c>
    </row>
    <row r="478" spans="2:76" ht="16.5" customHeight="1" x14ac:dyDescent="0.3">
      <c r="B478" s="47"/>
      <c r="C478" s="47" t="b">
        <v>1</v>
      </c>
      <c r="D478" s="48"/>
      <c r="E478" s="48" t="s">
        <v>211</v>
      </c>
      <c r="F478" s="48">
        <v>202610020010</v>
      </c>
      <c r="G478" s="52">
        <v>46297</v>
      </c>
      <c r="H478" s="48" t="s">
        <v>82</v>
      </c>
      <c r="I478" s="48" t="s">
        <v>83</v>
      </c>
      <c r="J478" s="48" t="s">
        <v>212</v>
      </c>
      <c r="K478" s="48" t="s">
        <v>213</v>
      </c>
      <c r="L478" s="48" t="s">
        <v>449</v>
      </c>
      <c r="M478" s="48" t="s">
        <v>449</v>
      </c>
      <c r="N478" s="48"/>
      <c r="O478" s="47" t="s">
        <v>450</v>
      </c>
      <c r="P478" s="48" t="s">
        <v>451</v>
      </c>
      <c r="Q478" s="48"/>
      <c r="R478" s="47" t="b">
        <v>0</v>
      </c>
      <c r="S478" s="48" t="s">
        <v>425</v>
      </c>
      <c r="T478" s="48" t="s">
        <v>426</v>
      </c>
      <c r="U478" s="48">
        <v>100</v>
      </c>
      <c r="V478" s="48" t="s">
        <v>234</v>
      </c>
      <c r="W478" s="48" t="s">
        <v>235</v>
      </c>
      <c r="X478" s="48" t="s">
        <v>330</v>
      </c>
      <c r="Y478" s="47"/>
      <c r="Z478" s="48" t="s">
        <v>84</v>
      </c>
      <c r="AA478" s="49">
        <v>44300</v>
      </c>
      <c r="AB478" s="49">
        <v>39870</v>
      </c>
      <c r="AC478" s="49">
        <v>3</v>
      </c>
      <c r="AD478" s="47" t="b">
        <v>1</v>
      </c>
      <c r="AE478" s="50">
        <v>10</v>
      </c>
      <c r="AF478" s="48" t="s">
        <v>9</v>
      </c>
      <c r="AG478" s="49">
        <v>1</v>
      </c>
      <c r="AH478" s="49">
        <v>39870</v>
      </c>
      <c r="AI478" s="49">
        <v>108736</v>
      </c>
      <c r="AJ478" s="49">
        <v>10874</v>
      </c>
      <c r="AK478" s="49">
        <v>119610</v>
      </c>
      <c r="AL478" s="50">
        <v>108736</v>
      </c>
      <c r="AM478" s="50">
        <v>10874</v>
      </c>
      <c r="AN478" s="50">
        <v>119610</v>
      </c>
      <c r="AO478" s="47"/>
      <c r="AP478" s="48" t="s">
        <v>84</v>
      </c>
      <c r="AQ478" s="51">
        <v>3</v>
      </c>
      <c r="AR478" s="48" t="s">
        <v>221</v>
      </c>
      <c r="AS478" s="48" t="s">
        <v>271</v>
      </c>
      <c r="AT478" s="47" t="b">
        <v>0</v>
      </c>
      <c r="AU478" s="48" t="s">
        <v>81</v>
      </c>
      <c r="AV478" s="48"/>
      <c r="AW478" s="48" t="s">
        <v>222</v>
      </c>
      <c r="AX478" s="48"/>
      <c r="AY478" s="48" t="s">
        <v>85</v>
      </c>
      <c r="AZ478" s="47" t="b">
        <v>0</v>
      </c>
      <c r="BA478" s="47"/>
      <c r="BB478" s="47"/>
      <c r="BC478" s="48"/>
      <c r="BD478" s="48"/>
      <c r="BE478" s="47" t="b">
        <v>0</v>
      </c>
      <c r="BF478" s="47" t="b">
        <v>0</v>
      </c>
      <c r="BG478" s="48"/>
      <c r="BH478" s="48"/>
      <c r="BI478" s="49">
        <v>0</v>
      </c>
      <c r="BJ478" s="49">
        <v>0</v>
      </c>
      <c r="BK478" s="49">
        <v>119610</v>
      </c>
      <c r="BL478" s="48"/>
      <c r="BM478" s="48"/>
      <c r="BN478" s="48"/>
      <c r="BO478" s="48"/>
      <c r="BP478" s="48" t="s">
        <v>181</v>
      </c>
      <c r="BQ478" s="48"/>
      <c r="BR478" s="48"/>
      <c r="BS478" s="48">
        <v>0</v>
      </c>
      <c r="BT478" s="48"/>
      <c r="BU478" s="48"/>
      <c r="BW478" s="24" t="str">
        <f ca="1">VLOOKUP(BX478,Data!B:D,3,0)</f>
        <v>김화니</v>
      </c>
      <c r="BX478" s="24" t="str">
        <f>IFERROR(VLOOKUP(M478, 할인점점포등록!E:I, 5, 0), M478)</f>
        <v>복산나이스</v>
      </c>
    </row>
    <row r="479" spans="2:76" ht="16.5" customHeight="1" x14ac:dyDescent="0.3">
      <c r="B479" s="47"/>
      <c r="C479" s="47" t="b">
        <v>1</v>
      </c>
      <c r="D479" s="48"/>
      <c r="E479" s="48" t="s">
        <v>211</v>
      </c>
      <c r="F479" s="48">
        <v>202610020010</v>
      </c>
      <c r="G479" s="52">
        <v>46297</v>
      </c>
      <c r="H479" s="48" t="s">
        <v>82</v>
      </c>
      <c r="I479" s="48" t="s">
        <v>83</v>
      </c>
      <c r="J479" s="48" t="s">
        <v>212</v>
      </c>
      <c r="K479" s="48" t="s">
        <v>213</v>
      </c>
      <c r="L479" s="48" t="s">
        <v>449</v>
      </c>
      <c r="M479" s="48" t="s">
        <v>449</v>
      </c>
      <c r="N479" s="48"/>
      <c r="O479" s="47" t="s">
        <v>450</v>
      </c>
      <c r="P479" s="48" t="s">
        <v>451</v>
      </c>
      <c r="Q479" s="48"/>
      <c r="R479" s="47" t="b">
        <v>0</v>
      </c>
      <c r="S479" s="48" t="s">
        <v>369</v>
      </c>
      <c r="T479" s="48" t="s">
        <v>370</v>
      </c>
      <c r="U479" s="48">
        <v>60</v>
      </c>
      <c r="V479" s="48" t="s">
        <v>234</v>
      </c>
      <c r="W479" s="48" t="s">
        <v>235</v>
      </c>
      <c r="X479" s="48" t="s">
        <v>236</v>
      </c>
      <c r="Y479" s="47"/>
      <c r="Z479" s="48" t="s">
        <v>84</v>
      </c>
      <c r="AA479" s="49">
        <v>28980</v>
      </c>
      <c r="AB479" s="49">
        <v>26082</v>
      </c>
      <c r="AC479" s="49">
        <v>30</v>
      </c>
      <c r="AD479" s="47" t="b">
        <v>1</v>
      </c>
      <c r="AE479" s="50">
        <v>10</v>
      </c>
      <c r="AF479" s="48" t="s">
        <v>9</v>
      </c>
      <c r="AG479" s="49">
        <v>1</v>
      </c>
      <c r="AH479" s="49">
        <v>26082</v>
      </c>
      <c r="AI479" s="49">
        <v>711327</v>
      </c>
      <c r="AJ479" s="49">
        <v>71133</v>
      </c>
      <c r="AK479" s="49">
        <v>782460</v>
      </c>
      <c r="AL479" s="50">
        <v>711327</v>
      </c>
      <c r="AM479" s="50">
        <v>71133</v>
      </c>
      <c r="AN479" s="50">
        <v>782460</v>
      </c>
      <c r="AO479" s="47"/>
      <c r="AP479" s="48" t="s">
        <v>84</v>
      </c>
      <c r="AQ479" s="51">
        <v>30</v>
      </c>
      <c r="AR479" s="48" t="s">
        <v>221</v>
      </c>
      <c r="AS479" s="48">
        <v>26002</v>
      </c>
      <c r="AT479" s="47" t="b">
        <v>0</v>
      </c>
      <c r="AU479" s="48" t="s">
        <v>81</v>
      </c>
      <c r="AV479" s="48"/>
      <c r="AW479" s="48" t="s">
        <v>222</v>
      </c>
      <c r="AX479" s="48"/>
      <c r="AY479" s="48" t="s">
        <v>85</v>
      </c>
      <c r="AZ479" s="47" t="b">
        <v>0</v>
      </c>
      <c r="BA479" s="47"/>
      <c r="BB479" s="47"/>
      <c r="BC479" s="48"/>
      <c r="BD479" s="48"/>
      <c r="BE479" s="47" t="b">
        <v>0</v>
      </c>
      <c r="BF479" s="47" t="b">
        <v>0</v>
      </c>
      <c r="BG479" s="48"/>
      <c r="BH479" s="48"/>
      <c r="BI479" s="49">
        <v>0</v>
      </c>
      <c r="BJ479" s="49">
        <v>0</v>
      </c>
      <c r="BK479" s="49">
        <v>782460</v>
      </c>
      <c r="BL479" s="48"/>
      <c r="BM479" s="48"/>
      <c r="BN479" s="48"/>
      <c r="BO479" s="48"/>
      <c r="BP479" s="48" t="s">
        <v>181</v>
      </c>
      <c r="BQ479" s="48"/>
      <c r="BR479" s="48"/>
      <c r="BS479" s="48">
        <v>0</v>
      </c>
      <c r="BT479" s="48"/>
      <c r="BU479" s="48"/>
      <c r="BW479" s="24" t="str">
        <f ca="1">VLOOKUP(BX479,Data!B:D,3,0)</f>
        <v>김화니</v>
      </c>
      <c r="BX479" s="24" t="str">
        <f>IFERROR(VLOOKUP(M479, 할인점점포등록!E:I, 5, 0), M479)</f>
        <v>복산나이스</v>
      </c>
    </row>
    <row r="480" spans="2:76" ht="16.5" customHeight="1" x14ac:dyDescent="0.3">
      <c r="B480" s="47"/>
      <c r="C480" s="47" t="b">
        <v>1</v>
      </c>
      <c r="D480" s="48"/>
      <c r="E480" s="48" t="s">
        <v>211</v>
      </c>
      <c r="F480" s="48">
        <v>202610020010</v>
      </c>
      <c r="G480" s="52">
        <v>46297</v>
      </c>
      <c r="H480" s="48" t="s">
        <v>82</v>
      </c>
      <c r="I480" s="48" t="s">
        <v>83</v>
      </c>
      <c r="J480" s="48" t="s">
        <v>212</v>
      </c>
      <c r="K480" s="48" t="s">
        <v>213</v>
      </c>
      <c r="L480" s="48" t="s">
        <v>449</v>
      </c>
      <c r="M480" s="48" t="s">
        <v>449</v>
      </c>
      <c r="N480" s="48"/>
      <c r="O480" s="47" t="s">
        <v>450</v>
      </c>
      <c r="P480" s="48" t="s">
        <v>451</v>
      </c>
      <c r="Q480" s="48"/>
      <c r="R480" s="47" t="b">
        <v>0</v>
      </c>
      <c r="S480" s="48" t="s">
        <v>373</v>
      </c>
      <c r="T480" s="48" t="s">
        <v>374</v>
      </c>
      <c r="U480" s="48">
        <v>1</v>
      </c>
      <c r="V480" s="48" t="s">
        <v>234</v>
      </c>
      <c r="W480" s="48" t="s">
        <v>375</v>
      </c>
      <c r="X480" s="48" t="s">
        <v>376</v>
      </c>
      <c r="Y480" s="47"/>
      <c r="Z480" s="48" t="s">
        <v>84</v>
      </c>
      <c r="AA480" s="49">
        <v>9000</v>
      </c>
      <c r="AB480" s="49">
        <v>8100</v>
      </c>
      <c r="AC480" s="49">
        <v>10</v>
      </c>
      <c r="AD480" s="47" t="b">
        <v>1</v>
      </c>
      <c r="AE480" s="50">
        <v>10</v>
      </c>
      <c r="AF480" s="48" t="s">
        <v>9</v>
      </c>
      <c r="AG480" s="49">
        <v>1</v>
      </c>
      <c r="AH480" s="49">
        <v>8100</v>
      </c>
      <c r="AI480" s="49">
        <v>73636</v>
      </c>
      <c r="AJ480" s="49">
        <v>7364</v>
      </c>
      <c r="AK480" s="49">
        <v>81000</v>
      </c>
      <c r="AL480" s="50">
        <v>73636</v>
      </c>
      <c r="AM480" s="50">
        <v>7364</v>
      </c>
      <c r="AN480" s="50">
        <v>81000</v>
      </c>
      <c r="AO480" s="47"/>
      <c r="AP480" s="48" t="s">
        <v>84</v>
      </c>
      <c r="AQ480" s="51">
        <v>10</v>
      </c>
      <c r="AR480" s="48" t="s">
        <v>221</v>
      </c>
      <c r="AS480" s="48">
        <v>25001</v>
      </c>
      <c r="AT480" s="47" t="b">
        <v>0</v>
      </c>
      <c r="AU480" s="48" t="s">
        <v>81</v>
      </c>
      <c r="AV480" s="48"/>
      <c r="AW480" s="48" t="s">
        <v>222</v>
      </c>
      <c r="AX480" s="48"/>
      <c r="AY480" s="48" t="s">
        <v>85</v>
      </c>
      <c r="AZ480" s="47" t="b">
        <v>0</v>
      </c>
      <c r="BA480" s="47"/>
      <c r="BB480" s="47"/>
      <c r="BC480" s="48"/>
      <c r="BD480" s="48"/>
      <c r="BE480" s="47" t="b">
        <v>0</v>
      </c>
      <c r="BF480" s="47" t="b">
        <v>0</v>
      </c>
      <c r="BG480" s="48"/>
      <c r="BH480" s="48"/>
      <c r="BI480" s="49">
        <v>0</v>
      </c>
      <c r="BJ480" s="49">
        <v>0</v>
      </c>
      <c r="BK480" s="49">
        <v>81000</v>
      </c>
      <c r="BL480" s="48"/>
      <c r="BM480" s="48"/>
      <c r="BN480" s="48"/>
      <c r="BO480" s="48"/>
      <c r="BP480" s="48" t="s">
        <v>181</v>
      </c>
      <c r="BQ480" s="48"/>
      <c r="BR480" s="48"/>
      <c r="BS480" s="48">
        <v>0</v>
      </c>
      <c r="BT480" s="48"/>
      <c r="BU480" s="48"/>
      <c r="BW480" s="24" t="str">
        <f ca="1">VLOOKUP(BX480,Data!B:D,3,0)</f>
        <v>김화니</v>
      </c>
      <c r="BX480" s="24" t="str">
        <f>IFERROR(VLOOKUP(M480, 할인점점포등록!E:I, 5, 0), M480)</f>
        <v>복산나이스</v>
      </c>
    </row>
    <row r="481" spans="2:76" ht="16.5" customHeight="1" x14ac:dyDescent="0.3">
      <c r="B481" s="47"/>
      <c r="C481" s="47" t="b">
        <v>1</v>
      </c>
      <c r="D481" s="48"/>
      <c r="E481" s="48" t="s">
        <v>211</v>
      </c>
      <c r="F481" s="48">
        <v>202610020010</v>
      </c>
      <c r="G481" s="52">
        <v>46297</v>
      </c>
      <c r="H481" s="48" t="s">
        <v>82</v>
      </c>
      <c r="I481" s="48" t="s">
        <v>83</v>
      </c>
      <c r="J481" s="48" t="s">
        <v>212</v>
      </c>
      <c r="K481" s="48" t="s">
        <v>213</v>
      </c>
      <c r="L481" s="48" t="s">
        <v>449</v>
      </c>
      <c r="M481" s="48" t="s">
        <v>449</v>
      </c>
      <c r="N481" s="48"/>
      <c r="O481" s="47" t="s">
        <v>450</v>
      </c>
      <c r="P481" s="48" t="s">
        <v>451</v>
      </c>
      <c r="Q481" s="48"/>
      <c r="R481" s="47" t="b">
        <v>0</v>
      </c>
      <c r="S481" s="48" t="s">
        <v>414</v>
      </c>
      <c r="T481" s="48" t="s">
        <v>395</v>
      </c>
      <c r="U481" s="48">
        <v>500</v>
      </c>
      <c r="V481" s="48" t="s">
        <v>234</v>
      </c>
      <c r="W481" s="48" t="s">
        <v>235</v>
      </c>
      <c r="X481" s="48" t="s">
        <v>236</v>
      </c>
      <c r="Y481" s="47"/>
      <c r="Z481" s="48" t="s">
        <v>84</v>
      </c>
      <c r="AA481" s="49">
        <v>62500</v>
      </c>
      <c r="AB481" s="49">
        <v>56250</v>
      </c>
      <c r="AC481" s="49">
        <v>5</v>
      </c>
      <c r="AD481" s="47" t="b">
        <v>1</v>
      </c>
      <c r="AE481" s="50">
        <v>10</v>
      </c>
      <c r="AF481" s="48" t="s">
        <v>9</v>
      </c>
      <c r="AG481" s="49">
        <v>1</v>
      </c>
      <c r="AH481" s="49">
        <v>56250</v>
      </c>
      <c r="AI481" s="49">
        <v>255682</v>
      </c>
      <c r="AJ481" s="49">
        <v>25568</v>
      </c>
      <c r="AK481" s="49">
        <v>281250</v>
      </c>
      <c r="AL481" s="50">
        <v>255682</v>
      </c>
      <c r="AM481" s="50">
        <v>25568</v>
      </c>
      <c r="AN481" s="50">
        <v>281250</v>
      </c>
      <c r="AO481" s="47"/>
      <c r="AP481" s="48" t="s">
        <v>84</v>
      </c>
      <c r="AQ481" s="51">
        <v>5</v>
      </c>
      <c r="AR481" s="48" t="s">
        <v>221</v>
      </c>
      <c r="AS481" s="48" t="s">
        <v>271</v>
      </c>
      <c r="AT481" s="47" t="b">
        <v>0</v>
      </c>
      <c r="AU481" s="48" t="s">
        <v>81</v>
      </c>
      <c r="AV481" s="48"/>
      <c r="AW481" s="48" t="s">
        <v>222</v>
      </c>
      <c r="AX481" s="48"/>
      <c r="AY481" s="48" t="s">
        <v>85</v>
      </c>
      <c r="AZ481" s="47" t="b">
        <v>0</v>
      </c>
      <c r="BA481" s="47"/>
      <c r="BB481" s="47"/>
      <c r="BC481" s="48"/>
      <c r="BD481" s="48"/>
      <c r="BE481" s="47" t="b">
        <v>0</v>
      </c>
      <c r="BF481" s="47" t="b">
        <v>0</v>
      </c>
      <c r="BG481" s="48"/>
      <c r="BH481" s="48"/>
      <c r="BI481" s="49">
        <v>0</v>
      </c>
      <c r="BJ481" s="49">
        <v>0</v>
      </c>
      <c r="BK481" s="49">
        <v>281250</v>
      </c>
      <c r="BL481" s="48"/>
      <c r="BM481" s="48"/>
      <c r="BN481" s="48"/>
      <c r="BO481" s="48"/>
      <c r="BP481" s="48" t="s">
        <v>181</v>
      </c>
      <c r="BQ481" s="48"/>
      <c r="BR481" s="48"/>
      <c r="BS481" s="48">
        <v>0</v>
      </c>
      <c r="BT481" s="48"/>
      <c r="BU481" s="48"/>
      <c r="BW481" s="24" t="str">
        <f ca="1">VLOOKUP(BX481,Data!B:D,3,0)</f>
        <v>김화니</v>
      </c>
      <c r="BX481" s="24" t="str">
        <f>IFERROR(VLOOKUP(M481, 할인점점포등록!E:I, 5, 0), M481)</f>
        <v>복산나이스</v>
      </c>
    </row>
    <row r="482" spans="2:76" ht="16.5" customHeight="1" x14ac:dyDescent="0.3">
      <c r="B482" s="47"/>
      <c r="C482" s="47" t="b">
        <v>1</v>
      </c>
      <c r="D482" s="48"/>
      <c r="E482" s="48" t="s">
        <v>211</v>
      </c>
      <c r="F482" s="48">
        <v>202610020010</v>
      </c>
      <c r="G482" s="52">
        <v>46297</v>
      </c>
      <c r="H482" s="48" t="s">
        <v>82</v>
      </c>
      <c r="I482" s="48" t="s">
        <v>83</v>
      </c>
      <c r="J482" s="48" t="s">
        <v>212</v>
      </c>
      <c r="K482" s="48" t="s">
        <v>213</v>
      </c>
      <c r="L482" s="48" t="s">
        <v>449</v>
      </c>
      <c r="M482" s="48" t="s">
        <v>449</v>
      </c>
      <c r="N482" s="48"/>
      <c r="O482" s="47" t="s">
        <v>450</v>
      </c>
      <c r="P482" s="48" t="s">
        <v>451</v>
      </c>
      <c r="Q482" s="48"/>
      <c r="R482" s="47" t="b">
        <v>0</v>
      </c>
      <c r="S482" s="48" t="s">
        <v>216</v>
      </c>
      <c r="T482" s="48" t="s">
        <v>217</v>
      </c>
      <c r="U482" s="48">
        <v>90</v>
      </c>
      <c r="V482" s="48" t="s">
        <v>218</v>
      </c>
      <c r="W482" s="48" t="s">
        <v>219</v>
      </c>
      <c r="X482" s="48" t="s">
        <v>220</v>
      </c>
      <c r="Y482" s="47"/>
      <c r="Z482" s="48" t="s">
        <v>84</v>
      </c>
      <c r="AA482" s="49">
        <v>36000</v>
      </c>
      <c r="AB482" s="49">
        <v>32400</v>
      </c>
      <c r="AC482" s="49">
        <v>70</v>
      </c>
      <c r="AD482" s="47" t="b">
        <v>1</v>
      </c>
      <c r="AE482" s="50">
        <v>10</v>
      </c>
      <c r="AF482" s="48" t="s">
        <v>9</v>
      </c>
      <c r="AG482" s="49">
        <v>1</v>
      </c>
      <c r="AH482" s="49">
        <v>32400</v>
      </c>
      <c r="AI482" s="49">
        <v>2061818</v>
      </c>
      <c r="AJ482" s="49">
        <v>206182</v>
      </c>
      <c r="AK482" s="49">
        <v>2268000</v>
      </c>
      <c r="AL482" s="50">
        <v>2061818</v>
      </c>
      <c r="AM482" s="50">
        <v>206182</v>
      </c>
      <c r="AN482" s="50">
        <v>2268000</v>
      </c>
      <c r="AO482" s="47"/>
      <c r="AP482" s="48" t="s">
        <v>84</v>
      </c>
      <c r="AQ482" s="51">
        <v>70</v>
      </c>
      <c r="AR482" s="48" t="s">
        <v>221</v>
      </c>
      <c r="AS482" s="48">
        <v>26003</v>
      </c>
      <c r="AT482" s="47" t="b">
        <v>0</v>
      </c>
      <c r="AU482" s="48" t="s">
        <v>81</v>
      </c>
      <c r="AV482" s="48"/>
      <c r="AW482" s="48" t="s">
        <v>222</v>
      </c>
      <c r="AX482" s="48"/>
      <c r="AY482" s="48" t="s">
        <v>85</v>
      </c>
      <c r="AZ482" s="47" t="b">
        <v>0</v>
      </c>
      <c r="BA482" s="47"/>
      <c r="BB482" s="47"/>
      <c r="BC482" s="48"/>
      <c r="BD482" s="48"/>
      <c r="BE482" s="47" t="b">
        <v>0</v>
      </c>
      <c r="BF482" s="47" t="b">
        <v>0</v>
      </c>
      <c r="BG482" s="48"/>
      <c r="BH482" s="48"/>
      <c r="BI482" s="49">
        <v>0</v>
      </c>
      <c r="BJ482" s="49">
        <v>0</v>
      </c>
      <c r="BK482" s="49">
        <v>2268000</v>
      </c>
      <c r="BL482" s="48"/>
      <c r="BM482" s="48"/>
      <c r="BN482" s="48"/>
      <c r="BO482" s="48"/>
      <c r="BP482" s="48" t="s">
        <v>181</v>
      </c>
      <c r="BQ482" s="48"/>
      <c r="BR482" s="48"/>
      <c r="BS482" s="48">
        <v>0</v>
      </c>
      <c r="BT482" s="48"/>
      <c r="BU482" s="48"/>
      <c r="BV482" t="s">
        <v>193</v>
      </c>
      <c r="BW482" s="24" t="str">
        <f ca="1">VLOOKUP(BX482,Data!B:D,3,0)</f>
        <v>김화니</v>
      </c>
      <c r="BX482" s="24" t="str">
        <f>IFERROR(VLOOKUP(M482, 할인점점포등록!E:I, 5, 0), M482)</f>
        <v>복산나이스</v>
      </c>
    </row>
    <row r="483" spans="2:76" ht="16.5" customHeight="1" x14ac:dyDescent="0.3">
      <c r="B483" s="47"/>
      <c r="C483" s="47" t="b">
        <v>1</v>
      </c>
      <c r="D483" s="48"/>
      <c r="E483" s="48" t="s">
        <v>211</v>
      </c>
      <c r="F483" s="48">
        <v>202610020010</v>
      </c>
      <c r="G483" s="52">
        <v>46297</v>
      </c>
      <c r="H483" s="48" t="s">
        <v>82</v>
      </c>
      <c r="I483" s="48" t="s">
        <v>83</v>
      </c>
      <c r="J483" s="48" t="s">
        <v>212</v>
      </c>
      <c r="K483" s="48" t="s">
        <v>213</v>
      </c>
      <c r="L483" s="48" t="s">
        <v>449</v>
      </c>
      <c r="M483" s="48" t="s">
        <v>449</v>
      </c>
      <c r="N483" s="48"/>
      <c r="O483" s="47" t="s">
        <v>450</v>
      </c>
      <c r="P483" s="48" t="s">
        <v>451</v>
      </c>
      <c r="Q483" s="48"/>
      <c r="R483" s="47" t="b">
        <v>0</v>
      </c>
      <c r="S483" s="48" t="s">
        <v>337</v>
      </c>
      <c r="T483" s="48" t="s">
        <v>338</v>
      </c>
      <c r="U483" s="48">
        <v>100</v>
      </c>
      <c r="V483" s="48" t="s">
        <v>234</v>
      </c>
      <c r="W483" s="48" t="s">
        <v>235</v>
      </c>
      <c r="X483" s="48" t="s">
        <v>330</v>
      </c>
      <c r="Y483" s="47"/>
      <c r="Z483" s="48" t="s">
        <v>84</v>
      </c>
      <c r="AA483" s="49">
        <v>33000</v>
      </c>
      <c r="AB483" s="49">
        <v>29700</v>
      </c>
      <c r="AC483" s="49">
        <v>60</v>
      </c>
      <c r="AD483" s="47" t="b">
        <v>1</v>
      </c>
      <c r="AE483" s="50">
        <v>10</v>
      </c>
      <c r="AF483" s="48" t="s">
        <v>9</v>
      </c>
      <c r="AG483" s="49">
        <v>1</v>
      </c>
      <c r="AH483" s="49">
        <v>29700</v>
      </c>
      <c r="AI483" s="49">
        <v>1620000</v>
      </c>
      <c r="AJ483" s="49">
        <v>162000</v>
      </c>
      <c r="AK483" s="49">
        <v>1782000</v>
      </c>
      <c r="AL483" s="50">
        <v>1620000</v>
      </c>
      <c r="AM483" s="50">
        <v>162000</v>
      </c>
      <c r="AN483" s="50">
        <v>1782000</v>
      </c>
      <c r="AO483" s="47"/>
      <c r="AP483" s="48" t="s">
        <v>84</v>
      </c>
      <c r="AQ483" s="51">
        <v>60</v>
      </c>
      <c r="AR483" s="48" t="s">
        <v>221</v>
      </c>
      <c r="AS483" s="48" t="s">
        <v>981</v>
      </c>
      <c r="AT483" s="47" t="b">
        <v>0</v>
      </c>
      <c r="AU483" s="48" t="s">
        <v>81</v>
      </c>
      <c r="AV483" s="48"/>
      <c r="AW483" s="48" t="s">
        <v>222</v>
      </c>
      <c r="AX483" s="48"/>
      <c r="AY483" s="48" t="s">
        <v>85</v>
      </c>
      <c r="AZ483" s="47" t="b">
        <v>0</v>
      </c>
      <c r="BA483" s="47"/>
      <c r="BB483" s="47"/>
      <c r="BC483" s="48"/>
      <c r="BD483" s="48"/>
      <c r="BE483" s="47" t="b">
        <v>0</v>
      </c>
      <c r="BF483" s="47" t="b">
        <v>0</v>
      </c>
      <c r="BG483" s="48"/>
      <c r="BH483" s="48"/>
      <c r="BI483" s="49">
        <v>0</v>
      </c>
      <c r="BJ483" s="49">
        <v>0</v>
      </c>
      <c r="BK483" s="49">
        <v>1782000</v>
      </c>
      <c r="BL483" s="48"/>
      <c r="BM483" s="48"/>
      <c r="BN483" s="48"/>
      <c r="BO483" s="48"/>
      <c r="BP483" s="48" t="s">
        <v>181</v>
      </c>
      <c r="BQ483" s="48"/>
      <c r="BR483" s="48"/>
      <c r="BS483" s="48">
        <v>0</v>
      </c>
      <c r="BT483" s="48"/>
      <c r="BU483" s="48"/>
      <c r="BV483" t="s">
        <v>195</v>
      </c>
      <c r="BW483" s="24" t="str">
        <f ca="1">VLOOKUP(BX483,Data!B:D,3,0)</f>
        <v>김화니</v>
      </c>
      <c r="BX483" s="24" t="str">
        <f>IFERROR(VLOOKUP(M483, 할인점점포등록!E:I, 5, 0), M483)</f>
        <v>복산나이스</v>
      </c>
    </row>
    <row r="484" spans="2:76" ht="16.5" customHeight="1" x14ac:dyDescent="0.3">
      <c r="B484" s="47"/>
      <c r="C484" s="47" t="b">
        <v>1</v>
      </c>
      <c r="D484" s="48"/>
      <c r="E484" s="48" t="s">
        <v>211</v>
      </c>
      <c r="F484" s="48">
        <v>202610020010</v>
      </c>
      <c r="G484" s="52">
        <v>46297</v>
      </c>
      <c r="H484" s="48" t="s">
        <v>82</v>
      </c>
      <c r="I484" s="48" t="s">
        <v>83</v>
      </c>
      <c r="J484" s="48" t="s">
        <v>212</v>
      </c>
      <c r="K484" s="48" t="s">
        <v>213</v>
      </c>
      <c r="L484" s="48" t="s">
        <v>449</v>
      </c>
      <c r="M484" s="48" t="s">
        <v>449</v>
      </c>
      <c r="N484" s="48"/>
      <c r="O484" s="47" t="s">
        <v>450</v>
      </c>
      <c r="P484" s="48" t="s">
        <v>451</v>
      </c>
      <c r="Q484" s="48"/>
      <c r="R484" s="47" t="b">
        <v>0</v>
      </c>
      <c r="S484" s="48" t="s">
        <v>365</v>
      </c>
      <c r="T484" s="48" t="s">
        <v>366</v>
      </c>
      <c r="U484" s="48">
        <v>30</v>
      </c>
      <c r="V484" s="48" t="s">
        <v>234</v>
      </c>
      <c r="W484" s="48" t="s">
        <v>235</v>
      </c>
      <c r="X484" s="48" t="s">
        <v>236</v>
      </c>
      <c r="Y484" s="47"/>
      <c r="Z484" s="48" t="s">
        <v>84</v>
      </c>
      <c r="AA484" s="49">
        <v>18660</v>
      </c>
      <c r="AB484" s="49">
        <v>16794</v>
      </c>
      <c r="AC484" s="49">
        <v>3</v>
      </c>
      <c r="AD484" s="47" t="b">
        <v>1</v>
      </c>
      <c r="AE484" s="50">
        <v>10</v>
      </c>
      <c r="AF484" s="48" t="s">
        <v>9</v>
      </c>
      <c r="AG484" s="49">
        <v>1</v>
      </c>
      <c r="AH484" s="49">
        <v>16794</v>
      </c>
      <c r="AI484" s="49">
        <v>45802</v>
      </c>
      <c r="AJ484" s="49">
        <v>4580</v>
      </c>
      <c r="AK484" s="49">
        <v>50382</v>
      </c>
      <c r="AL484" s="50">
        <v>45802</v>
      </c>
      <c r="AM484" s="50">
        <v>4580</v>
      </c>
      <c r="AN484" s="50">
        <v>50382</v>
      </c>
      <c r="AO484" s="47"/>
      <c r="AP484" s="48" t="s">
        <v>84</v>
      </c>
      <c r="AQ484" s="51">
        <v>3</v>
      </c>
      <c r="AR484" s="48" t="s">
        <v>221</v>
      </c>
      <c r="AS484" s="48">
        <v>25001</v>
      </c>
      <c r="AT484" s="47" t="b">
        <v>0</v>
      </c>
      <c r="AU484" s="48" t="s">
        <v>81</v>
      </c>
      <c r="AV484" s="48"/>
      <c r="AW484" s="48" t="s">
        <v>222</v>
      </c>
      <c r="AX484" s="48"/>
      <c r="AY484" s="48" t="s">
        <v>85</v>
      </c>
      <c r="AZ484" s="47" t="b">
        <v>0</v>
      </c>
      <c r="BA484" s="47"/>
      <c r="BB484" s="47"/>
      <c r="BC484" s="48"/>
      <c r="BD484" s="48"/>
      <c r="BE484" s="47" t="b">
        <v>0</v>
      </c>
      <c r="BF484" s="47" t="b">
        <v>0</v>
      </c>
      <c r="BG484" s="48"/>
      <c r="BH484" s="48"/>
      <c r="BI484" s="49">
        <v>0</v>
      </c>
      <c r="BJ484" s="49">
        <v>0</v>
      </c>
      <c r="BK484" s="49">
        <v>50382</v>
      </c>
      <c r="BL484" s="48"/>
      <c r="BM484" s="48"/>
      <c r="BN484" s="48"/>
      <c r="BO484" s="48"/>
      <c r="BP484" s="48" t="s">
        <v>181</v>
      </c>
      <c r="BQ484" s="48"/>
      <c r="BR484" s="48"/>
      <c r="BS484" s="48">
        <v>0</v>
      </c>
      <c r="BT484" s="48"/>
      <c r="BU484" s="48"/>
      <c r="BW484" s="24" t="str">
        <f ca="1">VLOOKUP(BX484,Data!B:D,3,0)</f>
        <v>김화니</v>
      </c>
      <c r="BX484" s="24" t="str">
        <f>IFERROR(VLOOKUP(M484, 할인점점포등록!E:I, 5, 0), M484)</f>
        <v>복산나이스</v>
      </c>
    </row>
    <row r="485" spans="2:76" ht="16.5" customHeight="1" x14ac:dyDescent="0.3">
      <c r="B485" s="47"/>
      <c r="C485" s="47" t="b">
        <v>1</v>
      </c>
      <c r="D485" s="48"/>
      <c r="E485" s="48" t="s">
        <v>211</v>
      </c>
      <c r="F485" s="48">
        <v>202610020011</v>
      </c>
      <c r="G485" s="52">
        <v>46297</v>
      </c>
      <c r="H485" s="48" t="s">
        <v>82</v>
      </c>
      <c r="I485" s="48" t="s">
        <v>83</v>
      </c>
      <c r="J485" s="48" t="s">
        <v>212</v>
      </c>
      <c r="K485" s="48" t="s">
        <v>213</v>
      </c>
      <c r="L485" s="48" t="s">
        <v>449</v>
      </c>
      <c r="M485" s="48" t="s">
        <v>449</v>
      </c>
      <c r="N485" s="48"/>
      <c r="O485" s="47" t="s">
        <v>450</v>
      </c>
      <c r="P485" s="48" t="s">
        <v>458</v>
      </c>
      <c r="Q485" s="48"/>
      <c r="R485" s="47" t="b">
        <v>0</v>
      </c>
      <c r="S485" s="48" t="s">
        <v>308</v>
      </c>
      <c r="T485" s="48" t="s">
        <v>309</v>
      </c>
      <c r="U485" s="48">
        <v>100</v>
      </c>
      <c r="V485" s="48" t="s">
        <v>86</v>
      </c>
      <c r="W485" s="48" t="s">
        <v>283</v>
      </c>
      <c r="X485" s="48" t="s">
        <v>284</v>
      </c>
      <c r="Y485" s="47"/>
      <c r="Z485" s="48" t="s">
        <v>84</v>
      </c>
      <c r="AA485" s="49">
        <v>34600</v>
      </c>
      <c r="AB485" s="49">
        <v>31140</v>
      </c>
      <c r="AC485" s="49">
        <v>5</v>
      </c>
      <c r="AD485" s="47" t="b">
        <v>1</v>
      </c>
      <c r="AE485" s="50">
        <v>10</v>
      </c>
      <c r="AF485" s="48" t="s">
        <v>9</v>
      </c>
      <c r="AG485" s="49">
        <v>1</v>
      </c>
      <c r="AH485" s="49">
        <v>31140</v>
      </c>
      <c r="AI485" s="49">
        <v>141545</v>
      </c>
      <c r="AJ485" s="49">
        <v>14155</v>
      </c>
      <c r="AK485" s="49">
        <v>155700</v>
      </c>
      <c r="AL485" s="50">
        <v>141545</v>
      </c>
      <c r="AM485" s="50">
        <v>14155</v>
      </c>
      <c r="AN485" s="50">
        <v>155700</v>
      </c>
      <c r="AO485" s="47"/>
      <c r="AP485" s="48" t="s">
        <v>84</v>
      </c>
      <c r="AQ485" s="51">
        <v>5</v>
      </c>
      <c r="AR485" s="48" t="s">
        <v>221</v>
      </c>
      <c r="AS485" s="48">
        <v>26001</v>
      </c>
      <c r="AT485" s="47" t="b">
        <v>0</v>
      </c>
      <c r="AU485" s="48" t="s">
        <v>81</v>
      </c>
      <c r="AV485" s="48"/>
      <c r="AW485" s="48" t="s">
        <v>222</v>
      </c>
      <c r="AX485" s="48"/>
      <c r="AY485" s="48" t="s">
        <v>85</v>
      </c>
      <c r="AZ485" s="47" t="b">
        <v>0</v>
      </c>
      <c r="BA485" s="47"/>
      <c r="BB485" s="47"/>
      <c r="BC485" s="48"/>
      <c r="BD485" s="48"/>
      <c r="BE485" s="47" t="b">
        <v>0</v>
      </c>
      <c r="BF485" s="47" t="b">
        <v>0</v>
      </c>
      <c r="BG485" s="48"/>
      <c r="BH485" s="48"/>
      <c r="BI485" s="49">
        <v>0</v>
      </c>
      <c r="BJ485" s="49">
        <v>0</v>
      </c>
      <c r="BK485" s="49">
        <v>155700</v>
      </c>
      <c r="BL485" s="48"/>
      <c r="BM485" s="48"/>
      <c r="BN485" s="48"/>
      <c r="BO485" s="48"/>
      <c r="BP485" s="48" t="s">
        <v>86</v>
      </c>
      <c r="BQ485" s="48"/>
      <c r="BR485" s="48"/>
      <c r="BS485" s="48">
        <v>0</v>
      </c>
      <c r="BT485" s="48"/>
      <c r="BU485" s="48"/>
      <c r="BW485" s="24" t="str">
        <f ca="1">VLOOKUP(BX485,Data!B:D,3,0)</f>
        <v>김화니</v>
      </c>
      <c r="BX485" s="24" t="str">
        <f>IFERROR(VLOOKUP(M485, 할인점점포등록!E:I, 5, 0), M485)</f>
        <v>복산나이스</v>
      </c>
    </row>
    <row r="486" spans="2:76" ht="16.5" customHeight="1" x14ac:dyDescent="0.3">
      <c r="B486" s="47"/>
      <c r="C486" s="47" t="b">
        <v>1</v>
      </c>
      <c r="D486" s="48"/>
      <c r="E486" s="48" t="s">
        <v>211</v>
      </c>
      <c r="F486" s="48">
        <v>202610020011</v>
      </c>
      <c r="G486" s="52">
        <v>46297</v>
      </c>
      <c r="H486" s="48" t="s">
        <v>82</v>
      </c>
      <c r="I486" s="48" t="s">
        <v>83</v>
      </c>
      <c r="J486" s="48" t="s">
        <v>212</v>
      </c>
      <c r="K486" s="48" t="s">
        <v>213</v>
      </c>
      <c r="L486" s="48" t="s">
        <v>449</v>
      </c>
      <c r="M486" s="48" t="s">
        <v>449</v>
      </c>
      <c r="N486" s="48"/>
      <c r="O486" s="47" t="s">
        <v>450</v>
      </c>
      <c r="P486" s="48" t="s">
        <v>458</v>
      </c>
      <c r="Q486" s="48"/>
      <c r="R486" s="47" t="b">
        <v>0</v>
      </c>
      <c r="S486" s="48" t="s">
        <v>263</v>
      </c>
      <c r="T486" s="48" t="s">
        <v>264</v>
      </c>
      <c r="U486" s="48">
        <v>28</v>
      </c>
      <c r="V486" s="48" t="s">
        <v>234</v>
      </c>
      <c r="W486" s="48" t="s">
        <v>235</v>
      </c>
      <c r="X486" s="48" t="s">
        <v>236</v>
      </c>
      <c r="Y486" s="47"/>
      <c r="Z486" s="48" t="s">
        <v>84</v>
      </c>
      <c r="AA486" s="49">
        <v>18172</v>
      </c>
      <c r="AB486" s="49">
        <v>16355</v>
      </c>
      <c r="AC486" s="49">
        <v>20</v>
      </c>
      <c r="AD486" s="47" t="b">
        <v>1</v>
      </c>
      <c r="AE486" s="50">
        <v>10</v>
      </c>
      <c r="AF486" s="48" t="s">
        <v>9</v>
      </c>
      <c r="AG486" s="49">
        <v>1</v>
      </c>
      <c r="AH486" s="49">
        <v>16355</v>
      </c>
      <c r="AI486" s="49">
        <v>297364</v>
      </c>
      <c r="AJ486" s="49">
        <v>29736</v>
      </c>
      <c r="AK486" s="49">
        <v>327100</v>
      </c>
      <c r="AL486" s="50">
        <v>297364</v>
      </c>
      <c r="AM486" s="50">
        <v>29736</v>
      </c>
      <c r="AN486" s="50">
        <v>327100</v>
      </c>
      <c r="AO486" s="47"/>
      <c r="AP486" s="48" t="s">
        <v>84</v>
      </c>
      <c r="AQ486" s="51">
        <v>20</v>
      </c>
      <c r="AR486" s="48" t="s">
        <v>221</v>
      </c>
      <c r="AS486" s="48">
        <v>26001</v>
      </c>
      <c r="AT486" s="47" t="b">
        <v>0</v>
      </c>
      <c r="AU486" s="48" t="s">
        <v>81</v>
      </c>
      <c r="AV486" s="48"/>
      <c r="AW486" s="48" t="s">
        <v>222</v>
      </c>
      <c r="AX486" s="48"/>
      <c r="AY486" s="48" t="s">
        <v>85</v>
      </c>
      <c r="AZ486" s="47" t="b">
        <v>0</v>
      </c>
      <c r="BA486" s="47"/>
      <c r="BB486" s="47"/>
      <c r="BC486" s="48"/>
      <c r="BD486" s="48"/>
      <c r="BE486" s="47" t="b">
        <v>0</v>
      </c>
      <c r="BF486" s="47" t="b">
        <v>0</v>
      </c>
      <c r="BG486" s="48"/>
      <c r="BH486" s="48"/>
      <c r="BI486" s="49">
        <v>0</v>
      </c>
      <c r="BJ486" s="49">
        <v>0</v>
      </c>
      <c r="BK486" s="49">
        <v>327100</v>
      </c>
      <c r="BL486" s="48"/>
      <c r="BM486" s="48"/>
      <c r="BN486" s="48"/>
      <c r="BO486" s="48"/>
      <c r="BP486" s="48" t="s">
        <v>181</v>
      </c>
      <c r="BQ486" s="48"/>
      <c r="BR486" s="48"/>
      <c r="BS486" s="48">
        <v>0</v>
      </c>
      <c r="BT486" s="48"/>
      <c r="BU486" s="48"/>
      <c r="BW486" s="24" t="str">
        <f ca="1">VLOOKUP(BX486,Data!B:D,3,0)</f>
        <v>김화니</v>
      </c>
      <c r="BX486" s="24" t="str">
        <f>IFERROR(VLOOKUP(M486, 할인점점포등록!E:I, 5, 0), M486)</f>
        <v>복산나이스</v>
      </c>
    </row>
    <row r="487" spans="2:76" ht="16.5" customHeight="1" x14ac:dyDescent="0.3">
      <c r="B487" s="47"/>
      <c r="C487" s="47" t="b">
        <v>1</v>
      </c>
      <c r="D487" s="48"/>
      <c r="E487" s="48" t="s">
        <v>211</v>
      </c>
      <c r="F487" s="48">
        <v>202610020011</v>
      </c>
      <c r="G487" s="52">
        <v>46297</v>
      </c>
      <c r="H487" s="48" t="s">
        <v>82</v>
      </c>
      <c r="I487" s="48" t="s">
        <v>83</v>
      </c>
      <c r="J487" s="48" t="s">
        <v>212</v>
      </c>
      <c r="K487" s="48" t="s">
        <v>213</v>
      </c>
      <c r="L487" s="48" t="s">
        <v>449</v>
      </c>
      <c r="M487" s="48" t="s">
        <v>449</v>
      </c>
      <c r="N487" s="48"/>
      <c r="O487" s="47" t="s">
        <v>450</v>
      </c>
      <c r="P487" s="48" t="s">
        <v>458</v>
      </c>
      <c r="Q487" s="48"/>
      <c r="R487" s="47" t="b">
        <v>0</v>
      </c>
      <c r="S487" s="48" t="s">
        <v>419</v>
      </c>
      <c r="T487" s="48" t="s">
        <v>420</v>
      </c>
      <c r="U487" s="48">
        <v>11</v>
      </c>
      <c r="V487" s="48" t="s">
        <v>86</v>
      </c>
      <c r="W487" s="48" t="s">
        <v>283</v>
      </c>
      <c r="X487" s="48" t="s">
        <v>421</v>
      </c>
      <c r="Y487" s="47"/>
      <c r="Z487" s="48" t="s">
        <v>84</v>
      </c>
      <c r="AA487" s="49">
        <v>12100</v>
      </c>
      <c r="AB487" s="49">
        <v>10890</v>
      </c>
      <c r="AC487" s="49">
        <v>10</v>
      </c>
      <c r="AD487" s="47" t="b">
        <v>1</v>
      </c>
      <c r="AE487" s="50">
        <v>10</v>
      </c>
      <c r="AF487" s="48" t="s">
        <v>9</v>
      </c>
      <c r="AG487" s="49">
        <v>1</v>
      </c>
      <c r="AH487" s="49">
        <v>10890</v>
      </c>
      <c r="AI487" s="49">
        <v>99000</v>
      </c>
      <c r="AJ487" s="49">
        <v>9900</v>
      </c>
      <c r="AK487" s="49">
        <v>108900</v>
      </c>
      <c r="AL487" s="50">
        <v>99000</v>
      </c>
      <c r="AM487" s="50">
        <v>9900</v>
      </c>
      <c r="AN487" s="50">
        <v>108900</v>
      </c>
      <c r="AO487" s="47"/>
      <c r="AP487" s="48" t="s">
        <v>84</v>
      </c>
      <c r="AQ487" s="51">
        <v>10</v>
      </c>
      <c r="AR487" s="48" t="s">
        <v>221</v>
      </c>
      <c r="AS487" s="48" t="s">
        <v>422</v>
      </c>
      <c r="AT487" s="47" t="b">
        <v>0</v>
      </c>
      <c r="AU487" s="48" t="s">
        <v>81</v>
      </c>
      <c r="AV487" s="48"/>
      <c r="AW487" s="48" t="s">
        <v>222</v>
      </c>
      <c r="AX487" s="48"/>
      <c r="AY487" s="48" t="s">
        <v>85</v>
      </c>
      <c r="AZ487" s="47" t="b">
        <v>0</v>
      </c>
      <c r="BA487" s="47"/>
      <c r="BB487" s="47"/>
      <c r="BC487" s="48"/>
      <c r="BD487" s="48"/>
      <c r="BE487" s="47" t="b">
        <v>0</v>
      </c>
      <c r="BF487" s="47" t="b">
        <v>0</v>
      </c>
      <c r="BG487" s="48"/>
      <c r="BH487" s="48"/>
      <c r="BI487" s="49">
        <v>0</v>
      </c>
      <c r="BJ487" s="49">
        <v>0</v>
      </c>
      <c r="BK487" s="49">
        <v>108900</v>
      </c>
      <c r="BL487" s="48"/>
      <c r="BM487" s="48"/>
      <c r="BN487" s="48"/>
      <c r="BO487" s="48"/>
      <c r="BP487" s="48" t="s">
        <v>86</v>
      </c>
      <c r="BQ487" s="48"/>
      <c r="BR487" s="48"/>
      <c r="BS487" s="48">
        <v>0</v>
      </c>
      <c r="BT487" s="48"/>
      <c r="BU487" s="48"/>
      <c r="BW487" s="24" t="str">
        <f ca="1">VLOOKUP(BX487,Data!B:D,3,0)</f>
        <v>김화니</v>
      </c>
      <c r="BX487" s="24" t="str">
        <f>IFERROR(VLOOKUP(M487, 할인점점포등록!E:I, 5, 0), M487)</f>
        <v>복산나이스</v>
      </c>
    </row>
    <row r="488" spans="2:76" ht="16.5" customHeight="1" x14ac:dyDescent="0.3">
      <c r="B488" s="47"/>
      <c r="C488" s="47" t="b">
        <v>1</v>
      </c>
      <c r="D488" s="48"/>
      <c r="E488" s="48" t="s">
        <v>211</v>
      </c>
      <c r="F488" s="48">
        <v>202610020011</v>
      </c>
      <c r="G488" s="52">
        <v>46297</v>
      </c>
      <c r="H488" s="48" t="s">
        <v>82</v>
      </c>
      <c r="I488" s="48" t="s">
        <v>83</v>
      </c>
      <c r="J488" s="48" t="s">
        <v>212</v>
      </c>
      <c r="K488" s="48" t="s">
        <v>213</v>
      </c>
      <c r="L488" s="48" t="s">
        <v>449</v>
      </c>
      <c r="M488" s="48" t="s">
        <v>449</v>
      </c>
      <c r="N488" s="48"/>
      <c r="O488" s="47" t="s">
        <v>450</v>
      </c>
      <c r="P488" s="48" t="s">
        <v>458</v>
      </c>
      <c r="Q488" s="48"/>
      <c r="R488" s="47" t="b">
        <v>0</v>
      </c>
      <c r="S488" s="48" t="s">
        <v>423</v>
      </c>
      <c r="T488" s="48" t="s">
        <v>424</v>
      </c>
      <c r="U488" s="48">
        <v>28</v>
      </c>
      <c r="V488" s="48" t="s">
        <v>234</v>
      </c>
      <c r="W488" s="48" t="s">
        <v>235</v>
      </c>
      <c r="X488" s="48" t="s">
        <v>236</v>
      </c>
      <c r="Y488" s="47"/>
      <c r="Z488" s="48" t="s">
        <v>84</v>
      </c>
      <c r="AA488" s="49">
        <v>30800</v>
      </c>
      <c r="AB488" s="49">
        <v>27720</v>
      </c>
      <c r="AC488" s="49">
        <v>50</v>
      </c>
      <c r="AD488" s="47" t="b">
        <v>1</v>
      </c>
      <c r="AE488" s="50">
        <v>10</v>
      </c>
      <c r="AF488" s="48" t="s">
        <v>9</v>
      </c>
      <c r="AG488" s="49">
        <v>1</v>
      </c>
      <c r="AH488" s="49">
        <v>27720</v>
      </c>
      <c r="AI488" s="49">
        <v>1260000</v>
      </c>
      <c r="AJ488" s="49">
        <v>126000</v>
      </c>
      <c r="AK488" s="49">
        <v>1386000</v>
      </c>
      <c r="AL488" s="50">
        <v>1260000</v>
      </c>
      <c r="AM488" s="50">
        <v>126000</v>
      </c>
      <c r="AN488" s="50">
        <v>1386000</v>
      </c>
      <c r="AO488" s="47"/>
      <c r="AP488" s="48" t="s">
        <v>84</v>
      </c>
      <c r="AQ488" s="51">
        <v>50</v>
      </c>
      <c r="AR488" s="48" t="s">
        <v>221</v>
      </c>
      <c r="AS488" s="48">
        <v>26001</v>
      </c>
      <c r="AT488" s="47" t="b">
        <v>0</v>
      </c>
      <c r="AU488" s="48" t="s">
        <v>81</v>
      </c>
      <c r="AV488" s="48"/>
      <c r="AW488" s="48" t="s">
        <v>222</v>
      </c>
      <c r="AX488" s="48"/>
      <c r="AY488" s="48" t="s">
        <v>85</v>
      </c>
      <c r="AZ488" s="47" t="b">
        <v>0</v>
      </c>
      <c r="BA488" s="47"/>
      <c r="BB488" s="47"/>
      <c r="BC488" s="48"/>
      <c r="BD488" s="48"/>
      <c r="BE488" s="47" t="b">
        <v>0</v>
      </c>
      <c r="BF488" s="47" t="b">
        <v>0</v>
      </c>
      <c r="BG488" s="48"/>
      <c r="BH488" s="48"/>
      <c r="BI488" s="49">
        <v>0</v>
      </c>
      <c r="BJ488" s="49">
        <v>0</v>
      </c>
      <c r="BK488" s="49">
        <v>1386000</v>
      </c>
      <c r="BL488" s="48"/>
      <c r="BM488" s="48"/>
      <c r="BN488" s="48"/>
      <c r="BO488" s="48"/>
      <c r="BP488" s="48" t="s">
        <v>181</v>
      </c>
      <c r="BQ488" s="48"/>
      <c r="BR488" s="48"/>
      <c r="BS488" s="48">
        <v>0</v>
      </c>
      <c r="BT488" s="48"/>
      <c r="BU488" s="48"/>
      <c r="BW488" s="24" t="str">
        <f ca="1">VLOOKUP(BX488,Data!B:D,3,0)</f>
        <v>김화니</v>
      </c>
      <c r="BX488" s="24" t="str">
        <f>IFERROR(VLOOKUP(M488, 할인점점포등록!E:I, 5, 0), M488)</f>
        <v>복산나이스</v>
      </c>
    </row>
    <row r="489" spans="2:76" ht="16.5" customHeight="1" x14ac:dyDescent="0.3">
      <c r="B489" s="47"/>
      <c r="C489" s="47" t="b">
        <v>1</v>
      </c>
      <c r="D489" s="48"/>
      <c r="E489" s="48" t="s">
        <v>211</v>
      </c>
      <c r="F489" s="48">
        <v>202610020011</v>
      </c>
      <c r="G489" s="52">
        <v>46297</v>
      </c>
      <c r="H489" s="48" t="s">
        <v>82</v>
      </c>
      <c r="I489" s="48" t="s">
        <v>83</v>
      </c>
      <c r="J489" s="48" t="s">
        <v>212</v>
      </c>
      <c r="K489" s="48" t="s">
        <v>213</v>
      </c>
      <c r="L489" s="48" t="s">
        <v>449</v>
      </c>
      <c r="M489" s="48" t="s">
        <v>449</v>
      </c>
      <c r="N489" s="48"/>
      <c r="O489" s="47" t="s">
        <v>450</v>
      </c>
      <c r="P489" s="48" t="s">
        <v>458</v>
      </c>
      <c r="Q489" s="48"/>
      <c r="R489" s="47" t="b">
        <v>0</v>
      </c>
      <c r="S489" s="48" t="s">
        <v>324</v>
      </c>
      <c r="T489" s="48" t="s">
        <v>325</v>
      </c>
      <c r="U489" s="48">
        <v>30</v>
      </c>
      <c r="V489" s="48" t="s">
        <v>234</v>
      </c>
      <c r="W489" s="48" t="s">
        <v>235</v>
      </c>
      <c r="X489" s="48" t="s">
        <v>236</v>
      </c>
      <c r="Y489" s="47"/>
      <c r="Z489" s="48" t="s">
        <v>84</v>
      </c>
      <c r="AA489" s="49">
        <v>52530</v>
      </c>
      <c r="AB489" s="49">
        <v>47277</v>
      </c>
      <c r="AC489" s="49">
        <v>5</v>
      </c>
      <c r="AD489" s="47" t="b">
        <v>1</v>
      </c>
      <c r="AE489" s="50">
        <v>10</v>
      </c>
      <c r="AF489" s="48" t="s">
        <v>9</v>
      </c>
      <c r="AG489" s="49">
        <v>1</v>
      </c>
      <c r="AH489" s="49">
        <v>47277</v>
      </c>
      <c r="AI489" s="49">
        <v>214895</v>
      </c>
      <c r="AJ489" s="49">
        <v>21490</v>
      </c>
      <c r="AK489" s="49">
        <v>236385</v>
      </c>
      <c r="AL489" s="50">
        <v>214895</v>
      </c>
      <c r="AM489" s="50">
        <v>21490</v>
      </c>
      <c r="AN489" s="50">
        <v>236385</v>
      </c>
      <c r="AO489" s="47"/>
      <c r="AP489" s="48" t="s">
        <v>84</v>
      </c>
      <c r="AQ489" s="51">
        <v>5</v>
      </c>
      <c r="AR489" s="48" t="s">
        <v>221</v>
      </c>
      <c r="AS489" s="48" t="s">
        <v>326</v>
      </c>
      <c r="AT489" s="47" t="b">
        <v>0</v>
      </c>
      <c r="AU489" s="48" t="s">
        <v>81</v>
      </c>
      <c r="AV489" s="48"/>
      <c r="AW489" s="48" t="s">
        <v>222</v>
      </c>
      <c r="AX489" s="48"/>
      <c r="AY489" s="48" t="s">
        <v>85</v>
      </c>
      <c r="AZ489" s="47" t="b">
        <v>0</v>
      </c>
      <c r="BA489" s="47"/>
      <c r="BB489" s="47"/>
      <c r="BC489" s="48"/>
      <c r="BD489" s="48"/>
      <c r="BE489" s="47" t="b">
        <v>0</v>
      </c>
      <c r="BF489" s="47" t="b">
        <v>0</v>
      </c>
      <c r="BG489" s="48"/>
      <c r="BH489" s="48"/>
      <c r="BI489" s="49">
        <v>0</v>
      </c>
      <c r="BJ489" s="49">
        <v>0</v>
      </c>
      <c r="BK489" s="49">
        <v>236385</v>
      </c>
      <c r="BL489" s="48"/>
      <c r="BM489" s="48"/>
      <c r="BN489" s="48"/>
      <c r="BO489" s="48"/>
      <c r="BP489" s="48" t="s">
        <v>181</v>
      </c>
      <c r="BQ489" s="48"/>
      <c r="BR489" s="48"/>
      <c r="BS489" s="48">
        <v>0</v>
      </c>
      <c r="BT489" s="48"/>
      <c r="BU489" s="48"/>
      <c r="BW489" s="24" t="str">
        <f ca="1">VLOOKUP(BX489,Data!B:D,3,0)</f>
        <v>김화니</v>
      </c>
      <c r="BX489" s="24" t="str">
        <f>IFERROR(VLOOKUP(M489, 할인점점포등록!E:I, 5, 0), M489)</f>
        <v>복산나이스</v>
      </c>
    </row>
    <row r="490" spans="2:76" ht="16.5" customHeight="1" x14ac:dyDescent="0.3">
      <c r="B490" s="47"/>
      <c r="C490" s="47" t="b">
        <v>1</v>
      </c>
      <c r="D490" s="48"/>
      <c r="E490" s="48" t="s">
        <v>211</v>
      </c>
      <c r="F490" s="48">
        <v>202610020011</v>
      </c>
      <c r="G490" s="52">
        <v>46297</v>
      </c>
      <c r="H490" s="48" t="s">
        <v>82</v>
      </c>
      <c r="I490" s="48" t="s">
        <v>83</v>
      </c>
      <c r="J490" s="48" t="s">
        <v>212</v>
      </c>
      <c r="K490" s="48" t="s">
        <v>213</v>
      </c>
      <c r="L490" s="48" t="s">
        <v>449</v>
      </c>
      <c r="M490" s="48" t="s">
        <v>449</v>
      </c>
      <c r="N490" s="48"/>
      <c r="O490" s="47" t="s">
        <v>450</v>
      </c>
      <c r="P490" s="48" t="s">
        <v>458</v>
      </c>
      <c r="Q490" s="48"/>
      <c r="R490" s="47" t="b">
        <v>0</v>
      </c>
      <c r="S490" s="48" t="s">
        <v>453</v>
      </c>
      <c r="T490" s="48" t="s">
        <v>454</v>
      </c>
      <c r="U490" s="48">
        <v>30</v>
      </c>
      <c r="V490" s="48" t="s">
        <v>234</v>
      </c>
      <c r="W490" s="48" t="s">
        <v>235</v>
      </c>
      <c r="X490" s="48" t="s">
        <v>446</v>
      </c>
      <c r="Y490" s="47"/>
      <c r="Z490" s="48" t="s">
        <v>84</v>
      </c>
      <c r="AA490" s="49">
        <v>18900</v>
      </c>
      <c r="AB490" s="49">
        <v>17010</v>
      </c>
      <c r="AC490" s="49">
        <v>30</v>
      </c>
      <c r="AD490" s="47" t="b">
        <v>1</v>
      </c>
      <c r="AE490" s="50">
        <v>10</v>
      </c>
      <c r="AF490" s="48" t="s">
        <v>9</v>
      </c>
      <c r="AG490" s="49">
        <v>1</v>
      </c>
      <c r="AH490" s="49">
        <v>17010</v>
      </c>
      <c r="AI490" s="49">
        <v>463909</v>
      </c>
      <c r="AJ490" s="49">
        <v>46391</v>
      </c>
      <c r="AK490" s="49">
        <v>510300</v>
      </c>
      <c r="AL490" s="50">
        <v>463909</v>
      </c>
      <c r="AM490" s="50">
        <v>46391</v>
      </c>
      <c r="AN490" s="50">
        <v>510300</v>
      </c>
      <c r="AO490" s="47"/>
      <c r="AP490" s="48" t="s">
        <v>84</v>
      </c>
      <c r="AQ490" s="51">
        <v>30</v>
      </c>
      <c r="AR490" s="48" t="s">
        <v>221</v>
      </c>
      <c r="AS490" s="48">
        <v>24002</v>
      </c>
      <c r="AT490" s="47" t="b">
        <v>0</v>
      </c>
      <c r="AU490" s="48" t="s">
        <v>81</v>
      </c>
      <c r="AV490" s="48"/>
      <c r="AW490" s="48" t="s">
        <v>222</v>
      </c>
      <c r="AX490" s="48"/>
      <c r="AY490" s="48" t="s">
        <v>85</v>
      </c>
      <c r="AZ490" s="47" t="b">
        <v>0</v>
      </c>
      <c r="BA490" s="47"/>
      <c r="BB490" s="47"/>
      <c r="BC490" s="48"/>
      <c r="BD490" s="48"/>
      <c r="BE490" s="47" t="b">
        <v>0</v>
      </c>
      <c r="BF490" s="47" t="b">
        <v>0</v>
      </c>
      <c r="BG490" s="48"/>
      <c r="BH490" s="48"/>
      <c r="BI490" s="49">
        <v>0</v>
      </c>
      <c r="BJ490" s="49">
        <v>0</v>
      </c>
      <c r="BK490" s="49">
        <v>510300</v>
      </c>
      <c r="BL490" s="48"/>
      <c r="BM490" s="48"/>
      <c r="BN490" s="48"/>
      <c r="BO490" s="48"/>
      <c r="BP490" s="48" t="s">
        <v>181</v>
      </c>
      <c r="BQ490" s="48"/>
      <c r="BR490" s="48"/>
      <c r="BS490" s="48">
        <v>0</v>
      </c>
      <c r="BT490" s="48"/>
      <c r="BU490" s="48"/>
      <c r="BW490" s="24" t="str">
        <f ca="1">VLOOKUP(BX490,Data!B:D,3,0)</f>
        <v>김화니</v>
      </c>
      <c r="BX490" s="24" t="str">
        <f>IFERROR(VLOOKUP(M490, 할인점점포등록!E:I, 5, 0), M490)</f>
        <v>복산나이스</v>
      </c>
    </row>
    <row r="491" spans="2:76" ht="16.5" customHeight="1" x14ac:dyDescent="0.3">
      <c r="B491" s="47"/>
      <c r="C491" s="47" t="b">
        <v>1</v>
      </c>
      <c r="D491" s="48"/>
      <c r="E491" s="48" t="s">
        <v>211</v>
      </c>
      <c r="F491" s="48">
        <v>202610020011</v>
      </c>
      <c r="G491" s="52">
        <v>46297</v>
      </c>
      <c r="H491" s="48" t="s">
        <v>82</v>
      </c>
      <c r="I491" s="48" t="s">
        <v>83</v>
      </c>
      <c r="J491" s="48" t="s">
        <v>212</v>
      </c>
      <c r="K491" s="48" t="s">
        <v>213</v>
      </c>
      <c r="L491" s="48" t="s">
        <v>449</v>
      </c>
      <c r="M491" s="48" t="s">
        <v>449</v>
      </c>
      <c r="N491" s="48"/>
      <c r="O491" s="47" t="s">
        <v>450</v>
      </c>
      <c r="P491" s="48" t="s">
        <v>458</v>
      </c>
      <c r="Q491" s="48"/>
      <c r="R491" s="47" t="b">
        <v>0</v>
      </c>
      <c r="S491" s="48" t="s">
        <v>241</v>
      </c>
      <c r="T491" s="48" t="s">
        <v>242</v>
      </c>
      <c r="U491" s="48">
        <v>28</v>
      </c>
      <c r="V491" s="48" t="s">
        <v>234</v>
      </c>
      <c r="W491" s="48" t="s">
        <v>235</v>
      </c>
      <c r="X491" s="48" t="s">
        <v>236</v>
      </c>
      <c r="Y491" s="47"/>
      <c r="Z491" s="48" t="s">
        <v>84</v>
      </c>
      <c r="AA491" s="49">
        <v>12712</v>
      </c>
      <c r="AB491" s="49">
        <v>11441</v>
      </c>
      <c r="AC491" s="49">
        <v>20</v>
      </c>
      <c r="AD491" s="47" t="b">
        <v>1</v>
      </c>
      <c r="AE491" s="50">
        <v>10</v>
      </c>
      <c r="AF491" s="48" t="s">
        <v>9</v>
      </c>
      <c r="AG491" s="49">
        <v>1</v>
      </c>
      <c r="AH491" s="49">
        <v>11441</v>
      </c>
      <c r="AI491" s="49">
        <v>208018</v>
      </c>
      <c r="AJ491" s="49">
        <v>20802</v>
      </c>
      <c r="AK491" s="49">
        <v>228820</v>
      </c>
      <c r="AL491" s="50">
        <v>208018</v>
      </c>
      <c r="AM491" s="50">
        <v>20802</v>
      </c>
      <c r="AN491" s="50">
        <v>228820</v>
      </c>
      <c r="AO491" s="47"/>
      <c r="AP491" s="48" t="s">
        <v>84</v>
      </c>
      <c r="AQ491" s="51">
        <v>20</v>
      </c>
      <c r="AR491" s="48" t="s">
        <v>221</v>
      </c>
      <c r="AS491" s="48">
        <v>26002</v>
      </c>
      <c r="AT491" s="47" t="b">
        <v>0</v>
      </c>
      <c r="AU491" s="48" t="s">
        <v>81</v>
      </c>
      <c r="AV491" s="48"/>
      <c r="AW491" s="48" t="s">
        <v>222</v>
      </c>
      <c r="AX491" s="48"/>
      <c r="AY491" s="48" t="s">
        <v>85</v>
      </c>
      <c r="AZ491" s="47" t="b">
        <v>0</v>
      </c>
      <c r="BA491" s="47"/>
      <c r="BB491" s="47"/>
      <c r="BC491" s="48"/>
      <c r="BD491" s="48"/>
      <c r="BE491" s="47" t="b">
        <v>0</v>
      </c>
      <c r="BF491" s="47" t="b">
        <v>0</v>
      </c>
      <c r="BG491" s="48"/>
      <c r="BH491" s="48"/>
      <c r="BI491" s="49">
        <v>0</v>
      </c>
      <c r="BJ491" s="49">
        <v>0</v>
      </c>
      <c r="BK491" s="49">
        <v>228820</v>
      </c>
      <c r="BL491" s="48"/>
      <c r="BM491" s="48"/>
      <c r="BN491" s="48"/>
      <c r="BO491" s="48"/>
      <c r="BP491" s="48" t="s">
        <v>181</v>
      </c>
      <c r="BQ491" s="48"/>
      <c r="BR491" s="48"/>
      <c r="BS491" s="48">
        <v>0</v>
      </c>
      <c r="BT491" s="48"/>
      <c r="BU491" s="48"/>
      <c r="BW491" s="24" t="str">
        <f ca="1">VLOOKUP(BX491,Data!B:D,3,0)</f>
        <v>김화니</v>
      </c>
      <c r="BX491" s="24" t="str">
        <f>IFERROR(VLOOKUP(M491, 할인점점포등록!E:I, 5, 0), M491)</f>
        <v>복산나이스</v>
      </c>
    </row>
    <row r="492" spans="2:76" ht="16.5" customHeight="1" x14ac:dyDescent="0.3">
      <c r="B492" s="47"/>
      <c r="C492" s="47" t="b">
        <v>1</v>
      </c>
      <c r="D492" s="48"/>
      <c r="E492" s="48" t="s">
        <v>211</v>
      </c>
      <c r="F492" s="48">
        <v>202610020011</v>
      </c>
      <c r="G492" s="52">
        <v>46297</v>
      </c>
      <c r="H492" s="48" t="s">
        <v>82</v>
      </c>
      <c r="I492" s="48" t="s">
        <v>83</v>
      </c>
      <c r="J492" s="48" t="s">
        <v>212</v>
      </c>
      <c r="K492" s="48" t="s">
        <v>213</v>
      </c>
      <c r="L492" s="48" t="s">
        <v>449</v>
      </c>
      <c r="M492" s="48" t="s">
        <v>449</v>
      </c>
      <c r="N492" s="48"/>
      <c r="O492" s="47" t="s">
        <v>450</v>
      </c>
      <c r="P492" s="48" t="s">
        <v>458</v>
      </c>
      <c r="Q492" s="48"/>
      <c r="R492" s="47" t="b">
        <v>0</v>
      </c>
      <c r="S492" s="48" t="s">
        <v>459</v>
      </c>
      <c r="T492" s="48" t="s">
        <v>385</v>
      </c>
      <c r="U492" s="48">
        <v>500</v>
      </c>
      <c r="V492" s="48" t="s">
        <v>234</v>
      </c>
      <c r="W492" s="48" t="s">
        <v>235</v>
      </c>
      <c r="X492" s="48" t="s">
        <v>236</v>
      </c>
      <c r="Y492" s="47"/>
      <c r="Z492" s="48" t="s">
        <v>84</v>
      </c>
      <c r="AA492" s="49">
        <v>47500</v>
      </c>
      <c r="AB492" s="49">
        <v>42750</v>
      </c>
      <c r="AC492" s="49">
        <v>10</v>
      </c>
      <c r="AD492" s="47" t="b">
        <v>1</v>
      </c>
      <c r="AE492" s="50">
        <v>10</v>
      </c>
      <c r="AF492" s="48" t="s">
        <v>9</v>
      </c>
      <c r="AG492" s="49">
        <v>1</v>
      </c>
      <c r="AH492" s="49">
        <v>42750</v>
      </c>
      <c r="AI492" s="49">
        <v>388636</v>
      </c>
      <c r="AJ492" s="49">
        <v>38864</v>
      </c>
      <c r="AK492" s="49">
        <v>427500</v>
      </c>
      <c r="AL492" s="50">
        <v>388636</v>
      </c>
      <c r="AM492" s="50">
        <v>38864</v>
      </c>
      <c r="AN492" s="50">
        <v>427500</v>
      </c>
      <c r="AO492" s="47"/>
      <c r="AP492" s="48" t="s">
        <v>84</v>
      </c>
      <c r="AQ492" s="51">
        <v>10</v>
      </c>
      <c r="AR492" s="48" t="s">
        <v>221</v>
      </c>
      <c r="AS492" s="48" t="s">
        <v>239</v>
      </c>
      <c r="AT492" s="47" t="b">
        <v>0</v>
      </c>
      <c r="AU492" s="48" t="s">
        <v>81</v>
      </c>
      <c r="AV492" s="48"/>
      <c r="AW492" s="48" t="s">
        <v>222</v>
      </c>
      <c r="AX492" s="48"/>
      <c r="AY492" s="48" t="s">
        <v>85</v>
      </c>
      <c r="AZ492" s="47" t="b">
        <v>0</v>
      </c>
      <c r="BA492" s="47"/>
      <c r="BB492" s="47"/>
      <c r="BC492" s="48"/>
      <c r="BD492" s="48"/>
      <c r="BE492" s="47" t="b">
        <v>0</v>
      </c>
      <c r="BF492" s="47" t="b">
        <v>0</v>
      </c>
      <c r="BG492" s="48"/>
      <c r="BH492" s="48"/>
      <c r="BI492" s="49">
        <v>0</v>
      </c>
      <c r="BJ492" s="49">
        <v>0</v>
      </c>
      <c r="BK492" s="49">
        <v>427500</v>
      </c>
      <c r="BL492" s="48"/>
      <c r="BM492" s="48"/>
      <c r="BN492" s="48"/>
      <c r="BO492" s="48"/>
      <c r="BP492" s="48" t="s">
        <v>181</v>
      </c>
      <c r="BQ492" s="48"/>
      <c r="BR492" s="48"/>
      <c r="BS492" s="48">
        <v>0</v>
      </c>
      <c r="BT492" s="48"/>
      <c r="BU492" s="48"/>
      <c r="BW492" s="24" t="str">
        <f ca="1">VLOOKUP(BX492,Data!B:D,3,0)</f>
        <v>김화니</v>
      </c>
      <c r="BX492" s="24" t="str">
        <f>IFERROR(VLOOKUP(M492, 할인점점포등록!E:I, 5, 0), M492)</f>
        <v>복산나이스</v>
      </c>
    </row>
    <row r="493" spans="2:76" ht="16.5" customHeight="1" x14ac:dyDescent="0.3">
      <c r="B493" s="47"/>
      <c r="C493" s="47" t="b">
        <v>1</v>
      </c>
      <c r="D493" s="48"/>
      <c r="E493" s="48" t="s">
        <v>211</v>
      </c>
      <c r="F493" s="48">
        <v>202610020011</v>
      </c>
      <c r="G493" s="52">
        <v>46297</v>
      </c>
      <c r="H493" s="48" t="s">
        <v>82</v>
      </c>
      <c r="I493" s="48" t="s">
        <v>83</v>
      </c>
      <c r="J493" s="48" t="s">
        <v>212</v>
      </c>
      <c r="K493" s="48" t="s">
        <v>213</v>
      </c>
      <c r="L493" s="48" t="s">
        <v>449</v>
      </c>
      <c r="M493" s="48" t="s">
        <v>449</v>
      </c>
      <c r="N493" s="48"/>
      <c r="O493" s="47" t="s">
        <v>450</v>
      </c>
      <c r="P493" s="48" t="s">
        <v>458</v>
      </c>
      <c r="Q493" s="48"/>
      <c r="R493" s="47" t="b">
        <v>0</v>
      </c>
      <c r="S493" s="48" t="s">
        <v>317</v>
      </c>
      <c r="T493" s="48" t="s">
        <v>318</v>
      </c>
      <c r="U493" s="48">
        <v>21</v>
      </c>
      <c r="V493" s="48" t="s">
        <v>218</v>
      </c>
      <c r="W493" s="48" t="s">
        <v>219</v>
      </c>
      <c r="X493" s="48" t="s">
        <v>225</v>
      </c>
      <c r="Y493" s="47"/>
      <c r="Z493" s="48" t="s">
        <v>84</v>
      </c>
      <c r="AA493" s="49">
        <v>33600</v>
      </c>
      <c r="AB493" s="49">
        <v>30240</v>
      </c>
      <c r="AC493" s="49">
        <v>150</v>
      </c>
      <c r="AD493" s="47" t="b">
        <v>1</v>
      </c>
      <c r="AE493" s="50">
        <v>10</v>
      </c>
      <c r="AF493" s="48" t="s">
        <v>9</v>
      </c>
      <c r="AG493" s="49">
        <v>1</v>
      </c>
      <c r="AH493" s="49">
        <v>30240</v>
      </c>
      <c r="AI493" s="49">
        <v>4123636</v>
      </c>
      <c r="AJ493" s="49">
        <v>412364</v>
      </c>
      <c r="AK493" s="49">
        <v>4536000</v>
      </c>
      <c r="AL493" s="50">
        <v>4123636</v>
      </c>
      <c r="AM493" s="50">
        <v>412364</v>
      </c>
      <c r="AN493" s="50">
        <v>4536000</v>
      </c>
      <c r="AO493" s="47"/>
      <c r="AP493" s="48" t="s">
        <v>84</v>
      </c>
      <c r="AQ493" s="51">
        <v>150</v>
      </c>
      <c r="AR493" s="48" t="s">
        <v>221</v>
      </c>
      <c r="AS493" s="48">
        <v>25002</v>
      </c>
      <c r="AT493" s="47" t="b">
        <v>0</v>
      </c>
      <c r="AU493" s="48" t="s">
        <v>81</v>
      </c>
      <c r="AV493" s="48"/>
      <c r="AW493" s="48" t="s">
        <v>222</v>
      </c>
      <c r="AX493" s="48"/>
      <c r="AY493" s="48" t="s">
        <v>85</v>
      </c>
      <c r="AZ493" s="47" t="b">
        <v>0</v>
      </c>
      <c r="BA493" s="47"/>
      <c r="BB493" s="47"/>
      <c r="BC493" s="48"/>
      <c r="BD493" s="48"/>
      <c r="BE493" s="47" t="b">
        <v>0</v>
      </c>
      <c r="BF493" s="47" t="b">
        <v>0</v>
      </c>
      <c r="BG493" s="48"/>
      <c r="BH493" s="48"/>
      <c r="BI493" s="49">
        <v>0</v>
      </c>
      <c r="BJ493" s="49">
        <v>0</v>
      </c>
      <c r="BK493" s="49">
        <v>4536000</v>
      </c>
      <c r="BL493" s="48"/>
      <c r="BM493" s="48"/>
      <c r="BN493" s="48"/>
      <c r="BO493" s="48"/>
      <c r="BP493" s="48" t="s">
        <v>181</v>
      </c>
      <c r="BQ493" s="48"/>
      <c r="BR493" s="48"/>
      <c r="BS493" s="48">
        <v>0</v>
      </c>
      <c r="BT493" s="48"/>
      <c r="BU493" s="48"/>
      <c r="BW493" s="24" t="str">
        <f ca="1">VLOOKUP(BX493,Data!B:D,3,0)</f>
        <v>김화니</v>
      </c>
      <c r="BX493" s="24" t="str">
        <f>IFERROR(VLOOKUP(M493, 할인점점포등록!E:I, 5, 0), M493)</f>
        <v>복산나이스</v>
      </c>
    </row>
    <row r="494" spans="2:76" ht="16.5" customHeight="1" x14ac:dyDescent="0.3">
      <c r="B494" s="47"/>
      <c r="C494" s="47" t="b">
        <v>1</v>
      </c>
      <c r="D494" s="48"/>
      <c r="E494" s="48" t="s">
        <v>211</v>
      </c>
      <c r="F494" s="48">
        <v>202610020011</v>
      </c>
      <c r="G494" s="52">
        <v>46297</v>
      </c>
      <c r="H494" s="48" t="s">
        <v>82</v>
      </c>
      <c r="I494" s="48" t="s">
        <v>83</v>
      </c>
      <c r="J494" s="48" t="s">
        <v>212</v>
      </c>
      <c r="K494" s="48" t="s">
        <v>213</v>
      </c>
      <c r="L494" s="48" t="s">
        <v>449</v>
      </c>
      <c r="M494" s="48" t="s">
        <v>449</v>
      </c>
      <c r="N494" s="48"/>
      <c r="O494" s="47" t="s">
        <v>450</v>
      </c>
      <c r="P494" s="48" t="s">
        <v>458</v>
      </c>
      <c r="Q494" s="48"/>
      <c r="R494" s="47" t="b">
        <v>0</v>
      </c>
      <c r="S494" s="48" t="s">
        <v>433</v>
      </c>
      <c r="T494" s="48" t="s">
        <v>434</v>
      </c>
      <c r="U494" s="48">
        <v>30</v>
      </c>
      <c r="V494" s="48" t="s">
        <v>234</v>
      </c>
      <c r="W494" s="48" t="s">
        <v>235</v>
      </c>
      <c r="X494" s="48" t="s">
        <v>236</v>
      </c>
      <c r="Y494" s="47"/>
      <c r="Z494" s="48" t="s">
        <v>84</v>
      </c>
      <c r="AA494" s="49">
        <v>17760</v>
      </c>
      <c r="AB494" s="49">
        <v>15984</v>
      </c>
      <c r="AC494" s="49">
        <v>15</v>
      </c>
      <c r="AD494" s="47" t="b">
        <v>1</v>
      </c>
      <c r="AE494" s="50">
        <v>10</v>
      </c>
      <c r="AF494" s="48" t="s">
        <v>9</v>
      </c>
      <c r="AG494" s="49">
        <v>1</v>
      </c>
      <c r="AH494" s="49">
        <v>15984</v>
      </c>
      <c r="AI494" s="49">
        <v>217964</v>
      </c>
      <c r="AJ494" s="49">
        <v>21796</v>
      </c>
      <c r="AK494" s="49">
        <v>239760</v>
      </c>
      <c r="AL494" s="50">
        <v>217964</v>
      </c>
      <c r="AM494" s="50">
        <v>21796</v>
      </c>
      <c r="AN494" s="50">
        <v>239760</v>
      </c>
      <c r="AO494" s="47"/>
      <c r="AP494" s="48" t="s">
        <v>84</v>
      </c>
      <c r="AQ494" s="51">
        <v>15</v>
      </c>
      <c r="AR494" s="48" t="s">
        <v>221</v>
      </c>
      <c r="AS494" s="48">
        <v>25001</v>
      </c>
      <c r="AT494" s="47" t="b">
        <v>0</v>
      </c>
      <c r="AU494" s="48" t="s">
        <v>81</v>
      </c>
      <c r="AV494" s="48"/>
      <c r="AW494" s="48" t="s">
        <v>222</v>
      </c>
      <c r="AX494" s="48"/>
      <c r="AY494" s="48" t="s">
        <v>85</v>
      </c>
      <c r="AZ494" s="47" t="b">
        <v>0</v>
      </c>
      <c r="BA494" s="47"/>
      <c r="BB494" s="47"/>
      <c r="BC494" s="48"/>
      <c r="BD494" s="48"/>
      <c r="BE494" s="47" t="b">
        <v>0</v>
      </c>
      <c r="BF494" s="47" t="b">
        <v>0</v>
      </c>
      <c r="BG494" s="48"/>
      <c r="BH494" s="48"/>
      <c r="BI494" s="49">
        <v>0</v>
      </c>
      <c r="BJ494" s="49">
        <v>0</v>
      </c>
      <c r="BK494" s="49">
        <v>239760</v>
      </c>
      <c r="BL494" s="48"/>
      <c r="BM494" s="48"/>
      <c r="BN494" s="48"/>
      <c r="BO494" s="48"/>
      <c r="BP494" s="48" t="s">
        <v>181</v>
      </c>
      <c r="BQ494" s="48"/>
      <c r="BR494" s="48"/>
      <c r="BS494" s="48">
        <v>0</v>
      </c>
      <c r="BT494" s="48"/>
      <c r="BU494" s="48"/>
      <c r="BW494" s="24" t="str">
        <f ca="1">VLOOKUP(BX494,Data!B:D,3,0)</f>
        <v>김화니</v>
      </c>
      <c r="BX494" s="24" t="str">
        <f>IFERROR(VLOOKUP(M494, 할인점점포등록!E:I, 5, 0), M494)</f>
        <v>복산나이스</v>
      </c>
    </row>
    <row r="495" spans="2:76" ht="16.5" customHeight="1" x14ac:dyDescent="0.3">
      <c r="B495" s="47"/>
      <c r="C495" s="47" t="b">
        <v>1</v>
      </c>
      <c r="D495" s="48"/>
      <c r="E495" s="48" t="s">
        <v>211</v>
      </c>
      <c r="F495" s="48">
        <v>202610020011</v>
      </c>
      <c r="G495" s="52">
        <v>46297</v>
      </c>
      <c r="H495" s="48" t="s">
        <v>82</v>
      </c>
      <c r="I495" s="48" t="s">
        <v>83</v>
      </c>
      <c r="J495" s="48" t="s">
        <v>212</v>
      </c>
      <c r="K495" s="48" t="s">
        <v>213</v>
      </c>
      <c r="L495" s="48" t="s">
        <v>449</v>
      </c>
      <c r="M495" s="48" t="s">
        <v>449</v>
      </c>
      <c r="N495" s="48"/>
      <c r="O495" s="47" t="s">
        <v>450</v>
      </c>
      <c r="P495" s="48" t="s">
        <v>458</v>
      </c>
      <c r="Q495" s="48"/>
      <c r="R495" s="47" t="b">
        <v>0</v>
      </c>
      <c r="S495" s="48" t="s">
        <v>389</v>
      </c>
      <c r="T495" s="48" t="s">
        <v>390</v>
      </c>
      <c r="U495" s="48">
        <v>30</v>
      </c>
      <c r="V495" s="48" t="s">
        <v>234</v>
      </c>
      <c r="W495" s="48" t="s">
        <v>235</v>
      </c>
      <c r="X495" s="48" t="s">
        <v>236</v>
      </c>
      <c r="Y495" s="47"/>
      <c r="Z495" s="48" t="s">
        <v>84</v>
      </c>
      <c r="AA495" s="49">
        <v>19320</v>
      </c>
      <c r="AB495" s="49">
        <v>17388</v>
      </c>
      <c r="AC495" s="49">
        <v>35</v>
      </c>
      <c r="AD495" s="47" t="b">
        <v>1</v>
      </c>
      <c r="AE495" s="50">
        <v>10</v>
      </c>
      <c r="AF495" s="48" t="s">
        <v>9</v>
      </c>
      <c r="AG495" s="49">
        <v>1</v>
      </c>
      <c r="AH495" s="49">
        <v>17388</v>
      </c>
      <c r="AI495" s="49">
        <v>553255</v>
      </c>
      <c r="AJ495" s="49">
        <v>55325</v>
      </c>
      <c r="AK495" s="49">
        <v>608580</v>
      </c>
      <c r="AL495" s="50">
        <v>553255</v>
      </c>
      <c r="AM495" s="50">
        <v>55325</v>
      </c>
      <c r="AN495" s="50">
        <v>608580</v>
      </c>
      <c r="AO495" s="47"/>
      <c r="AP495" s="48" t="s">
        <v>84</v>
      </c>
      <c r="AQ495" s="51">
        <v>35</v>
      </c>
      <c r="AR495" s="48" t="s">
        <v>221</v>
      </c>
      <c r="AS495" s="48">
        <v>25001</v>
      </c>
      <c r="AT495" s="47" t="b">
        <v>0</v>
      </c>
      <c r="AU495" s="48" t="s">
        <v>81</v>
      </c>
      <c r="AV495" s="48"/>
      <c r="AW495" s="48" t="s">
        <v>222</v>
      </c>
      <c r="AX495" s="48"/>
      <c r="AY495" s="48" t="s">
        <v>85</v>
      </c>
      <c r="AZ495" s="47" t="b">
        <v>0</v>
      </c>
      <c r="BA495" s="47"/>
      <c r="BB495" s="47"/>
      <c r="BC495" s="48"/>
      <c r="BD495" s="48"/>
      <c r="BE495" s="47" t="b">
        <v>0</v>
      </c>
      <c r="BF495" s="47" t="b">
        <v>0</v>
      </c>
      <c r="BG495" s="48"/>
      <c r="BH495" s="48"/>
      <c r="BI495" s="49">
        <v>0</v>
      </c>
      <c r="BJ495" s="49">
        <v>0</v>
      </c>
      <c r="BK495" s="49">
        <v>608580</v>
      </c>
      <c r="BL495" s="48"/>
      <c r="BM495" s="48"/>
      <c r="BN495" s="48"/>
      <c r="BO495" s="48"/>
      <c r="BP495" s="48" t="s">
        <v>181</v>
      </c>
      <c r="BQ495" s="48"/>
      <c r="BR495" s="48"/>
      <c r="BS495" s="48">
        <v>0</v>
      </c>
      <c r="BT495" s="48"/>
      <c r="BU495" s="48"/>
      <c r="BW495" s="24" t="str">
        <f ca="1">VLOOKUP(BX495,Data!B:D,3,0)</f>
        <v>김화니</v>
      </c>
      <c r="BX495" s="24" t="str">
        <f>IFERROR(VLOOKUP(M495, 할인점점포등록!E:I, 5, 0), M495)</f>
        <v>복산나이스</v>
      </c>
    </row>
    <row r="496" spans="2:76" ht="16.5" customHeight="1" x14ac:dyDescent="0.3">
      <c r="B496" s="47"/>
      <c r="C496" s="47" t="b">
        <v>1</v>
      </c>
      <c r="D496" s="48"/>
      <c r="E496" s="48" t="s">
        <v>211</v>
      </c>
      <c r="F496" s="48">
        <v>202610020011</v>
      </c>
      <c r="G496" s="52">
        <v>46297</v>
      </c>
      <c r="H496" s="48" t="s">
        <v>82</v>
      </c>
      <c r="I496" s="48" t="s">
        <v>83</v>
      </c>
      <c r="J496" s="48" t="s">
        <v>212</v>
      </c>
      <c r="K496" s="48" t="s">
        <v>213</v>
      </c>
      <c r="L496" s="48" t="s">
        <v>449</v>
      </c>
      <c r="M496" s="48" t="s">
        <v>449</v>
      </c>
      <c r="N496" s="48"/>
      <c r="O496" s="47" t="s">
        <v>450</v>
      </c>
      <c r="P496" s="48" t="s">
        <v>458</v>
      </c>
      <c r="Q496" s="48"/>
      <c r="R496" s="47" t="b">
        <v>0</v>
      </c>
      <c r="S496" s="48" t="s">
        <v>245</v>
      </c>
      <c r="T496" s="48" t="s">
        <v>246</v>
      </c>
      <c r="U496" s="48">
        <v>300</v>
      </c>
      <c r="V496" s="48" t="s">
        <v>218</v>
      </c>
      <c r="W496" s="48" t="s">
        <v>219</v>
      </c>
      <c r="X496" s="48" t="s">
        <v>225</v>
      </c>
      <c r="Y496" s="47"/>
      <c r="Z496" s="48" t="s">
        <v>84</v>
      </c>
      <c r="AA496" s="49">
        <v>61500</v>
      </c>
      <c r="AB496" s="49">
        <v>55350</v>
      </c>
      <c r="AC496" s="49">
        <v>20</v>
      </c>
      <c r="AD496" s="47" t="b">
        <v>1</v>
      </c>
      <c r="AE496" s="50">
        <v>10</v>
      </c>
      <c r="AF496" s="48" t="s">
        <v>9</v>
      </c>
      <c r="AG496" s="49">
        <v>1</v>
      </c>
      <c r="AH496" s="49">
        <v>55350</v>
      </c>
      <c r="AI496" s="49">
        <v>1006364</v>
      </c>
      <c r="AJ496" s="49">
        <v>100636</v>
      </c>
      <c r="AK496" s="49">
        <v>1107000</v>
      </c>
      <c r="AL496" s="50">
        <v>1006364</v>
      </c>
      <c r="AM496" s="50">
        <v>100636</v>
      </c>
      <c r="AN496" s="50">
        <v>1107000</v>
      </c>
      <c r="AO496" s="47"/>
      <c r="AP496" s="48" t="s">
        <v>84</v>
      </c>
      <c r="AQ496" s="51">
        <v>20</v>
      </c>
      <c r="AR496" s="48" t="s">
        <v>221</v>
      </c>
      <c r="AS496" s="48" t="s">
        <v>273</v>
      </c>
      <c r="AT496" s="47" t="b">
        <v>0</v>
      </c>
      <c r="AU496" s="48" t="s">
        <v>81</v>
      </c>
      <c r="AV496" s="48"/>
      <c r="AW496" s="48" t="s">
        <v>222</v>
      </c>
      <c r="AX496" s="48"/>
      <c r="AY496" s="48" t="s">
        <v>85</v>
      </c>
      <c r="AZ496" s="47" t="b">
        <v>0</v>
      </c>
      <c r="BA496" s="47"/>
      <c r="BB496" s="47"/>
      <c r="BC496" s="48"/>
      <c r="BD496" s="48"/>
      <c r="BE496" s="47" t="b">
        <v>0</v>
      </c>
      <c r="BF496" s="47" t="b">
        <v>0</v>
      </c>
      <c r="BG496" s="48"/>
      <c r="BH496" s="48"/>
      <c r="BI496" s="49">
        <v>0</v>
      </c>
      <c r="BJ496" s="49">
        <v>0</v>
      </c>
      <c r="BK496" s="49">
        <v>1107000</v>
      </c>
      <c r="BL496" s="48"/>
      <c r="BM496" s="48"/>
      <c r="BN496" s="48"/>
      <c r="BO496" s="48"/>
      <c r="BP496" s="48" t="s">
        <v>181</v>
      </c>
      <c r="BQ496" s="48"/>
      <c r="BR496" s="48"/>
      <c r="BS496" s="48">
        <v>0</v>
      </c>
      <c r="BT496" s="48"/>
      <c r="BU496" s="48"/>
      <c r="BW496" s="24" t="str">
        <f ca="1">VLOOKUP(BX496,Data!B:D,3,0)</f>
        <v>김화니</v>
      </c>
      <c r="BX496" s="24" t="str">
        <f>IFERROR(VLOOKUP(M496, 할인점점포등록!E:I, 5, 0), M496)</f>
        <v>복산나이스</v>
      </c>
    </row>
    <row r="497" spans="2:76" ht="16.5" customHeight="1" x14ac:dyDescent="0.3">
      <c r="B497" s="47"/>
      <c r="C497" s="47" t="b">
        <v>1</v>
      </c>
      <c r="D497" s="48"/>
      <c r="E497" s="48" t="s">
        <v>211</v>
      </c>
      <c r="F497" s="48">
        <v>202610020011</v>
      </c>
      <c r="G497" s="52">
        <v>46297</v>
      </c>
      <c r="H497" s="48" t="s">
        <v>82</v>
      </c>
      <c r="I497" s="48" t="s">
        <v>83</v>
      </c>
      <c r="J497" s="48" t="s">
        <v>212</v>
      </c>
      <c r="K497" s="48" t="s">
        <v>213</v>
      </c>
      <c r="L497" s="48" t="s">
        <v>449</v>
      </c>
      <c r="M497" s="48" t="s">
        <v>449</v>
      </c>
      <c r="N497" s="48"/>
      <c r="O497" s="47" t="s">
        <v>450</v>
      </c>
      <c r="P497" s="48" t="s">
        <v>458</v>
      </c>
      <c r="Q497" s="48"/>
      <c r="R497" s="47" t="b">
        <v>0</v>
      </c>
      <c r="S497" s="48" t="s">
        <v>327</v>
      </c>
      <c r="T497" s="48" t="s">
        <v>311</v>
      </c>
      <c r="U497" s="48">
        <v>600</v>
      </c>
      <c r="V497" s="48" t="s">
        <v>234</v>
      </c>
      <c r="W497" s="48" t="s">
        <v>235</v>
      </c>
      <c r="X497" s="48" t="s">
        <v>236</v>
      </c>
      <c r="Y497" s="47"/>
      <c r="Z497" s="48" t="s">
        <v>84</v>
      </c>
      <c r="AA497" s="49">
        <v>52800</v>
      </c>
      <c r="AB497" s="49">
        <v>47520</v>
      </c>
      <c r="AC497" s="49">
        <v>10</v>
      </c>
      <c r="AD497" s="47" t="b">
        <v>1</v>
      </c>
      <c r="AE497" s="50">
        <v>10</v>
      </c>
      <c r="AF497" s="48" t="s">
        <v>9</v>
      </c>
      <c r="AG497" s="49">
        <v>1</v>
      </c>
      <c r="AH497" s="49">
        <v>47520</v>
      </c>
      <c r="AI497" s="49">
        <v>432000</v>
      </c>
      <c r="AJ497" s="49">
        <v>43200</v>
      </c>
      <c r="AK497" s="49">
        <v>475200</v>
      </c>
      <c r="AL497" s="50">
        <v>432000</v>
      </c>
      <c r="AM497" s="50">
        <v>43200</v>
      </c>
      <c r="AN497" s="50">
        <v>475200</v>
      </c>
      <c r="AO497" s="47"/>
      <c r="AP497" s="48" t="s">
        <v>84</v>
      </c>
      <c r="AQ497" s="51">
        <v>10</v>
      </c>
      <c r="AR497" s="48" t="s">
        <v>221</v>
      </c>
      <c r="AS497" s="48" t="s">
        <v>271</v>
      </c>
      <c r="AT497" s="47" t="b">
        <v>0</v>
      </c>
      <c r="AU497" s="48" t="s">
        <v>81</v>
      </c>
      <c r="AV497" s="48"/>
      <c r="AW497" s="48" t="s">
        <v>222</v>
      </c>
      <c r="AX497" s="48"/>
      <c r="AY497" s="48" t="s">
        <v>85</v>
      </c>
      <c r="AZ497" s="47" t="b">
        <v>0</v>
      </c>
      <c r="BA497" s="47"/>
      <c r="BB497" s="47"/>
      <c r="BC497" s="48"/>
      <c r="BD497" s="48"/>
      <c r="BE497" s="47" t="b">
        <v>0</v>
      </c>
      <c r="BF497" s="47" t="b">
        <v>0</v>
      </c>
      <c r="BG497" s="48"/>
      <c r="BH497" s="48"/>
      <c r="BI497" s="49">
        <v>0</v>
      </c>
      <c r="BJ497" s="49">
        <v>0</v>
      </c>
      <c r="BK497" s="49">
        <v>475200</v>
      </c>
      <c r="BL497" s="48"/>
      <c r="BM497" s="48"/>
      <c r="BN497" s="48"/>
      <c r="BO497" s="48"/>
      <c r="BP497" s="48" t="s">
        <v>181</v>
      </c>
      <c r="BQ497" s="48"/>
      <c r="BR497" s="48"/>
      <c r="BS497" s="48">
        <v>0</v>
      </c>
      <c r="BT497" s="48"/>
      <c r="BU497" s="48"/>
      <c r="BW497" s="24" t="str">
        <f ca="1">VLOOKUP(BX497,Data!B:D,3,0)</f>
        <v>김화니</v>
      </c>
      <c r="BX497" s="24" t="str">
        <f>IFERROR(VLOOKUP(M497, 할인점점포등록!E:I, 5, 0), M497)</f>
        <v>복산나이스</v>
      </c>
    </row>
    <row r="498" spans="2:76" ht="16.5" customHeight="1" x14ac:dyDescent="0.3">
      <c r="B498" s="47"/>
      <c r="C498" s="47" t="b">
        <v>1</v>
      </c>
      <c r="D498" s="48"/>
      <c r="E498" s="48" t="s">
        <v>211</v>
      </c>
      <c r="F498" s="48">
        <v>202610020011</v>
      </c>
      <c r="G498" s="52">
        <v>46297</v>
      </c>
      <c r="H498" s="48" t="s">
        <v>82</v>
      </c>
      <c r="I498" s="48" t="s">
        <v>83</v>
      </c>
      <c r="J498" s="48" t="s">
        <v>212</v>
      </c>
      <c r="K498" s="48" t="s">
        <v>213</v>
      </c>
      <c r="L498" s="48" t="s">
        <v>449</v>
      </c>
      <c r="M498" s="48" t="s">
        <v>449</v>
      </c>
      <c r="N498" s="48"/>
      <c r="O498" s="47" t="s">
        <v>450</v>
      </c>
      <c r="P498" s="48" t="s">
        <v>458</v>
      </c>
      <c r="Q498" s="48"/>
      <c r="R498" s="47" t="b">
        <v>0</v>
      </c>
      <c r="S498" s="48" t="s">
        <v>267</v>
      </c>
      <c r="T498" s="48" t="s">
        <v>224</v>
      </c>
      <c r="U498" s="48">
        <v>30</v>
      </c>
      <c r="V498" s="48" t="s">
        <v>218</v>
      </c>
      <c r="W498" s="48" t="s">
        <v>219</v>
      </c>
      <c r="X498" s="48" t="s">
        <v>225</v>
      </c>
      <c r="Y498" s="47"/>
      <c r="Z498" s="48" t="s">
        <v>84</v>
      </c>
      <c r="AA498" s="49">
        <v>4440</v>
      </c>
      <c r="AB498" s="49">
        <v>3996</v>
      </c>
      <c r="AC498" s="49">
        <v>20</v>
      </c>
      <c r="AD498" s="47" t="b">
        <v>1</v>
      </c>
      <c r="AE498" s="50">
        <v>10</v>
      </c>
      <c r="AF498" s="48" t="s">
        <v>9</v>
      </c>
      <c r="AG498" s="49">
        <v>1</v>
      </c>
      <c r="AH498" s="49">
        <v>3996</v>
      </c>
      <c r="AI498" s="49">
        <v>72655</v>
      </c>
      <c r="AJ498" s="49">
        <v>7265</v>
      </c>
      <c r="AK498" s="49">
        <v>79920</v>
      </c>
      <c r="AL498" s="50">
        <v>72655</v>
      </c>
      <c r="AM498" s="50">
        <v>7265</v>
      </c>
      <c r="AN498" s="50">
        <v>79920</v>
      </c>
      <c r="AO498" s="47"/>
      <c r="AP498" s="48" t="s">
        <v>84</v>
      </c>
      <c r="AQ498" s="51">
        <v>20</v>
      </c>
      <c r="AR498" s="48" t="s">
        <v>221</v>
      </c>
      <c r="AS498" s="48" t="s">
        <v>268</v>
      </c>
      <c r="AT498" s="47" t="b">
        <v>0</v>
      </c>
      <c r="AU498" s="48" t="s">
        <v>81</v>
      </c>
      <c r="AV498" s="48"/>
      <c r="AW498" s="48" t="s">
        <v>222</v>
      </c>
      <c r="AX498" s="48"/>
      <c r="AY498" s="48" t="s">
        <v>85</v>
      </c>
      <c r="AZ498" s="47" t="b">
        <v>0</v>
      </c>
      <c r="BA498" s="47"/>
      <c r="BB498" s="47"/>
      <c r="BC498" s="48"/>
      <c r="BD498" s="48"/>
      <c r="BE498" s="47" t="b">
        <v>0</v>
      </c>
      <c r="BF498" s="47" t="b">
        <v>0</v>
      </c>
      <c r="BG498" s="48"/>
      <c r="BH498" s="48"/>
      <c r="BI498" s="49">
        <v>0</v>
      </c>
      <c r="BJ498" s="49">
        <v>0</v>
      </c>
      <c r="BK498" s="49">
        <v>79920</v>
      </c>
      <c r="BL498" s="48"/>
      <c r="BM498" s="48"/>
      <c r="BN498" s="48"/>
      <c r="BO498" s="48"/>
      <c r="BP498" s="48" t="s">
        <v>181</v>
      </c>
      <c r="BQ498" s="48"/>
      <c r="BR498" s="48"/>
      <c r="BS498" s="48">
        <v>0</v>
      </c>
      <c r="BT498" s="48"/>
      <c r="BU498" s="48"/>
      <c r="BW498" s="24" t="str">
        <f ca="1">VLOOKUP(BX498,Data!B:D,3,0)</f>
        <v>김화니</v>
      </c>
      <c r="BX498" s="24" t="str">
        <f>IFERROR(VLOOKUP(M498, 할인점점포등록!E:I, 5, 0), M498)</f>
        <v>복산나이스</v>
      </c>
    </row>
    <row r="499" spans="2:76" ht="16.5" customHeight="1" x14ac:dyDescent="0.3">
      <c r="B499" s="47"/>
      <c r="C499" s="47" t="b">
        <v>1</v>
      </c>
      <c r="D499" s="48"/>
      <c r="E499" s="48" t="s">
        <v>211</v>
      </c>
      <c r="F499" s="48">
        <v>202610020011</v>
      </c>
      <c r="G499" s="52">
        <v>46297</v>
      </c>
      <c r="H499" s="48" t="s">
        <v>82</v>
      </c>
      <c r="I499" s="48" t="s">
        <v>83</v>
      </c>
      <c r="J499" s="48" t="s">
        <v>212</v>
      </c>
      <c r="K499" s="48" t="s">
        <v>213</v>
      </c>
      <c r="L499" s="48" t="s">
        <v>449</v>
      </c>
      <c r="M499" s="48" t="s">
        <v>449</v>
      </c>
      <c r="N499" s="48"/>
      <c r="O499" s="47" t="s">
        <v>450</v>
      </c>
      <c r="P499" s="48" t="s">
        <v>458</v>
      </c>
      <c r="Q499" s="48"/>
      <c r="R499" s="47" t="b">
        <v>0</v>
      </c>
      <c r="S499" s="48" t="s">
        <v>425</v>
      </c>
      <c r="T499" s="48" t="s">
        <v>426</v>
      </c>
      <c r="U499" s="48">
        <v>100</v>
      </c>
      <c r="V499" s="48" t="s">
        <v>234</v>
      </c>
      <c r="W499" s="48" t="s">
        <v>235</v>
      </c>
      <c r="X499" s="48" t="s">
        <v>330</v>
      </c>
      <c r="Y499" s="47"/>
      <c r="Z499" s="48" t="s">
        <v>84</v>
      </c>
      <c r="AA499" s="49">
        <v>44300</v>
      </c>
      <c r="AB499" s="49">
        <v>39870</v>
      </c>
      <c r="AC499" s="49">
        <v>3</v>
      </c>
      <c r="AD499" s="47" t="b">
        <v>1</v>
      </c>
      <c r="AE499" s="50">
        <v>10</v>
      </c>
      <c r="AF499" s="48" t="s">
        <v>9</v>
      </c>
      <c r="AG499" s="49">
        <v>1</v>
      </c>
      <c r="AH499" s="49">
        <v>39870</v>
      </c>
      <c r="AI499" s="49">
        <v>108736</v>
      </c>
      <c r="AJ499" s="49">
        <v>10874</v>
      </c>
      <c r="AK499" s="49">
        <v>119610</v>
      </c>
      <c r="AL499" s="50">
        <v>108736</v>
      </c>
      <c r="AM499" s="50">
        <v>10874</v>
      </c>
      <c r="AN499" s="50">
        <v>119610</v>
      </c>
      <c r="AO499" s="47"/>
      <c r="AP499" s="48" t="s">
        <v>84</v>
      </c>
      <c r="AQ499" s="51">
        <v>3</v>
      </c>
      <c r="AR499" s="48" t="s">
        <v>221</v>
      </c>
      <c r="AS499" s="48" t="s">
        <v>271</v>
      </c>
      <c r="AT499" s="47" t="b">
        <v>0</v>
      </c>
      <c r="AU499" s="48" t="s">
        <v>81</v>
      </c>
      <c r="AV499" s="48"/>
      <c r="AW499" s="48" t="s">
        <v>222</v>
      </c>
      <c r="AX499" s="48"/>
      <c r="AY499" s="48" t="s">
        <v>85</v>
      </c>
      <c r="AZ499" s="47" t="b">
        <v>0</v>
      </c>
      <c r="BA499" s="47"/>
      <c r="BB499" s="47"/>
      <c r="BC499" s="48"/>
      <c r="BD499" s="48"/>
      <c r="BE499" s="47" t="b">
        <v>0</v>
      </c>
      <c r="BF499" s="47" t="b">
        <v>0</v>
      </c>
      <c r="BG499" s="48"/>
      <c r="BH499" s="48"/>
      <c r="BI499" s="49">
        <v>0</v>
      </c>
      <c r="BJ499" s="49">
        <v>0</v>
      </c>
      <c r="BK499" s="49">
        <v>119610</v>
      </c>
      <c r="BL499" s="48"/>
      <c r="BM499" s="48"/>
      <c r="BN499" s="48"/>
      <c r="BO499" s="48"/>
      <c r="BP499" s="48" t="s">
        <v>181</v>
      </c>
      <c r="BQ499" s="48"/>
      <c r="BR499" s="48"/>
      <c r="BS499" s="48">
        <v>0</v>
      </c>
      <c r="BT499" s="48"/>
      <c r="BU499" s="48"/>
      <c r="BW499" s="24" t="str">
        <f ca="1">VLOOKUP(BX499,Data!B:D,3,0)</f>
        <v>김화니</v>
      </c>
      <c r="BX499" s="24" t="str">
        <f>IFERROR(VLOOKUP(M499, 할인점점포등록!E:I, 5, 0), M499)</f>
        <v>복산나이스</v>
      </c>
    </row>
    <row r="500" spans="2:76" ht="16.5" customHeight="1" x14ac:dyDescent="0.3">
      <c r="B500" s="47"/>
      <c r="C500" s="47" t="b">
        <v>1</v>
      </c>
      <c r="D500" s="48"/>
      <c r="E500" s="48" t="s">
        <v>211</v>
      </c>
      <c r="F500" s="48">
        <v>202610020011</v>
      </c>
      <c r="G500" s="52">
        <v>46297</v>
      </c>
      <c r="H500" s="48" t="s">
        <v>82</v>
      </c>
      <c r="I500" s="48" t="s">
        <v>83</v>
      </c>
      <c r="J500" s="48" t="s">
        <v>212</v>
      </c>
      <c r="K500" s="48" t="s">
        <v>213</v>
      </c>
      <c r="L500" s="48" t="s">
        <v>449</v>
      </c>
      <c r="M500" s="48" t="s">
        <v>449</v>
      </c>
      <c r="N500" s="48"/>
      <c r="O500" s="47" t="s">
        <v>450</v>
      </c>
      <c r="P500" s="48" t="s">
        <v>458</v>
      </c>
      <c r="Q500" s="48"/>
      <c r="R500" s="47" t="b">
        <v>0</v>
      </c>
      <c r="S500" s="48" t="s">
        <v>367</v>
      </c>
      <c r="T500" s="48" t="s">
        <v>368</v>
      </c>
      <c r="U500" s="48">
        <v>100</v>
      </c>
      <c r="V500" s="48" t="s">
        <v>234</v>
      </c>
      <c r="W500" s="48" t="s">
        <v>235</v>
      </c>
      <c r="X500" s="48" t="s">
        <v>236</v>
      </c>
      <c r="Y500" s="47"/>
      <c r="Z500" s="48" t="s">
        <v>84</v>
      </c>
      <c r="AA500" s="49">
        <v>30000</v>
      </c>
      <c r="AB500" s="49">
        <v>27000</v>
      </c>
      <c r="AC500" s="49">
        <v>30</v>
      </c>
      <c r="AD500" s="47" t="b">
        <v>1</v>
      </c>
      <c r="AE500" s="50">
        <v>10</v>
      </c>
      <c r="AF500" s="48" t="s">
        <v>9</v>
      </c>
      <c r="AG500" s="49">
        <v>1</v>
      </c>
      <c r="AH500" s="49">
        <v>27000</v>
      </c>
      <c r="AI500" s="49">
        <v>736364</v>
      </c>
      <c r="AJ500" s="49">
        <v>73636</v>
      </c>
      <c r="AK500" s="49">
        <v>810000</v>
      </c>
      <c r="AL500" s="50">
        <v>736364</v>
      </c>
      <c r="AM500" s="50">
        <v>73636</v>
      </c>
      <c r="AN500" s="50">
        <v>810000</v>
      </c>
      <c r="AO500" s="47"/>
      <c r="AP500" s="48" t="s">
        <v>84</v>
      </c>
      <c r="AQ500" s="51">
        <v>30</v>
      </c>
      <c r="AR500" s="48" t="s">
        <v>221</v>
      </c>
      <c r="AS500" s="48">
        <v>25003</v>
      </c>
      <c r="AT500" s="47" t="b">
        <v>0</v>
      </c>
      <c r="AU500" s="48" t="s">
        <v>81</v>
      </c>
      <c r="AV500" s="48"/>
      <c r="AW500" s="48" t="s">
        <v>222</v>
      </c>
      <c r="AX500" s="48"/>
      <c r="AY500" s="48" t="s">
        <v>85</v>
      </c>
      <c r="AZ500" s="47" t="b">
        <v>0</v>
      </c>
      <c r="BA500" s="47"/>
      <c r="BB500" s="47"/>
      <c r="BC500" s="48"/>
      <c r="BD500" s="48"/>
      <c r="BE500" s="47" t="b">
        <v>0</v>
      </c>
      <c r="BF500" s="47" t="b">
        <v>0</v>
      </c>
      <c r="BG500" s="48"/>
      <c r="BH500" s="48"/>
      <c r="BI500" s="49">
        <v>0</v>
      </c>
      <c r="BJ500" s="49">
        <v>0</v>
      </c>
      <c r="BK500" s="49">
        <v>810000</v>
      </c>
      <c r="BL500" s="48"/>
      <c r="BM500" s="48"/>
      <c r="BN500" s="48"/>
      <c r="BO500" s="48"/>
      <c r="BP500" s="48" t="s">
        <v>181</v>
      </c>
      <c r="BQ500" s="48"/>
      <c r="BR500" s="48"/>
      <c r="BS500" s="48">
        <v>0</v>
      </c>
      <c r="BT500" s="48"/>
      <c r="BU500" s="48"/>
      <c r="BW500" s="24" t="str">
        <f ca="1">VLOOKUP(BX500,Data!B:D,3,0)</f>
        <v>김화니</v>
      </c>
      <c r="BX500" s="24" t="str">
        <f>IFERROR(VLOOKUP(M500, 할인점점포등록!E:I, 5, 0), M500)</f>
        <v>복산나이스</v>
      </c>
    </row>
    <row r="501" spans="2:76" ht="16.5" customHeight="1" x14ac:dyDescent="0.3">
      <c r="B501" s="47"/>
      <c r="C501" s="47" t="b">
        <v>1</v>
      </c>
      <c r="D501" s="48"/>
      <c r="E501" s="48" t="s">
        <v>211</v>
      </c>
      <c r="F501" s="48">
        <v>202610020011</v>
      </c>
      <c r="G501" s="52">
        <v>46297</v>
      </c>
      <c r="H501" s="48" t="s">
        <v>82</v>
      </c>
      <c r="I501" s="48" t="s">
        <v>83</v>
      </c>
      <c r="J501" s="48" t="s">
        <v>212</v>
      </c>
      <c r="K501" s="48" t="s">
        <v>213</v>
      </c>
      <c r="L501" s="48" t="s">
        <v>449</v>
      </c>
      <c r="M501" s="48" t="s">
        <v>449</v>
      </c>
      <c r="N501" s="48"/>
      <c r="O501" s="47" t="s">
        <v>450</v>
      </c>
      <c r="P501" s="48" t="s">
        <v>458</v>
      </c>
      <c r="Q501" s="48"/>
      <c r="R501" s="47" t="b">
        <v>0</v>
      </c>
      <c r="S501" s="48" t="s">
        <v>369</v>
      </c>
      <c r="T501" s="48" t="s">
        <v>370</v>
      </c>
      <c r="U501" s="48">
        <v>60</v>
      </c>
      <c r="V501" s="48" t="s">
        <v>234</v>
      </c>
      <c r="W501" s="48" t="s">
        <v>235</v>
      </c>
      <c r="X501" s="48" t="s">
        <v>236</v>
      </c>
      <c r="Y501" s="47"/>
      <c r="Z501" s="48" t="s">
        <v>84</v>
      </c>
      <c r="AA501" s="49">
        <v>28980</v>
      </c>
      <c r="AB501" s="49">
        <v>26082</v>
      </c>
      <c r="AC501" s="49">
        <v>20</v>
      </c>
      <c r="AD501" s="47" t="b">
        <v>1</v>
      </c>
      <c r="AE501" s="50">
        <v>10</v>
      </c>
      <c r="AF501" s="48" t="s">
        <v>9</v>
      </c>
      <c r="AG501" s="49">
        <v>1</v>
      </c>
      <c r="AH501" s="49">
        <v>26082</v>
      </c>
      <c r="AI501" s="49">
        <v>474218</v>
      </c>
      <c r="AJ501" s="49">
        <v>47422</v>
      </c>
      <c r="AK501" s="49">
        <v>521640</v>
      </c>
      <c r="AL501" s="50">
        <v>474218</v>
      </c>
      <c r="AM501" s="50">
        <v>47422</v>
      </c>
      <c r="AN501" s="50">
        <v>521640</v>
      </c>
      <c r="AO501" s="47"/>
      <c r="AP501" s="48" t="s">
        <v>84</v>
      </c>
      <c r="AQ501" s="51">
        <v>20</v>
      </c>
      <c r="AR501" s="48" t="s">
        <v>221</v>
      </c>
      <c r="AS501" s="48">
        <v>26002</v>
      </c>
      <c r="AT501" s="47" t="b">
        <v>0</v>
      </c>
      <c r="AU501" s="48" t="s">
        <v>81</v>
      </c>
      <c r="AV501" s="48"/>
      <c r="AW501" s="48" t="s">
        <v>222</v>
      </c>
      <c r="AX501" s="48"/>
      <c r="AY501" s="48" t="s">
        <v>85</v>
      </c>
      <c r="AZ501" s="47" t="b">
        <v>0</v>
      </c>
      <c r="BA501" s="47"/>
      <c r="BB501" s="47"/>
      <c r="BC501" s="48"/>
      <c r="BD501" s="48"/>
      <c r="BE501" s="47" t="b">
        <v>0</v>
      </c>
      <c r="BF501" s="47" t="b">
        <v>0</v>
      </c>
      <c r="BG501" s="48"/>
      <c r="BH501" s="48"/>
      <c r="BI501" s="49">
        <v>0</v>
      </c>
      <c r="BJ501" s="49">
        <v>0</v>
      </c>
      <c r="BK501" s="49">
        <v>521640</v>
      </c>
      <c r="BL501" s="48"/>
      <c r="BM501" s="48"/>
      <c r="BN501" s="48"/>
      <c r="BO501" s="48"/>
      <c r="BP501" s="48" t="s">
        <v>181</v>
      </c>
      <c r="BQ501" s="48"/>
      <c r="BR501" s="48"/>
      <c r="BS501" s="48">
        <v>0</v>
      </c>
      <c r="BT501" s="48"/>
      <c r="BU501" s="48"/>
      <c r="BW501" s="24" t="str">
        <f ca="1">VLOOKUP(BX501,Data!B:D,3,0)</f>
        <v>김화니</v>
      </c>
      <c r="BX501" s="24" t="str">
        <f>IFERROR(VLOOKUP(M501, 할인점점포등록!E:I, 5, 0), M501)</f>
        <v>복산나이스</v>
      </c>
    </row>
    <row r="502" spans="2:76" ht="16.5" customHeight="1" x14ac:dyDescent="0.3">
      <c r="B502" s="47"/>
      <c r="C502" s="47" t="b">
        <v>1</v>
      </c>
      <c r="D502" s="48"/>
      <c r="E502" s="48" t="s">
        <v>211</v>
      </c>
      <c r="F502" s="48">
        <v>202610020011</v>
      </c>
      <c r="G502" s="52">
        <v>46297</v>
      </c>
      <c r="H502" s="48" t="s">
        <v>82</v>
      </c>
      <c r="I502" s="48" t="s">
        <v>83</v>
      </c>
      <c r="J502" s="48" t="s">
        <v>212</v>
      </c>
      <c r="K502" s="48" t="s">
        <v>213</v>
      </c>
      <c r="L502" s="48" t="s">
        <v>449</v>
      </c>
      <c r="M502" s="48" t="s">
        <v>449</v>
      </c>
      <c r="N502" s="48"/>
      <c r="O502" s="47" t="s">
        <v>450</v>
      </c>
      <c r="P502" s="48" t="s">
        <v>458</v>
      </c>
      <c r="Q502" s="48"/>
      <c r="R502" s="47" t="b">
        <v>0</v>
      </c>
      <c r="S502" s="48" t="s">
        <v>254</v>
      </c>
      <c r="T502" s="48" t="s">
        <v>255</v>
      </c>
      <c r="U502" s="48">
        <v>10</v>
      </c>
      <c r="V502" s="48" t="s">
        <v>218</v>
      </c>
      <c r="W502" s="48" t="s">
        <v>256</v>
      </c>
      <c r="X502" s="48" t="s">
        <v>257</v>
      </c>
      <c r="Y502" s="47"/>
      <c r="Z502" s="48" t="s">
        <v>84</v>
      </c>
      <c r="AA502" s="49">
        <v>6780</v>
      </c>
      <c r="AB502" s="49">
        <v>6102</v>
      </c>
      <c r="AC502" s="49">
        <v>60</v>
      </c>
      <c r="AD502" s="47" t="b">
        <v>1</v>
      </c>
      <c r="AE502" s="50">
        <v>10</v>
      </c>
      <c r="AF502" s="48" t="s">
        <v>9</v>
      </c>
      <c r="AG502" s="49">
        <v>1</v>
      </c>
      <c r="AH502" s="49">
        <v>6102</v>
      </c>
      <c r="AI502" s="49">
        <v>332836</v>
      </c>
      <c r="AJ502" s="49">
        <v>33284</v>
      </c>
      <c r="AK502" s="49">
        <v>366120</v>
      </c>
      <c r="AL502" s="50">
        <v>332836</v>
      </c>
      <c r="AM502" s="50">
        <v>33284</v>
      </c>
      <c r="AN502" s="50">
        <v>366120</v>
      </c>
      <c r="AO502" s="47"/>
      <c r="AP502" s="48" t="s">
        <v>84</v>
      </c>
      <c r="AQ502" s="51">
        <v>60</v>
      </c>
      <c r="AR502" s="48" t="s">
        <v>221</v>
      </c>
      <c r="AS502" s="48">
        <v>26001</v>
      </c>
      <c r="AT502" s="47" t="b">
        <v>0</v>
      </c>
      <c r="AU502" s="48" t="s">
        <v>81</v>
      </c>
      <c r="AV502" s="48"/>
      <c r="AW502" s="48" t="s">
        <v>222</v>
      </c>
      <c r="AX502" s="48"/>
      <c r="AY502" s="48" t="s">
        <v>85</v>
      </c>
      <c r="AZ502" s="47" t="b">
        <v>0</v>
      </c>
      <c r="BA502" s="47"/>
      <c r="BB502" s="47"/>
      <c r="BC502" s="48"/>
      <c r="BD502" s="48"/>
      <c r="BE502" s="47" t="b">
        <v>0</v>
      </c>
      <c r="BF502" s="47" t="b">
        <v>0</v>
      </c>
      <c r="BG502" s="48"/>
      <c r="BH502" s="48"/>
      <c r="BI502" s="49">
        <v>0</v>
      </c>
      <c r="BJ502" s="49">
        <v>0</v>
      </c>
      <c r="BK502" s="49">
        <v>366120</v>
      </c>
      <c r="BL502" s="48"/>
      <c r="BM502" s="48"/>
      <c r="BN502" s="48"/>
      <c r="BO502" s="48"/>
      <c r="BP502" s="48" t="s">
        <v>181</v>
      </c>
      <c r="BQ502" s="48"/>
      <c r="BR502" s="48"/>
      <c r="BS502" s="48">
        <v>0</v>
      </c>
      <c r="BT502" s="48"/>
      <c r="BU502" s="48"/>
      <c r="BW502" s="24" t="str">
        <f ca="1">VLOOKUP(BX502,Data!B:D,3,0)</f>
        <v>김화니</v>
      </c>
      <c r="BX502" s="24" t="str">
        <f>IFERROR(VLOOKUP(M502, 할인점점포등록!E:I, 5, 0), M502)</f>
        <v>복산나이스</v>
      </c>
    </row>
    <row r="503" spans="2:76" ht="16.5" customHeight="1" x14ac:dyDescent="0.3">
      <c r="B503" s="47"/>
      <c r="C503" s="47" t="b">
        <v>1</v>
      </c>
      <c r="D503" s="48"/>
      <c r="E503" s="48" t="s">
        <v>211</v>
      </c>
      <c r="F503" s="48">
        <v>202610020011</v>
      </c>
      <c r="G503" s="52">
        <v>46297</v>
      </c>
      <c r="H503" s="48" t="s">
        <v>82</v>
      </c>
      <c r="I503" s="48" t="s">
        <v>83</v>
      </c>
      <c r="J503" s="48" t="s">
        <v>212</v>
      </c>
      <c r="K503" s="48" t="s">
        <v>213</v>
      </c>
      <c r="L503" s="48" t="s">
        <v>449</v>
      </c>
      <c r="M503" s="48" t="s">
        <v>449</v>
      </c>
      <c r="N503" s="48"/>
      <c r="O503" s="47" t="s">
        <v>450</v>
      </c>
      <c r="P503" s="48" t="s">
        <v>458</v>
      </c>
      <c r="Q503" s="48"/>
      <c r="R503" s="47" t="b">
        <v>0</v>
      </c>
      <c r="S503" s="48" t="s">
        <v>312</v>
      </c>
      <c r="T503" s="48" t="s">
        <v>313</v>
      </c>
      <c r="U503" s="48">
        <v>100</v>
      </c>
      <c r="V503" s="48" t="s">
        <v>234</v>
      </c>
      <c r="W503" s="48" t="s">
        <v>235</v>
      </c>
      <c r="X503" s="48" t="s">
        <v>236</v>
      </c>
      <c r="Y503" s="47"/>
      <c r="Z503" s="48" t="s">
        <v>84</v>
      </c>
      <c r="AA503" s="49">
        <v>37000</v>
      </c>
      <c r="AB503" s="49">
        <v>33300</v>
      </c>
      <c r="AC503" s="49">
        <v>5</v>
      </c>
      <c r="AD503" s="47" t="b">
        <v>1</v>
      </c>
      <c r="AE503" s="50">
        <v>10</v>
      </c>
      <c r="AF503" s="48" t="s">
        <v>9</v>
      </c>
      <c r="AG503" s="49">
        <v>1</v>
      </c>
      <c r="AH503" s="49">
        <v>33300</v>
      </c>
      <c r="AI503" s="49">
        <v>151364</v>
      </c>
      <c r="AJ503" s="49">
        <v>15136</v>
      </c>
      <c r="AK503" s="49">
        <v>166500</v>
      </c>
      <c r="AL503" s="50">
        <v>151364</v>
      </c>
      <c r="AM503" s="50">
        <v>15136</v>
      </c>
      <c r="AN503" s="50">
        <v>166500</v>
      </c>
      <c r="AO503" s="47"/>
      <c r="AP503" s="48" t="s">
        <v>84</v>
      </c>
      <c r="AQ503" s="51">
        <v>5</v>
      </c>
      <c r="AR503" s="48" t="s">
        <v>221</v>
      </c>
      <c r="AS503" s="48">
        <v>25004</v>
      </c>
      <c r="AT503" s="47" t="b">
        <v>0</v>
      </c>
      <c r="AU503" s="48" t="s">
        <v>81</v>
      </c>
      <c r="AV503" s="48"/>
      <c r="AW503" s="48" t="s">
        <v>222</v>
      </c>
      <c r="AX503" s="48"/>
      <c r="AY503" s="48" t="s">
        <v>85</v>
      </c>
      <c r="AZ503" s="47" t="b">
        <v>0</v>
      </c>
      <c r="BA503" s="47"/>
      <c r="BB503" s="47"/>
      <c r="BC503" s="48"/>
      <c r="BD503" s="48"/>
      <c r="BE503" s="47" t="b">
        <v>0</v>
      </c>
      <c r="BF503" s="47" t="b">
        <v>0</v>
      </c>
      <c r="BG503" s="48"/>
      <c r="BH503" s="48"/>
      <c r="BI503" s="49">
        <v>0</v>
      </c>
      <c r="BJ503" s="49">
        <v>0</v>
      </c>
      <c r="BK503" s="49">
        <v>166500</v>
      </c>
      <c r="BL503" s="48"/>
      <c r="BM503" s="48"/>
      <c r="BN503" s="48"/>
      <c r="BO503" s="48"/>
      <c r="BP503" s="48" t="s">
        <v>181</v>
      </c>
      <c r="BQ503" s="48"/>
      <c r="BR503" s="48"/>
      <c r="BS503" s="48">
        <v>0</v>
      </c>
      <c r="BT503" s="48"/>
      <c r="BU503" s="48"/>
      <c r="BW503" s="24" t="str">
        <f ca="1">VLOOKUP(BX503,Data!B:D,3,0)</f>
        <v>김화니</v>
      </c>
      <c r="BX503" s="24" t="str">
        <f>IFERROR(VLOOKUP(M503, 할인점점포등록!E:I, 5, 0), M503)</f>
        <v>복산나이스</v>
      </c>
    </row>
    <row r="504" spans="2:76" ht="16.5" customHeight="1" x14ac:dyDescent="0.3">
      <c r="B504" s="47"/>
      <c r="C504" s="47" t="b">
        <v>1</v>
      </c>
      <c r="D504" s="48"/>
      <c r="E504" s="48" t="s">
        <v>211</v>
      </c>
      <c r="F504" s="48">
        <v>202610020011</v>
      </c>
      <c r="G504" s="52">
        <v>46297</v>
      </c>
      <c r="H504" s="48" t="s">
        <v>82</v>
      </c>
      <c r="I504" s="48" t="s">
        <v>83</v>
      </c>
      <c r="J504" s="48" t="s">
        <v>212</v>
      </c>
      <c r="K504" s="48" t="s">
        <v>213</v>
      </c>
      <c r="L504" s="48" t="s">
        <v>449</v>
      </c>
      <c r="M504" s="48" t="s">
        <v>449</v>
      </c>
      <c r="N504" s="48"/>
      <c r="O504" s="47" t="s">
        <v>450</v>
      </c>
      <c r="P504" s="48" t="s">
        <v>458</v>
      </c>
      <c r="Q504" s="48"/>
      <c r="R504" s="47" t="b">
        <v>0</v>
      </c>
      <c r="S504" s="48" t="s">
        <v>373</v>
      </c>
      <c r="T504" s="48" t="s">
        <v>374</v>
      </c>
      <c r="U504" s="48">
        <v>1</v>
      </c>
      <c r="V504" s="48" t="s">
        <v>234</v>
      </c>
      <c r="W504" s="48" t="s">
        <v>375</v>
      </c>
      <c r="X504" s="48" t="s">
        <v>376</v>
      </c>
      <c r="Y504" s="47"/>
      <c r="Z504" s="48" t="s">
        <v>84</v>
      </c>
      <c r="AA504" s="49">
        <v>9000</v>
      </c>
      <c r="AB504" s="49">
        <v>8100</v>
      </c>
      <c r="AC504" s="49">
        <v>5</v>
      </c>
      <c r="AD504" s="47" t="b">
        <v>1</v>
      </c>
      <c r="AE504" s="50">
        <v>10</v>
      </c>
      <c r="AF504" s="48" t="s">
        <v>9</v>
      </c>
      <c r="AG504" s="49">
        <v>1</v>
      </c>
      <c r="AH504" s="49">
        <v>8100</v>
      </c>
      <c r="AI504" s="49">
        <v>36818</v>
      </c>
      <c r="AJ504" s="49">
        <v>3682</v>
      </c>
      <c r="AK504" s="49">
        <v>40500</v>
      </c>
      <c r="AL504" s="50">
        <v>36818</v>
      </c>
      <c r="AM504" s="50">
        <v>3682</v>
      </c>
      <c r="AN504" s="50">
        <v>40500</v>
      </c>
      <c r="AO504" s="47"/>
      <c r="AP504" s="48" t="s">
        <v>84</v>
      </c>
      <c r="AQ504" s="51">
        <v>5</v>
      </c>
      <c r="AR504" s="48" t="s">
        <v>221</v>
      </c>
      <c r="AS504" s="48">
        <v>25001</v>
      </c>
      <c r="AT504" s="47" t="b">
        <v>0</v>
      </c>
      <c r="AU504" s="48" t="s">
        <v>81</v>
      </c>
      <c r="AV504" s="48"/>
      <c r="AW504" s="48" t="s">
        <v>222</v>
      </c>
      <c r="AX504" s="48"/>
      <c r="AY504" s="48" t="s">
        <v>85</v>
      </c>
      <c r="AZ504" s="47" t="b">
        <v>0</v>
      </c>
      <c r="BA504" s="47"/>
      <c r="BB504" s="47"/>
      <c r="BC504" s="48"/>
      <c r="BD504" s="48"/>
      <c r="BE504" s="47" t="b">
        <v>0</v>
      </c>
      <c r="BF504" s="47" t="b">
        <v>0</v>
      </c>
      <c r="BG504" s="48"/>
      <c r="BH504" s="48"/>
      <c r="BI504" s="49">
        <v>0</v>
      </c>
      <c r="BJ504" s="49">
        <v>0</v>
      </c>
      <c r="BK504" s="49">
        <v>40500</v>
      </c>
      <c r="BL504" s="48"/>
      <c r="BM504" s="48"/>
      <c r="BN504" s="48"/>
      <c r="BO504" s="48"/>
      <c r="BP504" s="48" t="s">
        <v>181</v>
      </c>
      <c r="BQ504" s="48"/>
      <c r="BR504" s="48"/>
      <c r="BS504" s="48">
        <v>0</v>
      </c>
      <c r="BT504" s="48"/>
      <c r="BU504" s="48"/>
      <c r="BW504" s="24" t="str">
        <f ca="1">VLOOKUP(BX504,Data!B:D,3,0)</f>
        <v>김화니</v>
      </c>
      <c r="BX504" s="24" t="str">
        <f>IFERROR(VLOOKUP(M504, 할인점점포등록!E:I, 5, 0), M504)</f>
        <v>복산나이스</v>
      </c>
    </row>
    <row r="505" spans="2:76" ht="16.5" customHeight="1" x14ac:dyDescent="0.3">
      <c r="B505" s="47"/>
      <c r="C505" s="47" t="b">
        <v>1</v>
      </c>
      <c r="D505" s="48"/>
      <c r="E505" s="48" t="s">
        <v>211</v>
      </c>
      <c r="F505" s="48">
        <v>202610020011</v>
      </c>
      <c r="G505" s="52">
        <v>46297</v>
      </c>
      <c r="H505" s="48" t="s">
        <v>82</v>
      </c>
      <c r="I505" s="48" t="s">
        <v>83</v>
      </c>
      <c r="J505" s="48" t="s">
        <v>212</v>
      </c>
      <c r="K505" s="48" t="s">
        <v>213</v>
      </c>
      <c r="L505" s="48" t="s">
        <v>449</v>
      </c>
      <c r="M505" s="48" t="s">
        <v>449</v>
      </c>
      <c r="N505" s="48"/>
      <c r="O505" s="47" t="s">
        <v>450</v>
      </c>
      <c r="P505" s="48" t="s">
        <v>458</v>
      </c>
      <c r="Q505" s="48"/>
      <c r="R505" s="47" t="b">
        <v>0</v>
      </c>
      <c r="S505" s="48" t="s">
        <v>272</v>
      </c>
      <c r="T505" s="48" t="s">
        <v>230</v>
      </c>
      <c r="U505" s="48">
        <v>300</v>
      </c>
      <c r="V505" s="48" t="s">
        <v>218</v>
      </c>
      <c r="W505" s="48" t="s">
        <v>219</v>
      </c>
      <c r="X505" s="48" t="s">
        <v>225</v>
      </c>
      <c r="Y505" s="47"/>
      <c r="Z505" s="48" t="s">
        <v>84</v>
      </c>
      <c r="AA505" s="49">
        <v>37500</v>
      </c>
      <c r="AB505" s="49">
        <v>33750</v>
      </c>
      <c r="AC505" s="49">
        <v>15</v>
      </c>
      <c r="AD505" s="47" t="b">
        <v>1</v>
      </c>
      <c r="AE505" s="50">
        <v>10</v>
      </c>
      <c r="AF505" s="48" t="s">
        <v>9</v>
      </c>
      <c r="AG505" s="49">
        <v>1</v>
      </c>
      <c r="AH505" s="49">
        <v>33750</v>
      </c>
      <c r="AI505" s="49">
        <v>460227</v>
      </c>
      <c r="AJ505" s="49">
        <v>46023</v>
      </c>
      <c r="AK505" s="49">
        <v>506250</v>
      </c>
      <c r="AL505" s="50">
        <v>460227</v>
      </c>
      <c r="AM505" s="50">
        <v>46023</v>
      </c>
      <c r="AN505" s="50">
        <v>506250</v>
      </c>
      <c r="AO505" s="47"/>
      <c r="AP505" s="48" t="s">
        <v>84</v>
      </c>
      <c r="AQ505" s="51">
        <v>15</v>
      </c>
      <c r="AR505" s="48" t="s">
        <v>221</v>
      </c>
      <c r="AS505" s="48">
        <v>26003</v>
      </c>
      <c r="AT505" s="47" t="b">
        <v>0</v>
      </c>
      <c r="AU505" s="48" t="s">
        <v>81</v>
      </c>
      <c r="AV505" s="48"/>
      <c r="AW505" s="48" t="s">
        <v>222</v>
      </c>
      <c r="AX505" s="48"/>
      <c r="AY505" s="48" t="s">
        <v>85</v>
      </c>
      <c r="AZ505" s="47" t="b">
        <v>0</v>
      </c>
      <c r="BA505" s="47"/>
      <c r="BB505" s="47"/>
      <c r="BC505" s="48"/>
      <c r="BD505" s="48"/>
      <c r="BE505" s="47" t="b">
        <v>0</v>
      </c>
      <c r="BF505" s="47" t="b">
        <v>0</v>
      </c>
      <c r="BG505" s="48"/>
      <c r="BH505" s="48"/>
      <c r="BI505" s="49">
        <v>0</v>
      </c>
      <c r="BJ505" s="49">
        <v>0</v>
      </c>
      <c r="BK505" s="49">
        <v>506250</v>
      </c>
      <c r="BL505" s="48"/>
      <c r="BM505" s="48"/>
      <c r="BN505" s="48"/>
      <c r="BO505" s="48"/>
      <c r="BP505" s="48" t="s">
        <v>181</v>
      </c>
      <c r="BQ505" s="48"/>
      <c r="BR505" s="48"/>
      <c r="BS505" s="48">
        <v>0</v>
      </c>
      <c r="BT505" s="48"/>
      <c r="BU505" s="48"/>
      <c r="BW505" s="24" t="str">
        <f ca="1">VLOOKUP(BX505,Data!B:D,3,0)</f>
        <v>김화니</v>
      </c>
      <c r="BX505" s="24" t="str">
        <f>IFERROR(VLOOKUP(M505, 할인점점포등록!E:I, 5, 0), M505)</f>
        <v>복산나이스</v>
      </c>
    </row>
    <row r="506" spans="2:76" ht="16.5" customHeight="1" x14ac:dyDescent="0.3">
      <c r="B506" s="47"/>
      <c r="C506" s="47" t="b">
        <v>1</v>
      </c>
      <c r="D506" s="48"/>
      <c r="E506" s="48" t="s">
        <v>211</v>
      </c>
      <c r="F506" s="48">
        <v>202610020011</v>
      </c>
      <c r="G506" s="52">
        <v>46297</v>
      </c>
      <c r="H506" s="48" t="s">
        <v>82</v>
      </c>
      <c r="I506" s="48" t="s">
        <v>83</v>
      </c>
      <c r="J506" s="48" t="s">
        <v>212</v>
      </c>
      <c r="K506" s="48" t="s">
        <v>213</v>
      </c>
      <c r="L506" s="48" t="s">
        <v>449</v>
      </c>
      <c r="M506" s="48" t="s">
        <v>449</v>
      </c>
      <c r="N506" s="48"/>
      <c r="O506" s="47" t="s">
        <v>450</v>
      </c>
      <c r="P506" s="48" t="s">
        <v>458</v>
      </c>
      <c r="Q506" s="48"/>
      <c r="R506" s="47" t="b">
        <v>0</v>
      </c>
      <c r="S506" s="48" t="s">
        <v>229</v>
      </c>
      <c r="T506" s="48" t="s">
        <v>230</v>
      </c>
      <c r="U506" s="48">
        <v>30</v>
      </c>
      <c r="V506" s="48" t="s">
        <v>218</v>
      </c>
      <c r="W506" s="48" t="s">
        <v>219</v>
      </c>
      <c r="X506" s="48" t="s">
        <v>225</v>
      </c>
      <c r="Y506" s="47"/>
      <c r="Z506" s="48" t="s">
        <v>84</v>
      </c>
      <c r="AA506" s="49">
        <v>3750</v>
      </c>
      <c r="AB506" s="49">
        <v>3375</v>
      </c>
      <c r="AC506" s="49">
        <v>15</v>
      </c>
      <c r="AD506" s="47" t="b">
        <v>1</v>
      </c>
      <c r="AE506" s="50">
        <v>10</v>
      </c>
      <c r="AF506" s="48" t="s">
        <v>9</v>
      </c>
      <c r="AG506" s="49">
        <v>1</v>
      </c>
      <c r="AH506" s="49">
        <v>3375</v>
      </c>
      <c r="AI506" s="49">
        <v>46023</v>
      </c>
      <c r="AJ506" s="49">
        <v>4602</v>
      </c>
      <c r="AK506" s="49">
        <v>50625</v>
      </c>
      <c r="AL506" s="50">
        <v>46023</v>
      </c>
      <c r="AM506" s="50">
        <v>4602</v>
      </c>
      <c r="AN506" s="50">
        <v>50625</v>
      </c>
      <c r="AO506" s="47"/>
      <c r="AP506" s="48" t="s">
        <v>84</v>
      </c>
      <c r="AQ506" s="51">
        <v>15</v>
      </c>
      <c r="AR506" s="48" t="s">
        <v>221</v>
      </c>
      <c r="AS506" s="48" t="s">
        <v>231</v>
      </c>
      <c r="AT506" s="47" t="b">
        <v>0</v>
      </c>
      <c r="AU506" s="48" t="s">
        <v>81</v>
      </c>
      <c r="AV506" s="48"/>
      <c r="AW506" s="48" t="s">
        <v>222</v>
      </c>
      <c r="AX506" s="48"/>
      <c r="AY506" s="48" t="s">
        <v>85</v>
      </c>
      <c r="AZ506" s="47" t="b">
        <v>0</v>
      </c>
      <c r="BA506" s="47"/>
      <c r="BB506" s="47"/>
      <c r="BC506" s="48"/>
      <c r="BD506" s="48"/>
      <c r="BE506" s="47" t="b">
        <v>0</v>
      </c>
      <c r="BF506" s="47" t="b">
        <v>0</v>
      </c>
      <c r="BG506" s="48"/>
      <c r="BH506" s="48"/>
      <c r="BI506" s="49">
        <v>0</v>
      </c>
      <c r="BJ506" s="49">
        <v>0</v>
      </c>
      <c r="BK506" s="49">
        <v>50625</v>
      </c>
      <c r="BL506" s="48"/>
      <c r="BM506" s="48"/>
      <c r="BN506" s="48"/>
      <c r="BO506" s="48"/>
      <c r="BP506" s="48" t="s">
        <v>181</v>
      </c>
      <c r="BQ506" s="48"/>
      <c r="BR506" s="48"/>
      <c r="BS506" s="48">
        <v>0</v>
      </c>
      <c r="BT506" s="48"/>
      <c r="BU506" s="48"/>
      <c r="BW506" s="24" t="str">
        <f ca="1">VLOOKUP(BX506,Data!B:D,3,0)</f>
        <v>김화니</v>
      </c>
      <c r="BX506" s="24" t="str">
        <f>IFERROR(VLOOKUP(M506, 할인점점포등록!E:I, 5, 0), M506)</f>
        <v>복산나이스</v>
      </c>
    </row>
    <row r="507" spans="2:76" ht="16.5" customHeight="1" x14ac:dyDescent="0.3">
      <c r="B507" s="47"/>
      <c r="C507" s="47" t="b">
        <v>1</v>
      </c>
      <c r="D507" s="48"/>
      <c r="E507" s="48" t="s">
        <v>211</v>
      </c>
      <c r="F507" s="48">
        <v>202610020011</v>
      </c>
      <c r="G507" s="52">
        <v>46297</v>
      </c>
      <c r="H507" s="48" t="s">
        <v>82</v>
      </c>
      <c r="I507" s="48" t="s">
        <v>83</v>
      </c>
      <c r="J507" s="48" t="s">
        <v>212</v>
      </c>
      <c r="K507" s="48" t="s">
        <v>213</v>
      </c>
      <c r="L507" s="48" t="s">
        <v>449</v>
      </c>
      <c r="M507" s="48" t="s">
        <v>449</v>
      </c>
      <c r="N507" s="48"/>
      <c r="O507" s="47" t="s">
        <v>450</v>
      </c>
      <c r="P507" s="48" t="s">
        <v>458</v>
      </c>
      <c r="Q507" s="48"/>
      <c r="R507" s="47" t="b">
        <v>0</v>
      </c>
      <c r="S507" s="48" t="s">
        <v>274</v>
      </c>
      <c r="T507" s="48" t="s">
        <v>275</v>
      </c>
      <c r="U507" s="48">
        <v>300</v>
      </c>
      <c r="V507" s="48" t="s">
        <v>218</v>
      </c>
      <c r="W507" s="48" t="s">
        <v>219</v>
      </c>
      <c r="X507" s="48" t="s">
        <v>225</v>
      </c>
      <c r="Y507" s="47"/>
      <c r="Z507" s="48" t="s">
        <v>84</v>
      </c>
      <c r="AA507" s="49">
        <v>56100</v>
      </c>
      <c r="AB507" s="49">
        <v>50490</v>
      </c>
      <c r="AC507" s="49">
        <v>20</v>
      </c>
      <c r="AD507" s="47" t="b">
        <v>1</v>
      </c>
      <c r="AE507" s="50">
        <v>10</v>
      </c>
      <c r="AF507" s="48" t="s">
        <v>9</v>
      </c>
      <c r="AG507" s="49">
        <v>1</v>
      </c>
      <c r="AH507" s="49">
        <v>50490</v>
      </c>
      <c r="AI507" s="49">
        <v>918000</v>
      </c>
      <c r="AJ507" s="49">
        <v>91800</v>
      </c>
      <c r="AK507" s="49">
        <v>1009800</v>
      </c>
      <c r="AL507" s="50">
        <v>918000</v>
      </c>
      <c r="AM507" s="50">
        <v>91800</v>
      </c>
      <c r="AN507" s="50">
        <v>1009800</v>
      </c>
      <c r="AO507" s="47"/>
      <c r="AP507" s="48" t="s">
        <v>84</v>
      </c>
      <c r="AQ507" s="51">
        <v>20</v>
      </c>
      <c r="AR507" s="48" t="s">
        <v>221</v>
      </c>
      <c r="AS507" s="48">
        <v>26002</v>
      </c>
      <c r="AT507" s="47" t="b">
        <v>0</v>
      </c>
      <c r="AU507" s="48" t="s">
        <v>81</v>
      </c>
      <c r="AV507" s="48"/>
      <c r="AW507" s="48" t="s">
        <v>222</v>
      </c>
      <c r="AX507" s="48"/>
      <c r="AY507" s="48" t="s">
        <v>85</v>
      </c>
      <c r="AZ507" s="47" t="b">
        <v>0</v>
      </c>
      <c r="BA507" s="47"/>
      <c r="BB507" s="47"/>
      <c r="BC507" s="48"/>
      <c r="BD507" s="48"/>
      <c r="BE507" s="47" t="b">
        <v>0</v>
      </c>
      <c r="BF507" s="47" t="b">
        <v>0</v>
      </c>
      <c r="BG507" s="48"/>
      <c r="BH507" s="48"/>
      <c r="BI507" s="49">
        <v>0</v>
      </c>
      <c r="BJ507" s="49">
        <v>0</v>
      </c>
      <c r="BK507" s="49">
        <v>1009800</v>
      </c>
      <c r="BL507" s="48"/>
      <c r="BM507" s="48"/>
      <c r="BN507" s="48"/>
      <c r="BO507" s="48"/>
      <c r="BP507" s="48" t="s">
        <v>181</v>
      </c>
      <c r="BQ507" s="48"/>
      <c r="BR507" s="48"/>
      <c r="BS507" s="48">
        <v>0</v>
      </c>
      <c r="BT507" s="48"/>
      <c r="BU507" s="48"/>
      <c r="BW507" s="24" t="str">
        <f ca="1">VLOOKUP(BX507,Data!B:D,3,0)</f>
        <v>김화니</v>
      </c>
      <c r="BX507" s="24" t="str">
        <f>IFERROR(VLOOKUP(M507, 할인점점포등록!E:I, 5, 0), M507)</f>
        <v>복산나이스</v>
      </c>
    </row>
    <row r="508" spans="2:76" ht="16.5" customHeight="1" x14ac:dyDescent="0.3">
      <c r="B508" s="47"/>
      <c r="C508" s="47" t="b">
        <v>1</v>
      </c>
      <c r="D508" s="48"/>
      <c r="E508" s="48" t="s">
        <v>211</v>
      </c>
      <c r="F508" s="48">
        <v>202610020011</v>
      </c>
      <c r="G508" s="52">
        <v>46297</v>
      </c>
      <c r="H508" s="48" t="s">
        <v>82</v>
      </c>
      <c r="I508" s="48" t="s">
        <v>83</v>
      </c>
      <c r="J508" s="48" t="s">
        <v>212</v>
      </c>
      <c r="K508" s="48" t="s">
        <v>213</v>
      </c>
      <c r="L508" s="48" t="s">
        <v>449</v>
      </c>
      <c r="M508" s="48" t="s">
        <v>449</v>
      </c>
      <c r="N508" s="48"/>
      <c r="O508" s="47" t="s">
        <v>450</v>
      </c>
      <c r="P508" s="48" t="s">
        <v>458</v>
      </c>
      <c r="Q508" s="48"/>
      <c r="R508" s="47" t="b">
        <v>0</v>
      </c>
      <c r="S508" s="48" t="s">
        <v>392</v>
      </c>
      <c r="T508" s="48" t="s">
        <v>393</v>
      </c>
      <c r="U508" s="48">
        <v>10</v>
      </c>
      <c r="V508" s="48" t="s">
        <v>218</v>
      </c>
      <c r="W508" s="48" t="s">
        <v>256</v>
      </c>
      <c r="X508" s="48" t="s">
        <v>257</v>
      </c>
      <c r="Y508" s="47"/>
      <c r="Z508" s="48" t="s">
        <v>84</v>
      </c>
      <c r="AA508" s="49">
        <v>18000</v>
      </c>
      <c r="AB508" s="49">
        <v>16200</v>
      </c>
      <c r="AC508" s="49">
        <v>30</v>
      </c>
      <c r="AD508" s="47" t="b">
        <v>1</v>
      </c>
      <c r="AE508" s="50">
        <v>10</v>
      </c>
      <c r="AF508" s="48" t="s">
        <v>9</v>
      </c>
      <c r="AG508" s="49">
        <v>1</v>
      </c>
      <c r="AH508" s="49">
        <v>16200</v>
      </c>
      <c r="AI508" s="49">
        <v>441818</v>
      </c>
      <c r="AJ508" s="49">
        <v>44182</v>
      </c>
      <c r="AK508" s="49">
        <v>486000</v>
      </c>
      <c r="AL508" s="50">
        <v>441818</v>
      </c>
      <c r="AM508" s="50">
        <v>44182</v>
      </c>
      <c r="AN508" s="50">
        <v>486000</v>
      </c>
      <c r="AO508" s="47"/>
      <c r="AP508" s="48" t="s">
        <v>84</v>
      </c>
      <c r="AQ508" s="51">
        <v>30</v>
      </c>
      <c r="AR508" s="48" t="s">
        <v>221</v>
      </c>
      <c r="AS508" s="48">
        <v>25002</v>
      </c>
      <c r="AT508" s="47" t="b">
        <v>0</v>
      </c>
      <c r="AU508" s="48" t="s">
        <v>81</v>
      </c>
      <c r="AV508" s="48"/>
      <c r="AW508" s="48" t="s">
        <v>222</v>
      </c>
      <c r="AX508" s="48"/>
      <c r="AY508" s="48" t="s">
        <v>85</v>
      </c>
      <c r="AZ508" s="47" t="b">
        <v>0</v>
      </c>
      <c r="BA508" s="47"/>
      <c r="BB508" s="47"/>
      <c r="BC508" s="48"/>
      <c r="BD508" s="48"/>
      <c r="BE508" s="47" t="b">
        <v>0</v>
      </c>
      <c r="BF508" s="47" t="b">
        <v>0</v>
      </c>
      <c r="BG508" s="48"/>
      <c r="BH508" s="48"/>
      <c r="BI508" s="49">
        <v>0</v>
      </c>
      <c r="BJ508" s="49">
        <v>0</v>
      </c>
      <c r="BK508" s="49">
        <v>486000</v>
      </c>
      <c r="BL508" s="48"/>
      <c r="BM508" s="48"/>
      <c r="BN508" s="48"/>
      <c r="BO508" s="48"/>
      <c r="BP508" s="48" t="s">
        <v>181</v>
      </c>
      <c r="BQ508" s="48"/>
      <c r="BR508" s="48"/>
      <c r="BS508" s="48">
        <v>0</v>
      </c>
      <c r="BT508" s="48"/>
      <c r="BU508" s="48"/>
      <c r="BW508" s="24" t="str">
        <f ca="1">VLOOKUP(BX508,Data!B:D,3,0)</f>
        <v>김화니</v>
      </c>
      <c r="BX508" s="24" t="str">
        <f>IFERROR(VLOOKUP(M508, 할인점점포등록!E:I, 5, 0), M508)</f>
        <v>복산나이스</v>
      </c>
    </row>
    <row r="509" spans="2:76" ht="16.5" customHeight="1" x14ac:dyDescent="0.3">
      <c r="B509" s="47"/>
      <c r="C509" s="47" t="b">
        <v>1</v>
      </c>
      <c r="D509" s="48"/>
      <c r="E509" s="48" t="s">
        <v>211</v>
      </c>
      <c r="F509" s="48">
        <v>202610020011</v>
      </c>
      <c r="G509" s="52">
        <v>46297</v>
      </c>
      <c r="H509" s="48" t="s">
        <v>82</v>
      </c>
      <c r="I509" s="48" t="s">
        <v>83</v>
      </c>
      <c r="J509" s="48" t="s">
        <v>212</v>
      </c>
      <c r="K509" s="48" t="s">
        <v>213</v>
      </c>
      <c r="L509" s="48" t="s">
        <v>449</v>
      </c>
      <c r="M509" s="48" t="s">
        <v>449</v>
      </c>
      <c r="N509" s="48"/>
      <c r="O509" s="47" t="s">
        <v>450</v>
      </c>
      <c r="P509" s="48" t="s">
        <v>458</v>
      </c>
      <c r="Q509" s="48"/>
      <c r="R509" s="47" t="b">
        <v>0</v>
      </c>
      <c r="S509" s="48" t="s">
        <v>414</v>
      </c>
      <c r="T509" s="48" t="s">
        <v>395</v>
      </c>
      <c r="U509" s="48">
        <v>500</v>
      </c>
      <c r="V509" s="48" t="s">
        <v>234</v>
      </c>
      <c r="W509" s="48" t="s">
        <v>235</v>
      </c>
      <c r="X509" s="48" t="s">
        <v>236</v>
      </c>
      <c r="Y509" s="47"/>
      <c r="Z509" s="48" t="s">
        <v>84</v>
      </c>
      <c r="AA509" s="49">
        <v>62500</v>
      </c>
      <c r="AB509" s="49">
        <v>56250</v>
      </c>
      <c r="AC509" s="49">
        <v>3</v>
      </c>
      <c r="AD509" s="47" t="b">
        <v>1</v>
      </c>
      <c r="AE509" s="50">
        <v>10</v>
      </c>
      <c r="AF509" s="48" t="s">
        <v>9</v>
      </c>
      <c r="AG509" s="49">
        <v>1</v>
      </c>
      <c r="AH509" s="49">
        <v>56250</v>
      </c>
      <c r="AI509" s="49">
        <v>153409</v>
      </c>
      <c r="AJ509" s="49">
        <v>15341</v>
      </c>
      <c r="AK509" s="49">
        <v>168750</v>
      </c>
      <c r="AL509" s="50">
        <v>153409</v>
      </c>
      <c r="AM509" s="50">
        <v>15341</v>
      </c>
      <c r="AN509" s="50">
        <v>168750</v>
      </c>
      <c r="AO509" s="47"/>
      <c r="AP509" s="48" t="s">
        <v>84</v>
      </c>
      <c r="AQ509" s="51">
        <v>3</v>
      </c>
      <c r="AR509" s="48" t="s">
        <v>221</v>
      </c>
      <c r="AS509" s="48" t="s">
        <v>271</v>
      </c>
      <c r="AT509" s="47" t="b">
        <v>0</v>
      </c>
      <c r="AU509" s="48" t="s">
        <v>81</v>
      </c>
      <c r="AV509" s="48"/>
      <c r="AW509" s="48" t="s">
        <v>222</v>
      </c>
      <c r="AX509" s="48"/>
      <c r="AY509" s="48" t="s">
        <v>85</v>
      </c>
      <c r="AZ509" s="47" t="b">
        <v>0</v>
      </c>
      <c r="BA509" s="47"/>
      <c r="BB509" s="47"/>
      <c r="BC509" s="48"/>
      <c r="BD509" s="48"/>
      <c r="BE509" s="47" t="b">
        <v>0</v>
      </c>
      <c r="BF509" s="47" t="b">
        <v>0</v>
      </c>
      <c r="BG509" s="48"/>
      <c r="BH509" s="48"/>
      <c r="BI509" s="49">
        <v>0</v>
      </c>
      <c r="BJ509" s="49">
        <v>0</v>
      </c>
      <c r="BK509" s="49">
        <v>168750</v>
      </c>
      <c r="BL509" s="48"/>
      <c r="BM509" s="48"/>
      <c r="BN509" s="48"/>
      <c r="BO509" s="48"/>
      <c r="BP509" s="48" t="s">
        <v>181</v>
      </c>
      <c r="BQ509" s="48"/>
      <c r="BR509" s="48"/>
      <c r="BS509" s="48">
        <v>0</v>
      </c>
      <c r="BT509" s="48"/>
      <c r="BU509" s="48"/>
      <c r="BW509" s="24" t="str">
        <f ca="1">VLOOKUP(BX509,Data!B:D,3,0)</f>
        <v>김화니</v>
      </c>
      <c r="BX509" s="24" t="str">
        <f>IFERROR(VLOOKUP(M509, 할인점점포등록!E:I, 5, 0), M509)</f>
        <v>복산나이스</v>
      </c>
    </row>
    <row r="510" spans="2:76" ht="16.5" customHeight="1" x14ac:dyDescent="0.3">
      <c r="B510" s="47"/>
      <c r="C510" s="47" t="b">
        <v>1</v>
      </c>
      <c r="D510" s="48"/>
      <c r="E510" s="48" t="s">
        <v>211</v>
      </c>
      <c r="F510" s="48">
        <v>202610020011</v>
      </c>
      <c r="G510" s="52">
        <v>46297</v>
      </c>
      <c r="H510" s="48" t="s">
        <v>82</v>
      </c>
      <c r="I510" s="48" t="s">
        <v>83</v>
      </c>
      <c r="J510" s="48" t="s">
        <v>212</v>
      </c>
      <c r="K510" s="48" t="s">
        <v>213</v>
      </c>
      <c r="L510" s="48" t="s">
        <v>449</v>
      </c>
      <c r="M510" s="48" t="s">
        <v>449</v>
      </c>
      <c r="N510" s="48"/>
      <c r="O510" s="47" t="s">
        <v>450</v>
      </c>
      <c r="P510" s="48" t="s">
        <v>458</v>
      </c>
      <c r="Q510" s="48"/>
      <c r="R510" s="47" t="b">
        <v>0</v>
      </c>
      <c r="S510" s="48" t="s">
        <v>216</v>
      </c>
      <c r="T510" s="48" t="s">
        <v>217</v>
      </c>
      <c r="U510" s="48">
        <v>90</v>
      </c>
      <c r="V510" s="48" t="s">
        <v>218</v>
      </c>
      <c r="W510" s="48" t="s">
        <v>219</v>
      </c>
      <c r="X510" s="48" t="s">
        <v>220</v>
      </c>
      <c r="Y510" s="47"/>
      <c r="Z510" s="48" t="s">
        <v>84</v>
      </c>
      <c r="AA510" s="49">
        <v>36000</v>
      </c>
      <c r="AB510" s="49">
        <v>32400</v>
      </c>
      <c r="AC510" s="49">
        <v>90</v>
      </c>
      <c r="AD510" s="47" t="b">
        <v>1</v>
      </c>
      <c r="AE510" s="50">
        <v>10</v>
      </c>
      <c r="AF510" s="48" t="s">
        <v>9</v>
      </c>
      <c r="AG510" s="49">
        <v>1</v>
      </c>
      <c r="AH510" s="49">
        <v>32400</v>
      </c>
      <c r="AI510" s="49">
        <v>2650909</v>
      </c>
      <c r="AJ510" s="49">
        <v>265091</v>
      </c>
      <c r="AK510" s="49">
        <v>2916000</v>
      </c>
      <c r="AL510" s="50">
        <v>2650909</v>
      </c>
      <c r="AM510" s="50">
        <v>265091</v>
      </c>
      <c r="AN510" s="50">
        <v>2916000</v>
      </c>
      <c r="AO510" s="47"/>
      <c r="AP510" s="48" t="s">
        <v>84</v>
      </c>
      <c r="AQ510" s="51">
        <v>90</v>
      </c>
      <c r="AR510" s="48" t="s">
        <v>221</v>
      </c>
      <c r="AS510" s="48">
        <v>26003</v>
      </c>
      <c r="AT510" s="47" t="b">
        <v>0</v>
      </c>
      <c r="AU510" s="48" t="s">
        <v>81</v>
      </c>
      <c r="AV510" s="48"/>
      <c r="AW510" s="48" t="s">
        <v>222</v>
      </c>
      <c r="AX510" s="48"/>
      <c r="AY510" s="48" t="s">
        <v>85</v>
      </c>
      <c r="AZ510" s="47" t="b">
        <v>0</v>
      </c>
      <c r="BA510" s="47"/>
      <c r="BB510" s="47"/>
      <c r="BC510" s="48"/>
      <c r="BD510" s="48"/>
      <c r="BE510" s="47" t="b">
        <v>0</v>
      </c>
      <c r="BF510" s="47" t="b">
        <v>0</v>
      </c>
      <c r="BG510" s="48"/>
      <c r="BH510" s="48"/>
      <c r="BI510" s="49">
        <v>0</v>
      </c>
      <c r="BJ510" s="49">
        <v>0</v>
      </c>
      <c r="BK510" s="49">
        <v>2916000</v>
      </c>
      <c r="BL510" s="48"/>
      <c r="BM510" s="48"/>
      <c r="BN510" s="48"/>
      <c r="BO510" s="48"/>
      <c r="BP510" s="48" t="s">
        <v>181</v>
      </c>
      <c r="BQ510" s="48"/>
      <c r="BR510" s="48"/>
      <c r="BS510" s="48">
        <v>0</v>
      </c>
      <c r="BT510" s="48"/>
      <c r="BU510" s="48"/>
      <c r="BW510" s="24" t="str">
        <f ca="1">VLOOKUP(BX510,Data!B:D,3,0)</f>
        <v>김화니</v>
      </c>
      <c r="BX510" s="24" t="str">
        <f>IFERROR(VLOOKUP(M510, 할인점점포등록!E:I, 5, 0), M510)</f>
        <v>복산나이스</v>
      </c>
    </row>
    <row r="511" spans="2:76" ht="16.5" customHeight="1" x14ac:dyDescent="0.3">
      <c r="B511" s="47"/>
      <c r="C511" s="47" t="b">
        <v>1</v>
      </c>
      <c r="D511" s="48"/>
      <c r="E511" s="48" t="s">
        <v>211</v>
      </c>
      <c r="F511" s="48">
        <v>202610020011</v>
      </c>
      <c r="G511" s="52">
        <v>46297</v>
      </c>
      <c r="H511" s="48" t="s">
        <v>82</v>
      </c>
      <c r="I511" s="48" t="s">
        <v>83</v>
      </c>
      <c r="J511" s="48" t="s">
        <v>212</v>
      </c>
      <c r="K511" s="48" t="s">
        <v>213</v>
      </c>
      <c r="L511" s="48" t="s">
        <v>449</v>
      </c>
      <c r="M511" s="48" t="s">
        <v>449</v>
      </c>
      <c r="N511" s="48"/>
      <c r="O511" s="47" t="s">
        <v>450</v>
      </c>
      <c r="P511" s="48" t="s">
        <v>458</v>
      </c>
      <c r="Q511" s="48"/>
      <c r="R511" s="47" t="b">
        <v>0</v>
      </c>
      <c r="S511" s="48" t="s">
        <v>328</v>
      </c>
      <c r="T511" s="48" t="s">
        <v>329</v>
      </c>
      <c r="U511" s="48">
        <v>300</v>
      </c>
      <c r="V511" s="48" t="s">
        <v>234</v>
      </c>
      <c r="W511" s="48" t="s">
        <v>235</v>
      </c>
      <c r="X511" s="48" t="s">
        <v>330</v>
      </c>
      <c r="Y511" s="47"/>
      <c r="Z511" s="48" t="s">
        <v>84</v>
      </c>
      <c r="AA511" s="49">
        <v>111600</v>
      </c>
      <c r="AB511" s="49">
        <v>100440</v>
      </c>
      <c r="AC511" s="49">
        <v>10</v>
      </c>
      <c r="AD511" s="47" t="b">
        <v>1</v>
      </c>
      <c r="AE511" s="50">
        <v>10</v>
      </c>
      <c r="AF511" s="48" t="s">
        <v>9</v>
      </c>
      <c r="AG511" s="49">
        <v>1</v>
      </c>
      <c r="AH511" s="49">
        <v>100440</v>
      </c>
      <c r="AI511" s="49">
        <v>913091</v>
      </c>
      <c r="AJ511" s="49">
        <v>91309</v>
      </c>
      <c r="AK511" s="49">
        <v>1004400</v>
      </c>
      <c r="AL511" s="50">
        <v>913091</v>
      </c>
      <c r="AM511" s="50">
        <v>91309</v>
      </c>
      <c r="AN511" s="50">
        <v>1004400</v>
      </c>
      <c r="AO511" s="47"/>
      <c r="AP511" s="48" t="s">
        <v>84</v>
      </c>
      <c r="AQ511" s="51">
        <v>10</v>
      </c>
      <c r="AR511" s="48" t="s">
        <v>221</v>
      </c>
      <c r="AS511" s="48">
        <v>25003</v>
      </c>
      <c r="AT511" s="47" t="b">
        <v>0</v>
      </c>
      <c r="AU511" s="48" t="s">
        <v>81</v>
      </c>
      <c r="AV511" s="48"/>
      <c r="AW511" s="48" t="s">
        <v>222</v>
      </c>
      <c r="AX511" s="48"/>
      <c r="AY511" s="48" t="s">
        <v>85</v>
      </c>
      <c r="AZ511" s="47" t="b">
        <v>0</v>
      </c>
      <c r="BA511" s="47"/>
      <c r="BB511" s="47"/>
      <c r="BC511" s="48"/>
      <c r="BD511" s="48"/>
      <c r="BE511" s="47" t="b">
        <v>0</v>
      </c>
      <c r="BF511" s="47" t="b">
        <v>0</v>
      </c>
      <c r="BG511" s="48"/>
      <c r="BH511" s="48"/>
      <c r="BI511" s="49">
        <v>0</v>
      </c>
      <c r="BJ511" s="49">
        <v>0</v>
      </c>
      <c r="BK511" s="49">
        <v>1004400</v>
      </c>
      <c r="BL511" s="48"/>
      <c r="BM511" s="48"/>
      <c r="BN511" s="48"/>
      <c r="BO511" s="48"/>
      <c r="BP511" s="48" t="s">
        <v>181</v>
      </c>
      <c r="BQ511" s="48"/>
      <c r="BR511" s="48"/>
      <c r="BS511" s="48">
        <v>0</v>
      </c>
      <c r="BT511" s="48"/>
      <c r="BU511" s="48"/>
      <c r="BW511" s="24" t="str">
        <f ca="1">VLOOKUP(BX511,Data!B:D,3,0)</f>
        <v>김화니</v>
      </c>
      <c r="BX511" s="24" t="str">
        <f>IFERROR(VLOOKUP(M511, 할인점점포등록!E:I, 5, 0), M511)</f>
        <v>복산나이스</v>
      </c>
    </row>
    <row r="512" spans="2:76" ht="16.5" customHeight="1" x14ac:dyDescent="0.3">
      <c r="B512" s="47"/>
      <c r="C512" s="47" t="b">
        <v>1</v>
      </c>
      <c r="D512" s="48"/>
      <c r="E512" s="48" t="s">
        <v>211</v>
      </c>
      <c r="F512" s="48">
        <v>202610020011</v>
      </c>
      <c r="G512" s="52">
        <v>46297</v>
      </c>
      <c r="H512" s="48" t="s">
        <v>82</v>
      </c>
      <c r="I512" s="48" t="s">
        <v>83</v>
      </c>
      <c r="J512" s="48" t="s">
        <v>212</v>
      </c>
      <c r="K512" s="48" t="s">
        <v>213</v>
      </c>
      <c r="L512" s="48" t="s">
        <v>449</v>
      </c>
      <c r="M512" s="48" t="s">
        <v>449</v>
      </c>
      <c r="N512" s="48"/>
      <c r="O512" s="47" t="s">
        <v>450</v>
      </c>
      <c r="P512" s="48" t="s">
        <v>458</v>
      </c>
      <c r="Q512" s="48"/>
      <c r="R512" s="47" t="b">
        <v>0</v>
      </c>
      <c r="S512" s="48" t="s">
        <v>397</v>
      </c>
      <c r="T512" s="48" t="s">
        <v>329</v>
      </c>
      <c r="U512" s="48">
        <v>30</v>
      </c>
      <c r="V512" s="48" t="s">
        <v>234</v>
      </c>
      <c r="W512" s="48" t="s">
        <v>235</v>
      </c>
      <c r="X512" s="48" t="s">
        <v>330</v>
      </c>
      <c r="Y512" s="47"/>
      <c r="Z512" s="48" t="s">
        <v>84</v>
      </c>
      <c r="AA512" s="49">
        <v>11160</v>
      </c>
      <c r="AB512" s="49">
        <v>10044</v>
      </c>
      <c r="AC512" s="49">
        <v>30</v>
      </c>
      <c r="AD512" s="47" t="b">
        <v>1</v>
      </c>
      <c r="AE512" s="50">
        <v>10</v>
      </c>
      <c r="AF512" s="48" t="s">
        <v>9</v>
      </c>
      <c r="AG512" s="49">
        <v>1</v>
      </c>
      <c r="AH512" s="49">
        <v>10044</v>
      </c>
      <c r="AI512" s="49">
        <v>273927</v>
      </c>
      <c r="AJ512" s="49">
        <v>27393</v>
      </c>
      <c r="AK512" s="49">
        <v>301320</v>
      </c>
      <c r="AL512" s="50">
        <v>273927</v>
      </c>
      <c r="AM512" s="50">
        <v>27393</v>
      </c>
      <c r="AN512" s="50">
        <v>301320</v>
      </c>
      <c r="AO512" s="47"/>
      <c r="AP512" s="48" t="s">
        <v>84</v>
      </c>
      <c r="AQ512" s="51">
        <v>30</v>
      </c>
      <c r="AR512" s="48" t="s">
        <v>221</v>
      </c>
      <c r="AS512" s="48">
        <v>24003</v>
      </c>
      <c r="AT512" s="47" t="b">
        <v>0</v>
      </c>
      <c r="AU512" s="48" t="s">
        <v>81</v>
      </c>
      <c r="AV512" s="48"/>
      <c r="AW512" s="48" t="s">
        <v>222</v>
      </c>
      <c r="AX512" s="48"/>
      <c r="AY512" s="48" t="s">
        <v>85</v>
      </c>
      <c r="AZ512" s="47" t="b">
        <v>0</v>
      </c>
      <c r="BA512" s="47"/>
      <c r="BB512" s="47"/>
      <c r="BC512" s="48"/>
      <c r="BD512" s="48"/>
      <c r="BE512" s="47" t="b">
        <v>0</v>
      </c>
      <c r="BF512" s="47" t="b">
        <v>0</v>
      </c>
      <c r="BG512" s="48"/>
      <c r="BH512" s="48"/>
      <c r="BI512" s="49">
        <v>0</v>
      </c>
      <c r="BJ512" s="49">
        <v>0</v>
      </c>
      <c r="BK512" s="49">
        <v>301320</v>
      </c>
      <c r="BL512" s="48"/>
      <c r="BM512" s="48"/>
      <c r="BN512" s="48"/>
      <c r="BO512" s="48"/>
      <c r="BP512" s="48" t="s">
        <v>181</v>
      </c>
      <c r="BQ512" s="48"/>
      <c r="BR512" s="48"/>
      <c r="BS512" s="48">
        <v>0</v>
      </c>
      <c r="BT512" s="48"/>
      <c r="BU512" s="48"/>
      <c r="BW512" s="24" t="str">
        <f ca="1">VLOOKUP(BX512,Data!B:D,3,0)</f>
        <v>김화니</v>
      </c>
      <c r="BX512" s="24" t="str">
        <f>IFERROR(VLOOKUP(M512, 할인점점포등록!E:I, 5, 0), M512)</f>
        <v>복산나이스</v>
      </c>
    </row>
    <row r="513" spans="2:76" ht="16.5" customHeight="1" x14ac:dyDescent="0.3">
      <c r="B513" s="47"/>
      <c r="C513" s="47" t="b">
        <v>1</v>
      </c>
      <c r="D513" s="48"/>
      <c r="E513" s="48" t="s">
        <v>211</v>
      </c>
      <c r="F513" s="48">
        <v>202610020011</v>
      </c>
      <c r="G513" s="52">
        <v>46297</v>
      </c>
      <c r="H513" s="48" t="s">
        <v>82</v>
      </c>
      <c r="I513" s="48" t="s">
        <v>83</v>
      </c>
      <c r="J513" s="48" t="s">
        <v>212</v>
      </c>
      <c r="K513" s="48" t="s">
        <v>213</v>
      </c>
      <c r="L513" s="48" t="s">
        <v>449</v>
      </c>
      <c r="M513" s="48" t="s">
        <v>449</v>
      </c>
      <c r="N513" s="48"/>
      <c r="O513" s="47" t="s">
        <v>450</v>
      </c>
      <c r="P513" s="48" t="s">
        <v>458</v>
      </c>
      <c r="Q513" s="48"/>
      <c r="R513" s="47" t="b">
        <v>0</v>
      </c>
      <c r="S513" s="48" t="s">
        <v>337</v>
      </c>
      <c r="T513" s="48" t="s">
        <v>338</v>
      </c>
      <c r="U513" s="48">
        <v>100</v>
      </c>
      <c r="V513" s="48" t="s">
        <v>234</v>
      </c>
      <c r="W513" s="48" t="s">
        <v>235</v>
      </c>
      <c r="X513" s="48" t="s">
        <v>330</v>
      </c>
      <c r="Y513" s="47"/>
      <c r="Z513" s="48" t="s">
        <v>84</v>
      </c>
      <c r="AA513" s="49">
        <v>33000</v>
      </c>
      <c r="AB513" s="49">
        <v>29700</v>
      </c>
      <c r="AC513" s="49">
        <v>120</v>
      </c>
      <c r="AD513" s="47" t="b">
        <v>1</v>
      </c>
      <c r="AE513" s="50">
        <v>10</v>
      </c>
      <c r="AF513" s="48" t="s">
        <v>9</v>
      </c>
      <c r="AG513" s="49">
        <v>1</v>
      </c>
      <c r="AH513" s="49">
        <v>29700</v>
      </c>
      <c r="AI513" s="49">
        <v>3240000</v>
      </c>
      <c r="AJ513" s="49">
        <v>324000</v>
      </c>
      <c r="AK513" s="49">
        <v>3564000</v>
      </c>
      <c r="AL513" s="50">
        <v>3240000</v>
      </c>
      <c r="AM513" s="50">
        <v>324000</v>
      </c>
      <c r="AN513" s="50">
        <v>3564000</v>
      </c>
      <c r="AO513" s="47"/>
      <c r="AP513" s="48" t="s">
        <v>84</v>
      </c>
      <c r="AQ513" s="51">
        <v>120</v>
      </c>
      <c r="AR513" s="48" t="s">
        <v>221</v>
      </c>
      <c r="AS513" s="48" t="s">
        <v>981</v>
      </c>
      <c r="AT513" s="47" t="b">
        <v>0</v>
      </c>
      <c r="AU513" s="48" t="s">
        <v>81</v>
      </c>
      <c r="AV513" s="48"/>
      <c r="AW513" s="48" t="s">
        <v>222</v>
      </c>
      <c r="AX513" s="48"/>
      <c r="AY513" s="48" t="s">
        <v>85</v>
      </c>
      <c r="AZ513" s="47" t="b">
        <v>0</v>
      </c>
      <c r="BA513" s="47"/>
      <c r="BB513" s="47"/>
      <c r="BC513" s="48"/>
      <c r="BD513" s="48"/>
      <c r="BE513" s="47" t="b">
        <v>0</v>
      </c>
      <c r="BF513" s="47" t="b">
        <v>0</v>
      </c>
      <c r="BG513" s="48"/>
      <c r="BH513" s="48"/>
      <c r="BI513" s="49">
        <v>0</v>
      </c>
      <c r="BJ513" s="49">
        <v>0</v>
      </c>
      <c r="BK513" s="49">
        <v>3564000</v>
      </c>
      <c r="BL513" s="48"/>
      <c r="BM513" s="48"/>
      <c r="BN513" s="48"/>
      <c r="BO513" s="48"/>
      <c r="BP513" s="48" t="s">
        <v>181</v>
      </c>
      <c r="BQ513" s="48"/>
      <c r="BR513" s="48"/>
      <c r="BS513" s="48">
        <v>0</v>
      </c>
      <c r="BT513" s="48"/>
      <c r="BU513" s="48"/>
      <c r="BW513" s="24" t="str">
        <f ca="1">VLOOKUP(BX513,Data!B:D,3,0)</f>
        <v>김화니</v>
      </c>
      <c r="BX513" s="24" t="str">
        <f>IFERROR(VLOOKUP(M513, 할인점점포등록!E:I, 5, 0), M513)</f>
        <v>복산나이스</v>
      </c>
    </row>
    <row r="514" spans="2:76" ht="16.5" customHeight="1" x14ac:dyDescent="0.3">
      <c r="B514" s="47"/>
      <c r="C514" s="47" t="b">
        <v>1</v>
      </c>
      <c r="D514" s="48"/>
      <c r="E514" s="48" t="s">
        <v>211</v>
      </c>
      <c r="F514" s="48">
        <v>202610020011</v>
      </c>
      <c r="G514" s="52">
        <v>46297</v>
      </c>
      <c r="H514" s="48" t="s">
        <v>82</v>
      </c>
      <c r="I514" s="48" t="s">
        <v>83</v>
      </c>
      <c r="J514" s="48" t="s">
        <v>212</v>
      </c>
      <c r="K514" s="48" t="s">
        <v>213</v>
      </c>
      <c r="L514" s="48" t="s">
        <v>449</v>
      </c>
      <c r="M514" s="48" t="s">
        <v>449</v>
      </c>
      <c r="N514" s="48"/>
      <c r="O514" s="47" t="s">
        <v>450</v>
      </c>
      <c r="P514" s="48" t="s">
        <v>458</v>
      </c>
      <c r="Q514" s="48"/>
      <c r="R514" s="47" t="b">
        <v>0</v>
      </c>
      <c r="S514" s="48" t="s">
        <v>398</v>
      </c>
      <c r="T514" s="48" t="s">
        <v>338</v>
      </c>
      <c r="U514" s="48">
        <v>30</v>
      </c>
      <c r="V514" s="48" t="s">
        <v>234</v>
      </c>
      <c r="W514" s="48" t="s">
        <v>235</v>
      </c>
      <c r="X514" s="48" t="s">
        <v>330</v>
      </c>
      <c r="Y514" s="47"/>
      <c r="Z514" s="48" t="s">
        <v>84</v>
      </c>
      <c r="AA514" s="49">
        <v>9900</v>
      </c>
      <c r="AB514" s="49">
        <v>8910</v>
      </c>
      <c r="AC514" s="49">
        <v>180</v>
      </c>
      <c r="AD514" s="47" t="b">
        <v>1</v>
      </c>
      <c r="AE514" s="50">
        <v>10</v>
      </c>
      <c r="AF514" s="48" t="s">
        <v>9</v>
      </c>
      <c r="AG514" s="49">
        <v>1</v>
      </c>
      <c r="AH514" s="49">
        <v>8910</v>
      </c>
      <c r="AI514" s="49">
        <v>1458000</v>
      </c>
      <c r="AJ514" s="49">
        <v>145800</v>
      </c>
      <c r="AK514" s="49">
        <v>1603800</v>
      </c>
      <c r="AL514" s="50">
        <v>1458000</v>
      </c>
      <c r="AM514" s="50">
        <v>145800</v>
      </c>
      <c r="AN514" s="50">
        <v>1603800</v>
      </c>
      <c r="AO514" s="47"/>
      <c r="AP514" s="48" t="s">
        <v>84</v>
      </c>
      <c r="AQ514" s="51">
        <v>180</v>
      </c>
      <c r="AR514" s="48" t="s">
        <v>221</v>
      </c>
      <c r="AS514" s="48" t="s">
        <v>326</v>
      </c>
      <c r="AT514" s="47" t="b">
        <v>0</v>
      </c>
      <c r="AU514" s="48" t="s">
        <v>81</v>
      </c>
      <c r="AV514" s="48"/>
      <c r="AW514" s="48" t="s">
        <v>222</v>
      </c>
      <c r="AX514" s="48"/>
      <c r="AY514" s="48" t="s">
        <v>85</v>
      </c>
      <c r="AZ514" s="47" t="b">
        <v>0</v>
      </c>
      <c r="BA514" s="47"/>
      <c r="BB514" s="47"/>
      <c r="BC514" s="48"/>
      <c r="BD514" s="48"/>
      <c r="BE514" s="47" t="b">
        <v>0</v>
      </c>
      <c r="BF514" s="47" t="b">
        <v>0</v>
      </c>
      <c r="BG514" s="48"/>
      <c r="BH514" s="48"/>
      <c r="BI514" s="49">
        <v>0</v>
      </c>
      <c r="BJ514" s="49">
        <v>0</v>
      </c>
      <c r="BK514" s="49">
        <v>1603800</v>
      </c>
      <c r="BL514" s="48"/>
      <c r="BM514" s="48"/>
      <c r="BN514" s="48"/>
      <c r="BO514" s="48"/>
      <c r="BP514" s="48" t="s">
        <v>181</v>
      </c>
      <c r="BQ514" s="48"/>
      <c r="BR514" s="48"/>
      <c r="BS514" s="48">
        <v>0</v>
      </c>
      <c r="BT514" s="48"/>
      <c r="BU514" s="48"/>
      <c r="BW514" s="24" t="str">
        <f ca="1">VLOOKUP(BX514,Data!B:D,3,0)</f>
        <v>김화니</v>
      </c>
      <c r="BX514" s="24" t="str">
        <f>IFERROR(VLOOKUP(M514, 할인점점포등록!E:I, 5, 0), M514)</f>
        <v>복산나이스</v>
      </c>
    </row>
    <row r="515" spans="2:76" ht="16.5" customHeight="1" x14ac:dyDescent="0.3">
      <c r="B515" s="47"/>
      <c r="C515" s="47" t="b">
        <v>1</v>
      </c>
      <c r="D515" s="48"/>
      <c r="E515" s="48" t="s">
        <v>211</v>
      </c>
      <c r="F515" s="48">
        <v>202610020011</v>
      </c>
      <c r="G515" s="52">
        <v>46297</v>
      </c>
      <c r="H515" s="48" t="s">
        <v>82</v>
      </c>
      <c r="I515" s="48" t="s">
        <v>83</v>
      </c>
      <c r="J515" s="48" t="s">
        <v>212</v>
      </c>
      <c r="K515" s="48" t="s">
        <v>213</v>
      </c>
      <c r="L515" s="48" t="s">
        <v>449</v>
      </c>
      <c r="M515" s="48" t="s">
        <v>449</v>
      </c>
      <c r="N515" s="48"/>
      <c r="O515" s="47" t="s">
        <v>450</v>
      </c>
      <c r="P515" s="48" t="s">
        <v>458</v>
      </c>
      <c r="Q515" s="48"/>
      <c r="R515" s="47" t="b">
        <v>0</v>
      </c>
      <c r="S515" s="48" t="s">
        <v>303</v>
      </c>
      <c r="T515" s="48" t="s">
        <v>259</v>
      </c>
      <c r="U515" s="48">
        <v>30</v>
      </c>
      <c r="V515" s="48" t="s">
        <v>234</v>
      </c>
      <c r="W515" s="48" t="s">
        <v>235</v>
      </c>
      <c r="X515" s="48" t="s">
        <v>236</v>
      </c>
      <c r="Y515" s="47"/>
      <c r="Z515" s="48" t="s">
        <v>84</v>
      </c>
      <c r="AA515" s="49">
        <v>3090</v>
      </c>
      <c r="AB515" s="49">
        <v>2781</v>
      </c>
      <c r="AC515" s="49">
        <v>15</v>
      </c>
      <c r="AD515" s="47" t="b">
        <v>1</v>
      </c>
      <c r="AE515" s="50">
        <v>10</v>
      </c>
      <c r="AF515" s="48" t="s">
        <v>9</v>
      </c>
      <c r="AG515" s="49">
        <v>1</v>
      </c>
      <c r="AH515" s="49">
        <v>2781</v>
      </c>
      <c r="AI515" s="49">
        <v>37923</v>
      </c>
      <c r="AJ515" s="49">
        <v>3792</v>
      </c>
      <c r="AK515" s="49">
        <v>41715</v>
      </c>
      <c r="AL515" s="50">
        <v>37923</v>
      </c>
      <c r="AM515" s="50">
        <v>3792</v>
      </c>
      <c r="AN515" s="50">
        <v>41715</v>
      </c>
      <c r="AO515" s="47"/>
      <c r="AP515" s="48" t="s">
        <v>84</v>
      </c>
      <c r="AQ515" s="51">
        <v>15</v>
      </c>
      <c r="AR515" s="48" t="s">
        <v>221</v>
      </c>
      <c r="AS515" s="48" t="s">
        <v>304</v>
      </c>
      <c r="AT515" s="47" t="b">
        <v>0</v>
      </c>
      <c r="AU515" s="48" t="s">
        <v>81</v>
      </c>
      <c r="AV515" s="48"/>
      <c r="AW515" s="48" t="s">
        <v>222</v>
      </c>
      <c r="AX515" s="48"/>
      <c r="AY515" s="48" t="s">
        <v>85</v>
      </c>
      <c r="AZ515" s="47" t="b">
        <v>0</v>
      </c>
      <c r="BA515" s="47"/>
      <c r="BB515" s="47"/>
      <c r="BC515" s="48"/>
      <c r="BD515" s="48"/>
      <c r="BE515" s="47" t="b">
        <v>0</v>
      </c>
      <c r="BF515" s="47" t="b">
        <v>0</v>
      </c>
      <c r="BG515" s="48"/>
      <c r="BH515" s="48"/>
      <c r="BI515" s="49">
        <v>0</v>
      </c>
      <c r="BJ515" s="49">
        <v>0</v>
      </c>
      <c r="BK515" s="49">
        <v>41715</v>
      </c>
      <c r="BL515" s="48"/>
      <c r="BM515" s="48"/>
      <c r="BN515" s="48"/>
      <c r="BO515" s="48"/>
      <c r="BP515" s="48" t="s">
        <v>181</v>
      </c>
      <c r="BQ515" s="48"/>
      <c r="BR515" s="48"/>
      <c r="BS515" s="48">
        <v>0</v>
      </c>
      <c r="BT515" s="48"/>
      <c r="BU515" s="48"/>
      <c r="BW515" s="24" t="str">
        <f ca="1">VLOOKUP(BX515,Data!B:D,3,0)</f>
        <v>김화니</v>
      </c>
      <c r="BX515" s="24" t="str">
        <f>IFERROR(VLOOKUP(M515, 할인점점포등록!E:I, 5, 0), M515)</f>
        <v>복산나이스</v>
      </c>
    </row>
    <row r="516" spans="2:76" s="27" customFormat="1" ht="16.5" customHeight="1" x14ac:dyDescent="0.3">
      <c r="B516" s="53"/>
      <c r="C516" s="53" t="b">
        <v>1</v>
      </c>
      <c r="D516" s="54"/>
      <c r="E516" s="54" t="s">
        <v>211</v>
      </c>
      <c r="F516" s="54">
        <v>202610020011</v>
      </c>
      <c r="G516" s="55">
        <v>46297</v>
      </c>
      <c r="H516" s="54" t="s">
        <v>82</v>
      </c>
      <c r="I516" s="54" t="s">
        <v>83</v>
      </c>
      <c r="J516" s="54" t="s">
        <v>212</v>
      </c>
      <c r="K516" s="54" t="s">
        <v>213</v>
      </c>
      <c r="L516" s="54" t="s">
        <v>449</v>
      </c>
      <c r="M516" s="54" t="s">
        <v>449</v>
      </c>
      <c r="N516" s="48"/>
      <c r="O516" s="47" t="s">
        <v>450</v>
      </c>
      <c r="P516" s="48" t="s">
        <v>458</v>
      </c>
      <c r="Q516" s="48"/>
      <c r="R516" s="47" t="b">
        <v>0</v>
      </c>
      <c r="S516" s="48" t="s">
        <v>258</v>
      </c>
      <c r="T516" s="48" t="s">
        <v>259</v>
      </c>
      <c r="U516" s="48">
        <v>500</v>
      </c>
      <c r="V516" s="48" t="s">
        <v>234</v>
      </c>
      <c r="W516" s="48" t="s">
        <v>235</v>
      </c>
      <c r="X516" s="48" t="s">
        <v>236</v>
      </c>
      <c r="Y516" s="47"/>
      <c r="Z516" s="48" t="s">
        <v>84</v>
      </c>
      <c r="AA516" s="49">
        <v>51500</v>
      </c>
      <c r="AB516" s="49">
        <v>46350</v>
      </c>
      <c r="AC516" s="49">
        <v>30</v>
      </c>
      <c r="AD516" s="47" t="b">
        <v>1</v>
      </c>
      <c r="AE516" s="50">
        <v>10</v>
      </c>
      <c r="AF516" s="48" t="s">
        <v>9</v>
      </c>
      <c r="AG516" s="49">
        <v>1</v>
      </c>
      <c r="AH516" s="49">
        <v>46350</v>
      </c>
      <c r="AI516" s="49">
        <v>1264091</v>
      </c>
      <c r="AJ516" s="49">
        <v>126409</v>
      </c>
      <c r="AK516" s="49">
        <v>1390500</v>
      </c>
      <c r="AL516" s="50">
        <v>1264091</v>
      </c>
      <c r="AM516" s="50">
        <v>126409</v>
      </c>
      <c r="AN516" s="56">
        <v>1390500</v>
      </c>
      <c r="AO516" s="47"/>
      <c r="AP516" s="48" t="s">
        <v>84</v>
      </c>
      <c r="AQ516" s="51">
        <v>30</v>
      </c>
      <c r="AR516" s="48" t="s">
        <v>221</v>
      </c>
      <c r="AS516" s="48">
        <v>26001</v>
      </c>
      <c r="AT516" s="47" t="b">
        <v>0</v>
      </c>
      <c r="AU516" s="48" t="s">
        <v>81</v>
      </c>
      <c r="AV516" s="48"/>
      <c r="AW516" s="48" t="s">
        <v>222</v>
      </c>
      <c r="AX516" s="48"/>
      <c r="AY516" s="48" t="s">
        <v>85</v>
      </c>
      <c r="AZ516" s="47" t="b">
        <v>0</v>
      </c>
      <c r="BA516" s="47"/>
      <c r="BB516" s="47"/>
      <c r="BC516" s="48"/>
      <c r="BD516" s="48"/>
      <c r="BE516" s="47" t="b">
        <v>0</v>
      </c>
      <c r="BF516" s="47" t="b">
        <v>0</v>
      </c>
      <c r="BG516" s="48"/>
      <c r="BH516" s="48"/>
      <c r="BI516" s="49">
        <v>0</v>
      </c>
      <c r="BJ516" s="57">
        <v>0</v>
      </c>
      <c r="BK516" s="57">
        <v>1390500</v>
      </c>
      <c r="BL516" s="48"/>
      <c r="BM516" s="48"/>
      <c r="BN516" s="48"/>
      <c r="BO516" s="48"/>
      <c r="BP516" s="48" t="s">
        <v>181</v>
      </c>
      <c r="BQ516" s="48"/>
      <c r="BR516" s="48"/>
      <c r="BS516" s="48">
        <v>0</v>
      </c>
      <c r="BT516" s="48"/>
      <c r="BU516" s="48"/>
      <c r="BV516"/>
      <c r="BW516" s="24" t="str">
        <f ca="1">VLOOKUP(BX516,Data!B:D,3,0)</f>
        <v>김화니</v>
      </c>
      <c r="BX516" s="24" t="str">
        <f>IFERROR(VLOOKUP(M516, 할인점점포등록!E:I, 5, 0), M516)</f>
        <v>복산나이스</v>
      </c>
    </row>
    <row r="517" spans="2:76" ht="16.5" customHeight="1" x14ac:dyDescent="0.3">
      <c r="B517" s="47"/>
      <c r="C517" s="47" t="b">
        <v>1</v>
      </c>
      <c r="D517" s="48"/>
      <c r="E517" s="48" t="s">
        <v>211</v>
      </c>
      <c r="F517" s="48">
        <v>202610020011</v>
      </c>
      <c r="G517" s="52">
        <v>46297</v>
      </c>
      <c r="H517" s="48" t="s">
        <v>82</v>
      </c>
      <c r="I517" s="48" t="s">
        <v>83</v>
      </c>
      <c r="J517" s="48" t="s">
        <v>212</v>
      </c>
      <c r="K517" s="48" t="s">
        <v>213</v>
      </c>
      <c r="L517" s="48" t="s">
        <v>449</v>
      </c>
      <c r="M517" s="48" t="s">
        <v>449</v>
      </c>
      <c r="N517" s="48"/>
      <c r="O517" s="47" t="s">
        <v>450</v>
      </c>
      <c r="P517" s="48" t="s">
        <v>458</v>
      </c>
      <c r="Q517" s="48"/>
      <c r="R517" s="47" t="b">
        <v>0</v>
      </c>
      <c r="S517" s="48" t="s">
        <v>377</v>
      </c>
      <c r="T517" s="48" t="s">
        <v>378</v>
      </c>
      <c r="U517" s="48">
        <v>4</v>
      </c>
      <c r="V517" s="48" t="s">
        <v>234</v>
      </c>
      <c r="W517" s="48" t="s">
        <v>235</v>
      </c>
      <c r="X517" s="48" t="s">
        <v>236</v>
      </c>
      <c r="Y517" s="47"/>
      <c r="Z517" s="48" t="s">
        <v>84</v>
      </c>
      <c r="AA517" s="49">
        <v>23200</v>
      </c>
      <c r="AB517" s="49">
        <v>20880</v>
      </c>
      <c r="AC517" s="49">
        <v>15</v>
      </c>
      <c r="AD517" s="47" t="b">
        <v>1</v>
      </c>
      <c r="AE517" s="50">
        <v>10</v>
      </c>
      <c r="AF517" s="48" t="s">
        <v>9</v>
      </c>
      <c r="AG517" s="49">
        <v>1</v>
      </c>
      <c r="AH517" s="49">
        <v>20880</v>
      </c>
      <c r="AI517" s="49">
        <v>284727</v>
      </c>
      <c r="AJ517" s="49">
        <v>28473</v>
      </c>
      <c r="AK517" s="49">
        <v>313200</v>
      </c>
      <c r="AL517" s="50">
        <v>284727</v>
      </c>
      <c r="AM517" s="50">
        <v>28473</v>
      </c>
      <c r="AN517" s="50">
        <v>313200</v>
      </c>
      <c r="AO517" s="47"/>
      <c r="AP517" s="48" t="s">
        <v>84</v>
      </c>
      <c r="AQ517" s="51">
        <v>15</v>
      </c>
      <c r="AR517" s="48" t="s">
        <v>221</v>
      </c>
      <c r="AS517" s="48">
        <v>26001</v>
      </c>
      <c r="AT517" s="47" t="b">
        <v>0</v>
      </c>
      <c r="AU517" s="48" t="s">
        <v>81</v>
      </c>
      <c r="AV517" s="48"/>
      <c r="AW517" s="48" t="s">
        <v>222</v>
      </c>
      <c r="AX517" s="48"/>
      <c r="AY517" s="48" t="s">
        <v>85</v>
      </c>
      <c r="AZ517" s="47" t="b">
        <v>0</v>
      </c>
      <c r="BA517" s="47"/>
      <c r="BB517" s="47"/>
      <c r="BC517" s="48"/>
      <c r="BD517" s="48"/>
      <c r="BE517" s="47" t="b">
        <v>0</v>
      </c>
      <c r="BF517" s="47" t="b">
        <v>0</v>
      </c>
      <c r="BG517" s="48"/>
      <c r="BH517" s="48"/>
      <c r="BI517" s="49">
        <v>0</v>
      </c>
      <c r="BJ517" s="49">
        <v>0</v>
      </c>
      <c r="BK517" s="49">
        <v>313200</v>
      </c>
      <c r="BL517" s="48"/>
      <c r="BM517" s="48"/>
      <c r="BN517" s="48"/>
      <c r="BO517" s="48"/>
      <c r="BP517" s="48" t="s">
        <v>181</v>
      </c>
      <c r="BQ517" s="48"/>
      <c r="BR517" s="48"/>
      <c r="BS517" s="48">
        <v>0</v>
      </c>
      <c r="BT517" s="48"/>
      <c r="BU517" s="48"/>
      <c r="BW517" s="24" t="str">
        <f ca="1">VLOOKUP(BX517,Data!B:D,3,0)</f>
        <v>김화니</v>
      </c>
      <c r="BX517" s="24" t="str">
        <f>IFERROR(VLOOKUP(M517, 할인점점포등록!E:I, 5, 0), M517)</f>
        <v>복산나이스</v>
      </c>
    </row>
    <row r="518" spans="2:76" ht="16.5" customHeight="1" x14ac:dyDescent="0.3">
      <c r="B518" s="47"/>
      <c r="C518" s="47" t="b">
        <v>1</v>
      </c>
      <c r="D518" s="48"/>
      <c r="E518" s="48" t="s">
        <v>211</v>
      </c>
      <c r="F518" s="48">
        <v>202610020011</v>
      </c>
      <c r="G518" s="52">
        <v>46297</v>
      </c>
      <c r="H518" s="48" t="s">
        <v>82</v>
      </c>
      <c r="I518" s="48" t="s">
        <v>83</v>
      </c>
      <c r="J518" s="48" t="s">
        <v>212</v>
      </c>
      <c r="K518" s="48" t="s">
        <v>213</v>
      </c>
      <c r="L518" s="48" t="s">
        <v>449</v>
      </c>
      <c r="M518" s="48" t="s">
        <v>449</v>
      </c>
      <c r="N518" s="48"/>
      <c r="O518" s="47" t="s">
        <v>450</v>
      </c>
      <c r="P518" s="48" t="s">
        <v>458</v>
      </c>
      <c r="Q518" s="48"/>
      <c r="R518" s="47" t="b">
        <v>0</v>
      </c>
      <c r="S518" s="48" t="s">
        <v>379</v>
      </c>
      <c r="T518" s="48" t="s">
        <v>299</v>
      </c>
      <c r="U518" s="48">
        <v>100</v>
      </c>
      <c r="V518" s="48" t="s">
        <v>86</v>
      </c>
      <c r="W518" s="48" t="s">
        <v>283</v>
      </c>
      <c r="X518" s="48" t="s">
        <v>284</v>
      </c>
      <c r="Y518" s="47"/>
      <c r="Z518" s="48" t="s">
        <v>84</v>
      </c>
      <c r="AA518" s="49">
        <v>37300</v>
      </c>
      <c r="AB518" s="49">
        <v>33570</v>
      </c>
      <c r="AC518" s="49">
        <v>10</v>
      </c>
      <c r="AD518" s="47" t="b">
        <v>1</v>
      </c>
      <c r="AE518" s="50">
        <v>10</v>
      </c>
      <c r="AF518" s="48" t="s">
        <v>9</v>
      </c>
      <c r="AG518" s="49">
        <v>1</v>
      </c>
      <c r="AH518" s="49">
        <v>33570</v>
      </c>
      <c r="AI518" s="49">
        <v>305182</v>
      </c>
      <c r="AJ518" s="49">
        <v>30518</v>
      </c>
      <c r="AK518" s="49">
        <v>335700</v>
      </c>
      <c r="AL518" s="50">
        <v>305182</v>
      </c>
      <c r="AM518" s="50">
        <v>30518</v>
      </c>
      <c r="AN518" s="50">
        <v>335700</v>
      </c>
      <c r="AO518" s="47"/>
      <c r="AP518" s="48" t="s">
        <v>84</v>
      </c>
      <c r="AQ518" s="51">
        <v>10</v>
      </c>
      <c r="AR518" s="48" t="s">
        <v>221</v>
      </c>
      <c r="AS518" s="48">
        <v>26001</v>
      </c>
      <c r="AT518" s="47" t="b">
        <v>0</v>
      </c>
      <c r="AU518" s="48" t="s">
        <v>81</v>
      </c>
      <c r="AV518" s="48"/>
      <c r="AW518" s="48" t="s">
        <v>222</v>
      </c>
      <c r="AX518" s="48"/>
      <c r="AY518" s="48" t="s">
        <v>85</v>
      </c>
      <c r="AZ518" s="47" t="b">
        <v>0</v>
      </c>
      <c r="BA518" s="47"/>
      <c r="BB518" s="47"/>
      <c r="BC518" s="48"/>
      <c r="BD518" s="48"/>
      <c r="BE518" s="47" t="b">
        <v>0</v>
      </c>
      <c r="BF518" s="47" t="b">
        <v>0</v>
      </c>
      <c r="BG518" s="48"/>
      <c r="BH518" s="48"/>
      <c r="BI518" s="49">
        <v>0</v>
      </c>
      <c r="BJ518" s="49">
        <v>0</v>
      </c>
      <c r="BK518" s="49">
        <v>335700</v>
      </c>
      <c r="BL518" s="48"/>
      <c r="BM518" s="48"/>
      <c r="BN518" s="48"/>
      <c r="BO518" s="48"/>
      <c r="BP518" s="48" t="s">
        <v>86</v>
      </c>
      <c r="BQ518" s="48"/>
      <c r="BR518" s="48"/>
      <c r="BS518" s="48">
        <v>0</v>
      </c>
      <c r="BT518" s="48"/>
      <c r="BU518" s="48"/>
      <c r="BW518" s="24" t="str">
        <f ca="1">VLOOKUP(BX518,Data!B:D,3,0)</f>
        <v>김화니</v>
      </c>
      <c r="BX518" s="24" t="str">
        <f>IFERROR(VLOOKUP(M518, 할인점점포등록!E:I, 5, 0), M518)</f>
        <v>복산나이스</v>
      </c>
    </row>
    <row r="519" spans="2:76" ht="16.5" customHeight="1" x14ac:dyDescent="0.3">
      <c r="B519" s="47"/>
      <c r="C519" s="47" t="b">
        <v>1</v>
      </c>
      <c r="D519" s="48"/>
      <c r="E519" s="48" t="s">
        <v>211</v>
      </c>
      <c r="F519" s="48">
        <v>202610020011</v>
      </c>
      <c r="G519" s="52">
        <v>46297</v>
      </c>
      <c r="H519" s="48" t="s">
        <v>82</v>
      </c>
      <c r="I519" s="48" t="s">
        <v>83</v>
      </c>
      <c r="J519" s="48" t="s">
        <v>212</v>
      </c>
      <c r="K519" s="48" t="s">
        <v>213</v>
      </c>
      <c r="L519" s="48" t="s">
        <v>449</v>
      </c>
      <c r="M519" s="48" t="s">
        <v>449</v>
      </c>
      <c r="N519" s="48"/>
      <c r="O519" s="47" t="s">
        <v>450</v>
      </c>
      <c r="P519" s="48" t="s">
        <v>458</v>
      </c>
      <c r="Q519" s="48"/>
      <c r="R519" s="47" t="b">
        <v>0</v>
      </c>
      <c r="S519" s="48" t="s">
        <v>298</v>
      </c>
      <c r="T519" s="48" t="s">
        <v>299</v>
      </c>
      <c r="U519" s="48">
        <v>30</v>
      </c>
      <c r="V519" s="48" t="s">
        <v>86</v>
      </c>
      <c r="W519" s="48" t="s">
        <v>283</v>
      </c>
      <c r="X519" s="48" t="s">
        <v>284</v>
      </c>
      <c r="Y519" s="47"/>
      <c r="Z519" s="48" t="s">
        <v>84</v>
      </c>
      <c r="AA519" s="49">
        <v>11190</v>
      </c>
      <c r="AB519" s="49">
        <v>10071</v>
      </c>
      <c r="AC519" s="49">
        <v>10</v>
      </c>
      <c r="AD519" s="47" t="b">
        <v>1</v>
      </c>
      <c r="AE519" s="50">
        <v>10</v>
      </c>
      <c r="AF519" s="48" t="s">
        <v>9</v>
      </c>
      <c r="AG519" s="49">
        <v>1</v>
      </c>
      <c r="AH519" s="49">
        <v>10071</v>
      </c>
      <c r="AI519" s="49">
        <v>91555</v>
      </c>
      <c r="AJ519" s="49">
        <v>9155</v>
      </c>
      <c r="AK519" s="49">
        <v>100710</v>
      </c>
      <c r="AL519" s="50">
        <v>91555</v>
      </c>
      <c r="AM519" s="50">
        <v>9155</v>
      </c>
      <c r="AN519" s="50">
        <v>100710</v>
      </c>
      <c r="AO519" s="47"/>
      <c r="AP519" s="48" t="s">
        <v>84</v>
      </c>
      <c r="AQ519" s="51">
        <v>10</v>
      </c>
      <c r="AR519" s="48" t="s">
        <v>221</v>
      </c>
      <c r="AS519" s="48">
        <v>26001</v>
      </c>
      <c r="AT519" s="47" t="b">
        <v>0</v>
      </c>
      <c r="AU519" s="48" t="s">
        <v>81</v>
      </c>
      <c r="AV519" s="48"/>
      <c r="AW519" s="48" t="s">
        <v>222</v>
      </c>
      <c r="AX519" s="48"/>
      <c r="AY519" s="48" t="s">
        <v>85</v>
      </c>
      <c r="AZ519" s="47" t="b">
        <v>0</v>
      </c>
      <c r="BA519" s="47"/>
      <c r="BB519" s="47"/>
      <c r="BC519" s="48"/>
      <c r="BD519" s="48"/>
      <c r="BE519" s="47" t="b">
        <v>0</v>
      </c>
      <c r="BF519" s="47" t="b">
        <v>0</v>
      </c>
      <c r="BG519" s="48"/>
      <c r="BH519" s="48"/>
      <c r="BI519" s="49">
        <v>0</v>
      </c>
      <c r="BJ519" s="49">
        <v>0</v>
      </c>
      <c r="BK519" s="49">
        <v>100710</v>
      </c>
      <c r="BL519" s="48"/>
      <c r="BM519" s="48"/>
      <c r="BN519" s="48"/>
      <c r="BO519" s="48"/>
      <c r="BP519" s="48" t="s">
        <v>86</v>
      </c>
      <c r="BQ519" s="48"/>
      <c r="BR519" s="48"/>
      <c r="BS519" s="48">
        <v>0</v>
      </c>
      <c r="BT519" s="48"/>
      <c r="BU519" s="48"/>
      <c r="BW519" s="24" t="str">
        <f ca="1">VLOOKUP(BX519,Data!B:D,3,0)</f>
        <v>김화니</v>
      </c>
      <c r="BX519" s="24" t="str">
        <f>IFERROR(VLOOKUP(M519, 할인점점포등록!E:I, 5, 0), M519)</f>
        <v>복산나이스</v>
      </c>
    </row>
    <row r="520" spans="2:76" ht="16.5" customHeight="1" x14ac:dyDescent="0.3">
      <c r="B520" s="47"/>
      <c r="C520" s="47" t="b">
        <v>1</v>
      </c>
      <c r="D520" s="48"/>
      <c r="E520" s="48" t="s">
        <v>211</v>
      </c>
      <c r="F520" s="48">
        <v>202610020011</v>
      </c>
      <c r="G520" s="52">
        <v>46297</v>
      </c>
      <c r="H520" s="48" t="s">
        <v>82</v>
      </c>
      <c r="I520" s="48" t="s">
        <v>83</v>
      </c>
      <c r="J520" s="48" t="s">
        <v>212</v>
      </c>
      <c r="K520" s="48" t="s">
        <v>213</v>
      </c>
      <c r="L520" s="48" t="s">
        <v>449</v>
      </c>
      <c r="M520" s="48" t="s">
        <v>449</v>
      </c>
      <c r="N520" s="48"/>
      <c r="O520" s="47" t="s">
        <v>450</v>
      </c>
      <c r="P520" s="48" t="s">
        <v>458</v>
      </c>
      <c r="Q520" s="48"/>
      <c r="R520" s="47" t="b">
        <v>0</v>
      </c>
      <c r="S520" s="48" t="s">
        <v>365</v>
      </c>
      <c r="T520" s="48" t="s">
        <v>366</v>
      </c>
      <c r="U520" s="48">
        <v>30</v>
      </c>
      <c r="V520" s="48" t="s">
        <v>234</v>
      </c>
      <c r="W520" s="48" t="s">
        <v>235</v>
      </c>
      <c r="X520" s="48" t="s">
        <v>236</v>
      </c>
      <c r="Y520" s="47"/>
      <c r="Z520" s="48" t="s">
        <v>84</v>
      </c>
      <c r="AA520" s="49">
        <v>18660</v>
      </c>
      <c r="AB520" s="49">
        <v>16794</v>
      </c>
      <c r="AC520" s="49">
        <v>130</v>
      </c>
      <c r="AD520" s="47" t="b">
        <v>1</v>
      </c>
      <c r="AE520" s="50">
        <v>10</v>
      </c>
      <c r="AF520" s="48" t="s">
        <v>9</v>
      </c>
      <c r="AG520" s="49">
        <v>1</v>
      </c>
      <c r="AH520" s="49">
        <v>16794</v>
      </c>
      <c r="AI520" s="49">
        <v>1984745</v>
      </c>
      <c r="AJ520" s="49">
        <v>198475</v>
      </c>
      <c r="AK520" s="49">
        <v>2183220</v>
      </c>
      <c r="AL520" s="50">
        <v>1984745</v>
      </c>
      <c r="AM520" s="50">
        <v>198475</v>
      </c>
      <c r="AN520" s="50">
        <v>2183220</v>
      </c>
      <c r="AO520" s="47"/>
      <c r="AP520" s="48" t="s">
        <v>84</v>
      </c>
      <c r="AQ520" s="51">
        <v>130</v>
      </c>
      <c r="AR520" s="48" t="s">
        <v>221</v>
      </c>
      <c r="AS520" s="48">
        <v>25001</v>
      </c>
      <c r="AT520" s="47" t="b">
        <v>0</v>
      </c>
      <c r="AU520" s="48" t="s">
        <v>81</v>
      </c>
      <c r="AV520" s="48"/>
      <c r="AW520" s="48" t="s">
        <v>222</v>
      </c>
      <c r="AX520" s="48"/>
      <c r="AY520" s="48" t="s">
        <v>85</v>
      </c>
      <c r="AZ520" s="47" t="b">
        <v>0</v>
      </c>
      <c r="BA520" s="47"/>
      <c r="BB520" s="47"/>
      <c r="BC520" s="48"/>
      <c r="BD520" s="48"/>
      <c r="BE520" s="47" t="b">
        <v>0</v>
      </c>
      <c r="BF520" s="47" t="b">
        <v>0</v>
      </c>
      <c r="BG520" s="48"/>
      <c r="BH520" s="48"/>
      <c r="BI520" s="49">
        <v>0</v>
      </c>
      <c r="BJ520" s="49">
        <v>0</v>
      </c>
      <c r="BK520" s="49">
        <v>2183220</v>
      </c>
      <c r="BL520" s="48"/>
      <c r="BM520" s="48"/>
      <c r="BN520" s="48"/>
      <c r="BO520" s="48"/>
      <c r="BP520" s="48" t="s">
        <v>181</v>
      </c>
      <c r="BQ520" s="48"/>
      <c r="BR520" s="48"/>
      <c r="BS520" s="48">
        <v>0</v>
      </c>
      <c r="BT520" s="48"/>
      <c r="BU520" s="48"/>
      <c r="BW520" s="24" t="str">
        <f ca="1">VLOOKUP(BX520,Data!B:D,3,0)</f>
        <v>김화니</v>
      </c>
      <c r="BX520" s="24" t="str">
        <f>IFERROR(VLOOKUP(M520, 할인점점포등록!E:I, 5, 0), M520)</f>
        <v>복산나이스</v>
      </c>
    </row>
    <row r="521" spans="2:76" ht="16.5" customHeight="1" x14ac:dyDescent="0.3">
      <c r="B521" s="47"/>
      <c r="C521" s="47" t="b">
        <v>1</v>
      </c>
      <c r="D521" s="48"/>
      <c r="E521" s="48" t="s">
        <v>211</v>
      </c>
      <c r="F521" s="48">
        <v>202610020011</v>
      </c>
      <c r="G521" s="52">
        <v>46297</v>
      </c>
      <c r="H521" s="48" t="s">
        <v>82</v>
      </c>
      <c r="I521" s="48" t="s">
        <v>83</v>
      </c>
      <c r="J521" s="48" t="s">
        <v>212</v>
      </c>
      <c r="K521" s="48" t="s">
        <v>213</v>
      </c>
      <c r="L521" s="48" t="s">
        <v>449</v>
      </c>
      <c r="M521" s="48" t="s">
        <v>449</v>
      </c>
      <c r="N521" s="48"/>
      <c r="O521" s="47" t="s">
        <v>450</v>
      </c>
      <c r="P521" s="48" t="s">
        <v>458</v>
      </c>
      <c r="Q521" s="48"/>
      <c r="R521" s="47" t="b">
        <v>0</v>
      </c>
      <c r="S521" s="48" t="s">
        <v>290</v>
      </c>
      <c r="T521" s="48" t="s">
        <v>291</v>
      </c>
      <c r="U521" s="48">
        <v>30</v>
      </c>
      <c r="V521" s="48" t="s">
        <v>234</v>
      </c>
      <c r="W521" s="48" t="s">
        <v>235</v>
      </c>
      <c r="X521" s="48" t="s">
        <v>236</v>
      </c>
      <c r="Y521" s="47"/>
      <c r="Z521" s="48" t="s">
        <v>84</v>
      </c>
      <c r="AA521" s="49">
        <v>21000</v>
      </c>
      <c r="AB521" s="49">
        <v>18900</v>
      </c>
      <c r="AC521" s="49">
        <v>100</v>
      </c>
      <c r="AD521" s="47" t="b">
        <v>1</v>
      </c>
      <c r="AE521" s="50">
        <v>10</v>
      </c>
      <c r="AF521" s="48" t="s">
        <v>9</v>
      </c>
      <c r="AG521" s="49">
        <v>1</v>
      </c>
      <c r="AH521" s="49">
        <v>18900</v>
      </c>
      <c r="AI521" s="49">
        <v>1718182</v>
      </c>
      <c r="AJ521" s="49">
        <v>171818</v>
      </c>
      <c r="AK521" s="49">
        <v>1890000</v>
      </c>
      <c r="AL521" s="50">
        <v>1718182</v>
      </c>
      <c r="AM521" s="50">
        <v>171818</v>
      </c>
      <c r="AN521" s="50">
        <v>1890000</v>
      </c>
      <c r="AO521" s="47"/>
      <c r="AP521" s="48" t="s">
        <v>84</v>
      </c>
      <c r="AQ521" s="51">
        <v>100</v>
      </c>
      <c r="AR521" s="48" t="s">
        <v>221</v>
      </c>
      <c r="AS521" s="48">
        <v>26001</v>
      </c>
      <c r="AT521" s="47" t="b">
        <v>0</v>
      </c>
      <c r="AU521" s="48" t="s">
        <v>81</v>
      </c>
      <c r="AV521" s="48"/>
      <c r="AW521" s="48" t="s">
        <v>222</v>
      </c>
      <c r="AX521" s="48"/>
      <c r="AY521" s="48" t="s">
        <v>85</v>
      </c>
      <c r="AZ521" s="47" t="b">
        <v>0</v>
      </c>
      <c r="BA521" s="47"/>
      <c r="BB521" s="47"/>
      <c r="BC521" s="48"/>
      <c r="BD521" s="48"/>
      <c r="BE521" s="47" t="b">
        <v>0</v>
      </c>
      <c r="BF521" s="47" t="b">
        <v>0</v>
      </c>
      <c r="BG521" s="48"/>
      <c r="BH521" s="48"/>
      <c r="BI521" s="49">
        <v>0</v>
      </c>
      <c r="BJ521" s="49">
        <v>0</v>
      </c>
      <c r="BK521" s="49">
        <v>1890000</v>
      </c>
      <c r="BL521" s="48"/>
      <c r="BM521" s="48"/>
      <c r="BN521" s="48"/>
      <c r="BO521" s="48"/>
      <c r="BP521" s="48" t="s">
        <v>181</v>
      </c>
      <c r="BQ521" s="48"/>
      <c r="BR521" s="48"/>
      <c r="BS521" s="48">
        <v>0</v>
      </c>
      <c r="BT521" s="48"/>
      <c r="BU521" s="48"/>
      <c r="BW521" s="24" t="str">
        <f ca="1">VLOOKUP(BX521,Data!B:D,3,0)</f>
        <v>김화니</v>
      </c>
      <c r="BX521" s="24" t="str">
        <f>IFERROR(VLOOKUP(M521, 할인점점포등록!E:I, 5, 0), M521)</f>
        <v>복산나이스</v>
      </c>
    </row>
    <row r="522" spans="2:76" ht="16.5" customHeight="1" x14ac:dyDescent="0.3">
      <c r="B522" s="47"/>
      <c r="C522" s="47" t="b">
        <v>1</v>
      </c>
      <c r="D522" s="48"/>
      <c r="E522" s="48" t="s">
        <v>211</v>
      </c>
      <c r="F522" s="48">
        <v>202610020012</v>
      </c>
      <c r="G522" s="52">
        <v>46297</v>
      </c>
      <c r="H522" s="48" t="s">
        <v>82</v>
      </c>
      <c r="I522" s="48" t="s">
        <v>83</v>
      </c>
      <c r="J522" s="48" t="s">
        <v>212</v>
      </c>
      <c r="K522" s="48" t="s">
        <v>213</v>
      </c>
      <c r="L522" s="48" t="s">
        <v>640</v>
      </c>
      <c r="M522" s="48" t="s">
        <v>640</v>
      </c>
      <c r="N522" s="48"/>
      <c r="O522" s="47" t="s">
        <v>988</v>
      </c>
      <c r="P522" s="48" t="s">
        <v>640</v>
      </c>
      <c r="Q522" s="48"/>
      <c r="R522" s="47" t="b">
        <v>0</v>
      </c>
      <c r="S522" s="48" t="s">
        <v>272</v>
      </c>
      <c r="T522" s="48" t="s">
        <v>230</v>
      </c>
      <c r="U522" s="48">
        <v>300</v>
      </c>
      <c r="V522" s="48" t="s">
        <v>218</v>
      </c>
      <c r="W522" s="48" t="s">
        <v>219</v>
      </c>
      <c r="X522" s="48" t="s">
        <v>225</v>
      </c>
      <c r="Y522" s="47"/>
      <c r="Z522" s="48" t="s">
        <v>84</v>
      </c>
      <c r="AA522" s="49">
        <v>37500</v>
      </c>
      <c r="AB522" s="49">
        <v>33750</v>
      </c>
      <c r="AC522" s="49">
        <v>5</v>
      </c>
      <c r="AD522" s="47" t="b">
        <v>1</v>
      </c>
      <c r="AE522" s="50">
        <v>10</v>
      </c>
      <c r="AF522" s="48" t="s">
        <v>9</v>
      </c>
      <c r="AG522" s="49">
        <v>1</v>
      </c>
      <c r="AH522" s="49">
        <v>33750</v>
      </c>
      <c r="AI522" s="49">
        <v>153409</v>
      </c>
      <c r="AJ522" s="49">
        <v>15341</v>
      </c>
      <c r="AK522" s="49">
        <v>168750</v>
      </c>
      <c r="AL522" s="50">
        <v>153409</v>
      </c>
      <c r="AM522" s="50">
        <v>15341</v>
      </c>
      <c r="AN522" s="50">
        <v>168750</v>
      </c>
      <c r="AO522" s="47"/>
      <c r="AP522" s="48" t="s">
        <v>84</v>
      </c>
      <c r="AQ522" s="51">
        <v>5</v>
      </c>
      <c r="AR522" s="48" t="s">
        <v>221</v>
      </c>
      <c r="AS522" s="48">
        <v>26003</v>
      </c>
      <c r="AT522" s="47" t="b">
        <v>0</v>
      </c>
      <c r="AU522" s="48" t="s">
        <v>81</v>
      </c>
      <c r="AV522" s="48"/>
      <c r="AW522" s="48" t="s">
        <v>222</v>
      </c>
      <c r="AX522" s="48"/>
      <c r="AY522" s="48" t="s">
        <v>85</v>
      </c>
      <c r="AZ522" s="47" t="b">
        <v>0</v>
      </c>
      <c r="BA522" s="47"/>
      <c r="BB522" s="47"/>
      <c r="BC522" s="48"/>
      <c r="BD522" s="48"/>
      <c r="BE522" s="47" t="b">
        <v>0</v>
      </c>
      <c r="BF522" s="47" t="b">
        <v>0</v>
      </c>
      <c r="BG522" s="48"/>
      <c r="BH522" s="48"/>
      <c r="BI522" s="49">
        <v>0</v>
      </c>
      <c r="BJ522" s="49">
        <v>0</v>
      </c>
      <c r="BK522" s="49">
        <v>168750</v>
      </c>
      <c r="BL522" s="48"/>
      <c r="BM522" s="48"/>
      <c r="BN522" s="48"/>
      <c r="BO522" s="48"/>
      <c r="BP522" s="48" t="s">
        <v>181</v>
      </c>
      <c r="BQ522" s="48"/>
      <c r="BR522" s="48"/>
      <c r="BS522" s="48">
        <v>0</v>
      </c>
      <c r="BT522" s="48"/>
      <c r="BU522" s="48"/>
      <c r="BW522" s="24" t="str">
        <f ca="1">VLOOKUP(BX522,Data!B:D,3,0)</f>
        <v>김화니</v>
      </c>
      <c r="BX522" s="24" t="str">
        <f>IFERROR(VLOOKUP(M522, 할인점점포등록!E:I, 5, 0), M522)</f>
        <v>운트바이오</v>
      </c>
    </row>
    <row r="523" spans="2:76" ht="16.5" customHeight="1" x14ac:dyDescent="0.3">
      <c r="B523" s="47"/>
      <c r="C523" s="47" t="b">
        <v>1</v>
      </c>
      <c r="D523" s="48"/>
      <c r="E523" s="48" t="s">
        <v>211</v>
      </c>
      <c r="F523" s="48">
        <v>202610020012</v>
      </c>
      <c r="G523" s="52">
        <v>46297</v>
      </c>
      <c r="H523" s="48" t="s">
        <v>82</v>
      </c>
      <c r="I523" s="48" t="s">
        <v>83</v>
      </c>
      <c r="J523" s="48" t="s">
        <v>212</v>
      </c>
      <c r="K523" s="48" t="s">
        <v>213</v>
      </c>
      <c r="L523" s="48" t="s">
        <v>640</v>
      </c>
      <c r="M523" s="48" t="s">
        <v>640</v>
      </c>
      <c r="N523" s="48"/>
      <c r="O523" s="47" t="s">
        <v>988</v>
      </c>
      <c r="P523" s="48" t="s">
        <v>640</v>
      </c>
      <c r="Q523" s="48"/>
      <c r="R523" s="47" t="b">
        <v>0</v>
      </c>
      <c r="S523" s="48" t="s">
        <v>229</v>
      </c>
      <c r="T523" s="48" t="s">
        <v>230</v>
      </c>
      <c r="U523" s="48">
        <v>30</v>
      </c>
      <c r="V523" s="48" t="s">
        <v>218</v>
      </c>
      <c r="W523" s="48" t="s">
        <v>219</v>
      </c>
      <c r="X523" s="48" t="s">
        <v>225</v>
      </c>
      <c r="Y523" s="47"/>
      <c r="Z523" s="48" t="s">
        <v>84</v>
      </c>
      <c r="AA523" s="49">
        <v>3750</v>
      </c>
      <c r="AB523" s="49">
        <v>3375</v>
      </c>
      <c r="AC523" s="49">
        <v>10</v>
      </c>
      <c r="AD523" s="47" t="b">
        <v>1</v>
      </c>
      <c r="AE523" s="50">
        <v>10</v>
      </c>
      <c r="AF523" s="48" t="s">
        <v>9</v>
      </c>
      <c r="AG523" s="49">
        <v>1</v>
      </c>
      <c r="AH523" s="49">
        <v>3375</v>
      </c>
      <c r="AI523" s="49">
        <v>30682</v>
      </c>
      <c r="AJ523" s="49">
        <v>3068</v>
      </c>
      <c r="AK523" s="49">
        <v>33750</v>
      </c>
      <c r="AL523" s="50">
        <v>30682</v>
      </c>
      <c r="AM523" s="50">
        <v>3068</v>
      </c>
      <c r="AN523" s="50">
        <v>33750</v>
      </c>
      <c r="AO523" s="47"/>
      <c r="AP523" s="48" t="s">
        <v>84</v>
      </c>
      <c r="AQ523" s="51">
        <v>10</v>
      </c>
      <c r="AR523" s="48" t="s">
        <v>221</v>
      </c>
      <c r="AS523" s="48" t="s">
        <v>231</v>
      </c>
      <c r="AT523" s="47" t="b">
        <v>0</v>
      </c>
      <c r="AU523" s="48" t="s">
        <v>81</v>
      </c>
      <c r="AV523" s="48"/>
      <c r="AW523" s="48" t="s">
        <v>222</v>
      </c>
      <c r="AX523" s="48"/>
      <c r="AY523" s="48" t="s">
        <v>85</v>
      </c>
      <c r="AZ523" s="47" t="b">
        <v>0</v>
      </c>
      <c r="BA523" s="47"/>
      <c r="BB523" s="47"/>
      <c r="BC523" s="48"/>
      <c r="BD523" s="48"/>
      <c r="BE523" s="47" t="b">
        <v>0</v>
      </c>
      <c r="BF523" s="47" t="b">
        <v>0</v>
      </c>
      <c r="BG523" s="48"/>
      <c r="BH523" s="48"/>
      <c r="BI523" s="49">
        <v>0</v>
      </c>
      <c r="BJ523" s="49">
        <v>0</v>
      </c>
      <c r="BK523" s="49">
        <v>33750</v>
      </c>
      <c r="BL523" s="48"/>
      <c r="BM523" s="48"/>
      <c r="BN523" s="48"/>
      <c r="BO523" s="48"/>
      <c r="BP523" s="48" t="s">
        <v>181</v>
      </c>
      <c r="BQ523" s="48"/>
      <c r="BR523" s="48"/>
      <c r="BS523" s="48">
        <v>0</v>
      </c>
      <c r="BT523" s="48"/>
      <c r="BU523" s="48"/>
      <c r="BW523" s="24" t="str">
        <f ca="1">VLOOKUP(BX523,Data!B:D,3,0)</f>
        <v>김화니</v>
      </c>
      <c r="BX523" s="24" t="str">
        <f>IFERROR(VLOOKUP(M523, 할인점점포등록!E:I, 5, 0), M523)</f>
        <v>운트바이오</v>
      </c>
    </row>
    <row r="524" spans="2:76" ht="16.5" customHeight="1" x14ac:dyDescent="0.3">
      <c r="B524" s="47"/>
      <c r="C524" s="47" t="b">
        <v>1</v>
      </c>
      <c r="D524" s="48"/>
      <c r="E524" s="48" t="s">
        <v>211</v>
      </c>
      <c r="F524" s="48">
        <v>202610020012</v>
      </c>
      <c r="G524" s="52">
        <v>46297</v>
      </c>
      <c r="H524" s="48" t="s">
        <v>82</v>
      </c>
      <c r="I524" s="48" t="s">
        <v>83</v>
      </c>
      <c r="J524" s="48" t="s">
        <v>212</v>
      </c>
      <c r="K524" s="48" t="s">
        <v>213</v>
      </c>
      <c r="L524" s="48" t="s">
        <v>640</v>
      </c>
      <c r="M524" s="48" t="s">
        <v>640</v>
      </c>
      <c r="N524" s="48"/>
      <c r="O524" s="47" t="s">
        <v>988</v>
      </c>
      <c r="P524" s="48" t="s">
        <v>640</v>
      </c>
      <c r="Q524" s="48"/>
      <c r="R524" s="47" t="b">
        <v>0</v>
      </c>
      <c r="S524" s="48" t="s">
        <v>276</v>
      </c>
      <c r="T524" s="48" t="s">
        <v>275</v>
      </c>
      <c r="U524" s="48">
        <v>30</v>
      </c>
      <c r="V524" s="48" t="s">
        <v>218</v>
      </c>
      <c r="W524" s="48" t="s">
        <v>219</v>
      </c>
      <c r="X524" s="48" t="s">
        <v>225</v>
      </c>
      <c r="Y524" s="47"/>
      <c r="Z524" s="48" t="s">
        <v>84</v>
      </c>
      <c r="AA524" s="49">
        <v>5610</v>
      </c>
      <c r="AB524" s="49">
        <v>5049</v>
      </c>
      <c r="AC524" s="49">
        <v>10</v>
      </c>
      <c r="AD524" s="47" t="b">
        <v>1</v>
      </c>
      <c r="AE524" s="50">
        <v>10</v>
      </c>
      <c r="AF524" s="48" t="s">
        <v>9</v>
      </c>
      <c r="AG524" s="49">
        <v>1</v>
      </c>
      <c r="AH524" s="49">
        <v>5049</v>
      </c>
      <c r="AI524" s="49">
        <v>45900</v>
      </c>
      <c r="AJ524" s="49">
        <v>4590</v>
      </c>
      <c r="AK524" s="49">
        <v>50490</v>
      </c>
      <c r="AL524" s="50">
        <v>45900</v>
      </c>
      <c r="AM524" s="50">
        <v>4590</v>
      </c>
      <c r="AN524" s="50">
        <v>50490</v>
      </c>
      <c r="AO524" s="47"/>
      <c r="AP524" s="48" t="s">
        <v>84</v>
      </c>
      <c r="AQ524" s="51">
        <v>10</v>
      </c>
      <c r="AR524" s="48" t="s">
        <v>221</v>
      </c>
      <c r="AS524" s="48" t="s">
        <v>277</v>
      </c>
      <c r="AT524" s="47" t="b">
        <v>0</v>
      </c>
      <c r="AU524" s="48" t="s">
        <v>81</v>
      </c>
      <c r="AV524" s="48"/>
      <c r="AW524" s="48" t="s">
        <v>222</v>
      </c>
      <c r="AX524" s="48"/>
      <c r="AY524" s="48" t="s">
        <v>85</v>
      </c>
      <c r="AZ524" s="47" t="b">
        <v>0</v>
      </c>
      <c r="BA524" s="47"/>
      <c r="BB524" s="47"/>
      <c r="BC524" s="48"/>
      <c r="BD524" s="48"/>
      <c r="BE524" s="47" t="b">
        <v>0</v>
      </c>
      <c r="BF524" s="47" t="b">
        <v>0</v>
      </c>
      <c r="BG524" s="48"/>
      <c r="BH524" s="48"/>
      <c r="BI524" s="49">
        <v>0</v>
      </c>
      <c r="BJ524" s="49">
        <v>0</v>
      </c>
      <c r="BK524" s="49">
        <v>50490</v>
      </c>
      <c r="BL524" s="48"/>
      <c r="BM524" s="48"/>
      <c r="BN524" s="48"/>
      <c r="BO524" s="48"/>
      <c r="BP524" s="48" t="s">
        <v>181</v>
      </c>
      <c r="BQ524" s="48"/>
      <c r="BR524" s="48"/>
      <c r="BS524" s="48">
        <v>0</v>
      </c>
      <c r="BT524" s="48"/>
      <c r="BU524" s="48"/>
      <c r="BW524" s="24" t="str">
        <f ca="1">VLOOKUP(BX524,Data!B:D,3,0)</f>
        <v>김화니</v>
      </c>
      <c r="BX524" s="24" t="str">
        <f>IFERROR(VLOOKUP(M524, 할인점점포등록!E:I, 5, 0), M524)</f>
        <v>운트바이오</v>
      </c>
    </row>
    <row r="525" spans="2:76" ht="16.5" customHeight="1" x14ac:dyDescent="0.3">
      <c r="B525" s="47"/>
      <c r="C525" s="47" t="b">
        <v>1</v>
      </c>
      <c r="D525" s="48"/>
      <c r="E525" s="48" t="s">
        <v>211</v>
      </c>
      <c r="F525" s="48">
        <v>202610020013</v>
      </c>
      <c r="G525" s="52">
        <v>46297</v>
      </c>
      <c r="H525" s="48" t="s">
        <v>82</v>
      </c>
      <c r="I525" s="48" t="s">
        <v>83</v>
      </c>
      <c r="J525" s="48" t="s">
        <v>212</v>
      </c>
      <c r="K525" s="48" t="s">
        <v>213</v>
      </c>
      <c r="L525" s="48" t="s">
        <v>514</v>
      </c>
      <c r="M525" s="48" t="s">
        <v>514</v>
      </c>
      <c r="N525" s="48"/>
      <c r="O525" s="47" t="s">
        <v>515</v>
      </c>
      <c r="P525" s="48" t="s">
        <v>514</v>
      </c>
      <c r="Q525" s="48"/>
      <c r="R525" s="47" t="b">
        <v>0</v>
      </c>
      <c r="S525" s="48" t="s">
        <v>276</v>
      </c>
      <c r="T525" s="48" t="s">
        <v>275</v>
      </c>
      <c r="U525" s="48">
        <v>30</v>
      </c>
      <c r="V525" s="48" t="s">
        <v>218</v>
      </c>
      <c r="W525" s="48" t="s">
        <v>219</v>
      </c>
      <c r="X525" s="48" t="s">
        <v>225</v>
      </c>
      <c r="Y525" s="47"/>
      <c r="Z525" s="48" t="s">
        <v>84</v>
      </c>
      <c r="AA525" s="49">
        <v>5610</v>
      </c>
      <c r="AB525" s="49">
        <v>5049</v>
      </c>
      <c r="AC525" s="49">
        <v>5</v>
      </c>
      <c r="AD525" s="47" t="b">
        <v>1</v>
      </c>
      <c r="AE525" s="50">
        <v>10</v>
      </c>
      <c r="AF525" s="48" t="s">
        <v>9</v>
      </c>
      <c r="AG525" s="49">
        <v>1</v>
      </c>
      <c r="AH525" s="49">
        <v>5049</v>
      </c>
      <c r="AI525" s="49">
        <v>22950</v>
      </c>
      <c r="AJ525" s="49">
        <v>2295</v>
      </c>
      <c r="AK525" s="49">
        <v>25245</v>
      </c>
      <c r="AL525" s="50">
        <v>22950</v>
      </c>
      <c r="AM525" s="50">
        <v>2295</v>
      </c>
      <c r="AN525" s="50">
        <v>25245</v>
      </c>
      <c r="AO525" s="47"/>
      <c r="AP525" s="48" t="s">
        <v>84</v>
      </c>
      <c r="AQ525" s="51">
        <v>5</v>
      </c>
      <c r="AR525" s="48" t="s">
        <v>221</v>
      </c>
      <c r="AS525" s="48" t="s">
        <v>277</v>
      </c>
      <c r="AT525" s="47" t="b">
        <v>0</v>
      </c>
      <c r="AU525" s="48" t="s">
        <v>81</v>
      </c>
      <c r="AV525" s="48"/>
      <c r="AW525" s="48" t="s">
        <v>222</v>
      </c>
      <c r="AX525" s="48"/>
      <c r="AY525" s="48" t="s">
        <v>85</v>
      </c>
      <c r="AZ525" s="47" t="b">
        <v>0</v>
      </c>
      <c r="BA525" s="47"/>
      <c r="BB525" s="47"/>
      <c r="BC525" s="48"/>
      <c r="BD525" s="48"/>
      <c r="BE525" s="47" t="b">
        <v>0</v>
      </c>
      <c r="BF525" s="47" t="b">
        <v>0</v>
      </c>
      <c r="BG525" s="48"/>
      <c r="BH525" s="48"/>
      <c r="BI525" s="49">
        <v>0</v>
      </c>
      <c r="BJ525" s="49">
        <v>0</v>
      </c>
      <c r="BK525" s="49">
        <v>25245</v>
      </c>
      <c r="BL525" s="48"/>
      <c r="BM525" s="48"/>
      <c r="BN525" s="48"/>
      <c r="BO525" s="48"/>
      <c r="BP525" s="48" t="s">
        <v>181</v>
      </c>
      <c r="BQ525" s="48"/>
      <c r="BR525" s="48"/>
      <c r="BS525" s="48">
        <v>0</v>
      </c>
      <c r="BT525" s="48"/>
      <c r="BU525" s="48"/>
      <c r="BW525" s="24" t="str">
        <f ca="1">VLOOKUP(BX525,Data!B:D,3,0)</f>
        <v>김화니</v>
      </c>
      <c r="BX525" s="24" t="str">
        <f>IFERROR(VLOOKUP(M525, 할인점점포등록!E:I, 5, 0), M525)</f>
        <v>동원약품원주지점</v>
      </c>
    </row>
    <row r="526" spans="2:76" ht="16.5" customHeight="1" x14ac:dyDescent="0.3">
      <c r="B526" s="47"/>
      <c r="C526" s="47" t="b">
        <v>1</v>
      </c>
      <c r="D526" s="48"/>
      <c r="E526" s="48" t="s">
        <v>211</v>
      </c>
      <c r="F526" s="48">
        <v>202610020013</v>
      </c>
      <c r="G526" s="52">
        <v>46297</v>
      </c>
      <c r="H526" s="48" t="s">
        <v>82</v>
      </c>
      <c r="I526" s="48" t="s">
        <v>83</v>
      </c>
      <c r="J526" s="48" t="s">
        <v>212</v>
      </c>
      <c r="K526" s="48" t="s">
        <v>213</v>
      </c>
      <c r="L526" s="48" t="s">
        <v>514</v>
      </c>
      <c r="M526" s="48" t="s">
        <v>514</v>
      </c>
      <c r="N526" s="48"/>
      <c r="O526" s="47" t="s">
        <v>515</v>
      </c>
      <c r="P526" s="48" t="s">
        <v>514</v>
      </c>
      <c r="Q526" s="48"/>
      <c r="R526" s="47" t="b">
        <v>0</v>
      </c>
      <c r="S526" s="48" t="s">
        <v>249</v>
      </c>
      <c r="T526" s="48" t="s">
        <v>250</v>
      </c>
      <c r="U526" s="48">
        <v>30</v>
      </c>
      <c r="V526" s="48" t="s">
        <v>234</v>
      </c>
      <c r="W526" s="48" t="s">
        <v>235</v>
      </c>
      <c r="X526" s="48" t="s">
        <v>236</v>
      </c>
      <c r="Y526" s="47"/>
      <c r="Z526" s="48" t="s">
        <v>84</v>
      </c>
      <c r="AA526" s="49">
        <v>18000</v>
      </c>
      <c r="AB526" s="49">
        <v>16200</v>
      </c>
      <c r="AC526" s="49">
        <v>30</v>
      </c>
      <c r="AD526" s="47" t="b">
        <v>1</v>
      </c>
      <c r="AE526" s="50">
        <v>10</v>
      </c>
      <c r="AF526" s="48" t="s">
        <v>9</v>
      </c>
      <c r="AG526" s="49">
        <v>1</v>
      </c>
      <c r="AH526" s="49">
        <v>16200</v>
      </c>
      <c r="AI526" s="49">
        <v>441818</v>
      </c>
      <c r="AJ526" s="49">
        <v>44182</v>
      </c>
      <c r="AK526" s="49">
        <v>486000</v>
      </c>
      <c r="AL526" s="50">
        <v>441818</v>
      </c>
      <c r="AM526" s="50">
        <v>44182</v>
      </c>
      <c r="AN526" s="50">
        <v>486000</v>
      </c>
      <c r="AO526" s="47"/>
      <c r="AP526" s="48" t="s">
        <v>84</v>
      </c>
      <c r="AQ526" s="51">
        <v>30</v>
      </c>
      <c r="AR526" s="48" t="s">
        <v>221</v>
      </c>
      <c r="AS526" s="48">
        <v>26001</v>
      </c>
      <c r="AT526" s="47" t="b">
        <v>0</v>
      </c>
      <c r="AU526" s="48" t="s">
        <v>81</v>
      </c>
      <c r="AV526" s="48"/>
      <c r="AW526" s="48" t="s">
        <v>222</v>
      </c>
      <c r="AX526" s="48"/>
      <c r="AY526" s="48" t="s">
        <v>85</v>
      </c>
      <c r="AZ526" s="47" t="b">
        <v>0</v>
      </c>
      <c r="BA526" s="47"/>
      <c r="BB526" s="47"/>
      <c r="BC526" s="48"/>
      <c r="BD526" s="48"/>
      <c r="BE526" s="47" t="b">
        <v>0</v>
      </c>
      <c r="BF526" s="47" t="b">
        <v>0</v>
      </c>
      <c r="BG526" s="48"/>
      <c r="BH526" s="48"/>
      <c r="BI526" s="49">
        <v>0</v>
      </c>
      <c r="BJ526" s="49">
        <v>0</v>
      </c>
      <c r="BK526" s="49">
        <v>486000</v>
      </c>
      <c r="BL526" s="48"/>
      <c r="BM526" s="48"/>
      <c r="BN526" s="48"/>
      <c r="BO526" s="48"/>
      <c r="BP526" s="48" t="s">
        <v>181</v>
      </c>
      <c r="BQ526" s="48"/>
      <c r="BR526" s="48"/>
      <c r="BS526" s="48">
        <v>0</v>
      </c>
      <c r="BT526" s="48"/>
      <c r="BU526" s="48"/>
      <c r="BW526" s="24" t="str">
        <f ca="1">VLOOKUP(BX526,Data!B:D,3,0)</f>
        <v>김화니</v>
      </c>
      <c r="BX526" s="24" t="str">
        <f>IFERROR(VLOOKUP(M526, 할인점점포등록!E:I, 5, 0), M526)</f>
        <v>동원약품원주지점</v>
      </c>
    </row>
    <row r="527" spans="2:76" ht="16.5" customHeight="1" x14ac:dyDescent="0.3">
      <c r="B527" s="47"/>
      <c r="C527" s="47" t="b">
        <v>1</v>
      </c>
      <c r="D527" s="48"/>
      <c r="E527" s="48" t="s">
        <v>211</v>
      </c>
      <c r="F527" s="48">
        <v>202610020013</v>
      </c>
      <c r="G527" s="52">
        <v>46297</v>
      </c>
      <c r="H527" s="48" t="s">
        <v>82</v>
      </c>
      <c r="I527" s="48" t="s">
        <v>83</v>
      </c>
      <c r="J527" s="48" t="s">
        <v>212</v>
      </c>
      <c r="K527" s="48" t="s">
        <v>213</v>
      </c>
      <c r="L527" s="48" t="s">
        <v>514</v>
      </c>
      <c r="M527" s="48" t="s">
        <v>514</v>
      </c>
      <c r="N527" s="48"/>
      <c r="O527" s="47" t="s">
        <v>515</v>
      </c>
      <c r="P527" s="48" t="s">
        <v>514</v>
      </c>
      <c r="Q527" s="48"/>
      <c r="R527" s="47" t="b">
        <v>0</v>
      </c>
      <c r="S527" s="48" t="s">
        <v>310</v>
      </c>
      <c r="T527" s="48" t="s">
        <v>311</v>
      </c>
      <c r="U527" s="48">
        <v>30</v>
      </c>
      <c r="V527" s="48" t="s">
        <v>234</v>
      </c>
      <c r="W527" s="48" t="s">
        <v>235</v>
      </c>
      <c r="X527" s="48" t="s">
        <v>236</v>
      </c>
      <c r="Y527" s="47"/>
      <c r="Z527" s="48" t="s">
        <v>84</v>
      </c>
      <c r="AA527" s="49">
        <v>2640</v>
      </c>
      <c r="AB527" s="49">
        <v>2376</v>
      </c>
      <c r="AC527" s="49">
        <v>10</v>
      </c>
      <c r="AD527" s="47" t="b">
        <v>1</v>
      </c>
      <c r="AE527" s="50">
        <v>10</v>
      </c>
      <c r="AF527" s="48" t="s">
        <v>9</v>
      </c>
      <c r="AG527" s="49">
        <v>1</v>
      </c>
      <c r="AH527" s="49">
        <v>2376</v>
      </c>
      <c r="AI527" s="49">
        <v>21600</v>
      </c>
      <c r="AJ527" s="49">
        <v>2160</v>
      </c>
      <c r="AK527" s="49">
        <v>23760</v>
      </c>
      <c r="AL527" s="50">
        <v>21600</v>
      </c>
      <c r="AM527" s="50">
        <v>2160</v>
      </c>
      <c r="AN527" s="50">
        <v>23760</v>
      </c>
      <c r="AO527" s="47"/>
      <c r="AP527" s="48" t="s">
        <v>84</v>
      </c>
      <c r="AQ527" s="51">
        <v>10</v>
      </c>
      <c r="AR527" s="48" t="s">
        <v>221</v>
      </c>
      <c r="AS527" s="48" t="s">
        <v>231</v>
      </c>
      <c r="AT527" s="47" t="b">
        <v>0</v>
      </c>
      <c r="AU527" s="48" t="s">
        <v>81</v>
      </c>
      <c r="AV527" s="48"/>
      <c r="AW527" s="48" t="s">
        <v>222</v>
      </c>
      <c r="AX527" s="48"/>
      <c r="AY527" s="48" t="s">
        <v>85</v>
      </c>
      <c r="AZ527" s="47" t="b">
        <v>0</v>
      </c>
      <c r="BA527" s="47"/>
      <c r="BB527" s="47"/>
      <c r="BC527" s="48"/>
      <c r="BD527" s="48"/>
      <c r="BE527" s="47" t="b">
        <v>0</v>
      </c>
      <c r="BF527" s="47" t="b">
        <v>0</v>
      </c>
      <c r="BG527" s="48"/>
      <c r="BH527" s="48"/>
      <c r="BI527" s="49">
        <v>0</v>
      </c>
      <c r="BJ527" s="49">
        <v>0</v>
      </c>
      <c r="BK527" s="49">
        <v>23760</v>
      </c>
      <c r="BL527" s="48"/>
      <c r="BM527" s="48"/>
      <c r="BN527" s="48"/>
      <c r="BO527" s="48"/>
      <c r="BP527" s="48" t="s">
        <v>181</v>
      </c>
      <c r="BQ527" s="48"/>
      <c r="BR527" s="48"/>
      <c r="BS527" s="48">
        <v>0</v>
      </c>
      <c r="BT527" s="48"/>
      <c r="BU527" s="48"/>
      <c r="BW527" s="24" t="str">
        <f ca="1">VLOOKUP(BX527,Data!B:D,3,0)</f>
        <v>김화니</v>
      </c>
      <c r="BX527" s="24" t="str">
        <f>IFERROR(VLOOKUP(M527, 할인점점포등록!E:I, 5, 0), M527)</f>
        <v>동원약품원주지점</v>
      </c>
    </row>
    <row r="528" spans="2:76" ht="16.5" customHeight="1" x14ac:dyDescent="0.3">
      <c r="B528" s="47"/>
      <c r="C528" s="47" t="b">
        <v>1</v>
      </c>
      <c r="D528" s="48"/>
      <c r="E528" s="48" t="s">
        <v>211</v>
      </c>
      <c r="F528" s="48">
        <v>202610020013</v>
      </c>
      <c r="G528" s="52">
        <v>46297</v>
      </c>
      <c r="H528" s="48" t="s">
        <v>82</v>
      </c>
      <c r="I528" s="48" t="s">
        <v>83</v>
      </c>
      <c r="J528" s="48" t="s">
        <v>212</v>
      </c>
      <c r="K528" s="48" t="s">
        <v>213</v>
      </c>
      <c r="L528" s="48" t="s">
        <v>514</v>
      </c>
      <c r="M528" s="48" t="s">
        <v>514</v>
      </c>
      <c r="N528" s="48"/>
      <c r="O528" s="47" t="s">
        <v>515</v>
      </c>
      <c r="P528" s="48" t="s">
        <v>514</v>
      </c>
      <c r="Q528" s="48"/>
      <c r="R528" s="47" t="b">
        <v>0</v>
      </c>
      <c r="S528" s="48" t="s">
        <v>475</v>
      </c>
      <c r="T528" s="48" t="s">
        <v>476</v>
      </c>
      <c r="U528" s="48">
        <v>28</v>
      </c>
      <c r="V528" s="48" t="s">
        <v>234</v>
      </c>
      <c r="W528" s="48" t="s">
        <v>235</v>
      </c>
      <c r="X528" s="48" t="s">
        <v>236</v>
      </c>
      <c r="Y528" s="47"/>
      <c r="Z528" s="48" t="s">
        <v>84</v>
      </c>
      <c r="AA528" s="49">
        <v>25648</v>
      </c>
      <c r="AB528" s="49">
        <v>23083</v>
      </c>
      <c r="AC528" s="49">
        <v>5</v>
      </c>
      <c r="AD528" s="47" t="b">
        <v>1</v>
      </c>
      <c r="AE528" s="50">
        <v>10</v>
      </c>
      <c r="AF528" s="48" t="s">
        <v>9</v>
      </c>
      <c r="AG528" s="49">
        <v>1</v>
      </c>
      <c r="AH528" s="49">
        <v>23083</v>
      </c>
      <c r="AI528" s="49">
        <v>104923</v>
      </c>
      <c r="AJ528" s="49">
        <v>10492</v>
      </c>
      <c r="AK528" s="49">
        <v>115415</v>
      </c>
      <c r="AL528" s="50">
        <v>104923</v>
      </c>
      <c r="AM528" s="50">
        <v>10492</v>
      </c>
      <c r="AN528" s="50">
        <v>115415</v>
      </c>
      <c r="AO528" s="47"/>
      <c r="AP528" s="48" t="s">
        <v>84</v>
      </c>
      <c r="AQ528" s="51">
        <v>5</v>
      </c>
      <c r="AR528" s="48" t="s">
        <v>221</v>
      </c>
      <c r="AS528" s="48">
        <v>25001</v>
      </c>
      <c r="AT528" s="47" t="b">
        <v>0</v>
      </c>
      <c r="AU528" s="48" t="s">
        <v>81</v>
      </c>
      <c r="AV528" s="48"/>
      <c r="AW528" s="48" t="s">
        <v>222</v>
      </c>
      <c r="AX528" s="48"/>
      <c r="AY528" s="48" t="s">
        <v>85</v>
      </c>
      <c r="AZ528" s="47" t="b">
        <v>0</v>
      </c>
      <c r="BA528" s="47"/>
      <c r="BB528" s="47"/>
      <c r="BC528" s="48"/>
      <c r="BD528" s="48"/>
      <c r="BE528" s="47" t="b">
        <v>0</v>
      </c>
      <c r="BF528" s="47" t="b">
        <v>0</v>
      </c>
      <c r="BG528" s="48"/>
      <c r="BH528" s="48"/>
      <c r="BI528" s="49">
        <v>0</v>
      </c>
      <c r="BJ528" s="49">
        <v>0</v>
      </c>
      <c r="BK528" s="49">
        <v>115415</v>
      </c>
      <c r="BL528" s="48"/>
      <c r="BM528" s="48"/>
      <c r="BN528" s="48"/>
      <c r="BO528" s="48"/>
      <c r="BP528" s="48" t="s">
        <v>181</v>
      </c>
      <c r="BQ528" s="48"/>
      <c r="BR528" s="48"/>
      <c r="BS528" s="48">
        <v>0</v>
      </c>
      <c r="BT528" s="48"/>
      <c r="BU528" s="48"/>
      <c r="BW528" s="24" t="str">
        <f ca="1">VLOOKUP(BX528,Data!B:D,3,0)</f>
        <v>김화니</v>
      </c>
      <c r="BX528" s="24" t="str">
        <f>IFERROR(VLOOKUP(M528, 할인점점포등록!E:I, 5, 0), M528)</f>
        <v>동원약품원주지점</v>
      </c>
    </row>
    <row r="529" spans="2:76" ht="16.5" customHeight="1" x14ac:dyDescent="0.3">
      <c r="B529" s="47"/>
      <c r="C529" s="47" t="b">
        <v>1</v>
      </c>
      <c r="D529" s="48"/>
      <c r="E529" s="48" t="s">
        <v>211</v>
      </c>
      <c r="F529" s="48">
        <v>202610020013</v>
      </c>
      <c r="G529" s="52">
        <v>46297</v>
      </c>
      <c r="H529" s="48" t="s">
        <v>82</v>
      </c>
      <c r="I529" s="48" t="s">
        <v>83</v>
      </c>
      <c r="J529" s="48" t="s">
        <v>212</v>
      </c>
      <c r="K529" s="48" t="s">
        <v>213</v>
      </c>
      <c r="L529" s="48" t="s">
        <v>514</v>
      </c>
      <c r="M529" s="48" t="s">
        <v>514</v>
      </c>
      <c r="N529" s="48"/>
      <c r="O529" s="47" t="s">
        <v>515</v>
      </c>
      <c r="P529" s="48" t="s">
        <v>514</v>
      </c>
      <c r="Q529" s="48"/>
      <c r="R529" s="47" t="b">
        <v>0</v>
      </c>
      <c r="S529" s="48" t="s">
        <v>263</v>
      </c>
      <c r="T529" s="48" t="s">
        <v>264</v>
      </c>
      <c r="U529" s="48">
        <v>28</v>
      </c>
      <c r="V529" s="48" t="s">
        <v>234</v>
      </c>
      <c r="W529" s="48" t="s">
        <v>235</v>
      </c>
      <c r="X529" s="48" t="s">
        <v>236</v>
      </c>
      <c r="Y529" s="47"/>
      <c r="Z529" s="48" t="s">
        <v>84</v>
      </c>
      <c r="AA529" s="49">
        <v>18172</v>
      </c>
      <c r="AB529" s="49">
        <v>16355</v>
      </c>
      <c r="AC529" s="49">
        <v>10</v>
      </c>
      <c r="AD529" s="47" t="b">
        <v>1</v>
      </c>
      <c r="AE529" s="50">
        <v>10</v>
      </c>
      <c r="AF529" s="48" t="s">
        <v>9</v>
      </c>
      <c r="AG529" s="49">
        <v>1</v>
      </c>
      <c r="AH529" s="49">
        <v>16355</v>
      </c>
      <c r="AI529" s="49">
        <v>148682</v>
      </c>
      <c r="AJ529" s="49">
        <v>14868</v>
      </c>
      <c r="AK529" s="49">
        <v>163550</v>
      </c>
      <c r="AL529" s="50">
        <v>148682</v>
      </c>
      <c r="AM529" s="50">
        <v>14868</v>
      </c>
      <c r="AN529" s="50">
        <v>163550</v>
      </c>
      <c r="AO529" s="47"/>
      <c r="AP529" s="48" t="s">
        <v>84</v>
      </c>
      <c r="AQ529" s="51">
        <v>10</v>
      </c>
      <c r="AR529" s="48" t="s">
        <v>221</v>
      </c>
      <c r="AS529" s="48">
        <v>26001</v>
      </c>
      <c r="AT529" s="47" t="b">
        <v>0</v>
      </c>
      <c r="AU529" s="48" t="s">
        <v>81</v>
      </c>
      <c r="AV529" s="48"/>
      <c r="AW529" s="48" t="s">
        <v>222</v>
      </c>
      <c r="AX529" s="48"/>
      <c r="AY529" s="48" t="s">
        <v>85</v>
      </c>
      <c r="AZ529" s="47" t="b">
        <v>0</v>
      </c>
      <c r="BA529" s="47"/>
      <c r="BB529" s="47"/>
      <c r="BC529" s="48"/>
      <c r="BD529" s="48"/>
      <c r="BE529" s="47" t="b">
        <v>0</v>
      </c>
      <c r="BF529" s="47" t="b">
        <v>0</v>
      </c>
      <c r="BG529" s="48"/>
      <c r="BH529" s="48"/>
      <c r="BI529" s="49">
        <v>0</v>
      </c>
      <c r="BJ529" s="49">
        <v>0</v>
      </c>
      <c r="BK529" s="49">
        <v>163550</v>
      </c>
      <c r="BL529" s="48"/>
      <c r="BM529" s="48"/>
      <c r="BN529" s="48"/>
      <c r="BO529" s="48"/>
      <c r="BP529" s="48" t="s">
        <v>181</v>
      </c>
      <c r="BQ529" s="48"/>
      <c r="BR529" s="48"/>
      <c r="BS529" s="48">
        <v>0</v>
      </c>
      <c r="BT529" s="48"/>
      <c r="BU529" s="48"/>
      <c r="BW529" s="24" t="str">
        <f ca="1">VLOOKUP(BX529,Data!B:D,3,0)</f>
        <v>김화니</v>
      </c>
      <c r="BX529" s="24" t="str">
        <f>IFERROR(VLOOKUP(M529, 할인점점포등록!E:I, 5, 0), M529)</f>
        <v>동원약품원주지점</v>
      </c>
    </row>
    <row r="530" spans="2:76" ht="16.5" customHeight="1" x14ac:dyDescent="0.3">
      <c r="B530" s="47"/>
      <c r="C530" s="47" t="b">
        <v>1</v>
      </c>
      <c r="D530" s="48"/>
      <c r="E530" s="48" t="s">
        <v>211</v>
      </c>
      <c r="F530" s="48">
        <v>202610020014</v>
      </c>
      <c r="G530" s="52">
        <v>46297</v>
      </c>
      <c r="H530" s="48" t="s">
        <v>82</v>
      </c>
      <c r="I530" s="48" t="s">
        <v>83</v>
      </c>
      <c r="J530" s="48" t="s">
        <v>212</v>
      </c>
      <c r="K530" s="48" t="s">
        <v>213</v>
      </c>
      <c r="L530" s="48" t="s">
        <v>540</v>
      </c>
      <c r="M530" s="48" t="s">
        <v>540</v>
      </c>
      <c r="N530" s="48"/>
      <c r="O530" s="47" t="s">
        <v>541</v>
      </c>
      <c r="P530" s="48" t="s">
        <v>540</v>
      </c>
      <c r="Q530" s="48"/>
      <c r="R530" s="47" t="b">
        <v>0</v>
      </c>
      <c r="S530" s="48" t="s">
        <v>475</v>
      </c>
      <c r="T530" s="48" t="s">
        <v>476</v>
      </c>
      <c r="U530" s="48">
        <v>28</v>
      </c>
      <c r="V530" s="48" t="s">
        <v>234</v>
      </c>
      <c r="W530" s="48" t="s">
        <v>235</v>
      </c>
      <c r="X530" s="48" t="s">
        <v>236</v>
      </c>
      <c r="Y530" s="47"/>
      <c r="Z530" s="48" t="s">
        <v>84</v>
      </c>
      <c r="AA530" s="49">
        <v>25648</v>
      </c>
      <c r="AB530" s="49">
        <v>23083</v>
      </c>
      <c r="AC530" s="49">
        <v>30</v>
      </c>
      <c r="AD530" s="47" t="b">
        <v>1</v>
      </c>
      <c r="AE530" s="50">
        <v>10</v>
      </c>
      <c r="AF530" s="48" t="s">
        <v>9</v>
      </c>
      <c r="AG530" s="49">
        <v>1</v>
      </c>
      <c r="AH530" s="49">
        <v>23083</v>
      </c>
      <c r="AI530" s="49">
        <v>629536</v>
      </c>
      <c r="AJ530" s="49">
        <v>62954</v>
      </c>
      <c r="AK530" s="49">
        <v>692490</v>
      </c>
      <c r="AL530" s="50">
        <v>629536</v>
      </c>
      <c r="AM530" s="50">
        <v>62954</v>
      </c>
      <c r="AN530" s="50">
        <v>692490</v>
      </c>
      <c r="AO530" s="47"/>
      <c r="AP530" s="48" t="s">
        <v>84</v>
      </c>
      <c r="AQ530" s="51">
        <v>30</v>
      </c>
      <c r="AR530" s="48" t="s">
        <v>221</v>
      </c>
      <c r="AS530" s="48">
        <v>25001</v>
      </c>
      <c r="AT530" s="47" t="b">
        <v>0</v>
      </c>
      <c r="AU530" s="48" t="s">
        <v>81</v>
      </c>
      <c r="AV530" s="48"/>
      <c r="AW530" s="48" t="s">
        <v>222</v>
      </c>
      <c r="AX530" s="48"/>
      <c r="AY530" s="48" t="s">
        <v>85</v>
      </c>
      <c r="AZ530" s="47" t="b">
        <v>0</v>
      </c>
      <c r="BA530" s="47"/>
      <c r="BB530" s="47"/>
      <c r="BC530" s="48"/>
      <c r="BD530" s="48"/>
      <c r="BE530" s="47" t="b">
        <v>0</v>
      </c>
      <c r="BF530" s="47" t="b">
        <v>0</v>
      </c>
      <c r="BG530" s="48"/>
      <c r="BH530" s="48"/>
      <c r="BI530" s="49">
        <v>0</v>
      </c>
      <c r="BJ530" s="49">
        <v>0</v>
      </c>
      <c r="BK530" s="49">
        <v>692490</v>
      </c>
      <c r="BL530" s="48"/>
      <c r="BM530" s="48"/>
      <c r="BN530" s="48"/>
      <c r="BO530" s="48"/>
      <c r="BP530" s="48" t="s">
        <v>181</v>
      </c>
      <c r="BQ530" s="48"/>
      <c r="BR530" s="48"/>
      <c r="BS530" s="48">
        <v>0</v>
      </c>
      <c r="BT530" s="48"/>
      <c r="BU530" s="48"/>
      <c r="BW530" s="24" t="str">
        <f ca="1">VLOOKUP(BX530,Data!B:D,3,0)</f>
        <v>김화니</v>
      </c>
      <c r="BX530" s="24" t="str">
        <f>IFERROR(VLOOKUP(M530, 할인점점포등록!E:I, 5, 0), M530)</f>
        <v>연성약품</v>
      </c>
    </row>
    <row r="531" spans="2:76" ht="16.5" customHeight="1" x14ac:dyDescent="0.3">
      <c r="B531" s="47"/>
      <c r="C531" s="47" t="b">
        <v>1</v>
      </c>
      <c r="D531" s="48"/>
      <c r="E531" s="48" t="s">
        <v>211</v>
      </c>
      <c r="F531" s="48">
        <v>202610020014</v>
      </c>
      <c r="G531" s="52">
        <v>46297</v>
      </c>
      <c r="H531" s="48" t="s">
        <v>82</v>
      </c>
      <c r="I531" s="48" t="s">
        <v>83</v>
      </c>
      <c r="J531" s="48" t="s">
        <v>212</v>
      </c>
      <c r="K531" s="48" t="s">
        <v>213</v>
      </c>
      <c r="L531" s="48" t="s">
        <v>540</v>
      </c>
      <c r="M531" s="48" t="s">
        <v>540</v>
      </c>
      <c r="N531" s="48"/>
      <c r="O531" s="47" t="s">
        <v>541</v>
      </c>
      <c r="P531" s="48" t="s">
        <v>540</v>
      </c>
      <c r="Q531" s="48"/>
      <c r="R531" s="47" t="b">
        <v>0</v>
      </c>
      <c r="S531" s="48" t="s">
        <v>340</v>
      </c>
      <c r="T531" s="48" t="s">
        <v>341</v>
      </c>
      <c r="U531" s="48">
        <v>100</v>
      </c>
      <c r="V531" s="48" t="s">
        <v>218</v>
      </c>
      <c r="W531" s="48" t="s">
        <v>219</v>
      </c>
      <c r="X531" s="48" t="s">
        <v>225</v>
      </c>
      <c r="Y531" s="47"/>
      <c r="Z531" s="48" t="s">
        <v>84</v>
      </c>
      <c r="AA531" s="49">
        <v>209100</v>
      </c>
      <c r="AB531" s="49">
        <v>188190</v>
      </c>
      <c r="AC531" s="49">
        <v>3</v>
      </c>
      <c r="AD531" s="47" t="b">
        <v>1</v>
      </c>
      <c r="AE531" s="50">
        <v>10</v>
      </c>
      <c r="AF531" s="48" t="s">
        <v>9</v>
      </c>
      <c r="AG531" s="49">
        <v>1</v>
      </c>
      <c r="AH531" s="49">
        <v>188190</v>
      </c>
      <c r="AI531" s="49">
        <v>513245</v>
      </c>
      <c r="AJ531" s="49">
        <v>51325</v>
      </c>
      <c r="AK531" s="49">
        <v>564570</v>
      </c>
      <c r="AL531" s="50">
        <v>513245</v>
      </c>
      <c r="AM531" s="50">
        <v>51325</v>
      </c>
      <c r="AN531" s="50">
        <v>564570</v>
      </c>
      <c r="AO531" s="47"/>
      <c r="AP531" s="48" t="s">
        <v>84</v>
      </c>
      <c r="AQ531" s="51">
        <v>3</v>
      </c>
      <c r="AR531" s="48" t="s">
        <v>221</v>
      </c>
      <c r="AS531" s="48">
        <v>24005</v>
      </c>
      <c r="AT531" s="47" t="b">
        <v>0</v>
      </c>
      <c r="AU531" s="48" t="s">
        <v>81</v>
      </c>
      <c r="AV531" s="48"/>
      <c r="AW531" s="48" t="s">
        <v>222</v>
      </c>
      <c r="AX531" s="48"/>
      <c r="AY531" s="48" t="s">
        <v>85</v>
      </c>
      <c r="AZ531" s="47" t="b">
        <v>0</v>
      </c>
      <c r="BA531" s="47"/>
      <c r="BB531" s="47"/>
      <c r="BC531" s="48"/>
      <c r="BD531" s="48"/>
      <c r="BE531" s="47" t="b">
        <v>0</v>
      </c>
      <c r="BF531" s="47" t="b">
        <v>0</v>
      </c>
      <c r="BG531" s="48"/>
      <c r="BH531" s="48"/>
      <c r="BI531" s="49">
        <v>0</v>
      </c>
      <c r="BJ531" s="49">
        <v>0</v>
      </c>
      <c r="BK531" s="49">
        <v>564570</v>
      </c>
      <c r="BL531" s="48"/>
      <c r="BM531" s="48"/>
      <c r="BN531" s="48"/>
      <c r="BO531" s="48"/>
      <c r="BP531" s="48" t="s">
        <v>181</v>
      </c>
      <c r="BQ531" s="48"/>
      <c r="BR531" s="48"/>
      <c r="BS531" s="48">
        <v>0</v>
      </c>
      <c r="BT531" s="48"/>
      <c r="BU531" s="48"/>
      <c r="BW531" s="24" t="str">
        <f ca="1">VLOOKUP(BX531,Data!B:D,3,0)</f>
        <v>김화니</v>
      </c>
      <c r="BX531" s="24" t="str">
        <f>IFERROR(VLOOKUP(M531, 할인점점포등록!E:I, 5, 0), M531)</f>
        <v>연성약품</v>
      </c>
    </row>
    <row r="532" spans="2:76" ht="16.5" customHeight="1" x14ac:dyDescent="0.3">
      <c r="B532" s="47"/>
      <c r="C532" s="47" t="b">
        <v>1</v>
      </c>
      <c r="D532" s="48"/>
      <c r="E532" s="48" t="s">
        <v>211</v>
      </c>
      <c r="F532" s="48">
        <v>202610020014</v>
      </c>
      <c r="G532" s="52">
        <v>46297</v>
      </c>
      <c r="H532" s="48" t="s">
        <v>82</v>
      </c>
      <c r="I532" s="48" t="s">
        <v>83</v>
      </c>
      <c r="J532" s="48" t="s">
        <v>212</v>
      </c>
      <c r="K532" s="48" t="s">
        <v>213</v>
      </c>
      <c r="L532" s="48" t="s">
        <v>540</v>
      </c>
      <c r="M532" s="48" t="s">
        <v>540</v>
      </c>
      <c r="N532" s="48"/>
      <c r="O532" s="47" t="s">
        <v>541</v>
      </c>
      <c r="P532" s="48" t="s">
        <v>540</v>
      </c>
      <c r="Q532" s="48"/>
      <c r="R532" s="47" t="b">
        <v>0</v>
      </c>
      <c r="S532" s="48" t="s">
        <v>343</v>
      </c>
      <c r="T532" s="48" t="s">
        <v>325</v>
      </c>
      <c r="U532" s="48">
        <v>100</v>
      </c>
      <c r="V532" s="48" t="s">
        <v>218</v>
      </c>
      <c r="W532" s="48" t="s">
        <v>219</v>
      </c>
      <c r="X532" s="48" t="s">
        <v>225</v>
      </c>
      <c r="Y532" s="47"/>
      <c r="Z532" s="48" t="s">
        <v>84</v>
      </c>
      <c r="AA532" s="49">
        <v>175100</v>
      </c>
      <c r="AB532" s="49">
        <v>157590</v>
      </c>
      <c r="AC532" s="49">
        <v>10</v>
      </c>
      <c r="AD532" s="47" t="b">
        <v>1</v>
      </c>
      <c r="AE532" s="50">
        <v>10</v>
      </c>
      <c r="AF532" s="48" t="s">
        <v>9</v>
      </c>
      <c r="AG532" s="49">
        <v>1</v>
      </c>
      <c r="AH532" s="49">
        <v>157590</v>
      </c>
      <c r="AI532" s="49">
        <v>1432636</v>
      </c>
      <c r="AJ532" s="49">
        <v>143264</v>
      </c>
      <c r="AK532" s="49">
        <v>1575900</v>
      </c>
      <c r="AL532" s="50">
        <v>1432636</v>
      </c>
      <c r="AM532" s="50">
        <v>143264</v>
      </c>
      <c r="AN532" s="50">
        <v>1575900</v>
      </c>
      <c r="AO532" s="47"/>
      <c r="AP532" s="48" t="s">
        <v>84</v>
      </c>
      <c r="AQ532" s="51">
        <v>10</v>
      </c>
      <c r="AR532" s="48" t="s">
        <v>221</v>
      </c>
      <c r="AS532" s="48" t="s">
        <v>344</v>
      </c>
      <c r="AT532" s="47" t="b">
        <v>0</v>
      </c>
      <c r="AU532" s="48" t="s">
        <v>81</v>
      </c>
      <c r="AV532" s="48"/>
      <c r="AW532" s="48" t="s">
        <v>222</v>
      </c>
      <c r="AX532" s="48"/>
      <c r="AY532" s="48" t="s">
        <v>85</v>
      </c>
      <c r="AZ532" s="47" t="b">
        <v>0</v>
      </c>
      <c r="BA532" s="47"/>
      <c r="BB532" s="47"/>
      <c r="BC532" s="48"/>
      <c r="BD532" s="48"/>
      <c r="BE532" s="47" t="b">
        <v>0</v>
      </c>
      <c r="BF532" s="47" t="b">
        <v>0</v>
      </c>
      <c r="BG532" s="48"/>
      <c r="BH532" s="48"/>
      <c r="BI532" s="49">
        <v>0</v>
      </c>
      <c r="BJ532" s="49">
        <v>0</v>
      </c>
      <c r="BK532" s="49">
        <v>1575900</v>
      </c>
      <c r="BL532" s="48"/>
      <c r="BM532" s="48"/>
      <c r="BN532" s="48"/>
      <c r="BO532" s="48"/>
      <c r="BP532" s="48" t="s">
        <v>181</v>
      </c>
      <c r="BQ532" s="48"/>
      <c r="BR532" s="48"/>
      <c r="BS532" s="48">
        <v>0</v>
      </c>
      <c r="BT532" s="48"/>
      <c r="BU532" s="48"/>
      <c r="BW532" s="24" t="str">
        <f ca="1">VLOOKUP(BX532,Data!B:D,3,0)</f>
        <v>김화니</v>
      </c>
      <c r="BX532" s="24" t="str">
        <f>IFERROR(VLOOKUP(M532, 할인점점포등록!E:I, 5, 0), M532)</f>
        <v>연성약품</v>
      </c>
    </row>
    <row r="533" spans="2:76" ht="16.5" customHeight="1" x14ac:dyDescent="0.3">
      <c r="B533" s="47"/>
      <c r="C533" s="47" t="b">
        <v>1</v>
      </c>
      <c r="D533" s="48"/>
      <c r="E533" s="48" t="s">
        <v>211</v>
      </c>
      <c r="F533" s="48">
        <v>202610020014</v>
      </c>
      <c r="G533" s="52">
        <v>46297</v>
      </c>
      <c r="H533" s="48" t="s">
        <v>82</v>
      </c>
      <c r="I533" s="48" t="s">
        <v>83</v>
      </c>
      <c r="J533" s="48" t="s">
        <v>212</v>
      </c>
      <c r="K533" s="48" t="s">
        <v>213</v>
      </c>
      <c r="L533" s="48" t="s">
        <v>540</v>
      </c>
      <c r="M533" s="48" t="s">
        <v>540</v>
      </c>
      <c r="N533" s="48"/>
      <c r="O533" s="47" t="s">
        <v>541</v>
      </c>
      <c r="P533" s="48" t="s">
        <v>540</v>
      </c>
      <c r="Q533" s="48"/>
      <c r="R533" s="47" t="b">
        <v>0</v>
      </c>
      <c r="S533" s="48" t="s">
        <v>241</v>
      </c>
      <c r="T533" s="48" t="s">
        <v>242</v>
      </c>
      <c r="U533" s="48">
        <v>28</v>
      </c>
      <c r="V533" s="48" t="s">
        <v>234</v>
      </c>
      <c r="W533" s="48" t="s">
        <v>235</v>
      </c>
      <c r="X533" s="48" t="s">
        <v>236</v>
      </c>
      <c r="Y533" s="47"/>
      <c r="Z533" s="48" t="s">
        <v>84</v>
      </c>
      <c r="AA533" s="49">
        <v>12712</v>
      </c>
      <c r="AB533" s="49">
        <v>11441</v>
      </c>
      <c r="AC533" s="49">
        <v>40</v>
      </c>
      <c r="AD533" s="47" t="b">
        <v>1</v>
      </c>
      <c r="AE533" s="50">
        <v>10</v>
      </c>
      <c r="AF533" s="48" t="s">
        <v>9</v>
      </c>
      <c r="AG533" s="49">
        <v>1</v>
      </c>
      <c r="AH533" s="49">
        <v>11441</v>
      </c>
      <c r="AI533" s="49">
        <v>416036</v>
      </c>
      <c r="AJ533" s="49">
        <v>41604</v>
      </c>
      <c r="AK533" s="49">
        <v>457640</v>
      </c>
      <c r="AL533" s="50">
        <v>416036</v>
      </c>
      <c r="AM533" s="50">
        <v>41604</v>
      </c>
      <c r="AN533" s="50">
        <v>457640</v>
      </c>
      <c r="AO533" s="47"/>
      <c r="AP533" s="48" t="s">
        <v>84</v>
      </c>
      <c r="AQ533" s="51">
        <v>40</v>
      </c>
      <c r="AR533" s="48" t="s">
        <v>221</v>
      </c>
      <c r="AS533" s="48">
        <v>26001</v>
      </c>
      <c r="AT533" s="47" t="b">
        <v>0</v>
      </c>
      <c r="AU533" s="48" t="s">
        <v>81</v>
      </c>
      <c r="AV533" s="48"/>
      <c r="AW533" s="48" t="s">
        <v>222</v>
      </c>
      <c r="AX533" s="48"/>
      <c r="AY533" s="48" t="s">
        <v>85</v>
      </c>
      <c r="AZ533" s="47" t="b">
        <v>0</v>
      </c>
      <c r="BA533" s="47"/>
      <c r="BB533" s="47"/>
      <c r="BC533" s="48"/>
      <c r="BD533" s="48"/>
      <c r="BE533" s="47" t="b">
        <v>0</v>
      </c>
      <c r="BF533" s="47" t="b">
        <v>0</v>
      </c>
      <c r="BG533" s="48"/>
      <c r="BH533" s="48"/>
      <c r="BI533" s="49">
        <v>0</v>
      </c>
      <c r="BJ533" s="49">
        <v>0</v>
      </c>
      <c r="BK533" s="49">
        <v>457640</v>
      </c>
      <c r="BL533" s="48"/>
      <c r="BM533" s="48"/>
      <c r="BN533" s="48"/>
      <c r="BO533" s="48"/>
      <c r="BP533" s="48" t="s">
        <v>181</v>
      </c>
      <c r="BQ533" s="48"/>
      <c r="BR533" s="48"/>
      <c r="BS533" s="48">
        <v>0</v>
      </c>
      <c r="BT533" s="48"/>
      <c r="BU533" s="48"/>
      <c r="BW533" s="24" t="str">
        <f ca="1">VLOOKUP(BX533,Data!B:D,3,0)</f>
        <v>김화니</v>
      </c>
      <c r="BX533" s="24" t="str">
        <f>IFERROR(VLOOKUP(M533, 할인점점포등록!E:I, 5, 0), M533)</f>
        <v>연성약품</v>
      </c>
    </row>
    <row r="534" spans="2:76" ht="16.5" customHeight="1" x14ac:dyDescent="0.3">
      <c r="B534" s="47"/>
      <c r="C534" s="47" t="b">
        <v>1</v>
      </c>
      <c r="D534" s="48"/>
      <c r="E534" s="48" t="s">
        <v>211</v>
      </c>
      <c r="F534" s="48">
        <v>202610020015</v>
      </c>
      <c r="G534" s="52">
        <v>46297</v>
      </c>
      <c r="H534" s="48" t="s">
        <v>82</v>
      </c>
      <c r="I534" s="48" t="s">
        <v>83</v>
      </c>
      <c r="J534" s="48" t="s">
        <v>212</v>
      </c>
      <c r="K534" s="48" t="s">
        <v>213</v>
      </c>
      <c r="L534" s="48" t="s">
        <v>754</v>
      </c>
      <c r="M534" s="48" t="s">
        <v>754</v>
      </c>
      <c r="N534" s="48"/>
      <c r="O534" s="47" t="s">
        <v>986</v>
      </c>
      <c r="P534" s="48" t="s">
        <v>754</v>
      </c>
      <c r="Q534" s="48"/>
      <c r="R534" s="47" t="b">
        <v>0</v>
      </c>
      <c r="S534" s="48" t="s">
        <v>249</v>
      </c>
      <c r="T534" s="48" t="s">
        <v>250</v>
      </c>
      <c r="U534" s="48">
        <v>30</v>
      </c>
      <c r="V534" s="48" t="s">
        <v>234</v>
      </c>
      <c r="W534" s="48" t="s">
        <v>235</v>
      </c>
      <c r="X534" s="48" t="s">
        <v>236</v>
      </c>
      <c r="Y534" s="47"/>
      <c r="Z534" s="48" t="s">
        <v>84</v>
      </c>
      <c r="AA534" s="49">
        <v>18000</v>
      </c>
      <c r="AB534" s="49">
        <v>16200</v>
      </c>
      <c r="AC534" s="49">
        <v>33</v>
      </c>
      <c r="AD534" s="47" t="b">
        <v>1</v>
      </c>
      <c r="AE534" s="50">
        <v>10</v>
      </c>
      <c r="AF534" s="48" t="s">
        <v>9</v>
      </c>
      <c r="AG534" s="49">
        <v>1</v>
      </c>
      <c r="AH534" s="49">
        <v>16200</v>
      </c>
      <c r="AI534" s="49">
        <v>486000</v>
      </c>
      <c r="AJ534" s="49">
        <v>48600</v>
      </c>
      <c r="AK534" s="49">
        <v>534600</v>
      </c>
      <c r="AL534" s="50">
        <v>486000</v>
      </c>
      <c r="AM534" s="50">
        <v>48600</v>
      </c>
      <c r="AN534" s="50">
        <v>534600</v>
      </c>
      <c r="AO534" s="47"/>
      <c r="AP534" s="48" t="s">
        <v>84</v>
      </c>
      <c r="AQ534" s="51">
        <v>33</v>
      </c>
      <c r="AR534" s="48" t="s">
        <v>221</v>
      </c>
      <c r="AS534" s="48">
        <v>26001</v>
      </c>
      <c r="AT534" s="47" t="b">
        <v>0</v>
      </c>
      <c r="AU534" s="48" t="s">
        <v>81</v>
      </c>
      <c r="AV534" s="48"/>
      <c r="AW534" s="48" t="s">
        <v>222</v>
      </c>
      <c r="AX534" s="48"/>
      <c r="AY534" s="48" t="s">
        <v>85</v>
      </c>
      <c r="AZ534" s="47" t="b">
        <v>0</v>
      </c>
      <c r="BA534" s="47"/>
      <c r="BB534" s="47"/>
      <c r="BC534" s="48"/>
      <c r="BD534" s="48"/>
      <c r="BE534" s="47" t="b">
        <v>0</v>
      </c>
      <c r="BF534" s="47" t="b">
        <v>0</v>
      </c>
      <c r="BG534" s="48"/>
      <c r="BH534" s="48"/>
      <c r="BI534" s="49">
        <v>0</v>
      </c>
      <c r="BJ534" s="49">
        <v>0</v>
      </c>
      <c r="BK534" s="49">
        <v>534600</v>
      </c>
      <c r="BL534" s="48"/>
      <c r="BM534" s="48"/>
      <c r="BN534" s="48"/>
      <c r="BO534" s="48"/>
      <c r="BP534" s="48" t="s">
        <v>181</v>
      </c>
      <c r="BQ534" s="48"/>
      <c r="BR534" s="48"/>
      <c r="BS534" s="48">
        <v>0</v>
      </c>
      <c r="BT534" s="48"/>
      <c r="BU534" s="48"/>
      <c r="BW534" s="24" t="str">
        <f ca="1">VLOOKUP(BX534,Data!B:D,3,0)</f>
        <v>김화니</v>
      </c>
      <c r="BX534" s="24" t="str">
        <f>IFERROR(VLOOKUP(M534, 할인점점포등록!E:I, 5, 0), M534)</f>
        <v>이건약품</v>
      </c>
    </row>
    <row r="535" spans="2:76" ht="16.5" customHeight="1" x14ac:dyDescent="0.3">
      <c r="B535" s="47"/>
      <c r="C535" s="47" t="b">
        <v>1</v>
      </c>
      <c r="D535" s="48"/>
      <c r="E535" s="48" t="s">
        <v>211</v>
      </c>
      <c r="F535" s="48">
        <v>202610020016</v>
      </c>
      <c r="G535" s="52">
        <v>46297</v>
      </c>
      <c r="H535" s="48" t="s">
        <v>82</v>
      </c>
      <c r="I535" s="48" t="s">
        <v>83</v>
      </c>
      <c r="J535" s="48" t="s">
        <v>212</v>
      </c>
      <c r="K535" s="48" t="s">
        <v>213</v>
      </c>
      <c r="L535" s="48" t="s">
        <v>287</v>
      </c>
      <c r="M535" s="48" t="s">
        <v>287</v>
      </c>
      <c r="N535" s="48"/>
      <c r="O535" s="47" t="s">
        <v>288</v>
      </c>
      <c r="P535" s="48" t="s">
        <v>289</v>
      </c>
      <c r="Q535" s="48"/>
      <c r="R535" s="47" t="b">
        <v>0</v>
      </c>
      <c r="S535" s="48" t="s">
        <v>241</v>
      </c>
      <c r="T535" s="48" t="s">
        <v>242</v>
      </c>
      <c r="U535" s="48">
        <v>28</v>
      </c>
      <c r="V535" s="48" t="s">
        <v>234</v>
      </c>
      <c r="W535" s="48" t="s">
        <v>235</v>
      </c>
      <c r="X535" s="48" t="s">
        <v>236</v>
      </c>
      <c r="Y535" s="47"/>
      <c r="Z535" s="48" t="s">
        <v>84</v>
      </c>
      <c r="AA535" s="49">
        <v>12712</v>
      </c>
      <c r="AB535" s="49">
        <v>11441</v>
      </c>
      <c r="AC535" s="49">
        <v>20</v>
      </c>
      <c r="AD535" s="47" t="b">
        <v>1</v>
      </c>
      <c r="AE535" s="50">
        <v>10</v>
      </c>
      <c r="AF535" s="48" t="s">
        <v>9</v>
      </c>
      <c r="AG535" s="49">
        <v>1</v>
      </c>
      <c r="AH535" s="49">
        <v>11441</v>
      </c>
      <c r="AI535" s="49">
        <v>208018.2</v>
      </c>
      <c r="AJ535" s="49">
        <v>20801.8</v>
      </c>
      <c r="AK535" s="49">
        <v>228820</v>
      </c>
      <c r="AL535" s="50">
        <v>208018</v>
      </c>
      <c r="AM535" s="50">
        <v>20802</v>
      </c>
      <c r="AN535" s="50">
        <v>228820</v>
      </c>
      <c r="AO535" s="47"/>
      <c r="AP535" s="48" t="s">
        <v>84</v>
      </c>
      <c r="AQ535" s="51">
        <v>20</v>
      </c>
      <c r="AR535" s="48" t="s">
        <v>221</v>
      </c>
      <c r="AS535" s="48">
        <v>26002</v>
      </c>
      <c r="AT535" s="47" t="b">
        <v>0</v>
      </c>
      <c r="AU535" s="48" t="s">
        <v>81</v>
      </c>
      <c r="AV535" s="48"/>
      <c r="AW535" s="48" t="s">
        <v>222</v>
      </c>
      <c r="AX535" s="48"/>
      <c r="AY535" s="48" t="s">
        <v>85</v>
      </c>
      <c r="AZ535" s="47" t="b">
        <v>0</v>
      </c>
      <c r="BA535" s="47"/>
      <c r="BB535" s="47"/>
      <c r="BC535" s="48"/>
      <c r="BD535" s="48"/>
      <c r="BE535" s="47" t="b">
        <v>0</v>
      </c>
      <c r="BF535" s="47" t="b">
        <v>0</v>
      </c>
      <c r="BG535" s="48"/>
      <c r="BH535" s="48"/>
      <c r="BI535" s="49">
        <v>0</v>
      </c>
      <c r="BJ535" s="49">
        <v>0</v>
      </c>
      <c r="BK535" s="49">
        <v>228820</v>
      </c>
      <c r="BL535" s="48"/>
      <c r="BM535" s="48"/>
      <c r="BN535" s="48"/>
      <c r="BO535" s="48"/>
      <c r="BP535" s="48" t="s">
        <v>181</v>
      </c>
      <c r="BQ535" s="48"/>
      <c r="BR535" s="48"/>
      <c r="BS535" s="48">
        <v>0</v>
      </c>
      <c r="BT535" s="48"/>
      <c r="BU535" s="48"/>
      <c r="BW535" s="24" t="str">
        <f ca="1">VLOOKUP(BX535,Data!B:D,3,0)</f>
        <v>김화니</v>
      </c>
      <c r="BX535" s="24" t="str">
        <f>IFERROR(VLOOKUP(M535, 할인점점포등록!E:I, 5, 0), M535)</f>
        <v>에스바이오</v>
      </c>
    </row>
    <row r="536" spans="2:76" ht="16.5" customHeight="1" x14ac:dyDescent="0.3">
      <c r="B536" s="47"/>
      <c r="C536" s="47" t="b">
        <v>1</v>
      </c>
      <c r="D536" s="48"/>
      <c r="E536" s="48" t="s">
        <v>211</v>
      </c>
      <c r="F536" s="48">
        <v>202610020016</v>
      </c>
      <c r="G536" s="52">
        <v>46297</v>
      </c>
      <c r="H536" s="48" t="s">
        <v>82</v>
      </c>
      <c r="I536" s="48" t="s">
        <v>83</v>
      </c>
      <c r="J536" s="48" t="s">
        <v>212</v>
      </c>
      <c r="K536" s="48" t="s">
        <v>213</v>
      </c>
      <c r="L536" s="48" t="s">
        <v>287</v>
      </c>
      <c r="M536" s="48" t="s">
        <v>287</v>
      </c>
      <c r="N536" s="48"/>
      <c r="O536" s="47" t="s">
        <v>288</v>
      </c>
      <c r="P536" s="48" t="s">
        <v>289</v>
      </c>
      <c r="Q536" s="48"/>
      <c r="R536" s="47" t="b">
        <v>0</v>
      </c>
      <c r="S536" s="48" t="s">
        <v>241</v>
      </c>
      <c r="T536" s="48" t="s">
        <v>242</v>
      </c>
      <c r="U536" s="48">
        <v>28</v>
      </c>
      <c r="V536" s="48" t="s">
        <v>234</v>
      </c>
      <c r="W536" s="48" t="s">
        <v>235</v>
      </c>
      <c r="X536" s="48" t="s">
        <v>236</v>
      </c>
      <c r="Y536" s="47"/>
      <c r="Z536" s="48" t="s">
        <v>84</v>
      </c>
      <c r="AA536" s="49">
        <v>12712</v>
      </c>
      <c r="AB536" s="49">
        <v>11441</v>
      </c>
      <c r="AC536" s="49">
        <v>80</v>
      </c>
      <c r="AD536" s="47" t="b">
        <v>1</v>
      </c>
      <c r="AE536" s="50">
        <v>10</v>
      </c>
      <c r="AF536" s="48" t="s">
        <v>9</v>
      </c>
      <c r="AG536" s="49">
        <v>1</v>
      </c>
      <c r="AH536" s="49">
        <v>11441</v>
      </c>
      <c r="AI536" s="49">
        <v>832072.8</v>
      </c>
      <c r="AJ536" s="49">
        <v>83207.199999999997</v>
      </c>
      <c r="AK536" s="49">
        <v>915280</v>
      </c>
      <c r="AL536" s="50">
        <v>832073</v>
      </c>
      <c r="AM536" s="50">
        <v>83207</v>
      </c>
      <c r="AN536" s="50">
        <v>915280</v>
      </c>
      <c r="AO536" s="47"/>
      <c r="AP536" s="48" t="s">
        <v>84</v>
      </c>
      <c r="AQ536" s="51">
        <v>80</v>
      </c>
      <c r="AR536" s="48" t="s">
        <v>221</v>
      </c>
      <c r="AS536" s="48">
        <v>26001</v>
      </c>
      <c r="AT536" s="47" t="b">
        <v>0</v>
      </c>
      <c r="AU536" s="48" t="s">
        <v>81</v>
      </c>
      <c r="AV536" s="48"/>
      <c r="AW536" s="48" t="s">
        <v>222</v>
      </c>
      <c r="AX536" s="48"/>
      <c r="AY536" s="48" t="s">
        <v>85</v>
      </c>
      <c r="AZ536" s="47" t="b">
        <v>0</v>
      </c>
      <c r="BA536" s="47"/>
      <c r="BB536" s="47"/>
      <c r="BC536" s="48"/>
      <c r="BD536" s="48"/>
      <c r="BE536" s="47" t="b">
        <v>0</v>
      </c>
      <c r="BF536" s="47" t="b">
        <v>0</v>
      </c>
      <c r="BG536" s="48"/>
      <c r="BH536" s="48"/>
      <c r="BI536" s="49">
        <v>0</v>
      </c>
      <c r="BJ536" s="49">
        <v>0</v>
      </c>
      <c r="BK536" s="49">
        <v>915280</v>
      </c>
      <c r="BL536" s="48"/>
      <c r="BM536" s="48"/>
      <c r="BN536" s="48"/>
      <c r="BO536" s="48"/>
      <c r="BP536" s="48" t="s">
        <v>181</v>
      </c>
      <c r="BQ536" s="48"/>
      <c r="BR536" s="48"/>
      <c r="BS536" s="48">
        <v>0</v>
      </c>
      <c r="BT536" s="48"/>
      <c r="BU536" s="48"/>
      <c r="BW536" s="24" t="str">
        <f ca="1">VLOOKUP(BX536,Data!B:D,3,0)</f>
        <v>김화니</v>
      </c>
      <c r="BX536" s="24" t="str">
        <f>IFERROR(VLOOKUP(M536, 할인점점포등록!E:I, 5, 0), M536)</f>
        <v>에스바이오</v>
      </c>
    </row>
    <row r="537" spans="2:76" ht="16.5" customHeight="1" x14ac:dyDescent="0.3">
      <c r="B537" s="47"/>
      <c r="C537" s="47" t="b">
        <v>1</v>
      </c>
      <c r="D537" s="48"/>
      <c r="E537" s="48" t="s">
        <v>211</v>
      </c>
      <c r="F537" s="48">
        <v>202610020017</v>
      </c>
      <c r="G537" s="52">
        <v>46297</v>
      </c>
      <c r="H537" s="48" t="s">
        <v>82</v>
      </c>
      <c r="I537" s="48" t="s">
        <v>83</v>
      </c>
      <c r="J537" s="48" t="s">
        <v>212</v>
      </c>
      <c r="K537" s="48" t="s">
        <v>213</v>
      </c>
      <c r="L537" s="48" t="s">
        <v>529</v>
      </c>
      <c r="M537" s="48" t="s">
        <v>529</v>
      </c>
      <c r="N537" s="48"/>
      <c r="O537" s="47" t="s">
        <v>530</v>
      </c>
      <c r="P537" s="48" t="s">
        <v>531</v>
      </c>
      <c r="Q537" s="48"/>
      <c r="R537" s="47" t="b">
        <v>0</v>
      </c>
      <c r="S537" s="48" t="s">
        <v>387</v>
      </c>
      <c r="T537" s="48" t="s">
        <v>388</v>
      </c>
      <c r="U537" s="48">
        <v>4</v>
      </c>
      <c r="V537" s="48" t="s">
        <v>234</v>
      </c>
      <c r="W537" s="48" t="s">
        <v>235</v>
      </c>
      <c r="X537" s="48" t="s">
        <v>236</v>
      </c>
      <c r="Y537" s="47"/>
      <c r="Z537" s="48" t="s">
        <v>84</v>
      </c>
      <c r="AA537" s="49">
        <v>17232</v>
      </c>
      <c r="AB537" s="49">
        <v>15509</v>
      </c>
      <c r="AC537" s="49">
        <v>20</v>
      </c>
      <c r="AD537" s="47" t="b">
        <v>1</v>
      </c>
      <c r="AE537" s="50">
        <v>10</v>
      </c>
      <c r="AF537" s="48" t="s">
        <v>9</v>
      </c>
      <c r="AG537" s="49">
        <v>1</v>
      </c>
      <c r="AH537" s="49">
        <v>15509</v>
      </c>
      <c r="AI537" s="49">
        <v>281982</v>
      </c>
      <c r="AJ537" s="49">
        <v>28198</v>
      </c>
      <c r="AK537" s="49">
        <v>310180</v>
      </c>
      <c r="AL537" s="50">
        <v>281982</v>
      </c>
      <c r="AM537" s="50">
        <v>28198</v>
      </c>
      <c r="AN537" s="50">
        <v>310180</v>
      </c>
      <c r="AO537" s="47"/>
      <c r="AP537" s="48" t="s">
        <v>84</v>
      </c>
      <c r="AQ537" s="51">
        <v>20</v>
      </c>
      <c r="AR537" s="48" t="s">
        <v>221</v>
      </c>
      <c r="AS537" s="48">
        <v>26001</v>
      </c>
      <c r="AT537" s="47" t="b">
        <v>0</v>
      </c>
      <c r="AU537" s="48" t="s">
        <v>81</v>
      </c>
      <c r="AV537" s="48"/>
      <c r="AW537" s="48" t="s">
        <v>222</v>
      </c>
      <c r="AX537" s="48"/>
      <c r="AY537" s="48" t="s">
        <v>85</v>
      </c>
      <c r="AZ537" s="47" t="b">
        <v>0</v>
      </c>
      <c r="BA537" s="47"/>
      <c r="BB537" s="47"/>
      <c r="BC537" s="48"/>
      <c r="BD537" s="48"/>
      <c r="BE537" s="47" t="b">
        <v>0</v>
      </c>
      <c r="BF537" s="47" t="b">
        <v>0</v>
      </c>
      <c r="BG537" s="48"/>
      <c r="BH537" s="48"/>
      <c r="BI537" s="49">
        <v>0</v>
      </c>
      <c r="BJ537" s="49">
        <v>0</v>
      </c>
      <c r="BK537" s="49">
        <v>310180</v>
      </c>
      <c r="BL537" s="48"/>
      <c r="BM537" s="48"/>
      <c r="BN537" s="48"/>
      <c r="BO537" s="48"/>
      <c r="BP537" s="48" t="s">
        <v>181</v>
      </c>
      <c r="BQ537" s="48"/>
      <c r="BR537" s="48"/>
      <c r="BS537" s="48">
        <v>0</v>
      </c>
      <c r="BT537" s="48"/>
      <c r="BU537" s="48"/>
      <c r="BW537" s="24" t="str">
        <f ca="1">VLOOKUP(BX537,Data!B:D,3,0)</f>
        <v>김화니</v>
      </c>
      <c r="BX537" s="24" t="str">
        <f>IFERROR(VLOOKUP(M537, 할인점점포등록!E:I, 5, 0), M537)</f>
        <v>세인약품(광주)</v>
      </c>
    </row>
    <row r="538" spans="2:76" ht="16.5" customHeight="1" x14ac:dyDescent="0.3">
      <c r="B538" s="47"/>
      <c r="C538" s="47" t="b">
        <v>1</v>
      </c>
      <c r="D538" s="48"/>
      <c r="E538" s="48" t="s">
        <v>211</v>
      </c>
      <c r="F538" s="48">
        <v>202610020017</v>
      </c>
      <c r="G538" s="52">
        <v>46297</v>
      </c>
      <c r="H538" s="48" t="s">
        <v>82</v>
      </c>
      <c r="I538" s="48" t="s">
        <v>83</v>
      </c>
      <c r="J538" s="48" t="s">
        <v>212</v>
      </c>
      <c r="K538" s="48" t="s">
        <v>213</v>
      </c>
      <c r="L538" s="48" t="s">
        <v>529</v>
      </c>
      <c r="M538" s="48" t="s">
        <v>529</v>
      </c>
      <c r="N538" s="48"/>
      <c r="O538" s="47" t="s">
        <v>530</v>
      </c>
      <c r="P538" s="48" t="s">
        <v>531</v>
      </c>
      <c r="Q538" s="48"/>
      <c r="R538" s="47" t="b">
        <v>0</v>
      </c>
      <c r="S538" s="48" t="s">
        <v>245</v>
      </c>
      <c r="T538" s="48" t="s">
        <v>246</v>
      </c>
      <c r="U538" s="48">
        <v>300</v>
      </c>
      <c r="V538" s="48" t="s">
        <v>218</v>
      </c>
      <c r="W538" s="48" t="s">
        <v>219</v>
      </c>
      <c r="X538" s="48" t="s">
        <v>225</v>
      </c>
      <c r="Y538" s="47"/>
      <c r="Z538" s="48" t="s">
        <v>84</v>
      </c>
      <c r="AA538" s="49">
        <v>61500</v>
      </c>
      <c r="AB538" s="49">
        <v>55350</v>
      </c>
      <c r="AC538" s="49">
        <v>20</v>
      </c>
      <c r="AD538" s="47" t="b">
        <v>1</v>
      </c>
      <c r="AE538" s="50">
        <v>10</v>
      </c>
      <c r="AF538" s="48" t="s">
        <v>9</v>
      </c>
      <c r="AG538" s="49">
        <v>1</v>
      </c>
      <c r="AH538" s="49">
        <v>55350</v>
      </c>
      <c r="AI538" s="49">
        <v>1006364</v>
      </c>
      <c r="AJ538" s="49">
        <v>100636</v>
      </c>
      <c r="AK538" s="49">
        <v>1107000</v>
      </c>
      <c r="AL538" s="50">
        <v>1006364</v>
      </c>
      <c r="AM538" s="50">
        <v>100636</v>
      </c>
      <c r="AN538" s="50">
        <v>1107000</v>
      </c>
      <c r="AO538" s="47"/>
      <c r="AP538" s="48" t="s">
        <v>84</v>
      </c>
      <c r="AQ538" s="51">
        <v>20</v>
      </c>
      <c r="AR538" s="48" t="s">
        <v>221</v>
      </c>
      <c r="AS538" s="48" t="s">
        <v>273</v>
      </c>
      <c r="AT538" s="47" t="b">
        <v>0</v>
      </c>
      <c r="AU538" s="48" t="s">
        <v>81</v>
      </c>
      <c r="AV538" s="48"/>
      <c r="AW538" s="48" t="s">
        <v>222</v>
      </c>
      <c r="AX538" s="48"/>
      <c r="AY538" s="48" t="s">
        <v>85</v>
      </c>
      <c r="AZ538" s="47" t="b">
        <v>0</v>
      </c>
      <c r="BA538" s="47"/>
      <c r="BB538" s="47"/>
      <c r="BC538" s="48"/>
      <c r="BD538" s="48"/>
      <c r="BE538" s="47" t="b">
        <v>0</v>
      </c>
      <c r="BF538" s="47" t="b">
        <v>0</v>
      </c>
      <c r="BG538" s="48"/>
      <c r="BH538" s="48"/>
      <c r="BI538" s="49">
        <v>0</v>
      </c>
      <c r="BJ538" s="49">
        <v>0</v>
      </c>
      <c r="BK538" s="49">
        <v>1107000</v>
      </c>
      <c r="BL538" s="48"/>
      <c r="BM538" s="48"/>
      <c r="BN538" s="48"/>
      <c r="BO538" s="48"/>
      <c r="BP538" s="48" t="s">
        <v>181</v>
      </c>
      <c r="BQ538" s="48"/>
      <c r="BR538" s="48"/>
      <c r="BS538" s="48">
        <v>0</v>
      </c>
      <c r="BT538" s="48"/>
      <c r="BU538" s="48"/>
      <c r="BW538" s="24" t="str">
        <f ca="1">VLOOKUP(BX538,Data!B:D,3,0)</f>
        <v>김화니</v>
      </c>
      <c r="BX538" s="24" t="str">
        <f>IFERROR(VLOOKUP(M538, 할인점점포등록!E:I, 5, 0), M538)</f>
        <v>세인약품(광주)</v>
      </c>
    </row>
    <row r="539" spans="2:76" ht="16.5" customHeight="1" x14ac:dyDescent="0.3">
      <c r="B539" s="47"/>
      <c r="C539" s="47" t="b">
        <v>1</v>
      </c>
      <c r="D539" s="48"/>
      <c r="E539" s="48" t="s">
        <v>211</v>
      </c>
      <c r="F539" s="48">
        <v>202610020017</v>
      </c>
      <c r="G539" s="52">
        <v>46297</v>
      </c>
      <c r="H539" s="48" t="s">
        <v>82</v>
      </c>
      <c r="I539" s="48" t="s">
        <v>83</v>
      </c>
      <c r="J539" s="48" t="s">
        <v>212</v>
      </c>
      <c r="K539" s="48" t="s">
        <v>213</v>
      </c>
      <c r="L539" s="48" t="s">
        <v>529</v>
      </c>
      <c r="M539" s="48" t="s">
        <v>529</v>
      </c>
      <c r="N539" s="48"/>
      <c r="O539" s="47" t="s">
        <v>530</v>
      </c>
      <c r="P539" s="48" t="s">
        <v>531</v>
      </c>
      <c r="Q539" s="48"/>
      <c r="R539" s="47" t="b">
        <v>0</v>
      </c>
      <c r="S539" s="48" t="s">
        <v>251</v>
      </c>
      <c r="T539" s="48" t="s">
        <v>252</v>
      </c>
      <c r="U539" s="48">
        <v>1</v>
      </c>
      <c r="V539" s="48" t="s">
        <v>234</v>
      </c>
      <c r="W539" s="48" t="s">
        <v>235</v>
      </c>
      <c r="X539" s="48" t="s">
        <v>253</v>
      </c>
      <c r="Y539" s="47"/>
      <c r="Z539" s="48" t="s">
        <v>84</v>
      </c>
      <c r="AA539" s="49">
        <v>3450</v>
      </c>
      <c r="AB539" s="49">
        <v>3105</v>
      </c>
      <c r="AC539" s="49">
        <v>200</v>
      </c>
      <c r="AD539" s="47" t="b">
        <v>1</v>
      </c>
      <c r="AE539" s="50">
        <v>10</v>
      </c>
      <c r="AF539" s="48" t="s">
        <v>9</v>
      </c>
      <c r="AG539" s="49">
        <v>1</v>
      </c>
      <c r="AH539" s="49">
        <v>3105</v>
      </c>
      <c r="AI539" s="49">
        <v>564545</v>
      </c>
      <c r="AJ539" s="49">
        <v>56455</v>
      </c>
      <c r="AK539" s="49">
        <v>621000</v>
      </c>
      <c r="AL539" s="50">
        <v>564545</v>
      </c>
      <c r="AM539" s="50">
        <v>56455</v>
      </c>
      <c r="AN539" s="50">
        <v>621000</v>
      </c>
      <c r="AO539" s="47"/>
      <c r="AP539" s="48" t="s">
        <v>84</v>
      </c>
      <c r="AQ539" s="51">
        <v>200</v>
      </c>
      <c r="AR539" s="48" t="s">
        <v>221</v>
      </c>
      <c r="AS539" s="48">
        <v>25001</v>
      </c>
      <c r="AT539" s="47" t="b">
        <v>0</v>
      </c>
      <c r="AU539" s="48" t="s">
        <v>81</v>
      </c>
      <c r="AV539" s="48"/>
      <c r="AW539" s="48" t="s">
        <v>222</v>
      </c>
      <c r="AX539" s="48"/>
      <c r="AY539" s="48" t="s">
        <v>85</v>
      </c>
      <c r="AZ539" s="47" t="b">
        <v>0</v>
      </c>
      <c r="BA539" s="47"/>
      <c r="BB539" s="47"/>
      <c r="BC539" s="48"/>
      <c r="BD539" s="48"/>
      <c r="BE539" s="47" t="b">
        <v>0</v>
      </c>
      <c r="BF539" s="47" t="b">
        <v>0</v>
      </c>
      <c r="BG539" s="48"/>
      <c r="BH539" s="48"/>
      <c r="BI539" s="49">
        <v>0</v>
      </c>
      <c r="BJ539" s="49">
        <v>0</v>
      </c>
      <c r="BK539" s="49">
        <v>621000</v>
      </c>
      <c r="BL539" s="48"/>
      <c r="BM539" s="48"/>
      <c r="BN539" s="48"/>
      <c r="BO539" s="48"/>
      <c r="BP539" s="48" t="s">
        <v>181</v>
      </c>
      <c r="BQ539" s="48"/>
      <c r="BR539" s="48"/>
      <c r="BS539" s="48">
        <v>0</v>
      </c>
      <c r="BT539" s="48"/>
      <c r="BU539" s="48"/>
      <c r="BW539" s="24" t="str">
        <f ca="1">VLOOKUP(BX539,Data!B:D,3,0)</f>
        <v>김화니</v>
      </c>
      <c r="BX539" s="24" t="str">
        <f>IFERROR(VLOOKUP(M539, 할인점점포등록!E:I, 5, 0), M539)</f>
        <v>세인약품(광주)</v>
      </c>
    </row>
    <row r="540" spans="2:76" ht="16.5" customHeight="1" x14ac:dyDescent="0.3">
      <c r="B540" s="47"/>
      <c r="C540" s="47" t="b">
        <v>1</v>
      </c>
      <c r="D540" s="48"/>
      <c r="E540" s="48" t="s">
        <v>211</v>
      </c>
      <c r="F540" s="48">
        <v>202610060001</v>
      </c>
      <c r="G540" s="52">
        <v>46301</v>
      </c>
      <c r="H540" s="48" t="s">
        <v>82</v>
      </c>
      <c r="I540" s="48" t="s">
        <v>83</v>
      </c>
      <c r="J540" s="48" t="s">
        <v>486</v>
      </c>
      <c r="K540" s="48" t="s">
        <v>484</v>
      </c>
      <c r="L540" s="48" t="s">
        <v>532</v>
      </c>
      <c r="M540" s="48" t="s">
        <v>532</v>
      </c>
      <c r="N540" s="48"/>
      <c r="O540" s="47" t="s">
        <v>533</v>
      </c>
      <c r="P540" s="48"/>
      <c r="Q540" s="48"/>
      <c r="R540" s="47" t="b">
        <v>0</v>
      </c>
      <c r="S540" s="48" t="s">
        <v>534</v>
      </c>
      <c r="T540" s="48" t="s">
        <v>535</v>
      </c>
      <c r="U540" s="48">
        <v>1</v>
      </c>
      <c r="V540" s="48" t="s">
        <v>218</v>
      </c>
      <c r="W540" s="48" t="s">
        <v>256</v>
      </c>
      <c r="X540" s="48" t="s">
        <v>257</v>
      </c>
      <c r="Y540" s="47"/>
      <c r="Z540" s="48" t="s">
        <v>84</v>
      </c>
      <c r="AA540" s="49">
        <v>0</v>
      </c>
      <c r="AB540" s="49">
        <v>0</v>
      </c>
      <c r="AC540" s="49">
        <v>29040</v>
      </c>
      <c r="AD540" s="47" t="b">
        <v>0</v>
      </c>
      <c r="AE540" s="50">
        <v>10</v>
      </c>
      <c r="AF540" s="48" t="s">
        <v>9</v>
      </c>
      <c r="AG540" s="49">
        <v>1</v>
      </c>
      <c r="AH540" s="49">
        <v>582</v>
      </c>
      <c r="AI540" s="49">
        <v>16901280</v>
      </c>
      <c r="AJ540" s="49">
        <v>1690128</v>
      </c>
      <c r="AK540" s="49">
        <v>18591408</v>
      </c>
      <c r="AL540" s="50">
        <v>16901280</v>
      </c>
      <c r="AM540" s="50">
        <v>1690128</v>
      </c>
      <c r="AN540" s="50">
        <v>18591408</v>
      </c>
      <c r="AO540" s="47"/>
      <c r="AP540" s="48" t="s">
        <v>84</v>
      </c>
      <c r="AQ540" s="51">
        <v>29040</v>
      </c>
      <c r="AR540" s="48" t="s">
        <v>488</v>
      </c>
      <c r="AS540" s="48">
        <v>26110</v>
      </c>
      <c r="AT540" s="47" t="b">
        <v>0</v>
      </c>
      <c r="AU540" s="48" t="s">
        <v>81</v>
      </c>
      <c r="AV540" s="48"/>
      <c r="AW540" s="48"/>
      <c r="AX540" s="48"/>
      <c r="AY540" s="48" t="s">
        <v>85</v>
      </c>
      <c r="AZ540" s="47" t="b">
        <v>0</v>
      </c>
      <c r="BA540" s="47"/>
      <c r="BB540" s="47"/>
      <c r="BC540" s="48"/>
      <c r="BD540" s="48"/>
      <c r="BE540" s="47" t="b">
        <v>0</v>
      </c>
      <c r="BF540" s="47" t="b">
        <v>0</v>
      </c>
      <c r="BG540" s="48"/>
      <c r="BH540" s="48"/>
      <c r="BI540" s="49">
        <v>0</v>
      </c>
      <c r="BJ540" s="49">
        <v>0</v>
      </c>
      <c r="BK540" s="49">
        <v>18591408</v>
      </c>
      <c r="BL540" s="48"/>
      <c r="BM540" s="48"/>
      <c r="BN540" s="48"/>
      <c r="BO540" s="48"/>
      <c r="BP540" s="48" t="s">
        <v>181</v>
      </c>
      <c r="BQ540" s="48"/>
      <c r="BR540" s="48"/>
      <c r="BS540" s="48">
        <v>0</v>
      </c>
      <c r="BT540" s="48"/>
      <c r="BU540" s="48"/>
      <c r="BW540" s="24" t="str">
        <f ca="1">VLOOKUP(BX540,Data!B:D,3,0)</f>
        <v>이운범</v>
      </c>
      <c r="BX540" s="24" t="str">
        <f>IFERROR(VLOOKUP(M540, 할인점점포등록!E:I, 5, 0), M540)</f>
        <v>삼아제약</v>
      </c>
    </row>
    <row r="541" spans="2:76" ht="16.5" customHeight="1" x14ac:dyDescent="0.3">
      <c r="B541" s="47"/>
      <c r="C541" s="47" t="b">
        <v>1</v>
      </c>
      <c r="D541" s="48"/>
      <c r="E541" s="48" t="s">
        <v>211</v>
      </c>
      <c r="F541" s="48">
        <v>202610060001</v>
      </c>
      <c r="G541" s="52">
        <v>46301</v>
      </c>
      <c r="H541" s="48" t="s">
        <v>82</v>
      </c>
      <c r="I541" s="48" t="s">
        <v>83</v>
      </c>
      <c r="J541" s="48" t="s">
        <v>486</v>
      </c>
      <c r="K541" s="48" t="s">
        <v>484</v>
      </c>
      <c r="L541" s="48" t="s">
        <v>532</v>
      </c>
      <c r="M541" s="48" t="s">
        <v>532</v>
      </c>
      <c r="N541" s="48"/>
      <c r="O541" s="47" t="s">
        <v>533</v>
      </c>
      <c r="P541" s="48"/>
      <c r="Q541" s="48"/>
      <c r="R541" s="47" t="b">
        <v>0</v>
      </c>
      <c r="S541" s="48" t="s">
        <v>534</v>
      </c>
      <c r="T541" s="48" t="s">
        <v>535</v>
      </c>
      <c r="U541" s="48">
        <v>1</v>
      </c>
      <c r="V541" s="48" t="s">
        <v>218</v>
      </c>
      <c r="W541" s="48" t="s">
        <v>256</v>
      </c>
      <c r="X541" s="48" t="s">
        <v>257</v>
      </c>
      <c r="Y541" s="47"/>
      <c r="Z541" s="48" t="s">
        <v>84</v>
      </c>
      <c r="AA541" s="49">
        <v>0</v>
      </c>
      <c r="AB541" s="49">
        <v>0</v>
      </c>
      <c r="AC541" s="49">
        <v>29031</v>
      </c>
      <c r="AD541" s="47" t="b">
        <v>0</v>
      </c>
      <c r="AE541" s="50">
        <v>10</v>
      </c>
      <c r="AF541" s="48" t="s">
        <v>9</v>
      </c>
      <c r="AG541" s="49">
        <v>1</v>
      </c>
      <c r="AH541" s="49">
        <v>582</v>
      </c>
      <c r="AI541" s="49">
        <v>16896042</v>
      </c>
      <c r="AJ541" s="49">
        <v>1689604</v>
      </c>
      <c r="AK541" s="49">
        <v>18585646</v>
      </c>
      <c r="AL541" s="50">
        <v>16896042</v>
      </c>
      <c r="AM541" s="50">
        <v>1689604</v>
      </c>
      <c r="AN541" s="50">
        <v>18585646</v>
      </c>
      <c r="AO541" s="47"/>
      <c r="AP541" s="48" t="s">
        <v>84</v>
      </c>
      <c r="AQ541" s="51">
        <v>29031</v>
      </c>
      <c r="AR541" s="48" t="s">
        <v>488</v>
      </c>
      <c r="AS541" s="48">
        <v>26111</v>
      </c>
      <c r="AT541" s="47" t="b">
        <v>0</v>
      </c>
      <c r="AU541" s="48" t="s">
        <v>81</v>
      </c>
      <c r="AV541" s="48"/>
      <c r="AW541" s="48"/>
      <c r="AX541" s="48"/>
      <c r="AY541" s="48" t="s">
        <v>85</v>
      </c>
      <c r="AZ541" s="47" t="b">
        <v>0</v>
      </c>
      <c r="BA541" s="47"/>
      <c r="BB541" s="47"/>
      <c r="BC541" s="48"/>
      <c r="BD541" s="48"/>
      <c r="BE541" s="47" t="b">
        <v>0</v>
      </c>
      <c r="BF541" s="47" t="b">
        <v>0</v>
      </c>
      <c r="BG541" s="48"/>
      <c r="BH541" s="48"/>
      <c r="BI541" s="49">
        <v>0</v>
      </c>
      <c r="BJ541" s="49">
        <v>0</v>
      </c>
      <c r="BK541" s="49">
        <v>18585646</v>
      </c>
      <c r="BL541" s="48"/>
      <c r="BM541" s="48"/>
      <c r="BN541" s="48"/>
      <c r="BO541" s="48"/>
      <c r="BP541" s="48" t="s">
        <v>181</v>
      </c>
      <c r="BQ541" s="48"/>
      <c r="BR541" s="48"/>
      <c r="BS541" s="48">
        <v>0</v>
      </c>
      <c r="BT541" s="48"/>
      <c r="BU541" s="48"/>
      <c r="BW541" s="24" t="str">
        <f ca="1">VLOOKUP(BX541,Data!B:D,3,0)</f>
        <v>이운범</v>
      </c>
      <c r="BX541" s="24" t="str">
        <f>IFERROR(VLOOKUP(M541, 할인점점포등록!E:I, 5, 0), M541)</f>
        <v>삼아제약</v>
      </c>
    </row>
    <row r="542" spans="2:76" ht="16.5" customHeight="1" x14ac:dyDescent="0.3">
      <c r="B542" s="47"/>
      <c r="C542" s="47" t="b">
        <v>1</v>
      </c>
      <c r="D542" s="48"/>
      <c r="E542" s="48" t="s">
        <v>211</v>
      </c>
      <c r="F542" s="48">
        <v>202610060002</v>
      </c>
      <c r="G542" s="52">
        <v>46301</v>
      </c>
      <c r="H542" s="48" t="s">
        <v>82</v>
      </c>
      <c r="I542" s="48" t="s">
        <v>83</v>
      </c>
      <c r="J542" s="48" t="s">
        <v>212</v>
      </c>
      <c r="K542" s="48" t="s">
        <v>213</v>
      </c>
      <c r="L542" s="48" t="s">
        <v>665</v>
      </c>
      <c r="M542" s="48" t="s">
        <v>665</v>
      </c>
      <c r="N542" s="48"/>
      <c r="O542" s="47" t="s">
        <v>955</v>
      </c>
      <c r="P542" s="48" t="s">
        <v>956</v>
      </c>
      <c r="Q542" s="48"/>
      <c r="R542" s="47" t="b">
        <v>0</v>
      </c>
      <c r="S542" s="48" t="s">
        <v>312</v>
      </c>
      <c r="T542" s="48" t="s">
        <v>313</v>
      </c>
      <c r="U542" s="48">
        <v>100</v>
      </c>
      <c r="V542" s="48" t="s">
        <v>234</v>
      </c>
      <c r="W542" s="48" t="s">
        <v>235</v>
      </c>
      <c r="X542" s="48" t="s">
        <v>236</v>
      </c>
      <c r="Y542" s="47"/>
      <c r="Z542" s="48" t="s">
        <v>84</v>
      </c>
      <c r="AA542" s="49">
        <v>37000</v>
      </c>
      <c r="AB542" s="49">
        <v>33300</v>
      </c>
      <c r="AC542" s="49">
        <v>60</v>
      </c>
      <c r="AD542" s="47" t="b">
        <v>1</v>
      </c>
      <c r="AE542" s="50">
        <v>10</v>
      </c>
      <c r="AF542" s="48" t="s">
        <v>9</v>
      </c>
      <c r="AG542" s="49">
        <v>1</v>
      </c>
      <c r="AH542" s="49">
        <v>33300</v>
      </c>
      <c r="AI542" s="49">
        <v>1816364</v>
      </c>
      <c r="AJ542" s="49">
        <v>181636</v>
      </c>
      <c r="AK542" s="49">
        <v>1998000</v>
      </c>
      <c r="AL542" s="50">
        <v>1816364</v>
      </c>
      <c r="AM542" s="50">
        <v>181636</v>
      </c>
      <c r="AN542" s="50">
        <v>1998000</v>
      </c>
      <c r="AO542" s="47"/>
      <c r="AP542" s="48" t="s">
        <v>84</v>
      </c>
      <c r="AQ542" s="51">
        <v>60</v>
      </c>
      <c r="AR542" s="48" t="s">
        <v>221</v>
      </c>
      <c r="AS542" s="48">
        <v>25004</v>
      </c>
      <c r="AT542" s="47" t="b">
        <v>0</v>
      </c>
      <c r="AU542" s="48" t="s">
        <v>81</v>
      </c>
      <c r="AV542" s="48"/>
      <c r="AW542" s="48" t="s">
        <v>222</v>
      </c>
      <c r="AX542" s="48"/>
      <c r="AY542" s="48" t="s">
        <v>85</v>
      </c>
      <c r="AZ542" s="47" t="b">
        <v>0</v>
      </c>
      <c r="BA542" s="47"/>
      <c r="BB542" s="47"/>
      <c r="BC542" s="48"/>
      <c r="BD542" s="48"/>
      <c r="BE542" s="47" t="b">
        <v>0</v>
      </c>
      <c r="BF542" s="47" t="b">
        <v>0</v>
      </c>
      <c r="BG542" s="48"/>
      <c r="BH542" s="48"/>
      <c r="BI542" s="49">
        <v>0</v>
      </c>
      <c r="BJ542" s="49">
        <v>0</v>
      </c>
      <c r="BK542" s="49">
        <v>1998000</v>
      </c>
      <c r="BL542" s="48"/>
      <c r="BM542" s="48"/>
      <c r="BN542" s="48"/>
      <c r="BO542" s="48"/>
      <c r="BP542" s="48" t="s">
        <v>181</v>
      </c>
      <c r="BQ542" s="48"/>
      <c r="BR542" s="48"/>
      <c r="BS542" s="48">
        <v>0</v>
      </c>
      <c r="BT542" s="48"/>
      <c r="BU542" s="48"/>
      <c r="BW542" s="24" t="str">
        <f ca="1">VLOOKUP(BX542,Data!B:D,3,0)</f>
        <v>김화니</v>
      </c>
      <c r="BX542" s="24" t="str">
        <f>IFERROR(VLOOKUP(M542, 할인점점포등록!E:I, 5, 0), M542)</f>
        <v>두리약품</v>
      </c>
    </row>
    <row r="543" spans="2:76" ht="16.5" customHeight="1" x14ac:dyDescent="0.3">
      <c r="B543" s="47"/>
      <c r="C543" s="47" t="b">
        <v>1</v>
      </c>
      <c r="D543" s="48"/>
      <c r="E543" s="48" t="s">
        <v>211</v>
      </c>
      <c r="F543" s="48">
        <v>202610060003</v>
      </c>
      <c r="G543" s="52">
        <v>46301</v>
      </c>
      <c r="H543" s="48" t="s">
        <v>82</v>
      </c>
      <c r="I543" s="48" t="s">
        <v>83</v>
      </c>
      <c r="J543" s="48" t="s">
        <v>212</v>
      </c>
      <c r="K543" s="48" t="s">
        <v>213</v>
      </c>
      <c r="L543" s="48" t="s">
        <v>300</v>
      </c>
      <c r="M543" s="48" t="s">
        <v>300</v>
      </c>
      <c r="N543" s="48"/>
      <c r="O543" s="47" t="s">
        <v>301</v>
      </c>
      <c r="P543" s="48" t="s">
        <v>300</v>
      </c>
      <c r="Q543" s="48"/>
      <c r="R543" s="47" t="b">
        <v>0</v>
      </c>
      <c r="S543" s="48" t="s">
        <v>290</v>
      </c>
      <c r="T543" s="48" t="s">
        <v>291</v>
      </c>
      <c r="U543" s="48">
        <v>30</v>
      </c>
      <c r="V543" s="48" t="s">
        <v>234</v>
      </c>
      <c r="W543" s="48" t="s">
        <v>235</v>
      </c>
      <c r="X543" s="48" t="s">
        <v>236</v>
      </c>
      <c r="Y543" s="47"/>
      <c r="Z543" s="48" t="s">
        <v>84</v>
      </c>
      <c r="AA543" s="49">
        <v>21000</v>
      </c>
      <c r="AB543" s="49">
        <v>18900</v>
      </c>
      <c r="AC543" s="49">
        <v>20</v>
      </c>
      <c r="AD543" s="47" t="b">
        <v>1</v>
      </c>
      <c r="AE543" s="50">
        <v>10</v>
      </c>
      <c r="AF543" s="48" t="s">
        <v>9</v>
      </c>
      <c r="AG543" s="49">
        <v>1</v>
      </c>
      <c r="AH543" s="49">
        <v>18900</v>
      </c>
      <c r="AI543" s="49">
        <v>343636</v>
      </c>
      <c r="AJ543" s="49">
        <v>34364</v>
      </c>
      <c r="AK543" s="49">
        <v>378000</v>
      </c>
      <c r="AL543" s="50">
        <v>343636</v>
      </c>
      <c r="AM543" s="50">
        <v>34364</v>
      </c>
      <c r="AN543" s="50">
        <v>378000</v>
      </c>
      <c r="AO543" s="47"/>
      <c r="AP543" s="48" t="s">
        <v>84</v>
      </c>
      <c r="AQ543" s="51">
        <v>20</v>
      </c>
      <c r="AR543" s="48" t="s">
        <v>221</v>
      </c>
      <c r="AS543" s="48">
        <v>26001</v>
      </c>
      <c r="AT543" s="47" t="b">
        <v>0</v>
      </c>
      <c r="AU543" s="48" t="s">
        <v>81</v>
      </c>
      <c r="AV543" s="48"/>
      <c r="AW543" s="48" t="s">
        <v>222</v>
      </c>
      <c r="AX543" s="48"/>
      <c r="AY543" s="48" t="s">
        <v>85</v>
      </c>
      <c r="AZ543" s="47" t="b">
        <v>0</v>
      </c>
      <c r="BA543" s="47"/>
      <c r="BB543" s="47"/>
      <c r="BC543" s="48"/>
      <c r="BD543" s="48"/>
      <c r="BE543" s="47" t="b">
        <v>0</v>
      </c>
      <c r="BF543" s="47" t="b">
        <v>0</v>
      </c>
      <c r="BG543" s="48"/>
      <c r="BH543" s="48"/>
      <c r="BI543" s="49">
        <v>0</v>
      </c>
      <c r="BJ543" s="49">
        <v>0</v>
      </c>
      <c r="BK543" s="49">
        <v>378000</v>
      </c>
      <c r="BL543" s="48"/>
      <c r="BM543" s="48"/>
      <c r="BN543" s="48"/>
      <c r="BO543" s="48"/>
      <c r="BP543" s="48" t="s">
        <v>181</v>
      </c>
      <c r="BQ543" s="48"/>
      <c r="BR543" s="48"/>
      <c r="BS543" s="48">
        <v>0</v>
      </c>
      <c r="BT543" s="48"/>
      <c r="BU543" s="48"/>
      <c r="BW543" s="24" t="str">
        <f ca="1">VLOOKUP(BX543,Data!B:D,3,0)</f>
        <v>김화니</v>
      </c>
      <c r="BX543" s="24" t="str">
        <f>IFERROR(VLOOKUP(M543, 할인점점포등록!E:I, 5, 0), M543)</f>
        <v>강원지오영</v>
      </c>
    </row>
    <row r="544" spans="2:76" ht="16.5" customHeight="1" x14ac:dyDescent="0.3">
      <c r="B544" s="47"/>
      <c r="C544" s="47" t="b">
        <v>1</v>
      </c>
      <c r="D544" s="48"/>
      <c r="E544" s="48" t="s">
        <v>211</v>
      </c>
      <c r="F544" s="48">
        <v>202610060004</v>
      </c>
      <c r="G544" s="52">
        <v>46301</v>
      </c>
      <c r="H544" s="48" t="s">
        <v>82</v>
      </c>
      <c r="I544" s="48" t="s">
        <v>83</v>
      </c>
      <c r="J544" s="48" t="s">
        <v>212</v>
      </c>
      <c r="K544" s="48" t="s">
        <v>213</v>
      </c>
      <c r="L544" s="48" t="s">
        <v>300</v>
      </c>
      <c r="M544" s="48" t="s">
        <v>300</v>
      </c>
      <c r="N544" s="48"/>
      <c r="O544" s="47" t="s">
        <v>301</v>
      </c>
      <c r="P544" s="48" t="s">
        <v>302</v>
      </c>
      <c r="Q544" s="48"/>
      <c r="R544" s="47" t="b">
        <v>0</v>
      </c>
      <c r="S544" s="48" t="s">
        <v>369</v>
      </c>
      <c r="T544" s="48" t="s">
        <v>370</v>
      </c>
      <c r="U544" s="48">
        <v>60</v>
      </c>
      <c r="V544" s="48" t="s">
        <v>234</v>
      </c>
      <c r="W544" s="48" t="s">
        <v>235</v>
      </c>
      <c r="X544" s="48" t="s">
        <v>236</v>
      </c>
      <c r="Y544" s="47"/>
      <c r="Z544" s="48" t="s">
        <v>84</v>
      </c>
      <c r="AA544" s="49">
        <v>28980</v>
      </c>
      <c r="AB544" s="49">
        <v>26082</v>
      </c>
      <c r="AC544" s="49">
        <v>20</v>
      </c>
      <c r="AD544" s="47" t="b">
        <v>1</v>
      </c>
      <c r="AE544" s="50">
        <v>10</v>
      </c>
      <c r="AF544" s="48" t="s">
        <v>9</v>
      </c>
      <c r="AG544" s="49">
        <v>1</v>
      </c>
      <c r="AH544" s="49">
        <v>26082</v>
      </c>
      <c r="AI544" s="49">
        <v>474218</v>
      </c>
      <c r="AJ544" s="49">
        <v>47422</v>
      </c>
      <c r="AK544" s="49">
        <v>521640</v>
      </c>
      <c r="AL544" s="50">
        <v>474218</v>
      </c>
      <c r="AM544" s="50">
        <v>47422</v>
      </c>
      <c r="AN544" s="50">
        <v>521640</v>
      </c>
      <c r="AO544" s="47"/>
      <c r="AP544" s="48" t="s">
        <v>84</v>
      </c>
      <c r="AQ544" s="51">
        <v>20</v>
      </c>
      <c r="AR544" s="48" t="s">
        <v>221</v>
      </c>
      <c r="AS544" s="48">
        <v>26002</v>
      </c>
      <c r="AT544" s="47" t="b">
        <v>0</v>
      </c>
      <c r="AU544" s="48" t="s">
        <v>81</v>
      </c>
      <c r="AV544" s="48"/>
      <c r="AW544" s="48" t="s">
        <v>222</v>
      </c>
      <c r="AX544" s="48"/>
      <c r="AY544" s="48" t="s">
        <v>85</v>
      </c>
      <c r="AZ544" s="47" t="b">
        <v>0</v>
      </c>
      <c r="BA544" s="47"/>
      <c r="BB544" s="47"/>
      <c r="BC544" s="48"/>
      <c r="BD544" s="48"/>
      <c r="BE544" s="47" t="b">
        <v>0</v>
      </c>
      <c r="BF544" s="47" t="b">
        <v>0</v>
      </c>
      <c r="BG544" s="48"/>
      <c r="BH544" s="48"/>
      <c r="BI544" s="49">
        <v>0</v>
      </c>
      <c r="BJ544" s="49">
        <v>0</v>
      </c>
      <c r="BK544" s="49">
        <v>521640</v>
      </c>
      <c r="BL544" s="48"/>
      <c r="BM544" s="48"/>
      <c r="BN544" s="48"/>
      <c r="BO544" s="48"/>
      <c r="BP544" s="48" t="s">
        <v>181</v>
      </c>
      <c r="BQ544" s="48"/>
      <c r="BR544" s="48"/>
      <c r="BS544" s="48">
        <v>0</v>
      </c>
      <c r="BT544" s="48"/>
      <c r="BU544" s="48"/>
      <c r="BW544" s="24" t="str">
        <f ca="1">VLOOKUP(BX544,Data!B:D,3,0)</f>
        <v>김화니</v>
      </c>
      <c r="BX544" s="24" t="str">
        <f>IFERROR(VLOOKUP(M544, 할인점점포등록!E:I, 5, 0), M544)</f>
        <v>강원지오영</v>
      </c>
    </row>
    <row r="545" spans="2:76" ht="16.5" customHeight="1" x14ac:dyDescent="0.3">
      <c r="B545" s="47"/>
      <c r="C545" s="47" t="b">
        <v>1</v>
      </c>
      <c r="D545" s="48"/>
      <c r="E545" s="48" t="s">
        <v>211</v>
      </c>
      <c r="F545" s="48">
        <v>202610060005</v>
      </c>
      <c r="G545" s="52">
        <v>46301</v>
      </c>
      <c r="H545" s="48" t="s">
        <v>82</v>
      </c>
      <c r="I545" s="48" t="s">
        <v>83</v>
      </c>
      <c r="J545" s="48" t="s">
        <v>212</v>
      </c>
      <c r="K545" s="48" t="s">
        <v>213</v>
      </c>
      <c r="L545" s="48" t="s">
        <v>300</v>
      </c>
      <c r="M545" s="48" t="s">
        <v>300</v>
      </c>
      <c r="N545" s="48"/>
      <c r="O545" s="47" t="s">
        <v>301</v>
      </c>
      <c r="P545" s="48" t="s">
        <v>307</v>
      </c>
      <c r="Q545" s="48"/>
      <c r="R545" s="47" t="b">
        <v>0</v>
      </c>
      <c r="S545" s="48" t="s">
        <v>340</v>
      </c>
      <c r="T545" s="48" t="s">
        <v>341</v>
      </c>
      <c r="U545" s="48">
        <v>100</v>
      </c>
      <c r="V545" s="48" t="s">
        <v>218</v>
      </c>
      <c r="W545" s="48" t="s">
        <v>219</v>
      </c>
      <c r="X545" s="48" t="s">
        <v>225</v>
      </c>
      <c r="Y545" s="47"/>
      <c r="Z545" s="48" t="s">
        <v>84</v>
      </c>
      <c r="AA545" s="49">
        <v>209100</v>
      </c>
      <c r="AB545" s="49">
        <v>188190</v>
      </c>
      <c r="AC545" s="49">
        <v>5</v>
      </c>
      <c r="AD545" s="47" t="b">
        <v>1</v>
      </c>
      <c r="AE545" s="50">
        <v>10</v>
      </c>
      <c r="AF545" s="48" t="s">
        <v>9</v>
      </c>
      <c r="AG545" s="49">
        <v>1</v>
      </c>
      <c r="AH545" s="49">
        <v>188190</v>
      </c>
      <c r="AI545" s="49">
        <v>855409</v>
      </c>
      <c r="AJ545" s="49">
        <v>85541</v>
      </c>
      <c r="AK545" s="49">
        <v>940950</v>
      </c>
      <c r="AL545" s="50">
        <v>855409</v>
      </c>
      <c r="AM545" s="50">
        <v>85541</v>
      </c>
      <c r="AN545" s="50">
        <v>940950</v>
      </c>
      <c r="AO545" s="47"/>
      <c r="AP545" s="48" t="s">
        <v>84</v>
      </c>
      <c r="AQ545" s="51">
        <v>5</v>
      </c>
      <c r="AR545" s="48" t="s">
        <v>221</v>
      </c>
      <c r="AS545" s="48">
        <v>24005</v>
      </c>
      <c r="AT545" s="47" t="b">
        <v>0</v>
      </c>
      <c r="AU545" s="48" t="s">
        <v>81</v>
      </c>
      <c r="AV545" s="48"/>
      <c r="AW545" s="48" t="s">
        <v>222</v>
      </c>
      <c r="AX545" s="48"/>
      <c r="AY545" s="48" t="s">
        <v>85</v>
      </c>
      <c r="AZ545" s="47" t="b">
        <v>0</v>
      </c>
      <c r="BA545" s="47"/>
      <c r="BB545" s="47"/>
      <c r="BC545" s="48"/>
      <c r="BD545" s="48"/>
      <c r="BE545" s="47" t="b">
        <v>0</v>
      </c>
      <c r="BF545" s="47" t="b">
        <v>0</v>
      </c>
      <c r="BG545" s="48"/>
      <c r="BH545" s="48"/>
      <c r="BI545" s="49">
        <v>0</v>
      </c>
      <c r="BJ545" s="49">
        <v>0</v>
      </c>
      <c r="BK545" s="49">
        <v>940950</v>
      </c>
      <c r="BL545" s="48"/>
      <c r="BM545" s="48"/>
      <c r="BN545" s="48"/>
      <c r="BO545" s="48"/>
      <c r="BP545" s="48" t="s">
        <v>181</v>
      </c>
      <c r="BQ545" s="48"/>
      <c r="BR545" s="48"/>
      <c r="BS545" s="48">
        <v>0</v>
      </c>
      <c r="BT545" s="48"/>
      <c r="BU545" s="48"/>
      <c r="BW545" s="24" t="str">
        <f ca="1">VLOOKUP(BX545,Data!B:D,3,0)</f>
        <v>김화니</v>
      </c>
      <c r="BX545" s="24" t="str">
        <f>IFERROR(VLOOKUP(M545, 할인점점포등록!E:I, 5, 0), M545)</f>
        <v>강원지오영</v>
      </c>
    </row>
    <row r="546" spans="2:76" ht="16.5" customHeight="1" x14ac:dyDescent="0.3">
      <c r="B546" s="47"/>
      <c r="C546" s="47" t="b">
        <v>1</v>
      </c>
      <c r="D546" s="48"/>
      <c r="E546" s="48" t="s">
        <v>211</v>
      </c>
      <c r="F546" s="48">
        <v>202610060005</v>
      </c>
      <c r="G546" s="52">
        <v>46301</v>
      </c>
      <c r="H546" s="48" t="s">
        <v>82</v>
      </c>
      <c r="I546" s="48" t="s">
        <v>83</v>
      </c>
      <c r="J546" s="48" t="s">
        <v>212</v>
      </c>
      <c r="K546" s="48" t="s">
        <v>213</v>
      </c>
      <c r="L546" s="48" t="s">
        <v>300</v>
      </c>
      <c r="M546" s="48" t="s">
        <v>300</v>
      </c>
      <c r="N546" s="48"/>
      <c r="O546" s="47" t="s">
        <v>301</v>
      </c>
      <c r="P546" s="48" t="s">
        <v>307</v>
      </c>
      <c r="Q546" s="48"/>
      <c r="R546" s="47" t="b">
        <v>0</v>
      </c>
      <c r="S546" s="48" t="s">
        <v>272</v>
      </c>
      <c r="T546" s="48" t="s">
        <v>230</v>
      </c>
      <c r="U546" s="48">
        <v>300</v>
      </c>
      <c r="V546" s="48" t="s">
        <v>218</v>
      </c>
      <c r="W546" s="48" t="s">
        <v>219</v>
      </c>
      <c r="X546" s="48" t="s">
        <v>225</v>
      </c>
      <c r="Y546" s="47"/>
      <c r="Z546" s="48" t="s">
        <v>84</v>
      </c>
      <c r="AA546" s="49">
        <v>37500</v>
      </c>
      <c r="AB546" s="49">
        <v>33750</v>
      </c>
      <c r="AC546" s="49">
        <v>5</v>
      </c>
      <c r="AD546" s="47" t="b">
        <v>1</v>
      </c>
      <c r="AE546" s="50">
        <v>10</v>
      </c>
      <c r="AF546" s="48" t="s">
        <v>9</v>
      </c>
      <c r="AG546" s="49">
        <v>1</v>
      </c>
      <c r="AH546" s="49">
        <v>33750</v>
      </c>
      <c r="AI546" s="49">
        <v>153409.17000000001</v>
      </c>
      <c r="AJ546" s="49">
        <v>15340.83</v>
      </c>
      <c r="AK546" s="49">
        <v>168750</v>
      </c>
      <c r="AL546" s="50">
        <v>153409</v>
      </c>
      <c r="AM546" s="50">
        <v>15341</v>
      </c>
      <c r="AN546" s="50">
        <v>168750</v>
      </c>
      <c r="AO546" s="47"/>
      <c r="AP546" s="48" t="s">
        <v>84</v>
      </c>
      <c r="AQ546" s="51">
        <v>5</v>
      </c>
      <c r="AR546" s="48" t="s">
        <v>221</v>
      </c>
      <c r="AS546" s="48" t="s">
        <v>1049</v>
      </c>
      <c r="AT546" s="47" t="b">
        <v>0</v>
      </c>
      <c r="AU546" s="48" t="s">
        <v>81</v>
      </c>
      <c r="AV546" s="48"/>
      <c r="AW546" s="48" t="s">
        <v>222</v>
      </c>
      <c r="AX546" s="48"/>
      <c r="AY546" s="48" t="s">
        <v>85</v>
      </c>
      <c r="AZ546" s="47" t="b">
        <v>0</v>
      </c>
      <c r="BA546" s="47"/>
      <c r="BB546" s="47"/>
      <c r="BC546" s="48"/>
      <c r="BD546" s="48"/>
      <c r="BE546" s="47" t="b">
        <v>0</v>
      </c>
      <c r="BF546" s="47" t="b">
        <v>0</v>
      </c>
      <c r="BG546" s="48"/>
      <c r="BH546" s="48"/>
      <c r="BI546" s="49">
        <v>0</v>
      </c>
      <c r="BJ546" s="49">
        <v>0</v>
      </c>
      <c r="BK546" s="49">
        <v>168750</v>
      </c>
      <c r="BL546" s="48"/>
      <c r="BM546" s="48"/>
      <c r="BN546" s="48"/>
      <c r="BO546" s="48"/>
      <c r="BP546" s="48" t="s">
        <v>181</v>
      </c>
      <c r="BQ546" s="48"/>
      <c r="BR546" s="48"/>
      <c r="BS546" s="48">
        <v>0</v>
      </c>
      <c r="BT546" s="48"/>
      <c r="BU546" s="48"/>
      <c r="BW546" s="24" t="str">
        <f ca="1">VLOOKUP(BX546,Data!B:D,3,0)</f>
        <v>김화니</v>
      </c>
      <c r="BX546" s="24" t="str">
        <f>IFERROR(VLOOKUP(M546, 할인점점포등록!E:I, 5, 0), M546)</f>
        <v>강원지오영</v>
      </c>
    </row>
    <row r="547" spans="2:76" ht="16.5" customHeight="1" x14ac:dyDescent="0.3">
      <c r="B547" s="47"/>
      <c r="C547" s="47" t="b">
        <v>1</v>
      </c>
      <c r="D547" s="48"/>
      <c r="E547" s="48" t="s">
        <v>211</v>
      </c>
      <c r="F547" s="48">
        <v>202610060005</v>
      </c>
      <c r="G547" s="52">
        <v>46301</v>
      </c>
      <c r="H547" s="48" t="s">
        <v>82</v>
      </c>
      <c r="I547" s="48" t="s">
        <v>83</v>
      </c>
      <c r="J547" s="48" t="s">
        <v>212</v>
      </c>
      <c r="K547" s="48" t="s">
        <v>213</v>
      </c>
      <c r="L547" s="48" t="s">
        <v>300</v>
      </c>
      <c r="M547" s="48" t="s">
        <v>300</v>
      </c>
      <c r="N547" s="48"/>
      <c r="O547" s="47" t="s">
        <v>301</v>
      </c>
      <c r="P547" s="48" t="s">
        <v>307</v>
      </c>
      <c r="Q547" s="48"/>
      <c r="R547" s="47" t="b">
        <v>0</v>
      </c>
      <c r="S547" s="48" t="s">
        <v>272</v>
      </c>
      <c r="T547" s="48" t="s">
        <v>230</v>
      </c>
      <c r="U547" s="48">
        <v>300</v>
      </c>
      <c r="V547" s="48" t="s">
        <v>218</v>
      </c>
      <c r="W547" s="48" t="s">
        <v>219</v>
      </c>
      <c r="X547" s="48" t="s">
        <v>225</v>
      </c>
      <c r="Y547" s="47"/>
      <c r="Z547" s="48" t="s">
        <v>84</v>
      </c>
      <c r="AA547" s="49">
        <v>37500</v>
      </c>
      <c r="AB547" s="49">
        <v>33750</v>
      </c>
      <c r="AC547" s="49">
        <v>25</v>
      </c>
      <c r="AD547" s="47" t="b">
        <v>1</v>
      </c>
      <c r="AE547" s="50">
        <v>10</v>
      </c>
      <c r="AF547" s="48" t="s">
        <v>9</v>
      </c>
      <c r="AG547" s="49">
        <v>1</v>
      </c>
      <c r="AH547" s="49">
        <v>33750</v>
      </c>
      <c r="AI547" s="49">
        <v>767045.83</v>
      </c>
      <c r="AJ547" s="49">
        <v>76704.17</v>
      </c>
      <c r="AK547" s="49">
        <v>843750</v>
      </c>
      <c r="AL547" s="50">
        <v>767046</v>
      </c>
      <c r="AM547" s="50">
        <v>76704</v>
      </c>
      <c r="AN547" s="50">
        <v>843750</v>
      </c>
      <c r="AO547" s="47"/>
      <c r="AP547" s="48" t="s">
        <v>84</v>
      </c>
      <c r="AQ547" s="51">
        <v>25</v>
      </c>
      <c r="AR547" s="48" t="s">
        <v>221</v>
      </c>
      <c r="AS547" s="48">
        <v>26003</v>
      </c>
      <c r="AT547" s="47" t="b">
        <v>0</v>
      </c>
      <c r="AU547" s="48" t="s">
        <v>81</v>
      </c>
      <c r="AV547" s="48"/>
      <c r="AW547" s="48" t="s">
        <v>222</v>
      </c>
      <c r="AX547" s="48"/>
      <c r="AY547" s="48" t="s">
        <v>85</v>
      </c>
      <c r="AZ547" s="47" t="b">
        <v>0</v>
      </c>
      <c r="BA547" s="47"/>
      <c r="BB547" s="47"/>
      <c r="BC547" s="48"/>
      <c r="BD547" s="48"/>
      <c r="BE547" s="47" t="b">
        <v>0</v>
      </c>
      <c r="BF547" s="47" t="b">
        <v>0</v>
      </c>
      <c r="BG547" s="48"/>
      <c r="BH547" s="48"/>
      <c r="BI547" s="49">
        <v>0</v>
      </c>
      <c r="BJ547" s="49">
        <v>0</v>
      </c>
      <c r="BK547" s="49">
        <v>843750</v>
      </c>
      <c r="BL547" s="48"/>
      <c r="BM547" s="48"/>
      <c r="BN547" s="48"/>
      <c r="BO547" s="48"/>
      <c r="BP547" s="48" t="s">
        <v>181</v>
      </c>
      <c r="BQ547" s="48"/>
      <c r="BR547" s="48"/>
      <c r="BS547" s="48">
        <v>0</v>
      </c>
      <c r="BT547" s="48"/>
      <c r="BU547" s="48"/>
      <c r="BW547" s="24" t="str">
        <f ca="1">VLOOKUP(BX547,Data!B:D,3,0)</f>
        <v>김화니</v>
      </c>
      <c r="BX547" s="24" t="str">
        <f>IFERROR(VLOOKUP(M547, 할인점점포등록!E:I, 5, 0), M547)</f>
        <v>강원지오영</v>
      </c>
    </row>
    <row r="548" spans="2:76" ht="16.5" customHeight="1" x14ac:dyDescent="0.3">
      <c r="B548" s="47"/>
      <c r="C548" s="47" t="b">
        <v>1</v>
      </c>
      <c r="D548" s="48"/>
      <c r="E548" s="48" t="s">
        <v>211</v>
      </c>
      <c r="F548" s="48">
        <v>202610060005</v>
      </c>
      <c r="G548" s="52">
        <v>46301</v>
      </c>
      <c r="H548" s="48" t="s">
        <v>82</v>
      </c>
      <c r="I548" s="48" t="s">
        <v>83</v>
      </c>
      <c r="J548" s="48" t="s">
        <v>212</v>
      </c>
      <c r="K548" s="48" t="s">
        <v>213</v>
      </c>
      <c r="L548" s="48" t="s">
        <v>300</v>
      </c>
      <c r="M548" s="48" t="s">
        <v>300</v>
      </c>
      <c r="N548" s="48"/>
      <c r="O548" s="47" t="s">
        <v>301</v>
      </c>
      <c r="P548" s="48" t="s">
        <v>307</v>
      </c>
      <c r="Q548" s="48"/>
      <c r="R548" s="47" t="b">
        <v>0</v>
      </c>
      <c r="S548" s="48" t="s">
        <v>276</v>
      </c>
      <c r="T548" s="48" t="s">
        <v>275</v>
      </c>
      <c r="U548" s="48">
        <v>30</v>
      </c>
      <c r="V548" s="48" t="s">
        <v>218</v>
      </c>
      <c r="W548" s="48" t="s">
        <v>219</v>
      </c>
      <c r="X548" s="48" t="s">
        <v>225</v>
      </c>
      <c r="Y548" s="47"/>
      <c r="Z548" s="48" t="s">
        <v>84</v>
      </c>
      <c r="AA548" s="49">
        <v>5610</v>
      </c>
      <c r="AB548" s="49">
        <v>5049</v>
      </c>
      <c r="AC548" s="49">
        <v>10</v>
      </c>
      <c r="AD548" s="47" t="b">
        <v>1</v>
      </c>
      <c r="AE548" s="50">
        <v>10</v>
      </c>
      <c r="AF548" s="48" t="s">
        <v>9</v>
      </c>
      <c r="AG548" s="49">
        <v>1</v>
      </c>
      <c r="AH548" s="49">
        <v>5049</v>
      </c>
      <c r="AI548" s="49">
        <v>45900</v>
      </c>
      <c r="AJ548" s="49">
        <v>4590</v>
      </c>
      <c r="AK548" s="49">
        <v>50490</v>
      </c>
      <c r="AL548" s="50">
        <v>45900</v>
      </c>
      <c r="AM548" s="50">
        <v>4590</v>
      </c>
      <c r="AN548" s="50">
        <v>50490</v>
      </c>
      <c r="AO548" s="47"/>
      <c r="AP548" s="48" t="s">
        <v>84</v>
      </c>
      <c r="AQ548" s="51">
        <v>10</v>
      </c>
      <c r="AR548" s="48" t="s">
        <v>221</v>
      </c>
      <c r="AS548" s="48" t="s">
        <v>277</v>
      </c>
      <c r="AT548" s="47" t="b">
        <v>0</v>
      </c>
      <c r="AU548" s="48" t="s">
        <v>81</v>
      </c>
      <c r="AV548" s="48"/>
      <c r="AW548" s="48" t="s">
        <v>222</v>
      </c>
      <c r="AX548" s="48"/>
      <c r="AY548" s="48" t="s">
        <v>85</v>
      </c>
      <c r="AZ548" s="47" t="b">
        <v>0</v>
      </c>
      <c r="BA548" s="47"/>
      <c r="BB548" s="47"/>
      <c r="BC548" s="48"/>
      <c r="BD548" s="48"/>
      <c r="BE548" s="47" t="b">
        <v>0</v>
      </c>
      <c r="BF548" s="47" t="b">
        <v>0</v>
      </c>
      <c r="BG548" s="48"/>
      <c r="BH548" s="48"/>
      <c r="BI548" s="49">
        <v>0</v>
      </c>
      <c r="BJ548" s="49">
        <v>0</v>
      </c>
      <c r="BK548" s="49">
        <v>50490</v>
      </c>
      <c r="BL548" s="48"/>
      <c r="BM548" s="48"/>
      <c r="BN548" s="48"/>
      <c r="BO548" s="48"/>
      <c r="BP548" s="48" t="s">
        <v>181</v>
      </c>
      <c r="BQ548" s="48"/>
      <c r="BR548" s="48"/>
      <c r="BS548" s="48">
        <v>0</v>
      </c>
      <c r="BT548" s="48"/>
      <c r="BU548" s="48"/>
      <c r="BW548" s="24" t="str">
        <f ca="1">VLOOKUP(BX548,Data!B:D,3,0)</f>
        <v>김화니</v>
      </c>
      <c r="BX548" s="24" t="str">
        <f>IFERROR(VLOOKUP(M548, 할인점점포등록!E:I, 5, 0), M548)</f>
        <v>강원지오영</v>
      </c>
    </row>
    <row r="549" spans="2:76" ht="16.5" customHeight="1" x14ac:dyDescent="0.3">
      <c r="B549" s="47"/>
      <c r="C549" s="47" t="b">
        <v>1</v>
      </c>
      <c r="D549" s="48"/>
      <c r="E549" s="48" t="s">
        <v>211</v>
      </c>
      <c r="F549" s="48">
        <v>202610060005</v>
      </c>
      <c r="G549" s="52">
        <v>46301</v>
      </c>
      <c r="H549" s="48" t="s">
        <v>82</v>
      </c>
      <c r="I549" s="48" t="s">
        <v>83</v>
      </c>
      <c r="J549" s="48" t="s">
        <v>212</v>
      </c>
      <c r="K549" s="48" t="s">
        <v>213</v>
      </c>
      <c r="L549" s="48" t="s">
        <v>300</v>
      </c>
      <c r="M549" s="48" t="s">
        <v>300</v>
      </c>
      <c r="N549" s="48"/>
      <c r="O549" s="47" t="s">
        <v>301</v>
      </c>
      <c r="P549" s="48" t="s">
        <v>307</v>
      </c>
      <c r="Q549" s="48"/>
      <c r="R549" s="47" t="b">
        <v>0</v>
      </c>
      <c r="S549" s="48" t="s">
        <v>216</v>
      </c>
      <c r="T549" s="48" t="s">
        <v>217</v>
      </c>
      <c r="U549" s="48">
        <v>90</v>
      </c>
      <c r="V549" s="48" t="s">
        <v>218</v>
      </c>
      <c r="W549" s="48" t="s">
        <v>219</v>
      </c>
      <c r="X549" s="48" t="s">
        <v>220</v>
      </c>
      <c r="Y549" s="47"/>
      <c r="Z549" s="48" t="s">
        <v>84</v>
      </c>
      <c r="AA549" s="49">
        <v>36000</v>
      </c>
      <c r="AB549" s="49">
        <v>32400</v>
      </c>
      <c r="AC549" s="49">
        <v>50</v>
      </c>
      <c r="AD549" s="47" t="b">
        <v>1</v>
      </c>
      <c r="AE549" s="50">
        <v>10</v>
      </c>
      <c r="AF549" s="48" t="s">
        <v>9</v>
      </c>
      <c r="AG549" s="49">
        <v>1</v>
      </c>
      <c r="AH549" s="49">
        <v>32400</v>
      </c>
      <c r="AI549" s="49">
        <v>1472727</v>
      </c>
      <c r="AJ549" s="49">
        <v>147273</v>
      </c>
      <c r="AK549" s="49">
        <v>1620000</v>
      </c>
      <c r="AL549" s="50">
        <v>1472727</v>
      </c>
      <c r="AM549" s="50">
        <v>147273</v>
      </c>
      <c r="AN549" s="50">
        <v>1620000</v>
      </c>
      <c r="AO549" s="47"/>
      <c r="AP549" s="48" t="s">
        <v>84</v>
      </c>
      <c r="AQ549" s="51">
        <v>50</v>
      </c>
      <c r="AR549" s="48" t="s">
        <v>221</v>
      </c>
      <c r="AS549" s="48">
        <v>26003</v>
      </c>
      <c r="AT549" s="47" t="b">
        <v>0</v>
      </c>
      <c r="AU549" s="48" t="s">
        <v>81</v>
      </c>
      <c r="AV549" s="48"/>
      <c r="AW549" s="48" t="s">
        <v>222</v>
      </c>
      <c r="AX549" s="48"/>
      <c r="AY549" s="48" t="s">
        <v>85</v>
      </c>
      <c r="AZ549" s="47" t="b">
        <v>0</v>
      </c>
      <c r="BA549" s="47"/>
      <c r="BB549" s="47"/>
      <c r="BC549" s="48"/>
      <c r="BD549" s="48"/>
      <c r="BE549" s="47" t="b">
        <v>0</v>
      </c>
      <c r="BF549" s="47" t="b">
        <v>0</v>
      </c>
      <c r="BG549" s="48"/>
      <c r="BH549" s="48"/>
      <c r="BI549" s="49">
        <v>0</v>
      </c>
      <c r="BJ549" s="49">
        <v>0</v>
      </c>
      <c r="BK549" s="49">
        <v>1620000</v>
      </c>
      <c r="BL549" s="48"/>
      <c r="BM549" s="48"/>
      <c r="BN549" s="48"/>
      <c r="BO549" s="48"/>
      <c r="BP549" s="48" t="s">
        <v>181</v>
      </c>
      <c r="BQ549" s="48"/>
      <c r="BR549" s="48"/>
      <c r="BS549" s="48">
        <v>0</v>
      </c>
      <c r="BT549" s="48"/>
      <c r="BU549" s="48"/>
      <c r="BW549" s="24" t="str">
        <f ca="1">VLOOKUP(BX549,Data!B:D,3,0)</f>
        <v>김화니</v>
      </c>
      <c r="BX549" s="24" t="str">
        <f>IFERROR(VLOOKUP(M549, 할인점점포등록!E:I, 5, 0), M549)</f>
        <v>강원지오영</v>
      </c>
    </row>
    <row r="550" spans="2:76" ht="16.5" customHeight="1" x14ac:dyDescent="0.3">
      <c r="B550" s="47"/>
      <c r="C550" s="47" t="b">
        <v>1</v>
      </c>
      <c r="D550" s="48"/>
      <c r="E550" s="48" t="s">
        <v>211</v>
      </c>
      <c r="F550" s="48">
        <v>202610060006</v>
      </c>
      <c r="G550" s="52">
        <v>46301</v>
      </c>
      <c r="H550" s="48" t="s">
        <v>82</v>
      </c>
      <c r="I550" s="48" t="s">
        <v>83</v>
      </c>
      <c r="J550" s="48" t="s">
        <v>212</v>
      </c>
      <c r="K550" s="48" t="s">
        <v>213</v>
      </c>
      <c r="L550" s="48" t="s">
        <v>610</v>
      </c>
      <c r="M550" s="48" t="s">
        <v>610</v>
      </c>
      <c r="N550" s="48"/>
      <c r="O550" s="47" t="s">
        <v>976</v>
      </c>
      <c r="P550" s="48" t="s">
        <v>610</v>
      </c>
      <c r="Q550" s="48"/>
      <c r="R550" s="47" t="b">
        <v>0</v>
      </c>
      <c r="S550" s="48" t="s">
        <v>433</v>
      </c>
      <c r="T550" s="48" t="s">
        <v>434</v>
      </c>
      <c r="U550" s="48">
        <v>30</v>
      </c>
      <c r="V550" s="48" t="s">
        <v>234</v>
      </c>
      <c r="W550" s="48" t="s">
        <v>235</v>
      </c>
      <c r="X550" s="48" t="s">
        <v>236</v>
      </c>
      <c r="Y550" s="47"/>
      <c r="Z550" s="48" t="s">
        <v>84</v>
      </c>
      <c r="AA550" s="49">
        <v>17760</v>
      </c>
      <c r="AB550" s="49">
        <v>15984</v>
      </c>
      <c r="AC550" s="49">
        <v>100</v>
      </c>
      <c r="AD550" s="47" t="b">
        <v>1</v>
      </c>
      <c r="AE550" s="50">
        <v>10</v>
      </c>
      <c r="AF550" s="48" t="s">
        <v>9</v>
      </c>
      <c r="AG550" s="49">
        <v>1</v>
      </c>
      <c r="AH550" s="49">
        <v>15984</v>
      </c>
      <c r="AI550" s="49">
        <v>1453091</v>
      </c>
      <c r="AJ550" s="49">
        <v>145309</v>
      </c>
      <c r="AK550" s="49">
        <v>1598400</v>
      </c>
      <c r="AL550" s="50">
        <v>1453091</v>
      </c>
      <c r="AM550" s="50">
        <v>145309</v>
      </c>
      <c r="AN550" s="50">
        <v>1598400</v>
      </c>
      <c r="AO550" s="47"/>
      <c r="AP550" s="48" t="s">
        <v>84</v>
      </c>
      <c r="AQ550" s="51">
        <v>100</v>
      </c>
      <c r="AR550" s="48" t="s">
        <v>221</v>
      </c>
      <c r="AS550" s="48">
        <v>25001</v>
      </c>
      <c r="AT550" s="47" t="b">
        <v>0</v>
      </c>
      <c r="AU550" s="48" t="s">
        <v>81</v>
      </c>
      <c r="AV550" s="48"/>
      <c r="AW550" s="48" t="s">
        <v>222</v>
      </c>
      <c r="AX550" s="48"/>
      <c r="AY550" s="48" t="s">
        <v>85</v>
      </c>
      <c r="AZ550" s="47" t="b">
        <v>0</v>
      </c>
      <c r="BA550" s="47"/>
      <c r="BB550" s="47"/>
      <c r="BC550" s="48"/>
      <c r="BD550" s="48"/>
      <c r="BE550" s="47" t="b">
        <v>0</v>
      </c>
      <c r="BF550" s="47" t="b">
        <v>0</v>
      </c>
      <c r="BG550" s="48"/>
      <c r="BH550" s="48"/>
      <c r="BI550" s="49">
        <v>0</v>
      </c>
      <c r="BJ550" s="49">
        <v>0</v>
      </c>
      <c r="BK550" s="49">
        <v>1598400</v>
      </c>
      <c r="BL550" s="48"/>
      <c r="BM550" s="48"/>
      <c r="BN550" s="48"/>
      <c r="BO550" s="48"/>
      <c r="BP550" s="48" t="s">
        <v>181</v>
      </c>
      <c r="BQ550" s="48"/>
      <c r="BR550" s="48"/>
      <c r="BS550" s="48">
        <v>0</v>
      </c>
      <c r="BT550" s="48"/>
      <c r="BU550" s="48"/>
      <c r="BW550" s="24" t="str">
        <f ca="1">VLOOKUP(BX550,Data!B:D,3,0)</f>
        <v>김화니</v>
      </c>
      <c r="BX550" s="24" t="str">
        <f>IFERROR(VLOOKUP(M550, 할인점점포등록!E:I, 5, 0), M550)</f>
        <v>태인약품</v>
      </c>
    </row>
    <row r="551" spans="2:76" ht="16.5" customHeight="1" x14ac:dyDescent="0.3">
      <c r="B551" s="47"/>
      <c r="C551" s="47" t="b">
        <v>1</v>
      </c>
      <c r="D551" s="48"/>
      <c r="E551" s="48" t="s">
        <v>211</v>
      </c>
      <c r="F551" s="48">
        <v>202610060007</v>
      </c>
      <c r="G551" s="52">
        <v>46301</v>
      </c>
      <c r="H551" s="48" t="s">
        <v>82</v>
      </c>
      <c r="I551" s="48" t="s">
        <v>83</v>
      </c>
      <c r="J551" s="48" t="s">
        <v>212</v>
      </c>
      <c r="K551" s="48" t="s">
        <v>213</v>
      </c>
      <c r="L551" s="48" t="s">
        <v>550</v>
      </c>
      <c r="M551" s="48" t="s">
        <v>550</v>
      </c>
      <c r="N551" s="48"/>
      <c r="O551" s="47" t="s">
        <v>551</v>
      </c>
      <c r="P551" s="48" t="s">
        <v>550</v>
      </c>
      <c r="Q551" s="48"/>
      <c r="R551" s="47" t="b">
        <v>0</v>
      </c>
      <c r="S551" s="48" t="s">
        <v>216</v>
      </c>
      <c r="T551" s="48" t="s">
        <v>217</v>
      </c>
      <c r="U551" s="48">
        <v>90</v>
      </c>
      <c r="V551" s="48" t="s">
        <v>218</v>
      </c>
      <c r="W551" s="48" t="s">
        <v>219</v>
      </c>
      <c r="X551" s="48" t="s">
        <v>220</v>
      </c>
      <c r="Y551" s="47"/>
      <c r="Z551" s="48" t="s">
        <v>84</v>
      </c>
      <c r="AA551" s="49">
        <v>36000</v>
      </c>
      <c r="AB551" s="49">
        <v>27990</v>
      </c>
      <c r="AC551" s="49">
        <v>630</v>
      </c>
      <c r="AD551" s="47" t="b">
        <v>1</v>
      </c>
      <c r="AE551" s="50">
        <v>10</v>
      </c>
      <c r="AF551" s="48" t="s">
        <v>9</v>
      </c>
      <c r="AG551" s="49">
        <v>1</v>
      </c>
      <c r="AH551" s="49">
        <v>27990</v>
      </c>
      <c r="AI551" s="49">
        <v>16030636</v>
      </c>
      <c r="AJ551" s="49">
        <v>1603064</v>
      </c>
      <c r="AK551" s="49">
        <v>17633700</v>
      </c>
      <c r="AL551" s="50">
        <v>16030636</v>
      </c>
      <c r="AM551" s="50">
        <v>1603064</v>
      </c>
      <c r="AN551" s="50">
        <v>17633700</v>
      </c>
      <c r="AO551" s="47"/>
      <c r="AP551" s="48" t="s">
        <v>84</v>
      </c>
      <c r="AQ551" s="51">
        <v>630</v>
      </c>
      <c r="AR551" s="48" t="s">
        <v>221</v>
      </c>
      <c r="AS551" s="48">
        <v>26004</v>
      </c>
      <c r="AT551" s="47" t="b">
        <v>0</v>
      </c>
      <c r="AU551" s="48" t="s">
        <v>81</v>
      </c>
      <c r="AV551" s="48"/>
      <c r="AW551" s="48" t="s">
        <v>222</v>
      </c>
      <c r="AX551" s="48"/>
      <c r="AY551" s="48" t="s">
        <v>85</v>
      </c>
      <c r="AZ551" s="47" t="b">
        <v>0</v>
      </c>
      <c r="BA551" s="47"/>
      <c r="BB551" s="47"/>
      <c r="BC551" s="48"/>
      <c r="BD551" s="48"/>
      <c r="BE551" s="47" t="b">
        <v>0</v>
      </c>
      <c r="BF551" s="47" t="b">
        <v>0</v>
      </c>
      <c r="BG551" s="48"/>
      <c r="BH551" s="48"/>
      <c r="BI551" s="49">
        <v>0</v>
      </c>
      <c r="BJ551" s="49">
        <v>0</v>
      </c>
      <c r="BK551" s="49">
        <v>17633700</v>
      </c>
      <c r="BL551" s="48"/>
      <c r="BM551" s="48"/>
      <c r="BN551" s="48"/>
      <c r="BO551" s="48"/>
      <c r="BP551" s="48" t="s">
        <v>181</v>
      </c>
      <c r="BQ551" s="48"/>
      <c r="BR551" s="48"/>
      <c r="BS551" s="48">
        <v>0</v>
      </c>
      <c r="BT551" s="48"/>
      <c r="BU551" s="48"/>
      <c r="BW551" s="24" t="str">
        <f ca="1">VLOOKUP(BX551,Data!B:D,3,0)</f>
        <v>김화니</v>
      </c>
      <c r="BX551" s="24" t="str">
        <f>IFERROR(VLOOKUP(M551, 할인점점포등록!E:I, 5, 0), M551)</f>
        <v>제일팜</v>
      </c>
    </row>
    <row r="552" spans="2:76" ht="16.5" customHeight="1" x14ac:dyDescent="0.3">
      <c r="B552" s="47"/>
      <c r="C552" s="47" t="b">
        <v>1</v>
      </c>
      <c r="D552" s="48"/>
      <c r="E552" s="48" t="s">
        <v>211</v>
      </c>
      <c r="F552" s="48">
        <v>202610060008</v>
      </c>
      <c r="G552" s="52">
        <v>46301</v>
      </c>
      <c r="H552" s="48" t="s">
        <v>82</v>
      </c>
      <c r="I552" s="48" t="s">
        <v>83</v>
      </c>
      <c r="J552" s="48" t="s">
        <v>350</v>
      </c>
      <c r="K552" s="48" t="s">
        <v>651</v>
      </c>
      <c r="L552" s="48" t="s">
        <v>1060</v>
      </c>
      <c r="M552" s="48" t="s">
        <v>1060</v>
      </c>
      <c r="N552" s="48"/>
      <c r="O552" s="47" t="s">
        <v>1061</v>
      </c>
      <c r="P552" s="48" t="s">
        <v>1060</v>
      </c>
      <c r="Q552" s="48"/>
      <c r="R552" s="47" t="b">
        <v>0</v>
      </c>
      <c r="S552" s="48" t="s">
        <v>355</v>
      </c>
      <c r="T552" s="48" t="s">
        <v>356</v>
      </c>
      <c r="U552" s="48" t="s">
        <v>357</v>
      </c>
      <c r="V552" s="48" t="s">
        <v>234</v>
      </c>
      <c r="W552" s="48" t="s">
        <v>358</v>
      </c>
      <c r="X552" s="48" t="s">
        <v>359</v>
      </c>
      <c r="Y552" s="47"/>
      <c r="Z552" s="48" t="s">
        <v>84</v>
      </c>
      <c r="AA552" s="49">
        <v>77000</v>
      </c>
      <c r="AB552" s="49">
        <v>77000</v>
      </c>
      <c r="AC552" s="49">
        <v>10</v>
      </c>
      <c r="AD552" s="47" t="b">
        <v>1</v>
      </c>
      <c r="AE552" s="50">
        <v>10</v>
      </c>
      <c r="AF552" s="48" t="s">
        <v>9</v>
      </c>
      <c r="AG552" s="49">
        <v>1</v>
      </c>
      <c r="AH552" s="49">
        <v>77000</v>
      </c>
      <c r="AI552" s="49">
        <v>700000</v>
      </c>
      <c r="AJ552" s="49">
        <v>70000</v>
      </c>
      <c r="AK552" s="49">
        <v>770000</v>
      </c>
      <c r="AL552" s="50">
        <v>700000</v>
      </c>
      <c r="AM552" s="50">
        <v>70000</v>
      </c>
      <c r="AN552" s="50">
        <v>770000</v>
      </c>
      <c r="AO552" s="47"/>
      <c r="AP552" s="48" t="s">
        <v>84</v>
      </c>
      <c r="AQ552" s="51">
        <v>10</v>
      </c>
      <c r="AR552" s="48" t="s">
        <v>221</v>
      </c>
      <c r="AS552" s="48" t="s">
        <v>360</v>
      </c>
      <c r="AT552" s="47" t="b">
        <v>0</v>
      </c>
      <c r="AU552" s="48" t="s">
        <v>81</v>
      </c>
      <c r="AV552" s="48"/>
      <c r="AW552" s="48" t="s">
        <v>222</v>
      </c>
      <c r="AX552" s="48"/>
      <c r="AY552" s="48" t="s">
        <v>85</v>
      </c>
      <c r="AZ552" s="47" t="b">
        <v>0</v>
      </c>
      <c r="BA552" s="47"/>
      <c r="BB552" s="47"/>
      <c r="BC552" s="48"/>
      <c r="BD552" s="48"/>
      <c r="BE552" s="47" t="b">
        <v>0</v>
      </c>
      <c r="BF552" s="47" t="b">
        <v>0</v>
      </c>
      <c r="BG552" s="48"/>
      <c r="BH552" s="48"/>
      <c r="BI552" s="49">
        <v>0</v>
      </c>
      <c r="BJ552" s="49">
        <v>0</v>
      </c>
      <c r="BK552" s="49">
        <v>770000</v>
      </c>
      <c r="BL552" s="48"/>
      <c r="BM552" s="48"/>
      <c r="BN552" s="48"/>
      <c r="BO552" s="48"/>
      <c r="BP552" s="48" t="s">
        <v>181</v>
      </c>
      <c r="BQ552" s="48"/>
      <c r="BR552" s="48"/>
      <c r="BS552" s="48">
        <v>0</v>
      </c>
      <c r="BT552" s="48"/>
      <c r="BU552" s="48"/>
      <c r="BW552" s="24" t="str">
        <f ca="1">VLOOKUP(BX552,Data!B:D,3,0)</f>
        <v>문혁표1</v>
      </c>
      <c r="BX552" s="24" t="str">
        <f>IFERROR(VLOOKUP(M552, 할인점점포등록!E:I, 5, 0), M552)</f>
        <v>리본코리아(의료기기)</v>
      </c>
    </row>
    <row r="553" spans="2:76" ht="16.5" customHeight="1" x14ac:dyDescent="0.3">
      <c r="B553" s="47"/>
      <c r="C553" s="47" t="b">
        <v>1</v>
      </c>
      <c r="D553" s="48"/>
      <c r="E553" s="48" t="s">
        <v>211</v>
      </c>
      <c r="F553" s="48">
        <v>202610060009</v>
      </c>
      <c r="G553" s="52">
        <v>46301</v>
      </c>
      <c r="H553" s="48" t="s">
        <v>82</v>
      </c>
      <c r="I553" s="48" t="s">
        <v>83</v>
      </c>
      <c r="J553" s="48" t="s">
        <v>212</v>
      </c>
      <c r="K553" s="48" t="s">
        <v>213</v>
      </c>
      <c r="L553" s="48" t="s">
        <v>247</v>
      </c>
      <c r="M553" s="48" t="s">
        <v>247</v>
      </c>
      <c r="N553" s="48"/>
      <c r="O553" s="47" t="s">
        <v>248</v>
      </c>
      <c r="P553" s="48" t="s">
        <v>247</v>
      </c>
      <c r="Q553" s="48"/>
      <c r="R553" s="47" t="b">
        <v>0</v>
      </c>
      <c r="S553" s="48" t="s">
        <v>423</v>
      </c>
      <c r="T553" s="48" t="s">
        <v>424</v>
      </c>
      <c r="U553" s="48">
        <v>28</v>
      </c>
      <c r="V553" s="48" t="s">
        <v>234</v>
      </c>
      <c r="W553" s="48" t="s">
        <v>235</v>
      </c>
      <c r="X553" s="48" t="s">
        <v>236</v>
      </c>
      <c r="Y553" s="47"/>
      <c r="Z553" s="48" t="s">
        <v>84</v>
      </c>
      <c r="AA553" s="49">
        <v>30800</v>
      </c>
      <c r="AB553" s="49">
        <v>27720</v>
      </c>
      <c r="AC553" s="49">
        <v>10</v>
      </c>
      <c r="AD553" s="47" t="b">
        <v>1</v>
      </c>
      <c r="AE553" s="50">
        <v>10</v>
      </c>
      <c r="AF553" s="48" t="s">
        <v>9</v>
      </c>
      <c r="AG553" s="49">
        <v>1</v>
      </c>
      <c r="AH553" s="49">
        <v>27720</v>
      </c>
      <c r="AI553" s="49">
        <v>252000</v>
      </c>
      <c r="AJ553" s="49">
        <v>25200</v>
      </c>
      <c r="AK553" s="49">
        <v>277200</v>
      </c>
      <c r="AL553" s="50">
        <v>252000</v>
      </c>
      <c r="AM553" s="50">
        <v>25200</v>
      </c>
      <c r="AN553" s="50">
        <v>277200</v>
      </c>
      <c r="AO553" s="47"/>
      <c r="AP553" s="48" t="s">
        <v>84</v>
      </c>
      <c r="AQ553" s="51">
        <v>10</v>
      </c>
      <c r="AR553" s="48" t="s">
        <v>221</v>
      </c>
      <c r="AS553" s="48">
        <v>26001</v>
      </c>
      <c r="AT553" s="47" t="b">
        <v>0</v>
      </c>
      <c r="AU553" s="48" t="s">
        <v>81</v>
      </c>
      <c r="AV553" s="48"/>
      <c r="AW553" s="48" t="s">
        <v>222</v>
      </c>
      <c r="AX553" s="48"/>
      <c r="AY553" s="48" t="s">
        <v>85</v>
      </c>
      <c r="AZ553" s="47" t="b">
        <v>0</v>
      </c>
      <c r="BA553" s="47"/>
      <c r="BB553" s="47"/>
      <c r="BC553" s="48"/>
      <c r="BD553" s="48"/>
      <c r="BE553" s="47" t="b">
        <v>0</v>
      </c>
      <c r="BF553" s="47" t="b">
        <v>0</v>
      </c>
      <c r="BG553" s="48"/>
      <c r="BH553" s="48"/>
      <c r="BI553" s="49">
        <v>0</v>
      </c>
      <c r="BJ553" s="49">
        <v>0</v>
      </c>
      <c r="BK553" s="49">
        <v>277200</v>
      </c>
      <c r="BL553" s="48"/>
      <c r="BM553" s="48"/>
      <c r="BN553" s="48"/>
      <c r="BO553" s="48"/>
      <c r="BP553" s="48" t="s">
        <v>181</v>
      </c>
      <c r="BQ553" s="48"/>
      <c r="BR553" s="48"/>
      <c r="BS553" s="48">
        <v>0</v>
      </c>
      <c r="BT553" s="48"/>
      <c r="BU553" s="48"/>
      <c r="BW553" s="24" t="str">
        <f ca="1">VLOOKUP(BX553,Data!B:D,3,0)</f>
        <v>김화니</v>
      </c>
      <c r="BX553" s="24" t="str">
        <f>IFERROR(VLOOKUP(M553, 할인점점포등록!E:I, 5, 0), M553)</f>
        <v>백제약품전주지점</v>
      </c>
    </row>
    <row r="554" spans="2:76" ht="16.5" customHeight="1" x14ac:dyDescent="0.3">
      <c r="B554" s="47"/>
      <c r="C554" s="47" t="b">
        <v>1</v>
      </c>
      <c r="D554" s="48"/>
      <c r="E554" s="48" t="s">
        <v>211</v>
      </c>
      <c r="F554" s="48">
        <v>202610060009</v>
      </c>
      <c r="G554" s="52">
        <v>46301</v>
      </c>
      <c r="H554" s="48" t="s">
        <v>82</v>
      </c>
      <c r="I554" s="48" t="s">
        <v>83</v>
      </c>
      <c r="J554" s="48" t="s">
        <v>212</v>
      </c>
      <c r="K554" s="48" t="s">
        <v>213</v>
      </c>
      <c r="L554" s="48" t="s">
        <v>247</v>
      </c>
      <c r="M554" s="48" t="s">
        <v>247</v>
      </c>
      <c r="N554" s="48"/>
      <c r="O554" s="47" t="s">
        <v>248</v>
      </c>
      <c r="P554" s="48" t="s">
        <v>247</v>
      </c>
      <c r="Q554" s="48"/>
      <c r="R554" s="47" t="b">
        <v>0</v>
      </c>
      <c r="S554" s="48" t="s">
        <v>317</v>
      </c>
      <c r="T554" s="48" t="s">
        <v>318</v>
      </c>
      <c r="U554" s="48">
        <v>21</v>
      </c>
      <c r="V554" s="48" t="s">
        <v>218</v>
      </c>
      <c r="W554" s="48" t="s">
        <v>219</v>
      </c>
      <c r="X554" s="48" t="s">
        <v>225</v>
      </c>
      <c r="Y554" s="47"/>
      <c r="Z554" s="48" t="s">
        <v>84</v>
      </c>
      <c r="AA554" s="49">
        <v>33600</v>
      </c>
      <c r="AB554" s="49">
        <v>30240</v>
      </c>
      <c r="AC554" s="49">
        <v>50</v>
      </c>
      <c r="AD554" s="47" t="b">
        <v>1</v>
      </c>
      <c r="AE554" s="50">
        <v>10</v>
      </c>
      <c r="AF554" s="48" t="s">
        <v>9</v>
      </c>
      <c r="AG554" s="49">
        <v>1</v>
      </c>
      <c r="AH554" s="49">
        <v>30240</v>
      </c>
      <c r="AI554" s="49">
        <v>1374545</v>
      </c>
      <c r="AJ554" s="49">
        <v>137455</v>
      </c>
      <c r="AK554" s="49">
        <v>1512000</v>
      </c>
      <c r="AL554" s="50">
        <v>1374545</v>
      </c>
      <c r="AM554" s="50">
        <v>137455</v>
      </c>
      <c r="AN554" s="50">
        <v>1512000</v>
      </c>
      <c r="AO554" s="47"/>
      <c r="AP554" s="48" t="s">
        <v>84</v>
      </c>
      <c r="AQ554" s="51">
        <v>50</v>
      </c>
      <c r="AR554" s="48" t="s">
        <v>221</v>
      </c>
      <c r="AS554" s="48">
        <v>25002</v>
      </c>
      <c r="AT554" s="47" t="b">
        <v>0</v>
      </c>
      <c r="AU554" s="48" t="s">
        <v>81</v>
      </c>
      <c r="AV554" s="48"/>
      <c r="AW554" s="48" t="s">
        <v>222</v>
      </c>
      <c r="AX554" s="48"/>
      <c r="AY554" s="48" t="s">
        <v>85</v>
      </c>
      <c r="AZ554" s="47" t="b">
        <v>0</v>
      </c>
      <c r="BA554" s="47"/>
      <c r="BB554" s="47"/>
      <c r="BC554" s="48"/>
      <c r="BD554" s="48"/>
      <c r="BE554" s="47" t="b">
        <v>0</v>
      </c>
      <c r="BF554" s="47" t="b">
        <v>0</v>
      </c>
      <c r="BG554" s="48"/>
      <c r="BH554" s="48"/>
      <c r="BI554" s="49">
        <v>0</v>
      </c>
      <c r="BJ554" s="49">
        <v>0</v>
      </c>
      <c r="BK554" s="49">
        <v>1512000</v>
      </c>
      <c r="BL554" s="48"/>
      <c r="BM554" s="48"/>
      <c r="BN554" s="48"/>
      <c r="BO554" s="48"/>
      <c r="BP554" s="48" t="s">
        <v>181</v>
      </c>
      <c r="BQ554" s="48"/>
      <c r="BR554" s="48"/>
      <c r="BS554" s="48">
        <v>0</v>
      </c>
      <c r="BT554" s="48"/>
      <c r="BU554" s="48"/>
      <c r="BW554" s="24" t="str">
        <f ca="1">VLOOKUP(BX554,Data!B:D,3,0)</f>
        <v>김화니</v>
      </c>
      <c r="BX554" s="24" t="str">
        <f>IFERROR(VLOOKUP(M554, 할인점점포등록!E:I, 5, 0), M554)</f>
        <v>백제약품전주지점</v>
      </c>
    </row>
    <row r="555" spans="2:76" ht="16.5" customHeight="1" x14ac:dyDescent="0.3">
      <c r="B555" s="47"/>
      <c r="C555" s="47" t="b">
        <v>1</v>
      </c>
      <c r="D555" s="48"/>
      <c r="E555" s="48" t="s">
        <v>211</v>
      </c>
      <c r="F555" s="48">
        <v>202610060009</v>
      </c>
      <c r="G555" s="52">
        <v>46301</v>
      </c>
      <c r="H555" s="48" t="s">
        <v>82</v>
      </c>
      <c r="I555" s="48" t="s">
        <v>83</v>
      </c>
      <c r="J555" s="48" t="s">
        <v>212</v>
      </c>
      <c r="K555" s="48" t="s">
        <v>213</v>
      </c>
      <c r="L555" s="48" t="s">
        <v>247</v>
      </c>
      <c r="M555" s="48" t="s">
        <v>247</v>
      </c>
      <c r="N555" s="48"/>
      <c r="O555" s="47" t="s">
        <v>248</v>
      </c>
      <c r="P555" s="48" t="s">
        <v>247</v>
      </c>
      <c r="Q555" s="48"/>
      <c r="R555" s="47" t="b">
        <v>0</v>
      </c>
      <c r="S555" s="48" t="s">
        <v>216</v>
      </c>
      <c r="T555" s="48" t="s">
        <v>217</v>
      </c>
      <c r="U555" s="48">
        <v>90</v>
      </c>
      <c r="V555" s="48" t="s">
        <v>218</v>
      </c>
      <c r="W555" s="48" t="s">
        <v>219</v>
      </c>
      <c r="X555" s="48" t="s">
        <v>220</v>
      </c>
      <c r="Y555" s="47"/>
      <c r="Z555" s="48" t="s">
        <v>84</v>
      </c>
      <c r="AA555" s="49">
        <v>36000</v>
      </c>
      <c r="AB555" s="49">
        <v>32400</v>
      </c>
      <c r="AC555" s="49">
        <v>3</v>
      </c>
      <c r="AD555" s="47" t="b">
        <v>1</v>
      </c>
      <c r="AE555" s="50">
        <v>10</v>
      </c>
      <c r="AF555" s="48" t="s">
        <v>9</v>
      </c>
      <c r="AG555" s="49">
        <v>1</v>
      </c>
      <c r="AH555" s="49">
        <v>32400</v>
      </c>
      <c r="AI555" s="49">
        <v>88364</v>
      </c>
      <c r="AJ555" s="49">
        <v>8836</v>
      </c>
      <c r="AK555" s="49">
        <v>97200</v>
      </c>
      <c r="AL555" s="50">
        <v>88364</v>
      </c>
      <c r="AM555" s="50">
        <v>8836</v>
      </c>
      <c r="AN555" s="50">
        <v>97200</v>
      </c>
      <c r="AO555" s="47"/>
      <c r="AP555" s="48" t="s">
        <v>84</v>
      </c>
      <c r="AQ555" s="51">
        <v>3</v>
      </c>
      <c r="AR555" s="48" t="s">
        <v>221</v>
      </c>
      <c r="AS555" s="48">
        <v>26003</v>
      </c>
      <c r="AT555" s="47" t="b">
        <v>0</v>
      </c>
      <c r="AU555" s="48" t="s">
        <v>81</v>
      </c>
      <c r="AV555" s="48"/>
      <c r="AW555" s="48" t="s">
        <v>222</v>
      </c>
      <c r="AX555" s="48"/>
      <c r="AY555" s="48" t="s">
        <v>85</v>
      </c>
      <c r="AZ555" s="47" t="b">
        <v>0</v>
      </c>
      <c r="BA555" s="47"/>
      <c r="BB555" s="47"/>
      <c r="BC555" s="48"/>
      <c r="BD555" s="48"/>
      <c r="BE555" s="47" t="b">
        <v>0</v>
      </c>
      <c r="BF555" s="47" t="b">
        <v>0</v>
      </c>
      <c r="BG555" s="48"/>
      <c r="BH555" s="48"/>
      <c r="BI555" s="49">
        <v>0</v>
      </c>
      <c r="BJ555" s="49">
        <v>0</v>
      </c>
      <c r="BK555" s="49">
        <v>97200</v>
      </c>
      <c r="BL555" s="48"/>
      <c r="BM555" s="48"/>
      <c r="BN555" s="48"/>
      <c r="BO555" s="48"/>
      <c r="BP555" s="48" t="s">
        <v>181</v>
      </c>
      <c r="BQ555" s="48"/>
      <c r="BR555" s="48"/>
      <c r="BS555" s="48">
        <v>0</v>
      </c>
      <c r="BT555" s="48"/>
      <c r="BU555" s="48"/>
      <c r="BW555" s="24" t="str">
        <f ca="1">VLOOKUP(BX555,Data!B:D,3,0)</f>
        <v>김화니</v>
      </c>
      <c r="BX555" s="24" t="str">
        <f>IFERROR(VLOOKUP(M555, 할인점점포등록!E:I, 5, 0), M555)</f>
        <v>백제약품전주지점</v>
      </c>
    </row>
    <row r="556" spans="2:76" ht="16.5" customHeight="1" x14ac:dyDescent="0.3">
      <c r="B556" s="47"/>
      <c r="C556" s="47" t="b">
        <v>1</v>
      </c>
      <c r="D556" s="48"/>
      <c r="E556" s="48" t="s">
        <v>211</v>
      </c>
      <c r="F556" s="48">
        <v>202610060009</v>
      </c>
      <c r="G556" s="52">
        <v>46301</v>
      </c>
      <c r="H556" s="48" t="s">
        <v>82</v>
      </c>
      <c r="I556" s="48" t="s">
        <v>83</v>
      </c>
      <c r="J556" s="48" t="s">
        <v>212</v>
      </c>
      <c r="K556" s="48" t="s">
        <v>213</v>
      </c>
      <c r="L556" s="48" t="s">
        <v>247</v>
      </c>
      <c r="M556" s="48" t="s">
        <v>247</v>
      </c>
      <c r="N556" s="48"/>
      <c r="O556" s="47" t="s">
        <v>248</v>
      </c>
      <c r="P556" s="48" t="s">
        <v>247</v>
      </c>
      <c r="Q556" s="48"/>
      <c r="R556" s="47" t="b">
        <v>0</v>
      </c>
      <c r="S556" s="48" t="s">
        <v>303</v>
      </c>
      <c r="T556" s="48" t="s">
        <v>259</v>
      </c>
      <c r="U556" s="48">
        <v>30</v>
      </c>
      <c r="V556" s="48" t="s">
        <v>234</v>
      </c>
      <c r="W556" s="48" t="s">
        <v>235</v>
      </c>
      <c r="X556" s="48" t="s">
        <v>236</v>
      </c>
      <c r="Y556" s="47"/>
      <c r="Z556" s="48" t="s">
        <v>84</v>
      </c>
      <c r="AA556" s="49">
        <v>3090</v>
      </c>
      <c r="AB556" s="49">
        <v>2781</v>
      </c>
      <c r="AC556" s="49">
        <v>10</v>
      </c>
      <c r="AD556" s="47" t="b">
        <v>1</v>
      </c>
      <c r="AE556" s="50">
        <v>10</v>
      </c>
      <c r="AF556" s="48" t="s">
        <v>9</v>
      </c>
      <c r="AG556" s="49">
        <v>1</v>
      </c>
      <c r="AH556" s="49">
        <v>2781</v>
      </c>
      <c r="AI556" s="49">
        <v>25282</v>
      </c>
      <c r="AJ556" s="49">
        <v>2528</v>
      </c>
      <c r="AK556" s="49">
        <v>27810</v>
      </c>
      <c r="AL556" s="50">
        <v>25282</v>
      </c>
      <c r="AM556" s="50">
        <v>2528</v>
      </c>
      <c r="AN556" s="50">
        <v>27810</v>
      </c>
      <c r="AO556" s="47"/>
      <c r="AP556" s="48" t="s">
        <v>84</v>
      </c>
      <c r="AQ556" s="51">
        <v>10</v>
      </c>
      <c r="AR556" s="48" t="s">
        <v>221</v>
      </c>
      <c r="AS556" s="48" t="s">
        <v>304</v>
      </c>
      <c r="AT556" s="47" t="b">
        <v>0</v>
      </c>
      <c r="AU556" s="48" t="s">
        <v>81</v>
      </c>
      <c r="AV556" s="48"/>
      <c r="AW556" s="48" t="s">
        <v>222</v>
      </c>
      <c r="AX556" s="48"/>
      <c r="AY556" s="48" t="s">
        <v>85</v>
      </c>
      <c r="AZ556" s="47" t="b">
        <v>0</v>
      </c>
      <c r="BA556" s="47"/>
      <c r="BB556" s="47"/>
      <c r="BC556" s="48"/>
      <c r="BD556" s="48"/>
      <c r="BE556" s="47" t="b">
        <v>0</v>
      </c>
      <c r="BF556" s="47" t="b">
        <v>0</v>
      </c>
      <c r="BG556" s="48"/>
      <c r="BH556" s="48"/>
      <c r="BI556" s="49">
        <v>0</v>
      </c>
      <c r="BJ556" s="49">
        <v>0</v>
      </c>
      <c r="BK556" s="49">
        <v>27810</v>
      </c>
      <c r="BL556" s="48"/>
      <c r="BM556" s="48"/>
      <c r="BN556" s="48"/>
      <c r="BO556" s="48"/>
      <c r="BP556" s="48" t="s">
        <v>181</v>
      </c>
      <c r="BQ556" s="48"/>
      <c r="BR556" s="48"/>
      <c r="BS556" s="48">
        <v>0</v>
      </c>
      <c r="BT556" s="48"/>
      <c r="BU556" s="48"/>
      <c r="BW556" s="24" t="str">
        <f ca="1">VLOOKUP(BX556,Data!B:D,3,0)</f>
        <v>김화니</v>
      </c>
      <c r="BX556" s="24" t="str">
        <f>IFERROR(VLOOKUP(M556, 할인점점포등록!E:I, 5, 0), M556)</f>
        <v>백제약품전주지점</v>
      </c>
    </row>
    <row r="557" spans="2:76" ht="16.5" customHeight="1" x14ac:dyDescent="0.3">
      <c r="B557" s="47"/>
      <c r="C557" s="47" t="b">
        <v>1</v>
      </c>
      <c r="D557" s="48"/>
      <c r="E557" s="48" t="s">
        <v>211</v>
      </c>
      <c r="F557" s="48">
        <v>202610060010</v>
      </c>
      <c r="G557" s="52">
        <v>46301</v>
      </c>
      <c r="H557" s="48" t="s">
        <v>82</v>
      </c>
      <c r="I557" s="48" t="s">
        <v>83</v>
      </c>
      <c r="J557" s="48" t="s">
        <v>212</v>
      </c>
      <c r="K557" s="48" t="s">
        <v>213</v>
      </c>
      <c r="L557" s="48" t="s">
        <v>557</v>
      </c>
      <c r="M557" s="48" t="s">
        <v>557</v>
      </c>
      <c r="N557" s="48"/>
      <c r="O557" s="47" t="s">
        <v>558</v>
      </c>
      <c r="P557" s="48" t="s">
        <v>557</v>
      </c>
      <c r="Q557" s="48"/>
      <c r="R557" s="47" t="b">
        <v>0</v>
      </c>
      <c r="S557" s="48" t="s">
        <v>321</v>
      </c>
      <c r="T557" s="48" t="s">
        <v>322</v>
      </c>
      <c r="U557" s="48">
        <v>100</v>
      </c>
      <c r="V557" s="48" t="s">
        <v>86</v>
      </c>
      <c r="W557" s="48" t="s">
        <v>283</v>
      </c>
      <c r="X557" s="48" t="s">
        <v>284</v>
      </c>
      <c r="Y557" s="47"/>
      <c r="Z557" s="48" t="s">
        <v>84</v>
      </c>
      <c r="AA557" s="49">
        <v>16800</v>
      </c>
      <c r="AB557" s="49">
        <v>15120</v>
      </c>
      <c r="AC557" s="49">
        <v>5</v>
      </c>
      <c r="AD557" s="47" t="b">
        <v>1</v>
      </c>
      <c r="AE557" s="50">
        <v>10</v>
      </c>
      <c r="AF557" s="48" t="s">
        <v>9</v>
      </c>
      <c r="AG557" s="49">
        <v>1</v>
      </c>
      <c r="AH557" s="49">
        <v>15120</v>
      </c>
      <c r="AI557" s="49">
        <v>68727</v>
      </c>
      <c r="AJ557" s="49">
        <v>6873</v>
      </c>
      <c r="AK557" s="49">
        <v>75600</v>
      </c>
      <c r="AL557" s="50">
        <v>68727</v>
      </c>
      <c r="AM557" s="50">
        <v>6873</v>
      </c>
      <c r="AN557" s="50">
        <v>75600</v>
      </c>
      <c r="AO557" s="47"/>
      <c r="AP557" s="48" t="s">
        <v>84</v>
      </c>
      <c r="AQ557" s="51">
        <v>5</v>
      </c>
      <c r="AR557" s="48" t="s">
        <v>221</v>
      </c>
      <c r="AS557" s="48">
        <v>24001</v>
      </c>
      <c r="AT557" s="47" t="b">
        <v>0</v>
      </c>
      <c r="AU557" s="48" t="s">
        <v>81</v>
      </c>
      <c r="AV557" s="48"/>
      <c r="AW557" s="48" t="s">
        <v>222</v>
      </c>
      <c r="AX557" s="48"/>
      <c r="AY557" s="48" t="s">
        <v>85</v>
      </c>
      <c r="AZ557" s="47" t="b">
        <v>0</v>
      </c>
      <c r="BA557" s="47"/>
      <c r="BB557" s="47"/>
      <c r="BC557" s="48"/>
      <c r="BD557" s="48"/>
      <c r="BE557" s="47" t="b">
        <v>0</v>
      </c>
      <c r="BF557" s="47" t="b">
        <v>0</v>
      </c>
      <c r="BG557" s="48"/>
      <c r="BH557" s="48"/>
      <c r="BI557" s="49">
        <v>0</v>
      </c>
      <c r="BJ557" s="49">
        <v>0</v>
      </c>
      <c r="BK557" s="49">
        <v>75600</v>
      </c>
      <c r="BL557" s="48"/>
      <c r="BM557" s="48"/>
      <c r="BN557" s="48"/>
      <c r="BO557" s="48"/>
      <c r="BP557" s="48" t="s">
        <v>86</v>
      </c>
      <c r="BQ557" s="48"/>
      <c r="BR557" s="48"/>
      <c r="BS557" s="48">
        <v>0</v>
      </c>
      <c r="BT557" s="48"/>
      <c r="BU557" s="48"/>
      <c r="BW557" s="24" t="str">
        <f ca="1">VLOOKUP(BX557,Data!B:D,3,0)</f>
        <v>김화니</v>
      </c>
      <c r="BX557" s="24" t="str">
        <f>IFERROR(VLOOKUP(M557, 할인점점포등록!E:I, 5, 0), M557)</f>
        <v>유진약품</v>
      </c>
    </row>
    <row r="558" spans="2:76" ht="16.5" customHeight="1" x14ac:dyDescent="0.3">
      <c r="B558" s="47"/>
      <c r="C558" s="47" t="b">
        <v>1</v>
      </c>
      <c r="D558" s="48"/>
      <c r="E558" s="48" t="s">
        <v>211</v>
      </c>
      <c r="F558" s="48">
        <v>202610060010</v>
      </c>
      <c r="G558" s="52">
        <v>46301</v>
      </c>
      <c r="H558" s="48" t="s">
        <v>82</v>
      </c>
      <c r="I558" s="48" t="s">
        <v>83</v>
      </c>
      <c r="J558" s="48" t="s">
        <v>212</v>
      </c>
      <c r="K558" s="48" t="s">
        <v>213</v>
      </c>
      <c r="L558" s="48" t="s">
        <v>557</v>
      </c>
      <c r="M558" s="48" t="s">
        <v>557</v>
      </c>
      <c r="N558" s="48"/>
      <c r="O558" s="47" t="s">
        <v>558</v>
      </c>
      <c r="P558" s="48" t="s">
        <v>557</v>
      </c>
      <c r="Q558" s="48"/>
      <c r="R558" s="47" t="b">
        <v>0</v>
      </c>
      <c r="S558" s="48" t="s">
        <v>308</v>
      </c>
      <c r="T558" s="48" t="s">
        <v>309</v>
      </c>
      <c r="U558" s="48">
        <v>100</v>
      </c>
      <c r="V558" s="48" t="s">
        <v>86</v>
      </c>
      <c r="W558" s="48" t="s">
        <v>283</v>
      </c>
      <c r="X558" s="48" t="s">
        <v>284</v>
      </c>
      <c r="Y558" s="47"/>
      <c r="Z558" s="48" t="s">
        <v>84</v>
      </c>
      <c r="AA558" s="49">
        <v>34600</v>
      </c>
      <c r="AB558" s="49">
        <v>31140</v>
      </c>
      <c r="AC558" s="49">
        <v>5</v>
      </c>
      <c r="AD558" s="47" t="b">
        <v>1</v>
      </c>
      <c r="AE558" s="50">
        <v>10</v>
      </c>
      <c r="AF558" s="48" t="s">
        <v>9</v>
      </c>
      <c r="AG558" s="49">
        <v>1</v>
      </c>
      <c r="AH558" s="49">
        <v>31140</v>
      </c>
      <c r="AI558" s="49">
        <v>141545</v>
      </c>
      <c r="AJ558" s="49">
        <v>14155</v>
      </c>
      <c r="AK558" s="49">
        <v>155700</v>
      </c>
      <c r="AL558" s="50">
        <v>141545</v>
      </c>
      <c r="AM558" s="50">
        <v>14155</v>
      </c>
      <c r="AN558" s="50">
        <v>155700</v>
      </c>
      <c r="AO558" s="47"/>
      <c r="AP558" s="48" t="s">
        <v>84</v>
      </c>
      <c r="AQ558" s="51">
        <v>5</v>
      </c>
      <c r="AR558" s="48" t="s">
        <v>221</v>
      </c>
      <c r="AS558" s="48">
        <v>26001</v>
      </c>
      <c r="AT558" s="47" t="b">
        <v>0</v>
      </c>
      <c r="AU558" s="48" t="s">
        <v>81</v>
      </c>
      <c r="AV558" s="48"/>
      <c r="AW558" s="48" t="s">
        <v>222</v>
      </c>
      <c r="AX558" s="48"/>
      <c r="AY558" s="48" t="s">
        <v>85</v>
      </c>
      <c r="AZ558" s="47" t="b">
        <v>0</v>
      </c>
      <c r="BA558" s="47"/>
      <c r="BB558" s="47"/>
      <c r="BC558" s="48"/>
      <c r="BD558" s="48"/>
      <c r="BE558" s="47" t="b">
        <v>0</v>
      </c>
      <c r="BF558" s="47" t="b">
        <v>0</v>
      </c>
      <c r="BG558" s="48"/>
      <c r="BH558" s="48"/>
      <c r="BI558" s="49">
        <v>0</v>
      </c>
      <c r="BJ558" s="49">
        <v>0</v>
      </c>
      <c r="BK558" s="49">
        <v>155700</v>
      </c>
      <c r="BL558" s="48"/>
      <c r="BM558" s="48"/>
      <c r="BN558" s="48"/>
      <c r="BO558" s="48"/>
      <c r="BP558" s="48" t="s">
        <v>86</v>
      </c>
      <c r="BQ558" s="48"/>
      <c r="BR558" s="48"/>
      <c r="BS558" s="48">
        <v>0</v>
      </c>
      <c r="BT558" s="48"/>
      <c r="BU558" s="48"/>
      <c r="BW558" s="24" t="str">
        <f ca="1">VLOOKUP(BX558,Data!B:D,3,0)</f>
        <v>김화니</v>
      </c>
      <c r="BX558" s="24" t="str">
        <f>IFERROR(VLOOKUP(M558, 할인점점포등록!E:I, 5, 0), M558)</f>
        <v>유진약품</v>
      </c>
    </row>
    <row r="559" spans="2:76" ht="16.5" customHeight="1" x14ac:dyDescent="0.3">
      <c r="B559" s="47"/>
      <c r="C559" s="47" t="b">
        <v>1</v>
      </c>
      <c r="D559" s="48"/>
      <c r="E559" s="48" t="s">
        <v>211</v>
      </c>
      <c r="F559" s="48">
        <v>202610060010</v>
      </c>
      <c r="G559" s="52">
        <v>46301</v>
      </c>
      <c r="H559" s="48" t="s">
        <v>82</v>
      </c>
      <c r="I559" s="48" t="s">
        <v>83</v>
      </c>
      <c r="J559" s="48" t="s">
        <v>212</v>
      </c>
      <c r="K559" s="48" t="s">
        <v>213</v>
      </c>
      <c r="L559" s="48" t="s">
        <v>557</v>
      </c>
      <c r="M559" s="48" t="s">
        <v>557</v>
      </c>
      <c r="N559" s="48"/>
      <c r="O559" s="47" t="s">
        <v>558</v>
      </c>
      <c r="P559" s="48" t="s">
        <v>557</v>
      </c>
      <c r="Q559" s="48"/>
      <c r="R559" s="47" t="b">
        <v>0</v>
      </c>
      <c r="S559" s="48" t="s">
        <v>412</v>
      </c>
      <c r="T559" s="48" t="s">
        <v>309</v>
      </c>
      <c r="U559" s="48">
        <v>30</v>
      </c>
      <c r="V559" s="48" t="s">
        <v>86</v>
      </c>
      <c r="W559" s="48" t="s">
        <v>283</v>
      </c>
      <c r="X559" s="48" t="s">
        <v>284</v>
      </c>
      <c r="Y559" s="47"/>
      <c r="Z559" s="48" t="s">
        <v>84</v>
      </c>
      <c r="AA559" s="49">
        <v>10380</v>
      </c>
      <c r="AB559" s="49">
        <v>9342</v>
      </c>
      <c r="AC559" s="49">
        <v>10</v>
      </c>
      <c r="AD559" s="47" t="b">
        <v>1</v>
      </c>
      <c r="AE559" s="50">
        <v>10</v>
      </c>
      <c r="AF559" s="48" t="s">
        <v>9</v>
      </c>
      <c r="AG559" s="49">
        <v>1</v>
      </c>
      <c r="AH559" s="49">
        <v>9342</v>
      </c>
      <c r="AI559" s="49">
        <v>84927</v>
      </c>
      <c r="AJ559" s="49">
        <v>8493</v>
      </c>
      <c r="AK559" s="49">
        <v>93420</v>
      </c>
      <c r="AL559" s="50">
        <v>84927</v>
      </c>
      <c r="AM559" s="50">
        <v>8493</v>
      </c>
      <c r="AN559" s="50">
        <v>93420</v>
      </c>
      <c r="AO559" s="47"/>
      <c r="AP559" s="48" t="s">
        <v>84</v>
      </c>
      <c r="AQ559" s="51">
        <v>10</v>
      </c>
      <c r="AR559" s="48" t="s">
        <v>221</v>
      </c>
      <c r="AS559" s="48">
        <v>26001</v>
      </c>
      <c r="AT559" s="47" t="b">
        <v>0</v>
      </c>
      <c r="AU559" s="48" t="s">
        <v>81</v>
      </c>
      <c r="AV559" s="48"/>
      <c r="AW559" s="48" t="s">
        <v>222</v>
      </c>
      <c r="AX559" s="48"/>
      <c r="AY559" s="48" t="s">
        <v>85</v>
      </c>
      <c r="AZ559" s="47" t="b">
        <v>0</v>
      </c>
      <c r="BA559" s="47"/>
      <c r="BB559" s="47"/>
      <c r="BC559" s="48"/>
      <c r="BD559" s="48"/>
      <c r="BE559" s="47" t="b">
        <v>0</v>
      </c>
      <c r="BF559" s="47" t="b">
        <v>0</v>
      </c>
      <c r="BG559" s="48"/>
      <c r="BH559" s="48"/>
      <c r="BI559" s="49">
        <v>0</v>
      </c>
      <c r="BJ559" s="49">
        <v>0</v>
      </c>
      <c r="BK559" s="49">
        <v>93420</v>
      </c>
      <c r="BL559" s="48"/>
      <c r="BM559" s="48"/>
      <c r="BN559" s="48"/>
      <c r="BO559" s="48"/>
      <c r="BP559" s="48" t="s">
        <v>86</v>
      </c>
      <c r="BQ559" s="48"/>
      <c r="BR559" s="48"/>
      <c r="BS559" s="48">
        <v>0</v>
      </c>
      <c r="BT559" s="48"/>
      <c r="BU559" s="48"/>
      <c r="BW559" s="24" t="str">
        <f ca="1">VLOOKUP(BX559,Data!B:D,3,0)</f>
        <v>김화니</v>
      </c>
      <c r="BX559" s="24" t="str">
        <f>IFERROR(VLOOKUP(M559, 할인점점포등록!E:I, 5, 0), M559)</f>
        <v>유진약품</v>
      </c>
    </row>
    <row r="560" spans="2:76" ht="16.5" customHeight="1" x14ac:dyDescent="0.3">
      <c r="B560" s="47"/>
      <c r="C560" s="47" t="b">
        <v>1</v>
      </c>
      <c r="D560" s="48"/>
      <c r="E560" s="48" t="s">
        <v>211</v>
      </c>
      <c r="F560" s="48">
        <v>202610060010</v>
      </c>
      <c r="G560" s="52">
        <v>46301</v>
      </c>
      <c r="H560" s="48" t="s">
        <v>82</v>
      </c>
      <c r="I560" s="48" t="s">
        <v>83</v>
      </c>
      <c r="J560" s="48" t="s">
        <v>212</v>
      </c>
      <c r="K560" s="48" t="s">
        <v>213</v>
      </c>
      <c r="L560" s="48" t="s">
        <v>557</v>
      </c>
      <c r="M560" s="48" t="s">
        <v>557</v>
      </c>
      <c r="N560" s="48"/>
      <c r="O560" s="47" t="s">
        <v>558</v>
      </c>
      <c r="P560" s="48" t="s">
        <v>557</v>
      </c>
      <c r="Q560" s="48"/>
      <c r="R560" s="47" t="b">
        <v>0</v>
      </c>
      <c r="S560" s="48" t="s">
        <v>340</v>
      </c>
      <c r="T560" s="48" t="s">
        <v>341</v>
      </c>
      <c r="U560" s="48">
        <v>100</v>
      </c>
      <c r="V560" s="48" t="s">
        <v>218</v>
      </c>
      <c r="W560" s="48" t="s">
        <v>219</v>
      </c>
      <c r="X560" s="48" t="s">
        <v>225</v>
      </c>
      <c r="Y560" s="47"/>
      <c r="Z560" s="48" t="s">
        <v>84</v>
      </c>
      <c r="AA560" s="49">
        <v>209100</v>
      </c>
      <c r="AB560" s="49">
        <v>188190</v>
      </c>
      <c r="AC560" s="49">
        <v>3</v>
      </c>
      <c r="AD560" s="47" t="b">
        <v>1</v>
      </c>
      <c r="AE560" s="50">
        <v>10</v>
      </c>
      <c r="AF560" s="48" t="s">
        <v>9</v>
      </c>
      <c r="AG560" s="49">
        <v>1</v>
      </c>
      <c r="AH560" s="49">
        <v>188190</v>
      </c>
      <c r="AI560" s="49">
        <v>513245</v>
      </c>
      <c r="AJ560" s="49">
        <v>51325</v>
      </c>
      <c r="AK560" s="49">
        <v>564570</v>
      </c>
      <c r="AL560" s="50">
        <v>513245</v>
      </c>
      <c r="AM560" s="50">
        <v>51325</v>
      </c>
      <c r="AN560" s="50">
        <v>564570</v>
      </c>
      <c r="AO560" s="47"/>
      <c r="AP560" s="48" t="s">
        <v>84</v>
      </c>
      <c r="AQ560" s="51">
        <v>3</v>
      </c>
      <c r="AR560" s="48" t="s">
        <v>221</v>
      </c>
      <c r="AS560" s="48">
        <v>24005</v>
      </c>
      <c r="AT560" s="47" t="b">
        <v>0</v>
      </c>
      <c r="AU560" s="48" t="s">
        <v>81</v>
      </c>
      <c r="AV560" s="48"/>
      <c r="AW560" s="48" t="s">
        <v>222</v>
      </c>
      <c r="AX560" s="48"/>
      <c r="AY560" s="48" t="s">
        <v>85</v>
      </c>
      <c r="AZ560" s="47" t="b">
        <v>0</v>
      </c>
      <c r="BA560" s="47"/>
      <c r="BB560" s="47"/>
      <c r="BC560" s="48"/>
      <c r="BD560" s="48"/>
      <c r="BE560" s="47" t="b">
        <v>0</v>
      </c>
      <c r="BF560" s="47" t="b">
        <v>0</v>
      </c>
      <c r="BG560" s="48"/>
      <c r="BH560" s="48"/>
      <c r="BI560" s="49">
        <v>0</v>
      </c>
      <c r="BJ560" s="49">
        <v>0</v>
      </c>
      <c r="BK560" s="49">
        <v>564570</v>
      </c>
      <c r="BL560" s="48"/>
      <c r="BM560" s="48"/>
      <c r="BN560" s="48"/>
      <c r="BO560" s="48"/>
      <c r="BP560" s="48" t="s">
        <v>181</v>
      </c>
      <c r="BQ560" s="48"/>
      <c r="BR560" s="48"/>
      <c r="BS560" s="48">
        <v>0</v>
      </c>
      <c r="BT560" s="48"/>
      <c r="BU560" s="48"/>
      <c r="BW560" s="24" t="str">
        <f ca="1">VLOOKUP(BX560,Data!B:D,3,0)</f>
        <v>김화니</v>
      </c>
      <c r="BX560" s="24" t="str">
        <f>IFERROR(VLOOKUP(M560, 할인점점포등록!E:I, 5, 0), M560)</f>
        <v>유진약품</v>
      </c>
    </row>
    <row r="561" spans="2:76" ht="16.5" customHeight="1" x14ac:dyDescent="0.3">
      <c r="B561" s="47"/>
      <c r="C561" s="47" t="b">
        <v>1</v>
      </c>
      <c r="D561" s="48"/>
      <c r="E561" s="48" t="s">
        <v>211</v>
      </c>
      <c r="F561" s="48">
        <v>202610060010</v>
      </c>
      <c r="G561" s="52">
        <v>46301</v>
      </c>
      <c r="H561" s="48" t="s">
        <v>82</v>
      </c>
      <c r="I561" s="48" t="s">
        <v>83</v>
      </c>
      <c r="J561" s="48" t="s">
        <v>212</v>
      </c>
      <c r="K561" s="48" t="s">
        <v>213</v>
      </c>
      <c r="L561" s="48" t="s">
        <v>557</v>
      </c>
      <c r="M561" s="48" t="s">
        <v>557</v>
      </c>
      <c r="N561" s="48"/>
      <c r="O561" s="47" t="s">
        <v>558</v>
      </c>
      <c r="P561" s="48" t="s">
        <v>557</v>
      </c>
      <c r="Q561" s="48"/>
      <c r="R561" s="47" t="b">
        <v>0</v>
      </c>
      <c r="S561" s="48" t="s">
        <v>324</v>
      </c>
      <c r="T561" s="48" t="s">
        <v>325</v>
      </c>
      <c r="U561" s="48">
        <v>30</v>
      </c>
      <c r="V561" s="48" t="s">
        <v>234</v>
      </c>
      <c r="W561" s="48" t="s">
        <v>235</v>
      </c>
      <c r="X561" s="48" t="s">
        <v>236</v>
      </c>
      <c r="Y561" s="47"/>
      <c r="Z561" s="48" t="s">
        <v>84</v>
      </c>
      <c r="AA561" s="49">
        <v>52530</v>
      </c>
      <c r="AB561" s="49">
        <v>47277</v>
      </c>
      <c r="AC561" s="49">
        <v>20</v>
      </c>
      <c r="AD561" s="47" t="b">
        <v>1</v>
      </c>
      <c r="AE561" s="50">
        <v>10</v>
      </c>
      <c r="AF561" s="48" t="s">
        <v>9</v>
      </c>
      <c r="AG561" s="49">
        <v>1</v>
      </c>
      <c r="AH561" s="49">
        <v>47277</v>
      </c>
      <c r="AI561" s="49">
        <v>859582</v>
      </c>
      <c r="AJ561" s="49">
        <v>85958</v>
      </c>
      <c r="AK561" s="49">
        <v>945540</v>
      </c>
      <c r="AL561" s="50">
        <v>859582</v>
      </c>
      <c r="AM561" s="50">
        <v>85958</v>
      </c>
      <c r="AN561" s="50">
        <v>945540</v>
      </c>
      <c r="AO561" s="47"/>
      <c r="AP561" s="48" t="s">
        <v>84</v>
      </c>
      <c r="AQ561" s="51">
        <v>20</v>
      </c>
      <c r="AR561" s="48" t="s">
        <v>221</v>
      </c>
      <c r="AS561" s="48" t="s">
        <v>326</v>
      </c>
      <c r="AT561" s="47" t="b">
        <v>0</v>
      </c>
      <c r="AU561" s="48" t="s">
        <v>81</v>
      </c>
      <c r="AV561" s="48"/>
      <c r="AW561" s="48" t="s">
        <v>222</v>
      </c>
      <c r="AX561" s="48"/>
      <c r="AY561" s="48" t="s">
        <v>85</v>
      </c>
      <c r="AZ561" s="47" t="b">
        <v>0</v>
      </c>
      <c r="BA561" s="47"/>
      <c r="BB561" s="47"/>
      <c r="BC561" s="48"/>
      <c r="BD561" s="48"/>
      <c r="BE561" s="47" t="b">
        <v>0</v>
      </c>
      <c r="BF561" s="47" t="b">
        <v>0</v>
      </c>
      <c r="BG561" s="48"/>
      <c r="BH561" s="48"/>
      <c r="BI561" s="49">
        <v>0</v>
      </c>
      <c r="BJ561" s="49">
        <v>0</v>
      </c>
      <c r="BK561" s="49">
        <v>945540</v>
      </c>
      <c r="BL561" s="48"/>
      <c r="BM561" s="48"/>
      <c r="BN561" s="48"/>
      <c r="BO561" s="48"/>
      <c r="BP561" s="48" t="s">
        <v>181</v>
      </c>
      <c r="BQ561" s="48"/>
      <c r="BR561" s="48"/>
      <c r="BS561" s="48">
        <v>0</v>
      </c>
      <c r="BT561" s="48"/>
      <c r="BU561" s="48"/>
      <c r="BW561" s="24" t="str">
        <f ca="1">VLOOKUP(BX561,Data!B:D,3,0)</f>
        <v>김화니</v>
      </c>
      <c r="BX561" s="24" t="str">
        <f>IFERROR(VLOOKUP(M561, 할인점점포등록!E:I, 5, 0), M561)</f>
        <v>유진약품</v>
      </c>
    </row>
    <row r="562" spans="2:76" ht="16.5" customHeight="1" x14ac:dyDescent="0.3">
      <c r="B562" s="47"/>
      <c r="C562" s="47" t="b">
        <v>1</v>
      </c>
      <c r="D562" s="48"/>
      <c r="E562" s="48" t="s">
        <v>211</v>
      </c>
      <c r="F562" s="48">
        <v>202610060010</v>
      </c>
      <c r="G562" s="52">
        <v>46301</v>
      </c>
      <c r="H562" s="48" t="s">
        <v>82</v>
      </c>
      <c r="I562" s="48" t="s">
        <v>83</v>
      </c>
      <c r="J562" s="48" t="s">
        <v>212</v>
      </c>
      <c r="K562" s="48" t="s">
        <v>213</v>
      </c>
      <c r="L562" s="48" t="s">
        <v>557</v>
      </c>
      <c r="M562" s="48" t="s">
        <v>557</v>
      </c>
      <c r="N562" s="48"/>
      <c r="O562" s="47" t="s">
        <v>558</v>
      </c>
      <c r="P562" s="48" t="s">
        <v>557</v>
      </c>
      <c r="Q562" s="48"/>
      <c r="R562" s="47" t="b">
        <v>0</v>
      </c>
      <c r="S562" s="48" t="s">
        <v>294</v>
      </c>
      <c r="T562" s="48" t="s">
        <v>295</v>
      </c>
      <c r="U562" s="48">
        <v>21</v>
      </c>
      <c r="V562" s="48" t="s">
        <v>218</v>
      </c>
      <c r="W562" s="48" t="s">
        <v>219</v>
      </c>
      <c r="X562" s="48" t="s">
        <v>225</v>
      </c>
      <c r="Y562" s="47"/>
      <c r="Z562" s="48" t="s">
        <v>84</v>
      </c>
      <c r="AA562" s="49">
        <v>25200</v>
      </c>
      <c r="AB562" s="49">
        <v>22680</v>
      </c>
      <c r="AC562" s="49">
        <v>100</v>
      </c>
      <c r="AD562" s="47" t="b">
        <v>1</v>
      </c>
      <c r="AE562" s="50">
        <v>10</v>
      </c>
      <c r="AF562" s="48" t="s">
        <v>9</v>
      </c>
      <c r="AG562" s="49">
        <v>1</v>
      </c>
      <c r="AH562" s="49">
        <v>22680</v>
      </c>
      <c r="AI562" s="49">
        <v>2061818</v>
      </c>
      <c r="AJ562" s="49">
        <v>206182</v>
      </c>
      <c r="AK562" s="49">
        <v>2268000</v>
      </c>
      <c r="AL562" s="50">
        <v>2061818</v>
      </c>
      <c r="AM562" s="50">
        <v>206182</v>
      </c>
      <c r="AN562" s="50">
        <v>2268000</v>
      </c>
      <c r="AO562" s="47"/>
      <c r="AP562" s="48" t="s">
        <v>84</v>
      </c>
      <c r="AQ562" s="51">
        <v>100</v>
      </c>
      <c r="AR562" s="48" t="s">
        <v>221</v>
      </c>
      <c r="AS562" s="48">
        <v>26004</v>
      </c>
      <c r="AT562" s="47" t="b">
        <v>0</v>
      </c>
      <c r="AU562" s="48" t="s">
        <v>81</v>
      </c>
      <c r="AV562" s="48"/>
      <c r="AW562" s="48" t="s">
        <v>222</v>
      </c>
      <c r="AX562" s="48"/>
      <c r="AY562" s="48" t="s">
        <v>85</v>
      </c>
      <c r="AZ562" s="47" t="b">
        <v>0</v>
      </c>
      <c r="BA562" s="47"/>
      <c r="BB562" s="47"/>
      <c r="BC562" s="48"/>
      <c r="BD562" s="48"/>
      <c r="BE562" s="47" t="b">
        <v>0</v>
      </c>
      <c r="BF562" s="47" t="b">
        <v>0</v>
      </c>
      <c r="BG562" s="48"/>
      <c r="BH562" s="48"/>
      <c r="BI562" s="49">
        <v>0</v>
      </c>
      <c r="BJ562" s="49">
        <v>0</v>
      </c>
      <c r="BK562" s="49">
        <v>2268000</v>
      </c>
      <c r="BL562" s="48"/>
      <c r="BM562" s="48"/>
      <c r="BN562" s="48"/>
      <c r="BO562" s="48"/>
      <c r="BP562" s="48" t="s">
        <v>181</v>
      </c>
      <c r="BQ562" s="48"/>
      <c r="BR562" s="48"/>
      <c r="BS562" s="48">
        <v>0</v>
      </c>
      <c r="BT562" s="48"/>
      <c r="BU562" s="48"/>
      <c r="BW562" s="24" t="str">
        <f ca="1">VLOOKUP(BX562,Data!B:D,3,0)</f>
        <v>김화니</v>
      </c>
      <c r="BX562" s="24" t="str">
        <f>IFERROR(VLOOKUP(M562, 할인점점포등록!E:I, 5, 0), M562)</f>
        <v>유진약품</v>
      </c>
    </row>
    <row r="563" spans="2:76" ht="16.5" customHeight="1" x14ac:dyDescent="0.3">
      <c r="B563" s="47"/>
      <c r="C563" s="47" t="b">
        <v>1</v>
      </c>
      <c r="D563" s="48"/>
      <c r="E563" s="48" t="s">
        <v>211</v>
      </c>
      <c r="F563" s="48">
        <v>202610060010</v>
      </c>
      <c r="G563" s="52">
        <v>46301</v>
      </c>
      <c r="H563" s="48" t="s">
        <v>82</v>
      </c>
      <c r="I563" s="48" t="s">
        <v>83</v>
      </c>
      <c r="J563" s="48" t="s">
        <v>212</v>
      </c>
      <c r="K563" s="48" t="s">
        <v>213</v>
      </c>
      <c r="L563" s="48" t="s">
        <v>557</v>
      </c>
      <c r="M563" s="48" t="s">
        <v>557</v>
      </c>
      <c r="N563" s="48"/>
      <c r="O563" s="47" t="s">
        <v>558</v>
      </c>
      <c r="P563" s="48" t="s">
        <v>557</v>
      </c>
      <c r="Q563" s="48"/>
      <c r="R563" s="47" t="b">
        <v>0</v>
      </c>
      <c r="S563" s="48" t="s">
        <v>245</v>
      </c>
      <c r="T563" s="48" t="s">
        <v>246</v>
      </c>
      <c r="U563" s="48">
        <v>300</v>
      </c>
      <c r="V563" s="48" t="s">
        <v>218</v>
      </c>
      <c r="W563" s="48" t="s">
        <v>219</v>
      </c>
      <c r="X563" s="48" t="s">
        <v>225</v>
      </c>
      <c r="Y563" s="47"/>
      <c r="Z563" s="48" t="s">
        <v>84</v>
      </c>
      <c r="AA563" s="49">
        <v>61500</v>
      </c>
      <c r="AB563" s="49">
        <v>55350</v>
      </c>
      <c r="AC563" s="49">
        <v>10</v>
      </c>
      <c r="AD563" s="47" t="b">
        <v>1</v>
      </c>
      <c r="AE563" s="50">
        <v>10</v>
      </c>
      <c r="AF563" s="48" t="s">
        <v>9</v>
      </c>
      <c r="AG563" s="49">
        <v>1</v>
      </c>
      <c r="AH563" s="49">
        <v>55350</v>
      </c>
      <c r="AI563" s="49">
        <v>503182</v>
      </c>
      <c r="AJ563" s="49">
        <v>50318</v>
      </c>
      <c r="AK563" s="49">
        <v>553500</v>
      </c>
      <c r="AL563" s="50">
        <v>503182</v>
      </c>
      <c r="AM563" s="50">
        <v>50318</v>
      </c>
      <c r="AN563" s="50">
        <v>553500</v>
      </c>
      <c r="AO563" s="47"/>
      <c r="AP563" s="48" t="s">
        <v>84</v>
      </c>
      <c r="AQ563" s="51">
        <v>10</v>
      </c>
      <c r="AR563" s="48" t="s">
        <v>221</v>
      </c>
      <c r="AS563" s="48" t="s">
        <v>273</v>
      </c>
      <c r="AT563" s="47" t="b">
        <v>0</v>
      </c>
      <c r="AU563" s="48" t="s">
        <v>81</v>
      </c>
      <c r="AV563" s="48"/>
      <c r="AW563" s="48" t="s">
        <v>222</v>
      </c>
      <c r="AX563" s="48"/>
      <c r="AY563" s="48" t="s">
        <v>85</v>
      </c>
      <c r="AZ563" s="47" t="b">
        <v>0</v>
      </c>
      <c r="BA563" s="47"/>
      <c r="BB563" s="47"/>
      <c r="BC563" s="48"/>
      <c r="BD563" s="48"/>
      <c r="BE563" s="47" t="b">
        <v>0</v>
      </c>
      <c r="BF563" s="47" t="b">
        <v>0</v>
      </c>
      <c r="BG563" s="48"/>
      <c r="BH563" s="48"/>
      <c r="BI563" s="49">
        <v>0</v>
      </c>
      <c r="BJ563" s="49">
        <v>0</v>
      </c>
      <c r="BK563" s="49">
        <v>553500</v>
      </c>
      <c r="BL563" s="48"/>
      <c r="BM563" s="48"/>
      <c r="BN563" s="48"/>
      <c r="BO563" s="48"/>
      <c r="BP563" s="48" t="s">
        <v>181</v>
      </c>
      <c r="BQ563" s="48"/>
      <c r="BR563" s="48"/>
      <c r="BS563" s="48">
        <v>0</v>
      </c>
      <c r="BT563" s="48"/>
      <c r="BU563" s="48"/>
      <c r="BW563" s="24" t="str">
        <f ca="1">VLOOKUP(BX563,Data!B:D,3,0)</f>
        <v>김화니</v>
      </c>
      <c r="BX563" s="24" t="str">
        <f>IFERROR(VLOOKUP(M563, 할인점점포등록!E:I, 5, 0), M563)</f>
        <v>유진약품</v>
      </c>
    </row>
    <row r="564" spans="2:76" ht="16.5" customHeight="1" x14ac:dyDescent="0.3">
      <c r="B564" s="47"/>
      <c r="C564" s="47" t="b">
        <v>1</v>
      </c>
      <c r="D564" s="48"/>
      <c r="E564" s="48" t="s">
        <v>211</v>
      </c>
      <c r="F564" s="48">
        <v>202610060010</v>
      </c>
      <c r="G564" s="52">
        <v>46301</v>
      </c>
      <c r="H564" s="48" t="s">
        <v>82</v>
      </c>
      <c r="I564" s="48" t="s">
        <v>83</v>
      </c>
      <c r="J564" s="48" t="s">
        <v>212</v>
      </c>
      <c r="K564" s="48" t="s">
        <v>213</v>
      </c>
      <c r="L564" s="48" t="s">
        <v>557</v>
      </c>
      <c r="M564" s="48" t="s">
        <v>557</v>
      </c>
      <c r="N564" s="48"/>
      <c r="O564" s="47" t="s">
        <v>558</v>
      </c>
      <c r="P564" s="48" t="s">
        <v>557</v>
      </c>
      <c r="Q564" s="48"/>
      <c r="R564" s="47" t="b">
        <v>0</v>
      </c>
      <c r="S564" s="48" t="s">
        <v>267</v>
      </c>
      <c r="T564" s="48" t="s">
        <v>224</v>
      </c>
      <c r="U564" s="48">
        <v>30</v>
      </c>
      <c r="V564" s="48" t="s">
        <v>218</v>
      </c>
      <c r="W564" s="48" t="s">
        <v>219</v>
      </c>
      <c r="X564" s="48" t="s">
        <v>225</v>
      </c>
      <c r="Y564" s="47"/>
      <c r="Z564" s="48" t="s">
        <v>84</v>
      </c>
      <c r="AA564" s="49">
        <v>4440</v>
      </c>
      <c r="AB564" s="49">
        <v>3996</v>
      </c>
      <c r="AC564" s="49">
        <v>60</v>
      </c>
      <c r="AD564" s="47" t="b">
        <v>1</v>
      </c>
      <c r="AE564" s="50">
        <v>10</v>
      </c>
      <c r="AF564" s="48" t="s">
        <v>9</v>
      </c>
      <c r="AG564" s="49">
        <v>1</v>
      </c>
      <c r="AH564" s="49">
        <v>3996</v>
      </c>
      <c r="AI564" s="49">
        <v>217964</v>
      </c>
      <c r="AJ564" s="49">
        <v>21796</v>
      </c>
      <c r="AK564" s="49">
        <v>239760</v>
      </c>
      <c r="AL564" s="50">
        <v>217964</v>
      </c>
      <c r="AM564" s="50">
        <v>21796</v>
      </c>
      <c r="AN564" s="50">
        <v>239760</v>
      </c>
      <c r="AO564" s="47"/>
      <c r="AP564" s="48" t="s">
        <v>84</v>
      </c>
      <c r="AQ564" s="51">
        <v>60</v>
      </c>
      <c r="AR564" s="48" t="s">
        <v>221</v>
      </c>
      <c r="AS564" s="48" t="s">
        <v>268</v>
      </c>
      <c r="AT564" s="47" t="b">
        <v>0</v>
      </c>
      <c r="AU564" s="48" t="s">
        <v>81</v>
      </c>
      <c r="AV564" s="48"/>
      <c r="AW564" s="48" t="s">
        <v>222</v>
      </c>
      <c r="AX564" s="48"/>
      <c r="AY564" s="48" t="s">
        <v>85</v>
      </c>
      <c r="AZ564" s="47" t="b">
        <v>0</v>
      </c>
      <c r="BA564" s="47"/>
      <c r="BB564" s="47"/>
      <c r="BC564" s="48"/>
      <c r="BD564" s="48"/>
      <c r="BE564" s="47" t="b">
        <v>0</v>
      </c>
      <c r="BF564" s="47" t="b">
        <v>0</v>
      </c>
      <c r="BG564" s="48"/>
      <c r="BH564" s="48"/>
      <c r="BI564" s="49">
        <v>0</v>
      </c>
      <c r="BJ564" s="49">
        <v>0</v>
      </c>
      <c r="BK564" s="49">
        <v>239760</v>
      </c>
      <c r="BL564" s="48"/>
      <c r="BM564" s="48"/>
      <c r="BN564" s="48"/>
      <c r="BO564" s="48"/>
      <c r="BP564" s="48" t="s">
        <v>181</v>
      </c>
      <c r="BQ564" s="48"/>
      <c r="BR564" s="48"/>
      <c r="BS564" s="48">
        <v>0</v>
      </c>
      <c r="BT564" s="48"/>
      <c r="BU564" s="48"/>
      <c r="BW564" s="24" t="str">
        <f ca="1">VLOOKUP(BX564,Data!B:D,3,0)</f>
        <v>김화니</v>
      </c>
      <c r="BX564" s="24" t="str">
        <f>IFERROR(VLOOKUP(M564, 할인점점포등록!E:I, 5, 0), M564)</f>
        <v>유진약품</v>
      </c>
    </row>
    <row r="565" spans="2:76" ht="16.5" customHeight="1" x14ac:dyDescent="0.3">
      <c r="B565" s="47"/>
      <c r="C565" s="47" t="b">
        <v>1</v>
      </c>
      <c r="D565" s="48"/>
      <c r="E565" s="48" t="s">
        <v>211</v>
      </c>
      <c r="F565" s="48">
        <v>202610060010</v>
      </c>
      <c r="G565" s="52">
        <v>46301</v>
      </c>
      <c r="H565" s="48" t="s">
        <v>82</v>
      </c>
      <c r="I565" s="48" t="s">
        <v>83</v>
      </c>
      <c r="J565" s="48" t="s">
        <v>212</v>
      </c>
      <c r="K565" s="48" t="s">
        <v>213</v>
      </c>
      <c r="L565" s="48" t="s">
        <v>557</v>
      </c>
      <c r="M565" s="48" t="s">
        <v>557</v>
      </c>
      <c r="N565" s="48"/>
      <c r="O565" s="47" t="s">
        <v>558</v>
      </c>
      <c r="P565" s="48" t="s">
        <v>557</v>
      </c>
      <c r="Q565" s="48"/>
      <c r="R565" s="47" t="b">
        <v>0</v>
      </c>
      <c r="S565" s="48" t="s">
        <v>251</v>
      </c>
      <c r="T565" s="48" t="s">
        <v>252</v>
      </c>
      <c r="U565" s="48">
        <v>1</v>
      </c>
      <c r="V565" s="48" t="s">
        <v>234</v>
      </c>
      <c r="W565" s="48" t="s">
        <v>235</v>
      </c>
      <c r="X565" s="48" t="s">
        <v>253</v>
      </c>
      <c r="Y565" s="47"/>
      <c r="Z565" s="48" t="s">
        <v>84</v>
      </c>
      <c r="AA565" s="49">
        <v>3450</v>
      </c>
      <c r="AB565" s="49">
        <v>3105</v>
      </c>
      <c r="AC565" s="49">
        <v>40</v>
      </c>
      <c r="AD565" s="47" t="b">
        <v>1</v>
      </c>
      <c r="AE565" s="50">
        <v>10</v>
      </c>
      <c r="AF565" s="48" t="s">
        <v>9</v>
      </c>
      <c r="AG565" s="49">
        <v>1</v>
      </c>
      <c r="AH565" s="49">
        <v>3105</v>
      </c>
      <c r="AI565" s="49">
        <v>112909</v>
      </c>
      <c r="AJ565" s="49">
        <v>11291</v>
      </c>
      <c r="AK565" s="49">
        <v>124200</v>
      </c>
      <c r="AL565" s="50">
        <v>112909</v>
      </c>
      <c r="AM565" s="50">
        <v>11291</v>
      </c>
      <c r="AN565" s="50">
        <v>124200</v>
      </c>
      <c r="AO565" s="47"/>
      <c r="AP565" s="48" t="s">
        <v>84</v>
      </c>
      <c r="AQ565" s="51">
        <v>40</v>
      </c>
      <c r="AR565" s="48" t="s">
        <v>221</v>
      </c>
      <c r="AS565" s="48">
        <v>25001</v>
      </c>
      <c r="AT565" s="47" t="b">
        <v>0</v>
      </c>
      <c r="AU565" s="48" t="s">
        <v>81</v>
      </c>
      <c r="AV565" s="48"/>
      <c r="AW565" s="48" t="s">
        <v>222</v>
      </c>
      <c r="AX565" s="48"/>
      <c r="AY565" s="48" t="s">
        <v>85</v>
      </c>
      <c r="AZ565" s="47" t="b">
        <v>0</v>
      </c>
      <c r="BA565" s="47"/>
      <c r="BB565" s="47"/>
      <c r="BC565" s="48"/>
      <c r="BD565" s="48"/>
      <c r="BE565" s="47" t="b">
        <v>0</v>
      </c>
      <c r="BF565" s="47" t="b">
        <v>0</v>
      </c>
      <c r="BG565" s="48"/>
      <c r="BH565" s="48"/>
      <c r="BI565" s="49">
        <v>0</v>
      </c>
      <c r="BJ565" s="49">
        <v>0</v>
      </c>
      <c r="BK565" s="49">
        <v>124200</v>
      </c>
      <c r="BL565" s="48"/>
      <c r="BM565" s="48"/>
      <c r="BN565" s="48"/>
      <c r="BO565" s="48"/>
      <c r="BP565" s="48" t="s">
        <v>181</v>
      </c>
      <c r="BQ565" s="48"/>
      <c r="BR565" s="48"/>
      <c r="BS565" s="48">
        <v>0</v>
      </c>
      <c r="BT565" s="48"/>
      <c r="BU565" s="48"/>
      <c r="BW565" s="24" t="str">
        <f ca="1">VLOOKUP(BX565,Data!B:D,3,0)</f>
        <v>김화니</v>
      </c>
      <c r="BX565" s="24" t="str">
        <f>IFERROR(VLOOKUP(M565, 할인점점포등록!E:I, 5, 0), M565)</f>
        <v>유진약품</v>
      </c>
    </row>
    <row r="566" spans="2:76" ht="16.5" customHeight="1" x14ac:dyDescent="0.3">
      <c r="B566" s="47"/>
      <c r="C566" s="47" t="b">
        <v>1</v>
      </c>
      <c r="D566" s="48"/>
      <c r="E566" s="48" t="s">
        <v>211</v>
      </c>
      <c r="F566" s="48">
        <v>202610060010</v>
      </c>
      <c r="G566" s="52">
        <v>46301</v>
      </c>
      <c r="H566" s="48" t="s">
        <v>82</v>
      </c>
      <c r="I566" s="48" t="s">
        <v>83</v>
      </c>
      <c r="J566" s="48" t="s">
        <v>212</v>
      </c>
      <c r="K566" s="48" t="s">
        <v>213</v>
      </c>
      <c r="L566" s="48" t="s">
        <v>557</v>
      </c>
      <c r="M566" s="48" t="s">
        <v>557</v>
      </c>
      <c r="N566" s="48"/>
      <c r="O566" s="47" t="s">
        <v>558</v>
      </c>
      <c r="P566" s="48" t="s">
        <v>557</v>
      </c>
      <c r="Q566" s="48"/>
      <c r="R566" s="47" t="b">
        <v>0</v>
      </c>
      <c r="S566" s="48" t="s">
        <v>254</v>
      </c>
      <c r="T566" s="48" t="s">
        <v>255</v>
      </c>
      <c r="U566" s="48">
        <v>10</v>
      </c>
      <c r="V566" s="48" t="s">
        <v>218</v>
      </c>
      <c r="W566" s="48" t="s">
        <v>256</v>
      </c>
      <c r="X566" s="48" t="s">
        <v>257</v>
      </c>
      <c r="Y566" s="47"/>
      <c r="Z566" s="48" t="s">
        <v>84</v>
      </c>
      <c r="AA566" s="49">
        <v>6780</v>
      </c>
      <c r="AB566" s="49">
        <v>6102</v>
      </c>
      <c r="AC566" s="49">
        <v>30</v>
      </c>
      <c r="AD566" s="47" t="b">
        <v>1</v>
      </c>
      <c r="AE566" s="50">
        <v>10</v>
      </c>
      <c r="AF566" s="48" t="s">
        <v>9</v>
      </c>
      <c r="AG566" s="49">
        <v>1</v>
      </c>
      <c r="AH566" s="49">
        <v>6102</v>
      </c>
      <c r="AI566" s="49">
        <v>166418.20000000001</v>
      </c>
      <c r="AJ566" s="49">
        <v>16641.8</v>
      </c>
      <c r="AK566" s="49">
        <v>183060</v>
      </c>
      <c r="AL566" s="50">
        <v>166418</v>
      </c>
      <c r="AM566" s="50">
        <v>16642</v>
      </c>
      <c r="AN566" s="50">
        <v>183060</v>
      </c>
      <c r="AO566" s="47"/>
      <c r="AP566" s="48" t="s">
        <v>84</v>
      </c>
      <c r="AQ566" s="51">
        <v>30</v>
      </c>
      <c r="AR566" s="48" t="s">
        <v>221</v>
      </c>
      <c r="AS566" s="48">
        <v>25005</v>
      </c>
      <c r="AT566" s="47" t="b">
        <v>0</v>
      </c>
      <c r="AU566" s="48" t="s">
        <v>81</v>
      </c>
      <c r="AV566" s="48"/>
      <c r="AW566" s="48" t="s">
        <v>222</v>
      </c>
      <c r="AX566" s="48"/>
      <c r="AY566" s="48" t="s">
        <v>85</v>
      </c>
      <c r="AZ566" s="47" t="b">
        <v>0</v>
      </c>
      <c r="BA566" s="47"/>
      <c r="BB566" s="47"/>
      <c r="BC566" s="48"/>
      <c r="BD566" s="48"/>
      <c r="BE566" s="47" t="b">
        <v>0</v>
      </c>
      <c r="BF566" s="47" t="b">
        <v>0</v>
      </c>
      <c r="BG566" s="48"/>
      <c r="BH566" s="48"/>
      <c r="BI566" s="49">
        <v>0</v>
      </c>
      <c r="BJ566" s="49">
        <v>0</v>
      </c>
      <c r="BK566" s="49">
        <v>183060</v>
      </c>
      <c r="BL566" s="48"/>
      <c r="BM566" s="48"/>
      <c r="BN566" s="48"/>
      <c r="BO566" s="48"/>
      <c r="BP566" s="48" t="s">
        <v>181</v>
      </c>
      <c r="BQ566" s="48"/>
      <c r="BR566" s="48"/>
      <c r="BS566" s="48">
        <v>0</v>
      </c>
      <c r="BT566" s="48"/>
      <c r="BU566" s="48"/>
      <c r="BW566" s="24" t="str">
        <f ca="1">VLOOKUP(BX566,Data!B:D,3,0)</f>
        <v>김화니</v>
      </c>
      <c r="BX566" s="24" t="str">
        <f>IFERROR(VLOOKUP(M566, 할인점점포등록!E:I, 5, 0), M566)</f>
        <v>유진약품</v>
      </c>
    </row>
    <row r="567" spans="2:76" ht="16.5" customHeight="1" x14ac:dyDescent="0.3">
      <c r="B567" s="47"/>
      <c r="C567" s="47" t="b">
        <v>1</v>
      </c>
      <c r="D567" s="48"/>
      <c r="E567" s="48" t="s">
        <v>211</v>
      </c>
      <c r="F567" s="48">
        <v>202610060010</v>
      </c>
      <c r="G567" s="52">
        <v>46301</v>
      </c>
      <c r="H567" s="48" t="s">
        <v>82</v>
      </c>
      <c r="I567" s="48" t="s">
        <v>83</v>
      </c>
      <c r="J567" s="48" t="s">
        <v>212</v>
      </c>
      <c r="K567" s="48" t="s">
        <v>213</v>
      </c>
      <c r="L567" s="48" t="s">
        <v>557</v>
      </c>
      <c r="M567" s="48" t="s">
        <v>557</v>
      </c>
      <c r="N567" s="48"/>
      <c r="O567" s="47" t="s">
        <v>558</v>
      </c>
      <c r="P567" s="48" t="s">
        <v>557</v>
      </c>
      <c r="Q567" s="48"/>
      <c r="R567" s="47" t="b">
        <v>0</v>
      </c>
      <c r="S567" s="48" t="s">
        <v>254</v>
      </c>
      <c r="T567" s="48" t="s">
        <v>255</v>
      </c>
      <c r="U567" s="48">
        <v>10</v>
      </c>
      <c r="V567" s="48" t="s">
        <v>218</v>
      </c>
      <c r="W567" s="48" t="s">
        <v>256</v>
      </c>
      <c r="X567" s="48" t="s">
        <v>257</v>
      </c>
      <c r="Y567" s="47"/>
      <c r="Z567" s="48" t="s">
        <v>84</v>
      </c>
      <c r="AA567" s="49">
        <v>6780</v>
      </c>
      <c r="AB567" s="49">
        <v>6102</v>
      </c>
      <c r="AC567" s="49">
        <v>120</v>
      </c>
      <c r="AD567" s="47" t="b">
        <v>1</v>
      </c>
      <c r="AE567" s="50">
        <v>10</v>
      </c>
      <c r="AF567" s="48" t="s">
        <v>9</v>
      </c>
      <c r="AG567" s="49">
        <v>1</v>
      </c>
      <c r="AH567" s="49">
        <v>6102</v>
      </c>
      <c r="AI567" s="49">
        <v>665672.80000000005</v>
      </c>
      <c r="AJ567" s="49">
        <v>66567.199999999997</v>
      </c>
      <c r="AK567" s="49">
        <v>732240</v>
      </c>
      <c r="AL567" s="50">
        <v>665673</v>
      </c>
      <c r="AM567" s="50">
        <v>66567</v>
      </c>
      <c r="AN567" s="50">
        <v>732240</v>
      </c>
      <c r="AO567" s="47"/>
      <c r="AP567" s="48" t="s">
        <v>84</v>
      </c>
      <c r="AQ567" s="51">
        <v>120</v>
      </c>
      <c r="AR567" s="48" t="s">
        <v>221</v>
      </c>
      <c r="AS567" s="48">
        <v>26001</v>
      </c>
      <c r="AT567" s="47" t="b">
        <v>0</v>
      </c>
      <c r="AU567" s="48" t="s">
        <v>81</v>
      </c>
      <c r="AV567" s="48"/>
      <c r="AW567" s="48" t="s">
        <v>222</v>
      </c>
      <c r="AX567" s="48"/>
      <c r="AY567" s="48" t="s">
        <v>85</v>
      </c>
      <c r="AZ567" s="47" t="b">
        <v>0</v>
      </c>
      <c r="BA567" s="47"/>
      <c r="BB567" s="47"/>
      <c r="BC567" s="48"/>
      <c r="BD567" s="48"/>
      <c r="BE567" s="47" t="b">
        <v>0</v>
      </c>
      <c r="BF567" s="47" t="b">
        <v>0</v>
      </c>
      <c r="BG567" s="48"/>
      <c r="BH567" s="48"/>
      <c r="BI567" s="49">
        <v>0</v>
      </c>
      <c r="BJ567" s="49">
        <v>0</v>
      </c>
      <c r="BK567" s="49">
        <v>732240</v>
      </c>
      <c r="BL567" s="48"/>
      <c r="BM567" s="48"/>
      <c r="BN567" s="48"/>
      <c r="BO567" s="48"/>
      <c r="BP567" s="48" t="s">
        <v>181</v>
      </c>
      <c r="BQ567" s="48"/>
      <c r="BR567" s="48"/>
      <c r="BS567" s="48">
        <v>0</v>
      </c>
      <c r="BT567" s="48"/>
      <c r="BU567" s="48"/>
      <c r="BW567" s="24" t="str">
        <f ca="1">VLOOKUP(BX567,Data!B:D,3,0)</f>
        <v>김화니</v>
      </c>
      <c r="BX567" s="24" t="str">
        <f>IFERROR(VLOOKUP(M567, 할인점점포등록!E:I, 5, 0), M567)</f>
        <v>유진약품</v>
      </c>
    </row>
    <row r="568" spans="2:76" ht="16.5" customHeight="1" x14ac:dyDescent="0.3">
      <c r="B568" s="47"/>
      <c r="C568" s="47" t="b">
        <v>1</v>
      </c>
      <c r="D568" s="48"/>
      <c r="E568" s="48" t="s">
        <v>211</v>
      </c>
      <c r="F568" s="48">
        <v>202610060010</v>
      </c>
      <c r="G568" s="52">
        <v>46301</v>
      </c>
      <c r="H568" s="48" t="s">
        <v>82</v>
      </c>
      <c r="I568" s="48" t="s">
        <v>83</v>
      </c>
      <c r="J568" s="48" t="s">
        <v>212</v>
      </c>
      <c r="K568" s="48" t="s">
        <v>213</v>
      </c>
      <c r="L568" s="48" t="s">
        <v>557</v>
      </c>
      <c r="M568" s="48" t="s">
        <v>557</v>
      </c>
      <c r="N568" s="48"/>
      <c r="O568" s="47" t="s">
        <v>558</v>
      </c>
      <c r="P568" s="48" t="s">
        <v>557</v>
      </c>
      <c r="Q568" s="48"/>
      <c r="R568" s="47" t="b">
        <v>0</v>
      </c>
      <c r="S568" s="48" t="s">
        <v>312</v>
      </c>
      <c r="T568" s="48" t="s">
        <v>313</v>
      </c>
      <c r="U568" s="48">
        <v>100</v>
      </c>
      <c r="V568" s="48" t="s">
        <v>234</v>
      </c>
      <c r="W568" s="48" t="s">
        <v>235</v>
      </c>
      <c r="X568" s="48" t="s">
        <v>236</v>
      </c>
      <c r="Y568" s="47"/>
      <c r="Z568" s="48" t="s">
        <v>84</v>
      </c>
      <c r="AA568" s="49">
        <v>37000</v>
      </c>
      <c r="AB568" s="49">
        <v>33300</v>
      </c>
      <c r="AC568" s="49">
        <v>30</v>
      </c>
      <c r="AD568" s="47" t="b">
        <v>1</v>
      </c>
      <c r="AE568" s="50">
        <v>10</v>
      </c>
      <c r="AF568" s="48" t="s">
        <v>9</v>
      </c>
      <c r="AG568" s="49">
        <v>1</v>
      </c>
      <c r="AH568" s="49">
        <v>33300</v>
      </c>
      <c r="AI568" s="49">
        <v>908182</v>
      </c>
      <c r="AJ568" s="49">
        <v>90818</v>
      </c>
      <c r="AK568" s="49">
        <v>999000</v>
      </c>
      <c r="AL568" s="50">
        <v>908182</v>
      </c>
      <c r="AM568" s="50">
        <v>90818</v>
      </c>
      <c r="AN568" s="50">
        <v>999000</v>
      </c>
      <c r="AO568" s="47"/>
      <c r="AP568" s="48" t="s">
        <v>84</v>
      </c>
      <c r="AQ568" s="51">
        <v>30</v>
      </c>
      <c r="AR568" s="48" t="s">
        <v>221</v>
      </c>
      <c r="AS568" s="48">
        <v>25004</v>
      </c>
      <c r="AT568" s="47" t="b">
        <v>0</v>
      </c>
      <c r="AU568" s="48" t="s">
        <v>81</v>
      </c>
      <c r="AV568" s="48"/>
      <c r="AW568" s="48" t="s">
        <v>222</v>
      </c>
      <c r="AX568" s="48"/>
      <c r="AY568" s="48" t="s">
        <v>85</v>
      </c>
      <c r="AZ568" s="47" t="b">
        <v>0</v>
      </c>
      <c r="BA568" s="47"/>
      <c r="BB568" s="47"/>
      <c r="BC568" s="48"/>
      <c r="BD568" s="48"/>
      <c r="BE568" s="47" t="b">
        <v>0</v>
      </c>
      <c r="BF568" s="47" t="b">
        <v>0</v>
      </c>
      <c r="BG568" s="48"/>
      <c r="BH568" s="48"/>
      <c r="BI568" s="49">
        <v>0</v>
      </c>
      <c r="BJ568" s="49">
        <v>0</v>
      </c>
      <c r="BK568" s="49">
        <v>999000</v>
      </c>
      <c r="BL568" s="48"/>
      <c r="BM568" s="48"/>
      <c r="BN568" s="48"/>
      <c r="BO568" s="48"/>
      <c r="BP568" s="48" t="s">
        <v>181</v>
      </c>
      <c r="BQ568" s="48"/>
      <c r="BR568" s="48"/>
      <c r="BS568" s="48">
        <v>0</v>
      </c>
      <c r="BT568" s="48"/>
      <c r="BU568" s="48"/>
      <c r="BW568" s="24" t="str">
        <f ca="1">VLOOKUP(BX568,Data!B:D,3,0)</f>
        <v>김화니</v>
      </c>
      <c r="BX568" s="24" t="str">
        <f>IFERROR(VLOOKUP(M568, 할인점점포등록!E:I, 5, 0), M568)</f>
        <v>유진약품</v>
      </c>
    </row>
    <row r="569" spans="2:76" ht="16.5" customHeight="1" x14ac:dyDescent="0.3">
      <c r="B569" s="47"/>
      <c r="C569" s="47" t="b">
        <v>1</v>
      </c>
      <c r="D569" s="48"/>
      <c r="E569" s="48" t="s">
        <v>211</v>
      </c>
      <c r="F569" s="48">
        <v>202610060010</v>
      </c>
      <c r="G569" s="52">
        <v>46301</v>
      </c>
      <c r="H569" s="48" t="s">
        <v>82</v>
      </c>
      <c r="I569" s="48" t="s">
        <v>83</v>
      </c>
      <c r="J569" s="48" t="s">
        <v>212</v>
      </c>
      <c r="K569" s="48" t="s">
        <v>213</v>
      </c>
      <c r="L569" s="48" t="s">
        <v>557</v>
      </c>
      <c r="M569" s="48" t="s">
        <v>557</v>
      </c>
      <c r="N569" s="48"/>
      <c r="O569" s="47" t="s">
        <v>558</v>
      </c>
      <c r="P569" s="48" t="s">
        <v>557</v>
      </c>
      <c r="Q569" s="48"/>
      <c r="R569" s="47" t="b">
        <v>0</v>
      </c>
      <c r="S569" s="48" t="s">
        <v>276</v>
      </c>
      <c r="T569" s="48" t="s">
        <v>275</v>
      </c>
      <c r="U569" s="48">
        <v>30</v>
      </c>
      <c r="V569" s="48" t="s">
        <v>218</v>
      </c>
      <c r="W569" s="48" t="s">
        <v>219</v>
      </c>
      <c r="X569" s="48" t="s">
        <v>225</v>
      </c>
      <c r="Y569" s="47"/>
      <c r="Z569" s="48" t="s">
        <v>84</v>
      </c>
      <c r="AA569" s="49">
        <v>5610</v>
      </c>
      <c r="AB569" s="49">
        <v>5049</v>
      </c>
      <c r="AC569" s="49">
        <v>20</v>
      </c>
      <c r="AD569" s="47" t="b">
        <v>1</v>
      </c>
      <c r="AE569" s="50">
        <v>10</v>
      </c>
      <c r="AF569" s="48" t="s">
        <v>9</v>
      </c>
      <c r="AG569" s="49">
        <v>1</v>
      </c>
      <c r="AH569" s="49">
        <v>5049</v>
      </c>
      <c r="AI569" s="49">
        <v>91800</v>
      </c>
      <c r="AJ569" s="49">
        <v>9180</v>
      </c>
      <c r="AK569" s="49">
        <v>100980</v>
      </c>
      <c r="AL569" s="50">
        <v>91800</v>
      </c>
      <c r="AM569" s="50">
        <v>9180</v>
      </c>
      <c r="AN569" s="50">
        <v>100980</v>
      </c>
      <c r="AO569" s="47"/>
      <c r="AP569" s="48" t="s">
        <v>84</v>
      </c>
      <c r="AQ569" s="51">
        <v>20</v>
      </c>
      <c r="AR569" s="48" t="s">
        <v>221</v>
      </c>
      <c r="AS569" s="48" t="s">
        <v>277</v>
      </c>
      <c r="AT569" s="47" t="b">
        <v>0</v>
      </c>
      <c r="AU569" s="48" t="s">
        <v>81</v>
      </c>
      <c r="AV569" s="48"/>
      <c r="AW569" s="48" t="s">
        <v>222</v>
      </c>
      <c r="AX569" s="48"/>
      <c r="AY569" s="48" t="s">
        <v>85</v>
      </c>
      <c r="AZ569" s="47" t="b">
        <v>0</v>
      </c>
      <c r="BA569" s="47"/>
      <c r="BB569" s="47"/>
      <c r="BC569" s="48"/>
      <c r="BD569" s="48"/>
      <c r="BE569" s="47" t="b">
        <v>0</v>
      </c>
      <c r="BF569" s="47" t="b">
        <v>0</v>
      </c>
      <c r="BG569" s="48"/>
      <c r="BH569" s="48"/>
      <c r="BI569" s="49">
        <v>0</v>
      </c>
      <c r="BJ569" s="49">
        <v>0</v>
      </c>
      <c r="BK569" s="49">
        <v>100980</v>
      </c>
      <c r="BL569" s="48"/>
      <c r="BM569" s="48"/>
      <c r="BN569" s="48"/>
      <c r="BO569" s="48"/>
      <c r="BP569" s="48" t="s">
        <v>181</v>
      </c>
      <c r="BQ569" s="48"/>
      <c r="BR569" s="48"/>
      <c r="BS569" s="48">
        <v>0</v>
      </c>
      <c r="BT569" s="48"/>
      <c r="BU569" s="48"/>
      <c r="BW569" s="24" t="str">
        <f ca="1">VLOOKUP(BX569,Data!B:D,3,0)</f>
        <v>김화니</v>
      </c>
      <c r="BX569" s="24" t="str">
        <f>IFERROR(VLOOKUP(M569, 할인점점포등록!E:I, 5, 0), M569)</f>
        <v>유진약품</v>
      </c>
    </row>
    <row r="570" spans="2:76" ht="16.5" customHeight="1" x14ac:dyDescent="0.3">
      <c r="B570" s="47"/>
      <c r="C570" s="47" t="b">
        <v>1</v>
      </c>
      <c r="D570" s="48"/>
      <c r="E570" s="48" t="s">
        <v>211</v>
      </c>
      <c r="F570" s="48">
        <v>202610060010</v>
      </c>
      <c r="G570" s="52">
        <v>46301</v>
      </c>
      <c r="H570" s="48" t="s">
        <v>82</v>
      </c>
      <c r="I570" s="48" t="s">
        <v>83</v>
      </c>
      <c r="J570" s="48" t="s">
        <v>212</v>
      </c>
      <c r="K570" s="48" t="s">
        <v>213</v>
      </c>
      <c r="L570" s="48" t="s">
        <v>557</v>
      </c>
      <c r="M570" s="48" t="s">
        <v>557</v>
      </c>
      <c r="N570" s="48"/>
      <c r="O570" s="47" t="s">
        <v>558</v>
      </c>
      <c r="P570" s="48" t="s">
        <v>557</v>
      </c>
      <c r="Q570" s="48"/>
      <c r="R570" s="47" t="b">
        <v>0</v>
      </c>
      <c r="S570" s="48" t="s">
        <v>414</v>
      </c>
      <c r="T570" s="48" t="s">
        <v>395</v>
      </c>
      <c r="U570" s="48">
        <v>500</v>
      </c>
      <c r="V570" s="48" t="s">
        <v>234</v>
      </c>
      <c r="W570" s="48" t="s">
        <v>235</v>
      </c>
      <c r="X570" s="48" t="s">
        <v>236</v>
      </c>
      <c r="Y570" s="47"/>
      <c r="Z570" s="48" t="s">
        <v>84</v>
      </c>
      <c r="AA570" s="49">
        <v>62500</v>
      </c>
      <c r="AB570" s="49">
        <v>56250</v>
      </c>
      <c r="AC570" s="49">
        <v>10</v>
      </c>
      <c r="AD570" s="47" t="b">
        <v>1</v>
      </c>
      <c r="AE570" s="50">
        <v>10</v>
      </c>
      <c r="AF570" s="48" t="s">
        <v>9</v>
      </c>
      <c r="AG570" s="49">
        <v>1</v>
      </c>
      <c r="AH570" s="49">
        <v>56250</v>
      </c>
      <c r="AI570" s="49">
        <v>511364</v>
      </c>
      <c r="AJ570" s="49">
        <v>51136</v>
      </c>
      <c r="AK570" s="49">
        <v>562500</v>
      </c>
      <c r="AL570" s="50">
        <v>511364</v>
      </c>
      <c r="AM570" s="50">
        <v>51136</v>
      </c>
      <c r="AN570" s="50">
        <v>562500</v>
      </c>
      <c r="AO570" s="47"/>
      <c r="AP570" s="48" t="s">
        <v>84</v>
      </c>
      <c r="AQ570" s="51">
        <v>10</v>
      </c>
      <c r="AR570" s="48" t="s">
        <v>221</v>
      </c>
      <c r="AS570" s="48" t="s">
        <v>271</v>
      </c>
      <c r="AT570" s="47" t="b">
        <v>0</v>
      </c>
      <c r="AU570" s="48" t="s">
        <v>81</v>
      </c>
      <c r="AV570" s="48"/>
      <c r="AW570" s="48" t="s">
        <v>222</v>
      </c>
      <c r="AX570" s="48"/>
      <c r="AY570" s="48" t="s">
        <v>85</v>
      </c>
      <c r="AZ570" s="47" t="b">
        <v>0</v>
      </c>
      <c r="BA570" s="47"/>
      <c r="BB570" s="47"/>
      <c r="BC570" s="48"/>
      <c r="BD570" s="48"/>
      <c r="BE570" s="47" t="b">
        <v>0</v>
      </c>
      <c r="BF570" s="47" t="b">
        <v>0</v>
      </c>
      <c r="BG570" s="48"/>
      <c r="BH570" s="48"/>
      <c r="BI570" s="49">
        <v>0</v>
      </c>
      <c r="BJ570" s="49">
        <v>0</v>
      </c>
      <c r="BK570" s="49">
        <v>562500</v>
      </c>
      <c r="BL570" s="48"/>
      <c r="BM570" s="48"/>
      <c r="BN570" s="48"/>
      <c r="BO570" s="48"/>
      <c r="BP570" s="48" t="s">
        <v>181</v>
      </c>
      <c r="BQ570" s="48"/>
      <c r="BR570" s="48"/>
      <c r="BS570" s="48">
        <v>0</v>
      </c>
      <c r="BT570" s="48"/>
      <c r="BU570" s="48"/>
      <c r="BW570" s="24" t="str">
        <f ca="1">VLOOKUP(BX570,Data!B:D,3,0)</f>
        <v>김화니</v>
      </c>
      <c r="BX570" s="24" t="str">
        <f>IFERROR(VLOOKUP(M570, 할인점점포등록!E:I, 5, 0), M570)</f>
        <v>유진약품</v>
      </c>
    </row>
    <row r="571" spans="2:76" ht="16.5" customHeight="1" x14ac:dyDescent="0.3">
      <c r="B571" s="47"/>
      <c r="C571" s="47" t="b">
        <v>1</v>
      </c>
      <c r="D571" s="48"/>
      <c r="E571" s="48" t="s">
        <v>211</v>
      </c>
      <c r="F571" s="48">
        <v>202610060010</v>
      </c>
      <c r="G571" s="52">
        <v>46301</v>
      </c>
      <c r="H571" s="48" t="s">
        <v>82</v>
      </c>
      <c r="I571" s="48" t="s">
        <v>83</v>
      </c>
      <c r="J571" s="48" t="s">
        <v>212</v>
      </c>
      <c r="K571" s="48" t="s">
        <v>213</v>
      </c>
      <c r="L571" s="48" t="s">
        <v>557</v>
      </c>
      <c r="M571" s="48" t="s">
        <v>557</v>
      </c>
      <c r="N571" s="48"/>
      <c r="O571" s="47" t="s">
        <v>558</v>
      </c>
      <c r="P571" s="48" t="s">
        <v>557</v>
      </c>
      <c r="Q571" s="48"/>
      <c r="R571" s="47" t="b">
        <v>0</v>
      </c>
      <c r="S571" s="48" t="s">
        <v>216</v>
      </c>
      <c r="T571" s="48" t="s">
        <v>217</v>
      </c>
      <c r="U571" s="48">
        <v>90</v>
      </c>
      <c r="V571" s="48" t="s">
        <v>218</v>
      </c>
      <c r="W571" s="48" t="s">
        <v>219</v>
      </c>
      <c r="X571" s="48" t="s">
        <v>220</v>
      </c>
      <c r="Y571" s="47"/>
      <c r="Z571" s="48" t="s">
        <v>84</v>
      </c>
      <c r="AA571" s="49">
        <v>36000</v>
      </c>
      <c r="AB571" s="49">
        <v>32400</v>
      </c>
      <c r="AC571" s="49">
        <v>10</v>
      </c>
      <c r="AD571" s="47" t="b">
        <v>1</v>
      </c>
      <c r="AE571" s="50">
        <v>10</v>
      </c>
      <c r="AF571" s="48" t="s">
        <v>9</v>
      </c>
      <c r="AG571" s="49">
        <v>1</v>
      </c>
      <c r="AH571" s="49">
        <v>32400</v>
      </c>
      <c r="AI571" s="49">
        <v>294545</v>
      </c>
      <c r="AJ571" s="49">
        <v>29455</v>
      </c>
      <c r="AK571" s="49">
        <v>324000</v>
      </c>
      <c r="AL571" s="50">
        <v>294545</v>
      </c>
      <c r="AM571" s="50">
        <v>29455</v>
      </c>
      <c r="AN571" s="50">
        <v>324000</v>
      </c>
      <c r="AO571" s="47"/>
      <c r="AP571" s="48" t="s">
        <v>84</v>
      </c>
      <c r="AQ571" s="51">
        <v>10</v>
      </c>
      <c r="AR571" s="48" t="s">
        <v>221</v>
      </c>
      <c r="AS571" s="48">
        <v>26003</v>
      </c>
      <c r="AT571" s="47" t="b">
        <v>0</v>
      </c>
      <c r="AU571" s="48" t="s">
        <v>81</v>
      </c>
      <c r="AV571" s="48"/>
      <c r="AW571" s="48" t="s">
        <v>222</v>
      </c>
      <c r="AX571" s="48"/>
      <c r="AY571" s="48" t="s">
        <v>85</v>
      </c>
      <c r="AZ571" s="47" t="b">
        <v>0</v>
      </c>
      <c r="BA571" s="47"/>
      <c r="BB571" s="47"/>
      <c r="BC571" s="48"/>
      <c r="BD571" s="48"/>
      <c r="BE571" s="47" t="b">
        <v>0</v>
      </c>
      <c r="BF571" s="47" t="b">
        <v>0</v>
      </c>
      <c r="BG571" s="48"/>
      <c r="BH571" s="48"/>
      <c r="BI571" s="49">
        <v>0</v>
      </c>
      <c r="BJ571" s="49">
        <v>0</v>
      </c>
      <c r="BK571" s="49">
        <v>324000</v>
      </c>
      <c r="BL571" s="48"/>
      <c r="BM571" s="48"/>
      <c r="BN571" s="48"/>
      <c r="BO571" s="48"/>
      <c r="BP571" s="48" t="s">
        <v>181</v>
      </c>
      <c r="BQ571" s="48"/>
      <c r="BR571" s="48"/>
      <c r="BS571" s="48">
        <v>0</v>
      </c>
      <c r="BT571" s="48"/>
      <c r="BU571" s="48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7"/>
      <c r="C572" s="47" t="b">
        <v>1</v>
      </c>
      <c r="D572" s="48"/>
      <c r="E572" s="48" t="s">
        <v>211</v>
      </c>
      <c r="F572" s="48">
        <v>202610060010</v>
      </c>
      <c r="G572" s="52">
        <v>46301</v>
      </c>
      <c r="H572" s="48" t="s">
        <v>82</v>
      </c>
      <c r="I572" s="48" t="s">
        <v>83</v>
      </c>
      <c r="J572" s="48" t="s">
        <v>212</v>
      </c>
      <c r="K572" s="48" t="s">
        <v>213</v>
      </c>
      <c r="L572" s="48" t="s">
        <v>557</v>
      </c>
      <c r="M572" s="48" t="s">
        <v>557</v>
      </c>
      <c r="N572" s="48"/>
      <c r="O572" s="47" t="s">
        <v>558</v>
      </c>
      <c r="P572" s="48" t="s">
        <v>557</v>
      </c>
      <c r="Q572" s="48"/>
      <c r="R572" s="47" t="b">
        <v>0</v>
      </c>
      <c r="S572" s="48" t="s">
        <v>398</v>
      </c>
      <c r="T572" s="48" t="s">
        <v>338</v>
      </c>
      <c r="U572" s="48">
        <v>30</v>
      </c>
      <c r="V572" s="48" t="s">
        <v>234</v>
      </c>
      <c r="W572" s="48" t="s">
        <v>235</v>
      </c>
      <c r="X572" s="48" t="s">
        <v>330</v>
      </c>
      <c r="Y572" s="47"/>
      <c r="Z572" s="48" t="s">
        <v>84</v>
      </c>
      <c r="AA572" s="49">
        <v>9900</v>
      </c>
      <c r="AB572" s="49">
        <v>8910</v>
      </c>
      <c r="AC572" s="49">
        <v>30</v>
      </c>
      <c r="AD572" s="47" t="b">
        <v>1</v>
      </c>
      <c r="AE572" s="50">
        <v>10</v>
      </c>
      <c r="AF572" s="48" t="s">
        <v>9</v>
      </c>
      <c r="AG572" s="49">
        <v>1</v>
      </c>
      <c r="AH572" s="49">
        <v>8910</v>
      </c>
      <c r="AI572" s="49">
        <v>243000</v>
      </c>
      <c r="AJ572" s="49">
        <v>24300</v>
      </c>
      <c r="AK572" s="49">
        <v>267300</v>
      </c>
      <c r="AL572" s="50">
        <v>243000</v>
      </c>
      <c r="AM572" s="50">
        <v>24300</v>
      </c>
      <c r="AN572" s="50">
        <v>267300</v>
      </c>
      <c r="AO572" s="47"/>
      <c r="AP572" s="48" t="s">
        <v>84</v>
      </c>
      <c r="AQ572" s="51">
        <v>30</v>
      </c>
      <c r="AR572" s="48" t="s">
        <v>221</v>
      </c>
      <c r="AS572" s="48" t="s">
        <v>1057</v>
      </c>
      <c r="AT572" s="47" t="b">
        <v>0</v>
      </c>
      <c r="AU572" s="48" t="s">
        <v>81</v>
      </c>
      <c r="AV572" s="48"/>
      <c r="AW572" s="48" t="s">
        <v>222</v>
      </c>
      <c r="AX572" s="48"/>
      <c r="AY572" s="48" t="s">
        <v>85</v>
      </c>
      <c r="AZ572" s="47" t="b">
        <v>0</v>
      </c>
      <c r="BA572" s="47"/>
      <c r="BB572" s="47"/>
      <c r="BC572" s="48"/>
      <c r="BD572" s="48"/>
      <c r="BE572" s="47" t="b">
        <v>0</v>
      </c>
      <c r="BF572" s="47" t="b">
        <v>0</v>
      </c>
      <c r="BG572" s="48"/>
      <c r="BH572" s="48"/>
      <c r="BI572" s="49">
        <v>0</v>
      </c>
      <c r="BJ572" s="49">
        <v>0</v>
      </c>
      <c r="BK572" s="49">
        <v>267300</v>
      </c>
      <c r="BL572" s="48"/>
      <c r="BM572" s="48"/>
      <c r="BN572" s="48"/>
      <c r="BO572" s="48"/>
      <c r="BP572" s="48" t="s">
        <v>181</v>
      </c>
      <c r="BQ572" s="48"/>
      <c r="BR572" s="48"/>
      <c r="BS572" s="48">
        <v>0</v>
      </c>
      <c r="BT572" s="48"/>
      <c r="BU572" s="48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7"/>
      <c r="C573" s="47" t="b">
        <v>1</v>
      </c>
      <c r="D573" s="48"/>
      <c r="E573" s="48" t="s">
        <v>211</v>
      </c>
      <c r="F573" s="48">
        <v>202610060010</v>
      </c>
      <c r="G573" s="52">
        <v>46301</v>
      </c>
      <c r="H573" s="48" t="s">
        <v>82</v>
      </c>
      <c r="I573" s="48" t="s">
        <v>83</v>
      </c>
      <c r="J573" s="48" t="s">
        <v>212</v>
      </c>
      <c r="K573" s="48" t="s">
        <v>213</v>
      </c>
      <c r="L573" s="48" t="s">
        <v>557</v>
      </c>
      <c r="M573" s="48" t="s">
        <v>557</v>
      </c>
      <c r="N573" s="48"/>
      <c r="O573" s="47" t="s">
        <v>558</v>
      </c>
      <c r="P573" s="48" t="s">
        <v>557</v>
      </c>
      <c r="Q573" s="48"/>
      <c r="R573" s="47" t="b">
        <v>0</v>
      </c>
      <c r="S573" s="48" t="s">
        <v>272</v>
      </c>
      <c r="T573" s="48" t="s">
        <v>230</v>
      </c>
      <c r="U573" s="48">
        <v>300</v>
      </c>
      <c r="V573" s="48" t="s">
        <v>218</v>
      </c>
      <c r="W573" s="48" t="s">
        <v>219</v>
      </c>
      <c r="X573" s="48" t="s">
        <v>225</v>
      </c>
      <c r="Y573" s="47"/>
      <c r="Z573" s="48" t="s">
        <v>84</v>
      </c>
      <c r="AA573" s="49">
        <v>37500</v>
      </c>
      <c r="AB573" s="49">
        <v>33750</v>
      </c>
      <c r="AC573" s="49">
        <v>3</v>
      </c>
      <c r="AD573" s="47" t="b">
        <v>1</v>
      </c>
      <c r="AE573" s="50">
        <v>10</v>
      </c>
      <c r="AF573" s="48" t="s">
        <v>9</v>
      </c>
      <c r="AG573" s="49">
        <v>1</v>
      </c>
      <c r="AH573" s="49">
        <v>33750</v>
      </c>
      <c r="AI573" s="49">
        <v>92045</v>
      </c>
      <c r="AJ573" s="49">
        <v>9205</v>
      </c>
      <c r="AK573" s="49">
        <v>101250</v>
      </c>
      <c r="AL573" s="50">
        <v>92045</v>
      </c>
      <c r="AM573" s="50">
        <v>9205</v>
      </c>
      <c r="AN573" s="50">
        <v>101250</v>
      </c>
      <c r="AO573" s="47"/>
      <c r="AP573" s="48" t="s">
        <v>84</v>
      </c>
      <c r="AQ573" s="51">
        <v>3</v>
      </c>
      <c r="AR573" s="48" t="s">
        <v>221</v>
      </c>
      <c r="AS573" s="48">
        <v>26003</v>
      </c>
      <c r="AT573" s="47" t="b">
        <v>0</v>
      </c>
      <c r="AU573" s="48" t="s">
        <v>81</v>
      </c>
      <c r="AV573" s="48"/>
      <c r="AW573" s="48" t="s">
        <v>222</v>
      </c>
      <c r="AX573" s="48"/>
      <c r="AY573" s="48" t="s">
        <v>85</v>
      </c>
      <c r="AZ573" s="47" t="b">
        <v>0</v>
      </c>
      <c r="BA573" s="47"/>
      <c r="BB573" s="47"/>
      <c r="BC573" s="48"/>
      <c r="BD573" s="48"/>
      <c r="BE573" s="47" t="b">
        <v>0</v>
      </c>
      <c r="BF573" s="47" t="b">
        <v>0</v>
      </c>
      <c r="BG573" s="48"/>
      <c r="BH573" s="48"/>
      <c r="BI573" s="49">
        <v>0</v>
      </c>
      <c r="BJ573" s="49">
        <v>0</v>
      </c>
      <c r="BK573" s="49">
        <v>101250</v>
      </c>
      <c r="BL573" s="48"/>
      <c r="BM573" s="48"/>
      <c r="BN573" s="48"/>
      <c r="BO573" s="48"/>
      <c r="BP573" s="48" t="s">
        <v>181</v>
      </c>
      <c r="BQ573" s="48"/>
      <c r="BR573" s="48"/>
      <c r="BS573" s="48">
        <v>0</v>
      </c>
      <c r="BT573" s="48"/>
      <c r="BU573" s="48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7"/>
      <c r="C574" s="47" t="b">
        <v>1</v>
      </c>
      <c r="D574" s="48"/>
      <c r="E574" s="48" t="s">
        <v>211</v>
      </c>
      <c r="F574" s="48">
        <v>202610060010</v>
      </c>
      <c r="G574" s="52">
        <v>46301</v>
      </c>
      <c r="H574" s="48" t="s">
        <v>82</v>
      </c>
      <c r="I574" s="48" t="s">
        <v>83</v>
      </c>
      <c r="J574" s="48" t="s">
        <v>212</v>
      </c>
      <c r="K574" s="48" t="s">
        <v>213</v>
      </c>
      <c r="L574" s="48" t="s">
        <v>557</v>
      </c>
      <c r="M574" s="48" t="s">
        <v>557</v>
      </c>
      <c r="N574" s="48"/>
      <c r="O574" s="47" t="s">
        <v>558</v>
      </c>
      <c r="P574" s="48" t="s">
        <v>557</v>
      </c>
      <c r="Q574" s="48"/>
      <c r="R574" s="47" t="b">
        <v>0</v>
      </c>
      <c r="S574" s="48" t="s">
        <v>229</v>
      </c>
      <c r="T574" s="48" t="s">
        <v>230</v>
      </c>
      <c r="U574" s="48">
        <v>30</v>
      </c>
      <c r="V574" s="48" t="s">
        <v>218</v>
      </c>
      <c r="W574" s="48" t="s">
        <v>219</v>
      </c>
      <c r="X574" s="48" t="s">
        <v>225</v>
      </c>
      <c r="Y574" s="47"/>
      <c r="Z574" s="48" t="s">
        <v>84</v>
      </c>
      <c r="AA574" s="49">
        <v>3750</v>
      </c>
      <c r="AB574" s="49">
        <v>3375</v>
      </c>
      <c r="AC574" s="49">
        <v>10</v>
      </c>
      <c r="AD574" s="47" t="b">
        <v>1</v>
      </c>
      <c r="AE574" s="50">
        <v>10</v>
      </c>
      <c r="AF574" s="48" t="s">
        <v>9</v>
      </c>
      <c r="AG574" s="49">
        <v>1</v>
      </c>
      <c r="AH574" s="49">
        <v>3375</v>
      </c>
      <c r="AI574" s="49">
        <v>30682</v>
      </c>
      <c r="AJ574" s="49">
        <v>3068</v>
      </c>
      <c r="AK574" s="49">
        <v>33750</v>
      </c>
      <c r="AL574" s="50">
        <v>30682</v>
      </c>
      <c r="AM574" s="50">
        <v>3068</v>
      </c>
      <c r="AN574" s="50">
        <v>33750</v>
      </c>
      <c r="AO574" s="47"/>
      <c r="AP574" s="48" t="s">
        <v>84</v>
      </c>
      <c r="AQ574" s="51">
        <v>10</v>
      </c>
      <c r="AR574" s="48" t="s">
        <v>221</v>
      </c>
      <c r="AS574" s="48" t="s">
        <v>231</v>
      </c>
      <c r="AT574" s="47" t="b">
        <v>0</v>
      </c>
      <c r="AU574" s="48" t="s">
        <v>81</v>
      </c>
      <c r="AV574" s="48"/>
      <c r="AW574" s="48" t="s">
        <v>222</v>
      </c>
      <c r="AX574" s="48"/>
      <c r="AY574" s="48" t="s">
        <v>85</v>
      </c>
      <c r="AZ574" s="47" t="b">
        <v>0</v>
      </c>
      <c r="BA574" s="47"/>
      <c r="BB574" s="47"/>
      <c r="BC574" s="48"/>
      <c r="BD574" s="48"/>
      <c r="BE574" s="47" t="b">
        <v>0</v>
      </c>
      <c r="BF574" s="47" t="b">
        <v>0</v>
      </c>
      <c r="BG574" s="48"/>
      <c r="BH574" s="48"/>
      <c r="BI574" s="49">
        <v>0</v>
      </c>
      <c r="BJ574" s="49">
        <v>0</v>
      </c>
      <c r="BK574" s="49">
        <v>33750</v>
      </c>
      <c r="BL574" s="48"/>
      <c r="BM574" s="48"/>
      <c r="BN574" s="48"/>
      <c r="BO574" s="48"/>
      <c r="BP574" s="48" t="s">
        <v>181</v>
      </c>
      <c r="BQ574" s="48"/>
      <c r="BR574" s="48"/>
      <c r="BS574" s="48">
        <v>0</v>
      </c>
      <c r="BT574" s="48"/>
      <c r="BU574" s="48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7"/>
      <c r="C575" s="47" t="b">
        <v>1</v>
      </c>
      <c r="D575" s="48"/>
      <c r="E575" s="48" t="s">
        <v>211</v>
      </c>
      <c r="F575" s="48">
        <v>202610060010</v>
      </c>
      <c r="G575" s="52">
        <v>46301</v>
      </c>
      <c r="H575" s="48" t="s">
        <v>82</v>
      </c>
      <c r="I575" s="48" t="s">
        <v>83</v>
      </c>
      <c r="J575" s="48" t="s">
        <v>212</v>
      </c>
      <c r="K575" s="48" t="s">
        <v>213</v>
      </c>
      <c r="L575" s="48" t="s">
        <v>557</v>
      </c>
      <c r="M575" s="48" t="s">
        <v>557</v>
      </c>
      <c r="N575" s="48"/>
      <c r="O575" s="47" t="s">
        <v>558</v>
      </c>
      <c r="P575" s="48" t="s">
        <v>557</v>
      </c>
      <c r="Q575" s="48"/>
      <c r="R575" s="47" t="b">
        <v>0</v>
      </c>
      <c r="S575" s="48" t="s">
        <v>274</v>
      </c>
      <c r="T575" s="48" t="s">
        <v>275</v>
      </c>
      <c r="U575" s="48">
        <v>300</v>
      </c>
      <c r="V575" s="48" t="s">
        <v>218</v>
      </c>
      <c r="W575" s="48" t="s">
        <v>219</v>
      </c>
      <c r="X575" s="48" t="s">
        <v>225</v>
      </c>
      <c r="Y575" s="47"/>
      <c r="Z575" s="48" t="s">
        <v>84</v>
      </c>
      <c r="AA575" s="49">
        <v>56100</v>
      </c>
      <c r="AB575" s="49">
        <v>50490</v>
      </c>
      <c r="AC575" s="49">
        <v>3</v>
      </c>
      <c r="AD575" s="47" t="b">
        <v>1</v>
      </c>
      <c r="AE575" s="50">
        <v>10</v>
      </c>
      <c r="AF575" s="48" t="s">
        <v>9</v>
      </c>
      <c r="AG575" s="49">
        <v>1</v>
      </c>
      <c r="AH575" s="49">
        <v>50490</v>
      </c>
      <c r="AI575" s="49">
        <v>137700</v>
      </c>
      <c r="AJ575" s="49">
        <v>13770</v>
      </c>
      <c r="AK575" s="49">
        <v>151470</v>
      </c>
      <c r="AL575" s="50">
        <v>137700</v>
      </c>
      <c r="AM575" s="50">
        <v>13770</v>
      </c>
      <c r="AN575" s="50">
        <v>151470</v>
      </c>
      <c r="AO575" s="47"/>
      <c r="AP575" s="48" t="s">
        <v>84</v>
      </c>
      <c r="AQ575" s="51">
        <v>3</v>
      </c>
      <c r="AR575" s="48" t="s">
        <v>221</v>
      </c>
      <c r="AS575" s="48">
        <v>26002</v>
      </c>
      <c r="AT575" s="47" t="b">
        <v>0</v>
      </c>
      <c r="AU575" s="48" t="s">
        <v>81</v>
      </c>
      <c r="AV575" s="48"/>
      <c r="AW575" s="48" t="s">
        <v>222</v>
      </c>
      <c r="AX575" s="48"/>
      <c r="AY575" s="48" t="s">
        <v>85</v>
      </c>
      <c r="AZ575" s="47" t="b">
        <v>0</v>
      </c>
      <c r="BA575" s="47"/>
      <c r="BB575" s="47"/>
      <c r="BC575" s="48"/>
      <c r="BD575" s="48"/>
      <c r="BE575" s="47" t="b">
        <v>0</v>
      </c>
      <c r="BF575" s="47" t="b">
        <v>0</v>
      </c>
      <c r="BG575" s="48"/>
      <c r="BH575" s="48"/>
      <c r="BI575" s="49">
        <v>0</v>
      </c>
      <c r="BJ575" s="49">
        <v>0</v>
      </c>
      <c r="BK575" s="49">
        <v>151470</v>
      </c>
      <c r="BL575" s="48"/>
      <c r="BM575" s="48"/>
      <c r="BN575" s="48"/>
      <c r="BO575" s="48"/>
      <c r="BP575" s="48" t="s">
        <v>181</v>
      </c>
      <c r="BQ575" s="48"/>
      <c r="BR575" s="48"/>
      <c r="BS575" s="48">
        <v>0</v>
      </c>
      <c r="BT575" s="48"/>
      <c r="BU575" s="48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7"/>
      <c r="C576" s="47" t="b">
        <v>1</v>
      </c>
      <c r="D576" s="48"/>
      <c r="E576" s="48" t="s">
        <v>211</v>
      </c>
      <c r="F576" s="48">
        <v>202610060011</v>
      </c>
      <c r="G576" s="52">
        <v>46301</v>
      </c>
      <c r="H576" s="48" t="s">
        <v>82</v>
      </c>
      <c r="I576" s="48" t="s">
        <v>83</v>
      </c>
      <c r="J576" s="48" t="s">
        <v>212</v>
      </c>
      <c r="K576" s="48" t="s">
        <v>213</v>
      </c>
      <c r="L576" s="48" t="s">
        <v>46</v>
      </c>
      <c r="M576" s="48" t="s">
        <v>46</v>
      </c>
      <c r="N576" s="48"/>
      <c r="O576" s="47" t="s">
        <v>209</v>
      </c>
      <c r="P576" s="48" t="s">
        <v>552</v>
      </c>
      <c r="Q576" s="48"/>
      <c r="R576" s="47" t="b">
        <v>0</v>
      </c>
      <c r="S576" s="48" t="s">
        <v>1005</v>
      </c>
      <c r="T576" s="48" t="s">
        <v>1006</v>
      </c>
      <c r="U576" s="48">
        <v>10</v>
      </c>
      <c r="V576" s="48" t="s">
        <v>218</v>
      </c>
      <c r="W576" s="48" t="s">
        <v>256</v>
      </c>
      <c r="X576" s="48" t="s">
        <v>257</v>
      </c>
      <c r="Y576" s="47"/>
      <c r="Z576" s="48" t="s">
        <v>84</v>
      </c>
      <c r="AA576" s="49">
        <v>5100</v>
      </c>
      <c r="AB576" s="49">
        <v>5100</v>
      </c>
      <c r="AC576" s="49">
        <v>10</v>
      </c>
      <c r="AD576" s="47" t="b">
        <v>1</v>
      </c>
      <c r="AE576" s="50">
        <v>10</v>
      </c>
      <c r="AF576" s="48" t="s">
        <v>9</v>
      </c>
      <c r="AG576" s="49">
        <v>1</v>
      </c>
      <c r="AH576" s="49">
        <v>0</v>
      </c>
      <c r="AI576" s="49">
        <v>0</v>
      </c>
      <c r="AJ576" s="49">
        <v>0</v>
      </c>
      <c r="AK576" s="49">
        <v>0</v>
      </c>
      <c r="AL576" s="50">
        <v>0</v>
      </c>
      <c r="AM576" s="50">
        <v>0</v>
      </c>
      <c r="AN576" s="50">
        <v>0</v>
      </c>
      <c r="AO576" s="47"/>
      <c r="AP576" s="48" t="s">
        <v>84</v>
      </c>
      <c r="AQ576" s="51">
        <v>10</v>
      </c>
      <c r="AR576" s="48" t="s">
        <v>221</v>
      </c>
      <c r="AS576" s="48">
        <v>26003</v>
      </c>
      <c r="AT576" s="47" t="b">
        <v>1</v>
      </c>
      <c r="AU576" s="48" t="s">
        <v>182</v>
      </c>
      <c r="AV576" s="48" t="s">
        <v>182</v>
      </c>
      <c r="AW576" s="48" t="s">
        <v>222</v>
      </c>
      <c r="AX576" s="48"/>
      <c r="AY576" s="48" t="s">
        <v>85</v>
      </c>
      <c r="AZ576" s="47" t="b">
        <v>0</v>
      </c>
      <c r="BA576" s="47"/>
      <c r="BB576" s="47"/>
      <c r="BC576" s="48"/>
      <c r="BD576" s="48"/>
      <c r="BE576" s="47" t="b">
        <v>0</v>
      </c>
      <c r="BF576" s="47" t="b">
        <v>0</v>
      </c>
      <c r="BG576" s="48"/>
      <c r="BH576" s="48"/>
      <c r="BI576" s="49">
        <v>0</v>
      </c>
      <c r="BJ576" s="49">
        <v>0</v>
      </c>
      <c r="BK576" s="49">
        <v>0</v>
      </c>
      <c r="BL576" s="48"/>
      <c r="BM576" s="48"/>
      <c r="BN576" s="48"/>
      <c r="BO576" s="48" t="s">
        <v>553</v>
      </c>
      <c r="BP576" s="48" t="s">
        <v>181</v>
      </c>
      <c r="BQ576" s="48"/>
      <c r="BR576" s="48"/>
      <c r="BS576" s="48">
        <v>0</v>
      </c>
      <c r="BT576" s="48"/>
      <c r="BU576" s="48"/>
      <c r="BW576" s="24" t="str">
        <f ca="1">VLOOKUP(BX576,Data!B:D,3,0)</f>
        <v>김화니</v>
      </c>
      <c r="BX576" s="24" t="str">
        <f>IFERROR(VLOOKUP(M576, 할인점점포등록!E:I, 5, 0), M576)</f>
        <v>맥널티제약</v>
      </c>
    </row>
    <row r="577" spans="2:76" ht="16.5" customHeight="1" x14ac:dyDescent="0.3">
      <c r="B577" s="47"/>
      <c r="C577" s="47" t="b">
        <v>1</v>
      </c>
      <c r="D577" s="48"/>
      <c r="E577" s="48" t="s">
        <v>211</v>
      </c>
      <c r="F577" s="48">
        <v>202610060012</v>
      </c>
      <c r="G577" s="52">
        <v>46301</v>
      </c>
      <c r="H577" s="48" t="s">
        <v>82</v>
      </c>
      <c r="I577" s="48" t="s">
        <v>83</v>
      </c>
      <c r="J577" s="48" t="s">
        <v>212</v>
      </c>
      <c r="K577" s="48" t="s">
        <v>213</v>
      </c>
      <c r="L577" s="48" t="s">
        <v>287</v>
      </c>
      <c r="M577" s="48" t="s">
        <v>287</v>
      </c>
      <c r="N577" s="48"/>
      <c r="O577" s="47" t="s">
        <v>288</v>
      </c>
      <c r="P577" s="48" t="s">
        <v>289</v>
      </c>
      <c r="Q577" s="48"/>
      <c r="R577" s="47" t="b">
        <v>0</v>
      </c>
      <c r="S577" s="48" t="s">
        <v>290</v>
      </c>
      <c r="T577" s="48" t="s">
        <v>291</v>
      </c>
      <c r="U577" s="48">
        <v>30</v>
      </c>
      <c r="V577" s="48" t="s">
        <v>234</v>
      </c>
      <c r="W577" s="48" t="s">
        <v>235</v>
      </c>
      <c r="X577" s="48" t="s">
        <v>236</v>
      </c>
      <c r="Y577" s="47"/>
      <c r="Z577" s="48" t="s">
        <v>84</v>
      </c>
      <c r="AA577" s="49">
        <v>21000</v>
      </c>
      <c r="AB577" s="49">
        <v>18900</v>
      </c>
      <c r="AC577" s="49">
        <v>200</v>
      </c>
      <c r="AD577" s="47" t="b">
        <v>1</v>
      </c>
      <c r="AE577" s="50">
        <v>10</v>
      </c>
      <c r="AF577" s="48" t="s">
        <v>9</v>
      </c>
      <c r="AG577" s="49">
        <v>1</v>
      </c>
      <c r="AH577" s="49">
        <v>18900</v>
      </c>
      <c r="AI577" s="49">
        <v>3436364</v>
      </c>
      <c r="AJ577" s="49">
        <v>343636</v>
      </c>
      <c r="AK577" s="49">
        <v>3780000</v>
      </c>
      <c r="AL577" s="50">
        <v>3436364</v>
      </c>
      <c r="AM577" s="50">
        <v>343636</v>
      </c>
      <c r="AN577" s="50">
        <v>3780000</v>
      </c>
      <c r="AO577" s="47"/>
      <c r="AP577" s="48" t="s">
        <v>84</v>
      </c>
      <c r="AQ577" s="51">
        <v>200</v>
      </c>
      <c r="AR577" s="48" t="s">
        <v>221</v>
      </c>
      <c r="AS577" s="48">
        <v>26001</v>
      </c>
      <c r="AT577" s="47" t="b">
        <v>0</v>
      </c>
      <c r="AU577" s="48" t="s">
        <v>81</v>
      </c>
      <c r="AV577" s="48"/>
      <c r="AW577" s="48" t="s">
        <v>222</v>
      </c>
      <c r="AX577" s="48"/>
      <c r="AY577" s="48" t="s">
        <v>85</v>
      </c>
      <c r="AZ577" s="47" t="b">
        <v>0</v>
      </c>
      <c r="BA577" s="47"/>
      <c r="BB577" s="47"/>
      <c r="BC577" s="48"/>
      <c r="BD577" s="48"/>
      <c r="BE577" s="47" t="b">
        <v>0</v>
      </c>
      <c r="BF577" s="47" t="b">
        <v>0</v>
      </c>
      <c r="BG577" s="48"/>
      <c r="BH577" s="48"/>
      <c r="BI577" s="49">
        <v>0</v>
      </c>
      <c r="BJ577" s="49">
        <v>0</v>
      </c>
      <c r="BK577" s="49">
        <v>3780000</v>
      </c>
      <c r="BL577" s="48"/>
      <c r="BM577" s="48"/>
      <c r="BN577" s="48"/>
      <c r="BO577" s="48"/>
      <c r="BP577" s="48" t="s">
        <v>181</v>
      </c>
      <c r="BQ577" s="48"/>
      <c r="BR577" s="48"/>
      <c r="BS577" s="48">
        <v>0</v>
      </c>
      <c r="BT577" s="48"/>
      <c r="BU577" s="48"/>
      <c r="BW577" s="24" t="str">
        <f ca="1">VLOOKUP(BX577,Data!B:D,3,0)</f>
        <v>김화니</v>
      </c>
      <c r="BX577" s="24" t="str">
        <f>IFERROR(VLOOKUP(M577, 할인점점포등록!E:I, 5, 0), M577)</f>
        <v>에스바이오</v>
      </c>
    </row>
    <row r="578" spans="2:76" ht="16.5" customHeight="1" x14ac:dyDescent="0.3">
      <c r="B578" s="47"/>
      <c r="C578" s="47" t="b">
        <v>1</v>
      </c>
      <c r="D578" s="48"/>
      <c r="E578" s="48" t="s">
        <v>211</v>
      </c>
      <c r="F578" s="48">
        <v>202610060013</v>
      </c>
      <c r="G578" s="52">
        <v>46301</v>
      </c>
      <c r="H578" s="48" t="s">
        <v>82</v>
      </c>
      <c r="I578" s="48" t="s">
        <v>83</v>
      </c>
      <c r="J578" s="48" t="s">
        <v>212</v>
      </c>
      <c r="K578" s="48" t="s">
        <v>213</v>
      </c>
      <c r="L578" s="48" t="s">
        <v>760</v>
      </c>
      <c r="M578" s="48" t="s">
        <v>760</v>
      </c>
      <c r="N578" s="48"/>
      <c r="O578" s="47" t="s">
        <v>1062</v>
      </c>
      <c r="P578" s="48" t="s">
        <v>1063</v>
      </c>
      <c r="Q578" s="48"/>
      <c r="R578" s="47" t="b">
        <v>0</v>
      </c>
      <c r="S578" s="48" t="s">
        <v>328</v>
      </c>
      <c r="T578" s="48" t="s">
        <v>329</v>
      </c>
      <c r="U578" s="48">
        <v>300</v>
      </c>
      <c r="V578" s="48" t="s">
        <v>234</v>
      </c>
      <c r="W578" s="48" t="s">
        <v>235</v>
      </c>
      <c r="X578" s="48" t="s">
        <v>330</v>
      </c>
      <c r="Y578" s="47"/>
      <c r="Z578" s="48" t="s">
        <v>84</v>
      </c>
      <c r="AA578" s="49">
        <v>111600</v>
      </c>
      <c r="AB578" s="49">
        <v>100440</v>
      </c>
      <c r="AC578" s="49">
        <v>20</v>
      </c>
      <c r="AD578" s="47" t="b">
        <v>1</v>
      </c>
      <c r="AE578" s="50">
        <v>10</v>
      </c>
      <c r="AF578" s="48" t="s">
        <v>9</v>
      </c>
      <c r="AG578" s="49">
        <v>1</v>
      </c>
      <c r="AH578" s="49">
        <v>100440</v>
      </c>
      <c r="AI578" s="49">
        <v>1826182</v>
      </c>
      <c r="AJ578" s="49">
        <v>182618</v>
      </c>
      <c r="AK578" s="49">
        <v>2008800</v>
      </c>
      <c r="AL578" s="50">
        <v>1826182</v>
      </c>
      <c r="AM578" s="50">
        <v>182618</v>
      </c>
      <c r="AN578" s="50">
        <v>2008800</v>
      </c>
      <c r="AO578" s="47"/>
      <c r="AP578" s="48" t="s">
        <v>84</v>
      </c>
      <c r="AQ578" s="51">
        <v>20</v>
      </c>
      <c r="AR578" s="48" t="s">
        <v>221</v>
      </c>
      <c r="AS578" s="48">
        <v>25003</v>
      </c>
      <c r="AT578" s="47" t="b">
        <v>0</v>
      </c>
      <c r="AU578" s="48" t="s">
        <v>81</v>
      </c>
      <c r="AV578" s="48"/>
      <c r="AW578" s="48" t="s">
        <v>222</v>
      </c>
      <c r="AX578" s="48"/>
      <c r="AY578" s="48" t="s">
        <v>85</v>
      </c>
      <c r="AZ578" s="47" t="b">
        <v>0</v>
      </c>
      <c r="BA578" s="47"/>
      <c r="BB578" s="47"/>
      <c r="BC578" s="48"/>
      <c r="BD578" s="48"/>
      <c r="BE578" s="47" t="b">
        <v>0</v>
      </c>
      <c r="BF578" s="47" t="b">
        <v>0</v>
      </c>
      <c r="BG578" s="48"/>
      <c r="BH578" s="48"/>
      <c r="BI578" s="49">
        <v>0</v>
      </c>
      <c r="BJ578" s="49">
        <v>0</v>
      </c>
      <c r="BK578" s="49">
        <v>2008800</v>
      </c>
      <c r="BL578" s="48"/>
      <c r="BM578" s="48"/>
      <c r="BN578" s="48"/>
      <c r="BO578" s="48"/>
      <c r="BP578" s="48" t="s">
        <v>181</v>
      </c>
      <c r="BQ578" s="48"/>
      <c r="BR578" s="48"/>
      <c r="BS578" s="48">
        <v>0</v>
      </c>
      <c r="BT578" s="48"/>
      <c r="BU578" s="48"/>
      <c r="BW578" s="24" t="str">
        <f ca="1">VLOOKUP(BX578,Data!B:D,3,0)</f>
        <v>김화니</v>
      </c>
      <c r="BX578" s="24" t="str">
        <f>IFERROR(VLOOKUP(M578, 할인점점포등록!E:I, 5, 0), M578)</f>
        <v>하린메디칼</v>
      </c>
    </row>
    <row r="579" spans="2:76" ht="16.5" customHeight="1" x14ac:dyDescent="0.3">
      <c r="B579" s="47"/>
      <c r="C579" s="47" t="b">
        <v>1</v>
      </c>
      <c r="D579" s="48"/>
      <c r="E579" s="48" t="s">
        <v>211</v>
      </c>
      <c r="F579" s="48">
        <v>202610060014</v>
      </c>
      <c r="G579" s="52">
        <v>46301</v>
      </c>
      <c r="H579" s="48" t="s">
        <v>82</v>
      </c>
      <c r="I579" s="48" t="s">
        <v>83</v>
      </c>
      <c r="J579" s="48" t="s">
        <v>212</v>
      </c>
      <c r="K579" s="48" t="s">
        <v>213</v>
      </c>
      <c r="L579" s="48" t="s">
        <v>661</v>
      </c>
      <c r="M579" s="48" t="s">
        <v>661</v>
      </c>
      <c r="N579" s="48"/>
      <c r="O579" s="47" t="s">
        <v>978</v>
      </c>
      <c r="P579" s="48" t="s">
        <v>979</v>
      </c>
      <c r="Q579" s="48"/>
      <c r="R579" s="47" t="b">
        <v>0</v>
      </c>
      <c r="S579" s="48" t="s">
        <v>453</v>
      </c>
      <c r="T579" s="48" t="s">
        <v>454</v>
      </c>
      <c r="U579" s="48">
        <v>30</v>
      </c>
      <c r="V579" s="48" t="s">
        <v>234</v>
      </c>
      <c r="W579" s="48" t="s">
        <v>235</v>
      </c>
      <c r="X579" s="48" t="s">
        <v>446</v>
      </c>
      <c r="Y579" s="47"/>
      <c r="Z579" s="48" t="s">
        <v>84</v>
      </c>
      <c r="AA579" s="49">
        <v>18900</v>
      </c>
      <c r="AB579" s="49">
        <v>8400</v>
      </c>
      <c r="AC579" s="49">
        <v>200</v>
      </c>
      <c r="AD579" s="47" t="b">
        <v>1</v>
      </c>
      <c r="AE579" s="50">
        <v>10</v>
      </c>
      <c r="AF579" s="48" t="s">
        <v>9</v>
      </c>
      <c r="AG579" s="49">
        <v>1</v>
      </c>
      <c r="AH579" s="49">
        <v>8400</v>
      </c>
      <c r="AI579" s="49">
        <v>1527273</v>
      </c>
      <c r="AJ579" s="49">
        <v>152727</v>
      </c>
      <c r="AK579" s="49">
        <v>1680000</v>
      </c>
      <c r="AL579" s="50">
        <v>1527273</v>
      </c>
      <c r="AM579" s="50">
        <v>152727</v>
      </c>
      <c r="AN579" s="50">
        <v>1680000</v>
      </c>
      <c r="AO579" s="47"/>
      <c r="AP579" s="48" t="s">
        <v>84</v>
      </c>
      <c r="AQ579" s="51">
        <v>200</v>
      </c>
      <c r="AR579" s="48" t="s">
        <v>221</v>
      </c>
      <c r="AS579" s="48">
        <v>25001</v>
      </c>
      <c r="AT579" s="47" t="b">
        <v>0</v>
      </c>
      <c r="AU579" s="48" t="s">
        <v>81</v>
      </c>
      <c r="AV579" s="48"/>
      <c r="AW579" s="48" t="s">
        <v>222</v>
      </c>
      <c r="AX579" s="48"/>
      <c r="AY579" s="48" t="s">
        <v>85</v>
      </c>
      <c r="AZ579" s="47" t="b">
        <v>0</v>
      </c>
      <c r="BA579" s="47"/>
      <c r="BB579" s="47"/>
      <c r="BC579" s="48"/>
      <c r="BD579" s="48"/>
      <c r="BE579" s="47" t="b">
        <v>0</v>
      </c>
      <c r="BF579" s="47" t="b">
        <v>0</v>
      </c>
      <c r="BG579" s="48"/>
      <c r="BH579" s="48"/>
      <c r="BI579" s="49">
        <v>0</v>
      </c>
      <c r="BJ579" s="49">
        <v>0</v>
      </c>
      <c r="BK579" s="49">
        <v>1680000</v>
      </c>
      <c r="BL579" s="48"/>
      <c r="BM579" s="48"/>
      <c r="BN579" s="48"/>
      <c r="BO579" s="48"/>
      <c r="BP579" s="48" t="s">
        <v>181</v>
      </c>
      <c r="BQ579" s="48"/>
      <c r="BR579" s="48"/>
      <c r="BS579" s="48">
        <v>0</v>
      </c>
      <c r="BT579" s="48"/>
      <c r="BU579" s="48"/>
      <c r="BW579" s="24" t="str">
        <f ca="1">VLOOKUP(BX579,Data!B:D,3,0)</f>
        <v>김화니</v>
      </c>
      <c r="BX579" s="24" t="str">
        <f>IFERROR(VLOOKUP(M579, 할인점점포등록!E:I, 5, 0), M579)</f>
        <v>서연팜</v>
      </c>
    </row>
    <row r="580" spans="2:76" ht="16.5" customHeight="1" x14ac:dyDescent="0.3">
      <c r="B580" s="47"/>
      <c r="C580" s="47" t="b">
        <v>1</v>
      </c>
      <c r="D580" s="48"/>
      <c r="E580" s="48" t="s">
        <v>211</v>
      </c>
      <c r="F580" s="48">
        <v>202610060015</v>
      </c>
      <c r="G580" s="52">
        <v>46301</v>
      </c>
      <c r="H580" s="48" t="s">
        <v>82</v>
      </c>
      <c r="I580" s="48" t="s">
        <v>83</v>
      </c>
      <c r="J580" s="48" t="s">
        <v>212</v>
      </c>
      <c r="K580" s="48" t="s">
        <v>213</v>
      </c>
      <c r="L580" s="48" t="s">
        <v>573</v>
      </c>
      <c r="M580" s="48" t="s">
        <v>573</v>
      </c>
      <c r="N580" s="48"/>
      <c r="O580" s="47" t="s">
        <v>574</v>
      </c>
      <c r="P580" s="48" t="s">
        <v>966</v>
      </c>
      <c r="Q580" s="48"/>
      <c r="R580" s="47" t="b">
        <v>0</v>
      </c>
      <c r="S580" s="48" t="s">
        <v>340</v>
      </c>
      <c r="T580" s="48" t="s">
        <v>341</v>
      </c>
      <c r="U580" s="48">
        <v>100</v>
      </c>
      <c r="V580" s="48" t="s">
        <v>218</v>
      </c>
      <c r="W580" s="48" t="s">
        <v>219</v>
      </c>
      <c r="X580" s="48" t="s">
        <v>225</v>
      </c>
      <c r="Y580" s="47"/>
      <c r="Z580" s="48" t="s">
        <v>84</v>
      </c>
      <c r="AA580" s="49">
        <v>209100</v>
      </c>
      <c r="AB580" s="49">
        <v>188190</v>
      </c>
      <c r="AC580" s="49">
        <v>10</v>
      </c>
      <c r="AD580" s="47" t="b">
        <v>1</v>
      </c>
      <c r="AE580" s="50">
        <v>10</v>
      </c>
      <c r="AF580" s="48" t="s">
        <v>9</v>
      </c>
      <c r="AG580" s="49">
        <v>1</v>
      </c>
      <c r="AH580" s="49">
        <v>188190</v>
      </c>
      <c r="AI580" s="49">
        <v>1710818</v>
      </c>
      <c r="AJ580" s="49">
        <v>171082</v>
      </c>
      <c r="AK580" s="49">
        <v>1881900</v>
      </c>
      <c r="AL580" s="50">
        <v>1710818</v>
      </c>
      <c r="AM580" s="50">
        <v>171082</v>
      </c>
      <c r="AN580" s="50">
        <v>1881900</v>
      </c>
      <c r="AO580" s="47"/>
      <c r="AP580" s="48" t="s">
        <v>84</v>
      </c>
      <c r="AQ580" s="51">
        <v>10</v>
      </c>
      <c r="AR580" s="48" t="s">
        <v>221</v>
      </c>
      <c r="AS580" s="48">
        <v>24005</v>
      </c>
      <c r="AT580" s="47" t="b">
        <v>0</v>
      </c>
      <c r="AU580" s="48" t="s">
        <v>81</v>
      </c>
      <c r="AV580" s="48"/>
      <c r="AW580" s="48" t="s">
        <v>222</v>
      </c>
      <c r="AX580" s="48"/>
      <c r="AY580" s="48" t="s">
        <v>85</v>
      </c>
      <c r="AZ580" s="47" t="b">
        <v>0</v>
      </c>
      <c r="BA580" s="47"/>
      <c r="BB580" s="47"/>
      <c r="BC580" s="48"/>
      <c r="BD580" s="48"/>
      <c r="BE580" s="47" t="b">
        <v>0</v>
      </c>
      <c r="BF580" s="47" t="b">
        <v>0</v>
      </c>
      <c r="BG580" s="48"/>
      <c r="BH580" s="48"/>
      <c r="BI580" s="49">
        <v>0</v>
      </c>
      <c r="BJ580" s="49">
        <v>0</v>
      </c>
      <c r="BK580" s="49">
        <v>1881900</v>
      </c>
      <c r="BL580" s="48"/>
      <c r="BM580" s="48"/>
      <c r="BN580" s="48"/>
      <c r="BO580" s="48"/>
      <c r="BP580" s="48" t="s">
        <v>181</v>
      </c>
      <c r="BQ580" s="48"/>
      <c r="BR580" s="48"/>
      <c r="BS580" s="48">
        <v>0</v>
      </c>
      <c r="BT580" s="48"/>
      <c r="BU580" s="48"/>
      <c r="BW580" s="24" t="str">
        <f ca="1">VLOOKUP(BX580,Data!B:D,3,0)</f>
        <v>김화니</v>
      </c>
      <c r="BX580" s="24" t="str">
        <f>IFERROR(VLOOKUP(M580, 할인점점포등록!E:I, 5, 0), M580)</f>
        <v>피코이노베이션</v>
      </c>
    </row>
    <row r="581" spans="2:76" ht="16.5" customHeight="1" x14ac:dyDescent="0.3">
      <c r="B581" s="47"/>
      <c r="C581" s="47" t="b">
        <v>1</v>
      </c>
      <c r="D581" s="48"/>
      <c r="E581" s="48" t="s">
        <v>211</v>
      </c>
      <c r="F581" s="48">
        <v>202610060015</v>
      </c>
      <c r="G581" s="52">
        <v>46301</v>
      </c>
      <c r="H581" s="48" t="s">
        <v>82</v>
      </c>
      <c r="I581" s="48" t="s">
        <v>83</v>
      </c>
      <c r="J581" s="48" t="s">
        <v>212</v>
      </c>
      <c r="K581" s="48" t="s">
        <v>213</v>
      </c>
      <c r="L581" s="48" t="s">
        <v>573</v>
      </c>
      <c r="M581" s="48" t="s">
        <v>573</v>
      </c>
      <c r="N581" s="48"/>
      <c r="O581" s="47" t="s">
        <v>574</v>
      </c>
      <c r="P581" s="48" t="s">
        <v>966</v>
      </c>
      <c r="Q581" s="48"/>
      <c r="R581" s="47" t="b">
        <v>0</v>
      </c>
      <c r="S581" s="48" t="s">
        <v>343</v>
      </c>
      <c r="T581" s="48" t="s">
        <v>325</v>
      </c>
      <c r="U581" s="48">
        <v>100</v>
      </c>
      <c r="V581" s="48" t="s">
        <v>218</v>
      </c>
      <c r="W581" s="48" t="s">
        <v>219</v>
      </c>
      <c r="X581" s="48" t="s">
        <v>225</v>
      </c>
      <c r="Y581" s="47"/>
      <c r="Z581" s="48" t="s">
        <v>84</v>
      </c>
      <c r="AA581" s="49">
        <v>175100</v>
      </c>
      <c r="AB581" s="49">
        <v>157590</v>
      </c>
      <c r="AC581" s="49">
        <v>30</v>
      </c>
      <c r="AD581" s="47" t="b">
        <v>1</v>
      </c>
      <c r="AE581" s="50">
        <v>10</v>
      </c>
      <c r="AF581" s="48" t="s">
        <v>9</v>
      </c>
      <c r="AG581" s="49">
        <v>1</v>
      </c>
      <c r="AH581" s="49">
        <v>157590</v>
      </c>
      <c r="AI581" s="49">
        <v>4297909</v>
      </c>
      <c r="AJ581" s="49">
        <v>429791</v>
      </c>
      <c r="AK581" s="49">
        <v>4727700</v>
      </c>
      <c r="AL581" s="50">
        <v>4297909</v>
      </c>
      <c r="AM581" s="50">
        <v>429791</v>
      </c>
      <c r="AN581" s="50">
        <v>4727700</v>
      </c>
      <c r="AO581" s="47"/>
      <c r="AP581" s="48" t="s">
        <v>84</v>
      </c>
      <c r="AQ581" s="51">
        <v>30</v>
      </c>
      <c r="AR581" s="48" t="s">
        <v>221</v>
      </c>
      <c r="AS581" s="48" t="s">
        <v>344</v>
      </c>
      <c r="AT581" s="47" t="b">
        <v>0</v>
      </c>
      <c r="AU581" s="48" t="s">
        <v>81</v>
      </c>
      <c r="AV581" s="48"/>
      <c r="AW581" s="48" t="s">
        <v>222</v>
      </c>
      <c r="AX581" s="48"/>
      <c r="AY581" s="48" t="s">
        <v>85</v>
      </c>
      <c r="AZ581" s="47" t="b">
        <v>0</v>
      </c>
      <c r="BA581" s="47"/>
      <c r="BB581" s="47"/>
      <c r="BC581" s="48"/>
      <c r="BD581" s="48"/>
      <c r="BE581" s="47" t="b">
        <v>0</v>
      </c>
      <c r="BF581" s="47" t="b">
        <v>0</v>
      </c>
      <c r="BG581" s="48"/>
      <c r="BH581" s="48"/>
      <c r="BI581" s="49">
        <v>0</v>
      </c>
      <c r="BJ581" s="49">
        <v>0</v>
      </c>
      <c r="BK581" s="49">
        <v>4727700</v>
      </c>
      <c r="BL581" s="48"/>
      <c r="BM581" s="48"/>
      <c r="BN581" s="48"/>
      <c r="BO581" s="48"/>
      <c r="BP581" s="48" t="s">
        <v>181</v>
      </c>
      <c r="BQ581" s="48"/>
      <c r="BR581" s="48"/>
      <c r="BS581" s="48">
        <v>0</v>
      </c>
      <c r="BT581" s="48"/>
      <c r="BU581" s="48"/>
      <c r="BW581" s="24" t="str">
        <f ca="1">VLOOKUP(BX581,Data!B:D,3,0)</f>
        <v>김화니</v>
      </c>
      <c r="BX581" s="24" t="str">
        <f>IFERROR(VLOOKUP(M581, 할인점점포등록!E:I, 5, 0), M581)</f>
        <v>피코이노베이션</v>
      </c>
    </row>
    <row r="582" spans="2:76" ht="16.5" customHeight="1" x14ac:dyDescent="0.3">
      <c r="B582" s="47"/>
      <c r="C582" s="47" t="b">
        <v>1</v>
      </c>
      <c r="D582" s="48"/>
      <c r="E582" s="48" t="s">
        <v>211</v>
      </c>
      <c r="F582" s="48">
        <v>202610060015</v>
      </c>
      <c r="G582" s="52">
        <v>46301</v>
      </c>
      <c r="H582" s="48" t="s">
        <v>82</v>
      </c>
      <c r="I582" s="48" t="s">
        <v>83</v>
      </c>
      <c r="J582" s="48" t="s">
        <v>212</v>
      </c>
      <c r="K582" s="48" t="s">
        <v>213</v>
      </c>
      <c r="L582" s="48" t="s">
        <v>573</v>
      </c>
      <c r="M582" s="48" t="s">
        <v>573</v>
      </c>
      <c r="N582" s="48"/>
      <c r="O582" s="47" t="s">
        <v>574</v>
      </c>
      <c r="P582" s="48" t="s">
        <v>966</v>
      </c>
      <c r="Q582" s="48"/>
      <c r="R582" s="47" t="b">
        <v>0</v>
      </c>
      <c r="S582" s="48" t="s">
        <v>272</v>
      </c>
      <c r="T582" s="48" t="s">
        <v>230</v>
      </c>
      <c r="U582" s="48">
        <v>300</v>
      </c>
      <c r="V582" s="48" t="s">
        <v>218</v>
      </c>
      <c r="W582" s="48" t="s">
        <v>219</v>
      </c>
      <c r="X582" s="48" t="s">
        <v>225</v>
      </c>
      <c r="Y582" s="47"/>
      <c r="Z582" s="48" t="s">
        <v>84</v>
      </c>
      <c r="AA582" s="49">
        <v>37500</v>
      </c>
      <c r="AB582" s="49">
        <v>33750</v>
      </c>
      <c r="AC582" s="49">
        <v>30</v>
      </c>
      <c r="AD582" s="47" t="b">
        <v>1</v>
      </c>
      <c r="AE582" s="50">
        <v>10</v>
      </c>
      <c r="AF582" s="48" t="s">
        <v>9</v>
      </c>
      <c r="AG582" s="49">
        <v>1</v>
      </c>
      <c r="AH582" s="49">
        <v>33750</v>
      </c>
      <c r="AI582" s="49">
        <v>920455</v>
      </c>
      <c r="AJ582" s="49">
        <v>92045</v>
      </c>
      <c r="AK582" s="49">
        <v>1012500</v>
      </c>
      <c r="AL582" s="50">
        <v>920455</v>
      </c>
      <c r="AM582" s="50">
        <v>92045</v>
      </c>
      <c r="AN582" s="50">
        <v>1012500</v>
      </c>
      <c r="AO582" s="47"/>
      <c r="AP582" s="48" t="s">
        <v>84</v>
      </c>
      <c r="AQ582" s="51">
        <v>30</v>
      </c>
      <c r="AR582" s="48" t="s">
        <v>221</v>
      </c>
      <c r="AS582" s="48">
        <v>26003</v>
      </c>
      <c r="AT582" s="47" t="b">
        <v>0</v>
      </c>
      <c r="AU582" s="48" t="s">
        <v>81</v>
      </c>
      <c r="AV582" s="48"/>
      <c r="AW582" s="48" t="s">
        <v>222</v>
      </c>
      <c r="AX582" s="48"/>
      <c r="AY582" s="48" t="s">
        <v>85</v>
      </c>
      <c r="AZ582" s="47" t="b">
        <v>0</v>
      </c>
      <c r="BA582" s="47"/>
      <c r="BB582" s="47"/>
      <c r="BC582" s="48"/>
      <c r="BD582" s="48"/>
      <c r="BE582" s="47" t="b">
        <v>0</v>
      </c>
      <c r="BF582" s="47" t="b">
        <v>0</v>
      </c>
      <c r="BG582" s="48"/>
      <c r="BH582" s="48"/>
      <c r="BI582" s="49">
        <v>0</v>
      </c>
      <c r="BJ582" s="49">
        <v>0</v>
      </c>
      <c r="BK582" s="49">
        <v>1012500</v>
      </c>
      <c r="BL582" s="48"/>
      <c r="BM582" s="48"/>
      <c r="BN582" s="48"/>
      <c r="BO582" s="48"/>
      <c r="BP582" s="48" t="s">
        <v>181</v>
      </c>
      <c r="BQ582" s="48"/>
      <c r="BR582" s="48"/>
      <c r="BS582" s="48">
        <v>0</v>
      </c>
      <c r="BT582" s="48"/>
      <c r="BU582" s="48"/>
      <c r="BW582" s="24" t="str">
        <f ca="1">VLOOKUP(BX582,Data!B:D,3,0)</f>
        <v>김화니</v>
      </c>
      <c r="BX582" s="24" t="str">
        <f>IFERROR(VLOOKUP(M582, 할인점점포등록!E:I, 5, 0), M582)</f>
        <v>피코이노베이션</v>
      </c>
    </row>
    <row r="583" spans="2:76" ht="16.5" customHeight="1" x14ac:dyDescent="0.3">
      <c r="B583" s="47"/>
      <c r="C583" s="47" t="b">
        <v>1</v>
      </c>
      <c r="D583" s="48"/>
      <c r="E583" s="48" t="s">
        <v>211</v>
      </c>
      <c r="F583" s="48">
        <v>202610060016</v>
      </c>
      <c r="G583" s="52">
        <v>46301</v>
      </c>
      <c r="H583" s="48" t="s">
        <v>82</v>
      </c>
      <c r="I583" s="48" t="s">
        <v>83</v>
      </c>
      <c r="J583" s="48" t="s">
        <v>212</v>
      </c>
      <c r="K583" s="48" t="s">
        <v>213</v>
      </c>
      <c r="L583" s="48" t="s">
        <v>409</v>
      </c>
      <c r="M583" s="48" t="s">
        <v>409</v>
      </c>
      <c r="N583" s="48"/>
      <c r="O583" s="47" t="s">
        <v>410</v>
      </c>
      <c r="P583" s="48" t="s">
        <v>409</v>
      </c>
      <c r="Q583" s="48"/>
      <c r="R583" s="47" t="b">
        <v>0</v>
      </c>
      <c r="S583" s="48" t="s">
        <v>317</v>
      </c>
      <c r="T583" s="48" t="s">
        <v>318</v>
      </c>
      <c r="U583" s="48">
        <v>21</v>
      </c>
      <c r="V583" s="48" t="s">
        <v>218</v>
      </c>
      <c r="W583" s="48" t="s">
        <v>219</v>
      </c>
      <c r="X583" s="48" t="s">
        <v>225</v>
      </c>
      <c r="Y583" s="47"/>
      <c r="Z583" s="48" t="s">
        <v>84</v>
      </c>
      <c r="AA583" s="49">
        <v>33600</v>
      </c>
      <c r="AB583" s="49">
        <v>30240</v>
      </c>
      <c r="AC583" s="49">
        <v>50</v>
      </c>
      <c r="AD583" s="47" t="b">
        <v>1</v>
      </c>
      <c r="AE583" s="50">
        <v>10</v>
      </c>
      <c r="AF583" s="48" t="s">
        <v>9</v>
      </c>
      <c r="AG583" s="49">
        <v>1</v>
      </c>
      <c r="AH583" s="49">
        <v>30240</v>
      </c>
      <c r="AI583" s="49">
        <v>1374545</v>
      </c>
      <c r="AJ583" s="49">
        <v>137455</v>
      </c>
      <c r="AK583" s="49">
        <v>1512000</v>
      </c>
      <c r="AL583" s="50">
        <v>1374545</v>
      </c>
      <c r="AM583" s="50">
        <v>137455</v>
      </c>
      <c r="AN583" s="50">
        <v>1512000</v>
      </c>
      <c r="AO583" s="47"/>
      <c r="AP583" s="48" t="s">
        <v>84</v>
      </c>
      <c r="AQ583" s="51">
        <v>50</v>
      </c>
      <c r="AR583" s="48" t="s">
        <v>221</v>
      </c>
      <c r="AS583" s="48">
        <v>25002</v>
      </c>
      <c r="AT583" s="47" t="b">
        <v>0</v>
      </c>
      <c r="AU583" s="48" t="s">
        <v>81</v>
      </c>
      <c r="AV583" s="48"/>
      <c r="AW583" s="48" t="s">
        <v>222</v>
      </c>
      <c r="AX583" s="48"/>
      <c r="AY583" s="48" t="s">
        <v>85</v>
      </c>
      <c r="AZ583" s="47" t="b">
        <v>0</v>
      </c>
      <c r="BA583" s="47"/>
      <c r="BB583" s="47"/>
      <c r="BC583" s="48"/>
      <c r="BD583" s="48"/>
      <c r="BE583" s="47" t="b">
        <v>0</v>
      </c>
      <c r="BF583" s="47" t="b">
        <v>0</v>
      </c>
      <c r="BG583" s="48"/>
      <c r="BH583" s="48"/>
      <c r="BI583" s="49">
        <v>0</v>
      </c>
      <c r="BJ583" s="49">
        <v>0</v>
      </c>
      <c r="BK583" s="49">
        <v>1512000</v>
      </c>
      <c r="BL583" s="48"/>
      <c r="BM583" s="48"/>
      <c r="BN583" s="48"/>
      <c r="BO583" s="48"/>
      <c r="BP583" s="48" t="s">
        <v>181</v>
      </c>
      <c r="BQ583" s="48"/>
      <c r="BR583" s="48"/>
      <c r="BS583" s="48">
        <v>0</v>
      </c>
      <c r="BT583" s="48"/>
      <c r="BU583" s="48"/>
      <c r="BW583" s="24" t="str">
        <f ca="1">VLOOKUP(BX583,Data!B:D,3,0)</f>
        <v>김화니</v>
      </c>
      <c r="BX583" s="24" t="str">
        <f>IFERROR(VLOOKUP(M583, 할인점점포등록!E:I, 5, 0), M583)</f>
        <v>세화약품(부산)</v>
      </c>
    </row>
    <row r="584" spans="2:76" ht="16.5" customHeight="1" x14ac:dyDescent="0.3">
      <c r="B584" s="47"/>
      <c r="C584" s="47" t="b">
        <v>1</v>
      </c>
      <c r="D584" s="48"/>
      <c r="E584" s="48" t="s">
        <v>211</v>
      </c>
      <c r="F584" s="48">
        <v>202610060016</v>
      </c>
      <c r="G584" s="52">
        <v>46301</v>
      </c>
      <c r="H584" s="48" t="s">
        <v>82</v>
      </c>
      <c r="I584" s="48" t="s">
        <v>83</v>
      </c>
      <c r="J584" s="48" t="s">
        <v>212</v>
      </c>
      <c r="K584" s="48" t="s">
        <v>213</v>
      </c>
      <c r="L584" s="48" t="s">
        <v>409</v>
      </c>
      <c r="M584" s="48" t="s">
        <v>409</v>
      </c>
      <c r="N584" s="48"/>
      <c r="O584" s="47" t="s">
        <v>410</v>
      </c>
      <c r="P584" s="48" t="s">
        <v>409</v>
      </c>
      <c r="Q584" s="48"/>
      <c r="R584" s="47" t="b">
        <v>0</v>
      </c>
      <c r="S584" s="48" t="s">
        <v>433</v>
      </c>
      <c r="T584" s="48" t="s">
        <v>434</v>
      </c>
      <c r="U584" s="48">
        <v>30</v>
      </c>
      <c r="V584" s="48" t="s">
        <v>234</v>
      </c>
      <c r="W584" s="48" t="s">
        <v>235</v>
      </c>
      <c r="X584" s="48" t="s">
        <v>236</v>
      </c>
      <c r="Y584" s="47"/>
      <c r="Z584" s="48" t="s">
        <v>84</v>
      </c>
      <c r="AA584" s="49">
        <v>17760</v>
      </c>
      <c r="AB584" s="49">
        <v>15984</v>
      </c>
      <c r="AC584" s="49">
        <v>10</v>
      </c>
      <c r="AD584" s="47" t="b">
        <v>1</v>
      </c>
      <c r="AE584" s="50">
        <v>10</v>
      </c>
      <c r="AF584" s="48" t="s">
        <v>9</v>
      </c>
      <c r="AG584" s="49">
        <v>1</v>
      </c>
      <c r="AH584" s="49">
        <v>15984</v>
      </c>
      <c r="AI584" s="49">
        <v>145309</v>
      </c>
      <c r="AJ584" s="49">
        <v>14531</v>
      </c>
      <c r="AK584" s="49">
        <v>159840</v>
      </c>
      <c r="AL584" s="50">
        <v>145309</v>
      </c>
      <c r="AM584" s="50">
        <v>14531</v>
      </c>
      <c r="AN584" s="50">
        <v>159840</v>
      </c>
      <c r="AO584" s="47"/>
      <c r="AP584" s="48" t="s">
        <v>84</v>
      </c>
      <c r="AQ584" s="51">
        <v>10</v>
      </c>
      <c r="AR584" s="48" t="s">
        <v>221</v>
      </c>
      <c r="AS584" s="48">
        <v>25001</v>
      </c>
      <c r="AT584" s="47" t="b">
        <v>0</v>
      </c>
      <c r="AU584" s="48" t="s">
        <v>81</v>
      </c>
      <c r="AV584" s="48"/>
      <c r="AW584" s="48" t="s">
        <v>222</v>
      </c>
      <c r="AX584" s="48"/>
      <c r="AY584" s="48" t="s">
        <v>85</v>
      </c>
      <c r="AZ584" s="47" t="b">
        <v>0</v>
      </c>
      <c r="BA584" s="47"/>
      <c r="BB584" s="47"/>
      <c r="BC584" s="48"/>
      <c r="BD584" s="48"/>
      <c r="BE584" s="47" t="b">
        <v>0</v>
      </c>
      <c r="BF584" s="47" t="b">
        <v>0</v>
      </c>
      <c r="BG584" s="48"/>
      <c r="BH584" s="48"/>
      <c r="BI584" s="49">
        <v>0</v>
      </c>
      <c r="BJ584" s="49">
        <v>0</v>
      </c>
      <c r="BK584" s="49">
        <v>159840</v>
      </c>
      <c r="BL584" s="48"/>
      <c r="BM584" s="48"/>
      <c r="BN584" s="48"/>
      <c r="BO584" s="48"/>
      <c r="BP584" s="48" t="s">
        <v>181</v>
      </c>
      <c r="BQ584" s="48"/>
      <c r="BR584" s="48"/>
      <c r="BS584" s="48">
        <v>0</v>
      </c>
      <c r="BT584" s="48"/>
      <c r="BU584" s="48"/>
      <c r="BW584" s="24" t="str">
        <f ca="1">VLOOKUP(BX584,Data!B:D,3,0)</f>
        <v>김화니</v>
      </c>
      <c r="BX584" s="24" t="str">
        <f>IFERROR(VLOOKUP(M584, 할인점점포등록!E:I, 5, 0), M584)</f>
        <v>세화약품(부산)</v>
      </c>
    </row>
    <row r="585" spans="2:76" ht="16.5" customHeight="1" x14ac:dyDescent="0.3">
      <c r="B585" s="47"/>
      <c r="C585" s="47" t="b">
        <v>1</v>
      </c>
      <c r="D585" s="48"/>
      <c r="E585" s="48" t="s">
        <v>211</v>
      </c>
      <c r="F585" s="48">
        <v>202610060016</v>
      </c>
      <c r="G585" s="52">
        <v>46301</v>
      </c>
      <c r="H585" s="48" t="s">
        <v>82</v>
      </c>
      <c r="I585" s="48" t="s">
        <v>83</v>
      </c>
      <c r="J585" s="48" t="s">
        <v>212</v>
      </c>
      <c r="K585" s="48" t="s">
        <v>213</v>
      </c>
      <c r="L585" s="48" t="s">
        <v>409</v>
      </c>
      <c r="M585" s="48" t="s">
        <v>409</v>
      </c>
      <c r="N585" s="48"/>
      <c r="O585" s="47" t="s">
        <v>410</v>
      </c>
      <c r="P585" s="48" t="s">
        <v>409</v>
      </c>
      <c r="Q585" s="48"/>
      <c r="R585" s="47" t="b">
        <v>0</v>
      </c>
      <c r="S585" s="48" t="s">
        <v>389</v>
      </c>
      <c r="T585" s="48" t="s">
        <v>390</v>
      </c>
      <c r="U585" s="48">
        <v>30</v>
      </c>
      <c r="V585" s="48" t="s">
        <v>234</v>
      </c>
      <c r="W585" s="48" t="s">
        <v>235</v>
      </c>
      <c r="X585" s="48" t="s">
        <v>236</v>
      </c>
      <c r="Y585" s="47"/>
      <c r="Z585" s="48" t="s">
        <v>84</v>
      </c>
      <c r="AA585" s="49">
        <v>19320</v>
      </c>
      <c r="AB585" s="49">
        <v>17388</v>
      </c>
      <c r="AC585" s="49">
        <v>10</v>
      </c>
      <c r="AD585" s="47" t="b">
        <v>1</v>
      </c>
      <c r="AE585" s="50">
        <v>10</v>
      </c>
      <c r="AF585" s="48" t="s">
        <v>9</v>
      </c>
      <c r="AG585" s="49">
        <v>1</v>
      </c>
      <c r="AH585" s="49">
        <v>17388</v>
      </c>
      <c r="AI585" s="49">
        <v>158073</v>
      </c>
      <c r="AJ585" s="49">
        <v>15807</v>
      </c>
      <c r="AK585" s="49">
        <v>173880</v>
      </c>
      <c r="AL585" s="50">
        <v>158073</v>
      </c>
      <c r="AM585" s="50">
        <v>15807</v>
      </c>
      <c r="AN585" s="50">
        <v>173880</v>
      </c>
      <c r="AO585" s="47"/>
      <c r="AP585" s="48" t="s">
        <v>84</v>
      </c>
      <c r="AQ585" s="51">
        <v>10</v>
      </c>
      <c r="AR585" s="48" t="s">
        <v>221</v>
      </c>
      <c r="AS585" s="48">
        <v>25001</v>
      </c>
      <c r="AT585" s="47" t="b">
        <v>0</v>
      </c>
      <c r="AU585" s="48" t="s">
        <v>81</v>
      </c>
      <c r="AV585" s="48"/>
      <c r="AW585" s="48" t="s">
        <v>222</v>
      </c>
      <c r="AX585" s="48"/>
      <c r="AY585" s="48" t="s">
        <v>85</v>
      </c>
      <c r="AZ585" s="47" t="b">
        <v>0</v>
      </c>
      <c r="BA585" s="47"/>
      <c r="BB585" s="47"/>
      <c r="BC585" s="48"/>
      <c r="BD585" s="48"/>
      <c r="BE585" s="47" t="b">
        <v>0</v>
      </c>
      <c r="BF585" s="47" t="b">
        <v>0</v>
      </c>
      <c r="BG585" s="48"/>
      <c r="BH585" s="48"/>
      <c r="BI585" s="49">
        <v>0</v>
      </c>
      <c r="BJ585" s="49">
        <v>0</v>
      </c>
      <c r="BK585" s="49">
        <v>173880</v>
      </c>
      <c r="BL585" s="48"/>
      <c r="BM585" s="48"/>
      <c r="BN585" s="48"/>
      <c r="BO585" s="48"/>
      <c r="BP585" s="48" t="s">
        <v>181</v>
      </c>
      <c r="BQ585" s="48"/>
      <c r="BR585" s="48"/>
      <c r="BS585" s="48">
        <v>0</v>
      </c>
      <c r="BT585" s="48"/>
      <c r="BU585" s="48"/>
      <c r="BW585" s="24" t="str">
        <f ca="1">VLOOKUP(BX585,Data!B:D,3,0)</f>
        <v>김화니</v>
      </c>
      <c r="BX585" s="24" t="str">
        <f>IFERROR(VLOOKUP(M585, 할인점점포등록!E:I, 5, 0), M585)</f>
        <v>세화약품(부산)</v>
      </c>
    </row>
    <row r="586" spans="2:76" ht="16.5" customHeight="1" x14ac:dyDescent="0.3">
      <c r="B586" s="47"/>
      <c r="C586" s="47" t="b">
        <v>1</v>
      </c>
      <c r="D586" s="48"/>
      <c r="E586" s="48" t="s">
        <v>211</v>
      </c>
      <c r="F586" s="48">
        <v>202610060016</v>
      </c>
      <c r="G586" s="52">
        <v>46301</v>
      </c>
      <c r="H586" s="48" t="s">
        <v>82</v>
      </c>
      <c r="I586" s="48" t="s">
        <v>83</v>
      </c>
      <c r="J586" s="48" t="s">
        <v>212</v>
      </c>
      <c r="K586" s="48" t="s">
        <v>213</v>
      </c>
      <c r="L586" s="48" t="s">
        <v>409</v>
      </c>
      <c r="M586" s="48" t="s">
        <v>409</v>
      </c>
      <c r="N586" s="48"/>
      <c r="O586" s="47" t="s">
        <v>410</v>
      </c>
      <c r="P586" s="48" t="s">
        <v>409</v>
      </c>
      <c r="Q586" s="48"/>
      <c r="R586" s="47" t="b">
        <v>0</v>
      </c>
      <c r="S586" s="48" t="s">
        <v>399</v>
      </c>
      <c r="T586" s="48" t="s">
        <v>346</v>
      </c>
      <c r="U586" s="48">
        <v>30</v>
      </c>
      <c r="V586" s="48" t="s">
        <v>218</v>
      </c>
      <c r="W586" s="48" t="s">
        <v>219</v>
      </c>
      <c r="X586" s="48" t="s">
        <v>225</v>
      </c>
      <c r="Y586" s="47"/>
      <c r="Z586" s="48" t="s">
        <v>84</v>
      </c>
      <c r="AA586" s="49">
        <v>15000</v>
      </c>
      <c r="AB586" s="49">
        <v>13500</v>
      </c>
      <c r="AC586" s="49">
        <v>10</v>
      </c>
      <c r="AD586" s="47" t="b">
        <v>1</v>
      </c>
      <c r="AE586" s="50">
        <v>10</v>
      </c>
      <c r="AF586" s="48" t="s">
        <v>9</v>
      </c>
      <c r="AG586" s="49">
        <v>1</v>
      </c>
      <c r="AH586" s="49">
        <v>13500</v>
      </c>
      <c r="AI586" s="49">
        <v>122727</v>
      </c>
      <c r="AJ586" s="49">
        <v>12273</v>
      </c>
      <c r="AK586" s="49">
        <v>135000</v>
      </c>
      <c r="AL586" s="50">
        <v>122727</v>
      </c>
      <c r="AM586" s="50">
        <v>12273</v>
      </c>
      <c r="AN586" s="50">
        <v>135000</v>
      </c>
      <c r="AO586" s="47"/>
      <c r="AP586" s="48" t="s">
        <v>84</v>
      </c>
      <c r="AQ586" s="51">
        <v>10</v>
      </c>
      <c r="AR586" s="48" t="s">
        <v>221</v>
      </c>
      <c r="AS586" s="48" t="s">
        <v>396</v>
      </c>
      <c r="AT586" s="47" t="b">
        <v>0</v>
      </c>
      <c r="AU586" s="48" t="s">
        <v>81</v>
      </c>
      <c r="AV586" s="48"/>
      <c r="AW586" s="48" t="s">
        <v>222</v>
      </c>
      <c r="AX586" s="48"/>
      <c r="AY586" s="48" t="s">
        <v>85</v>
      </c>
      <c r="AZ586" s="47" t="b">
        <v>0</v>
      </c>
      <c r="BA586" s="47"/>
      <c r="BB586" s="47"/>
      <c r="BC586" s="48"/>
      <c r="BD586" s="48"/>
      <c r="BE586" s="47" t="b">
        <v>0</v>
      </c>
      <c r="BF586" s="47" t="b">
        <v>0</v>
      </c>
      <c r="BG586" s="48"/>
      <c r="BH586" s="48"/>
      <c r="BI586" s="49">
        <v>0</v>
      </c>
      <c r="BJ586" s="49">
        <v>0</v>
      </c>
      <c r="BK586" s="49">
        <v>135000</v>
      </c>
      <c r="BL586" s="48"/>
      <c r="BM586" s="48"/>
      <c r="BN586" s="48"/>
      <c r="BO586" s="48"/>
      <c r="BP586" s="48" t="s">
        <v>181</v>
      </c>
      <c r="BQ586" s="48"/>
      <c r="BR586" s="48"/>
      <c r="BS586" s="48">
        <v>0</v>
      </c>
      <c r="BT586" s="48"/>
      <c r="BU586" s="48"/>
      <c r="BW586" s="24" t="str">
        <f ca="1">VLOOKUP(BX586,Data!B:D,3,0)</f>
        <v>김화니</v>
      </c>
      <c r="BX586" s="24" t="str">
        <f>IFERROR(VLOOKUP(M586, 할인점점포등록!E:I, 5, 0), M586)</f>
        <v>세화약품(부산)</v>
      </c>
    </row>
    <row r="587" spans="2:76" ht="16.5" customHeight="1" x14ac:dyDescent="0.3">
      <c r="B587" s="47"/>
      <c r="C587" s="47" t="b">
        <v>1</v>
      </c>
      <c r="D587" s="48"/>
      <c r="E587" s="48" t="s">
        <v>211</v>
      </c>
      <c r="F587" s="48">
        <v>202610060016</v>
      </c>
      <c r="G587" s="52">
        <v>46301</v>
      </c>
      <c r="H587" s="48" t="s">
        <v>82</v>
      </c>
      <c r="I587" s="48" t="s">
        <v>83</v>
      </c>
      <c r="J587" s="48" t="s">
        <v>212</v>
      </c>
      <c r="K587" s="48" t="s">
        <v>213</v>
      </c>
      <c r="L587" s="48" t="s">
        <v>409</v>
      </c>
      <c r="M587" s="48" t="s">
        <v>409</v>
      </c>
      <c r="N587" s="48"/>
      <c r="O587" s="47" t="s">
        <v>410</v>
      </c>
      <c r="P587" s="48" t="s">
        <v>409</v>
      </c>
      <c r="Q587" s="48"/>
      <c r="R587" s="47" t="b">
        <v>0</v>
      </c>
      <c r="S587" s="48" t="s">
        <v>298</v>
      </c>
      <c r="T587" s="48" t="s">
        <v>299</v>
      </c>
      <c r="U587" s="48">
        <v>30</v>
      </c>
      <c r="V587" s="48" t="s">
        <v>86</v>
      </c>
      <c r="W587" s="48" t="s">
        <v>283</v>
      </c>
      <c r="X587" s="48" t="s">
        <v>284</v>
      </c>
      <c r="Y587" s="47"/>
      <c r="Z587" s="48" t="s">
        <v>84</v>
      </c>
      <c r="AA587" s="49">
        <v>11190</v>
      </c>
      <c r="AB587" s="49">
        <v>10071</v>
      </c>
      <c r="AC587" s="49">
        <v>10</v>
      </c>
      <c r="AD587" s="47" t="b">
        <v>1</v>
      </c>
      <c r="AE587" s="50">
        <v>10</v>
      </c>
      <c r="AF587" s="48" t="s">
        <v>9</v>
      </c>
      <c r="AG587" s="49">
        <v>1</v>
      </c>
      <c r="AH587" s="49">
        <v>10071</v>
      </c>
      <c r="AI587" s="49">
        <v>91555</v>
      </c>
      <c r="AJ587" s="49">
        <v>9155</v>
      </c>
      <c r="AK587" s="49">
        <v>100710</v>
      </c>
      <c r="AL587" s="50">
        <v>91555</v>
      </c>
      <c r="AM587" s="50">
        <v>9155</v>
      </c>
      <c r="AN587" s="50">
        <v>100710</v>
      </c>
      <c r="AO587" s="47"/>
      <c r="AP587" s="48" t="s">
        <v>84</v>
      </c>
      <c r="AQ587" s="51">
        <v>10</v>
      </c>
      <c r="AR587" s="48" t="s">
        <v>221</v>
      </c>
      <c r="AS587" s="48">
        <v>26001</v>
      </c>
      <c r="AT587" s="47" t="b">
        <v>0</v>
      </c>
      <c r="AU587" s="48" t="s">
        <v>81</v>
      </c>
      <c r="AV587" s="48"/>
      <c r="AW587" s="48" t="s">
        <v>222</v>
      </c>
      <c r="AX587" s="48"/>
      <c r="AY587" s="48" t="s">
        <v>85</v>
      </c>
      <c r="AZ587" s="47" t="b">
        <v>0</v>
      </c>
      <c r="BA587" s="47"/>
      <c r="BB587" s="47"/>
      <c r="BC587" s="48"/>
      <c r="BD587" s="48"/>
      <c r="BE587" s="47" t="b">
        <v>0</v>
      </c>
      <c r="BF587" s="47" t="b">
        <v>0</v>
      </c>
      <c r="BG587" s="48"/>
      <c r="BH587" s="48"/>
      <c r="BI587" s="49">
        <v>0</v>
      </c>
      <c r="BJ587" s="49">
        <v>0</v>
      </c>
      <c r="BK587" s="49">
        <v>100710</v>
      </c>
      <c r="BL587" s="48"/>
      <c r="BM587" s="48"/>
      <c r="BN587" s="48"/>
      <c r="BO587" s="48"/>
      <c r="BP587" s="48" t="s">
        <v>86</v>
      </c>
      <c r="BQ587" s="48"/>
      <c r="BR587" s="48"/>
      <c r="BS587" s="48">
        <v>0</v>
      </c>
      <c r="BT587" s="48"/>
      <c r="BU587" s="48"/>
      <c r="BW587" s="24" t="str">
        <f ca="1">VLOOKUP(BX587,Data!B:D,3,0)</f>
        <v>김화니</v>
      </c>
      <c r="BX587" s="24" t="str">
        <f>IFERROR(VLOOKUP(M587, 할인점점포등록!E:I, 5, 0), M587)</f>
        <v>세화약품(부산)</v>
      </c>
    </row>
    <row r="588" spans="2:76" ht="16.5" customHeight="1" x14ac:dyDescent="0.3">
      <c r="B588" s="47"/>
      <c r="C588" s="47" t="b">
        <v>1</v>
      </c>
      <c r="D588" s="48"/>
      <c r="E588" s="48" t="s">
        <v>211</v>
      </c>
      <c r="F588" s="48">
        <v>202610060016</v>
      </c>
      <c r="G588" s="52">
        <v>46301</v>
      </c>
      <c r="H588" s="48" t="s">
        <v>82</v>
      </c>
      <c r="I588" s="48" t="s">
        <v>83</v>
      </c>
      <c r="J588" s="48" t="s">
        <v>212</v>
      </c>
      <c r="K588" s="48" t="s">
        <v>213</v>
      </c>
      <c r="L588" s="48" t="s">
        <v>409</v>
      </c>
      <c r="M588" s="48" t="s">
        <v>409</v>
      </c>
      <c r="N588" s="48"/>
      <c r="O588" s="47" t="s">
        <v>410</v>
      </c>
      <c r="P588" s="48" t="s">
        <v>409</v>
      </c>
      <c r="Q588" s="48"/>
      <c r="R588" s="47" t="b">
        <v>0</v>
      </c>
      <c r="S588" s="48" t="s">
        <v>245</v>
      </c>
      <c r="T588" s="48" t="s">
        <v>246</v>
      </c>
      <c r="U588" s="48">
        <v>300</v>
      </c>
      <c r="V588" s="48" t="s">
        <v>218</v>
      </c>
      <c r="W588" s="48" t="s">
        <v>219</v>
      </c>
      <c r="X588" s="48" t="s">
        <v>225</v>
      </c>
      <c r="Y588" s="47"/>
      <c r="Z588" s="48" t="s">
        <v>84</v>
      </c>
      <c r="AA588" s="49">
        <v>61500</v>
      </c>
      <c r="AB588" s="49">
        <v>55350</v>
      </c>
      <c r="AC588" s="49">
        <v>10</v>
      </c>
      <c r="AD588" s="47" t="b">
        <v>1</v>
      </c>
      <c r="AE588" s="50">
        <v>10</v>
      </c>
      <c r="AF588" s="48" t="s">
        <v>9</v>
      </c>
      <c r="AG588" s="49">
        <v>1</v>
      </c>
      <c r="AH588" s="49">
        <v>55350</v>
      </c>
      <c r="AI588" s="49">
        <v>503182</v>
      </c>
      <c r="AJ588" s="49">
        <v>50318</v>
      </c>
      <c r="AK588" s="49">
        <v>553500</v>
      </c>
      <c r="AL588" s="50">
        <v>503182</v>
      </c>
      <c r="AM588" s="50">
        <v>50318</v>
      </c>
      <c r="AN588" s="50">
        <v>553500</v>
      </c>
      <c r="AO588" s="47"/>
      <c r="AP588" s="48" t="s">
        <v>84</v>
      </c>
      <c r="AQ588" s="51">
        <v>10</v>
      </c>
      <c r="AR588" s="48" t="s">
        <v>221</v>
      </c>
      <c r="AS588" s="48" t="s">
        <v>273</v>
      </c>
      <c r="AT588" s="47" t="b">
        <v>0</v>
      </c>
      <c r="AU588" s="48" t="s">
        <v>81</v>
      </c>
      <c r="AV588" s="48"/>
      <c r="AW588" s="48" t="s">
        <v>222</v>
      </c>
      <c r="AX588" s="48"/>
      <c r="AY588" s="48" t="s">
        <v>85</v>
      </c>
      <c r="AZ588" s="47" t="b">
        <v>0</v>
      </c>
      <c r="BA588" s="47"/>
      <c r="BB588" s="47"/>
      <c r="BC588" s="48"/>
      <c r="BD588" s="48"/>
      <c r="BE588" s="47" t="b">
        <v>0</v>
      </c>
      <c r="BF588" s="47" t="b">
        <v>0</v>
      </c>
      <c r="BG588" s="48"/>
      <c r="BH588" s="48"/>
      <c r="BI588" s="49">
        <v>0</v>
      </c>
      <c r="BJ588" s="49">
        <v>0</v>
      </c>
      <c r="BK588" s="49">
        <v>553500</v>
      </c>
      <c r="BL588" s="48"/>
      <c r="BM588" s="48"/>
      <c r="BN588" s="48"/>
      <c r="BO588" s="48"/>
      <c r="BP588" s="48" t="s">
        <v>181</v>
      </c>
      <c r="BQ588" s="48"/>
      <c r="BR588" s="48"/>
      <c r="BS588" s="48">
        <v>0</v>
      </c>
      <c r="BT588" s="48"/>
      <c r="BU588" s="48"/>
      <c r="BW588" s="24" t="str">
        <f ca="1">VLOOKUP(BX588,Data!B:D,3,0)</f>
        <v>김화니</v>
      </c>
      <c r="BX588" s="24" t="str">
        <f>IFERROR(VLOOKUP(M588, 할인점점포등록!E:I, 5, 0), M588)</f>
        <v>세화약품(부산)</v>
      </c>
    </row>
    <row r="589" spans="2:76" ht="16.5" customHeight="1" x14ac:dyDescent="0.3">
      <c r="B589" s="47"/>
      <c r="C589" s="47" t="b">
        <v>1</v>
      </c>
      <c r="D589" s="48"/>
      <c r="E589" s="48" t="s">
        <v>211</v>
      </c>
      <c r="F589" s="48">
        <v>202610060016</v>
      </c>
      <c r="G589" s="52">
        <v>46301</v>
      </c>
      <c r="H589" s="48" t="s">
        <v>82</v>
      </c>
      <c r="I589" s="48" t="s">
        <v>83</v>
      </c>
      <c r="J589" s="48" t="s">
        <v>212</v>
      </c>
      <c r="K589" s="48" t="s">
        <v>213</v>
      </c>
      <c r="L589" s="48" t="s">
        <v>409</v>
      </c>
      <c r="M589" s="48" t="s">
        <v>409</v>
      </c>
      <c r="N589" s="48"/>
      <c r="O589" s="47" t="s">
        <v>410</v>
      </c>
      <c r="P589" s="48" t="s">
        <v>409</v>
      </c>
      <c r="Q589" s="48"/>
      <c r="R589" s="47" t="b">
        <v>0</v>
      </c>
      <c r="S589" s="48" t="s">
        <v>367</v>
      </c>
      <c r="T589" s="48" t="s">
        <v>368</v>
      </c>
      <c r="U589" s="48">
        <v>100</v>
      </c>
      <c r="V589" s="48" t="s">
        <v>234</v>
      </c>
      <c r="W589" s="48" t="s">
        <v>235</v>
      </c>
      <c r="X589" s="48" t="s">
        <v>236</v>
      </c>
      <c r="Y589" s="47"/>
      <c r="Z589" s="48" t="s">
        <v>84</v>
      </c>
      <c r="AA589" s="49">
        <v>30000</v>
      </c>
      <c r="AB589" s="49">
        <v>27000</v>
      </c>
      <c r="AC589" s="49">
        <v>10</v>
      </c>
      <c r="AD589" s="47" t="b">
        <v>1</v>
      </c>
      <c r="AE589" s="50">
        <v>10</v>
      </c>
      <c r="AF589" s="48" t="s">
        <v>9</v>
      </c>
      <c r="AG589" s="49">
        <v>1</v>
      </c>
      <c r="AH589" s="49">
        <v>27000</v>
      </c>
      <c r="AI589" s="49">
        <v>245455</v>
      </c>
      <c r="AJ589" s="49">
        <v>24545</v>
      </c>
      <c r="AK589" s="49">
        <v>270000</v>
      </c>
      <c r="AL589" s="50">
        <v>245455</v>
      </c>
      <c r="AM589" s="50">
        <v>24545</v>
      </c>
      <c r="AN589" s="50">
        <v>270000</v>
      </c>
      <c r="AO589" s="47"/>
      <c r="AP589" s="48" t="s">
        <v>84</v>
      </c>
      <c r="AQ589" s="51">
        <v>10</v>
      </c>
      <c r="AR589" s="48" t="s">
        <v>221</v>
      </c>
      <c r="AS589" s="48">
        <v>25003</v>
      </c>
      <c r="AT589" s="47" t="b">
        <v>0</v>
      </c>
      <c r="AU589" s="48" t="s">
        <v>81</v>
      </c>
      <c r="AV589" s="48"/>
      <c r="AW589" s="48" t="s">
        <v>222</v>
      </c>
      <c r="AX589" s="48"/>
      <c r="AY589" s="48" t="s">
        <v>85</v>
      </c>
      <c r="AZ589" s="47" t="b">
        <v>0</v>
      </c>
      <c r="BA589" s="47"/>
      <c r="BB589" s="47"/>
      <c r="BC589" s="48"/>
      <c r="BD589" s="48"/>
      <c r="BE589" s="47" t="b">
        <v>0</v>
      </c>
      <c r="BF589" s="47" t="b">
        <v>0</v>
      </c>
      <c r="BG589" s="48"/>
      <c r="BH589" s="48"/>
      <c r="BI589" s="49">
        <v>0</v>
      </c>
      <c r="BJ589" s="49">
        <v>0</v>
      </c>
      <c r="BK589" s="49">
        <v>270000</v>
      </c>
      <c r="BL589" s="48"/>
      <c r="BM589" s="48"/>
      <c r="BN589" s="48"/>
      <c r="BO589" s="48"/>
      <c r="BP589" s="48" t="s">
        <v>181</v>
      </c>
      <c r="BQ589" s="48"/>
      <c r="BR589" s="48"/>
      <c r="BS589" s="48">
        <v>0</v>
      </c>
      <c r="BT589" s="48"/>
      <c r="BU589" s="48"/>
      <c r="BW589" s="24" t="str">
        <f ca="1">VLOOKUP(BX589,Data!B:D,3,0)</f>
        <v>김화니</v>
      </c>
      <c r="BX589" s="24" t="str">
        <f>IFERROR(VLOOKUP(M589, 할인점점포등록!E:I, 5, 0), M589)</f>
        <v>세화약품(부산)</v>
      </c>
    </row>
    <row r="590" spans="2:76" ht="16.5" customHeight="1" x14ac:dyDescent="0.3">
      <c r="B590" s="47"/>
      <c r="C590" s="47" t="b">
        <v>1</v>
      </c>
      <c r="D590" s="48"/>
      <c r="E590" s="48" t="s">
        <v>211</v>
      </c>
      <c r="F590" s="48">
        <v>202610060016</v>
      </c>
      <c r="G590" s="52">
        <v>46301</v>
      </c>
      <c r="H590" s="48" t="s">
        <v>82</v>
      </c>
      <c r="I590" s="48" t="s">
        <v>83</v>
      </c>
      <c r="J590" s="48" t="s">
        <v>212</v>
      </c>
      <c r="K590" s="48" t="s">
        <v>213</v>
      </c>
      <c r="L590" s="48" t="s">
        <v>409</v>
      </c>
      <c r="M590" s="48" t="s">
        <v>409</v>
      </c>
      <c r="N590" s="48"/>
      <c r="O590" s="47" t="s">
        <v>410</v>
      </c>
      <c r="P590" s="48" t="s">
        <v>409</v>
      </c>
      <c r="Q590" s="48"/>
      <c r="R590" s="47" t="b">
        <v>0</v>
      </c>
      <c r="S590" s="48" t="s">
        <v>369</v>
      </c>
      <c r="T590" s="48" t="s">
        <v>370</v>
      </c>
      <c r="U590" s="48">
        <v>60</v>
      </c>
      <c r="V590" s="48" t="s">
        <v>234</v>
      </c>
      <c r="W590" s="48" t="s">
        <v>235</v>
      </c>
      <c r="X590" s="48" t="s">
        <v>236</v>
      </c>
      <c r="Y590" s="47"/>
      <c r="Z590" s="48" t="s">
        <v>84</v>
      </c>
      <c r="AA590" s="49">
        <v>28980</v>
      </c>
      <c r="AB590" s="49">
        <v>26082</v>
      </c>
      <c r="AC590" s="49">
        <v>10</v>
      </c>
      <c r="AD590" s="47" t="b">
        <v>1</v>
      </c>
      <c r="AE590" s="50">
        <v>10</v>
      </c>
      <c r="AF590" s="48" t="s">
        <v>9</v>
      </c>
      <c r="AG590" s="49">
        <v>1</v>
      </c>
      <c r="AH590" s="49">
        <v>26082</v>
      </c>
      <c r="AI590" s="49">
        <v>237109</v>
      </c>
      <c r="AJ590" s="49">
        <v>23711</v>
      </c>
      <c r="AK590" s="49">
        <v>260820</v>
      </c>
      <c r="AL590" s="50">
        <v>237109</v>
      </c>
      <c r="AM590" s="50">
        <v>23711</v>
      </c>
      <c r="AN590" s="50">
        <v>260820</v>
      </c>
      <c r="AO590" s="47"/>
      <c r="AP590" s="48" t="s">
        <v>84</v>
      </c>
      <c r="AQ590" s="51">
        <v>10</v>
      </c>
      <c r="AR590" s="48" t="s">
        <v>221</v>
      </c>
      <c r="AS590" s="48">
        <v>26002</v>
      </c>
      <c r="AT590" s="47" t="b">
        <v>0</v>
      </c>
      <c r="AU590" s="48" t="s">
        <v>81</v>
      </c>
      <c r="AV590" s="48"/>
      <c r="AW590" s="48" t="s">
        <v>222</v>
      </c>
      <c r="AX590" s="48"/>
      <c r="AY590" s="48" t="s">
        <v>85</v>
      </c>
      <c r="AZ590" s="47" t="b">
        <v>0</v>
      </c>
      <c r="BA590" s="47"/>
      <c r="BB590" s="47"/>
      <c r="BC590" s="48"/>
      <c r="BD590" s="48"/>
      <c r="BE590" s="47" t="b">
        <v>0</v>
      </c>
      <c r="BF590" s="47" t="b">
        <v>0</v>
      </c>
      <c r="BG590" s="48"/>
      <c r="BH590" s="48"/>
      <c r="BI590" s="49">
        <v>0</v>
      </c>
      <c r="BJ590" s="49">
        <v>0</v>
      </c>
      <c r="BK590" s="49">
        <v>260820</v>
      </c>
      <c r="BL590" s="48"/>
      <c r="BM590" s="48"/>
      <c r="BN590" s="48"/>
      <c r="BO590" s="48"/>
      <c r="BP590" s="48" t="s">
        <v>181</v>
      </c>
      <c r="BQ590" s="48"/>
      <c r="BR590" s="48"/>
      <c r="BS590" s="48">
        <v>0</v>
      </c>
      <c r="BT590" s="48"/>
      <c r="BU590" s="48"/>
      <c r="BW590" s="24" t="str">
        <f ca="1">VLOOKUP(BX590,Data!B:D,3,0)</f>
        <v>김화니</v>
      </c>
      <c r="BX590" s="24" t="str">
        <f>IFERROR(VLOOKUP(M590, 할인점점포등록!E:I, 5, 0), M590)</f>
        <v>세화약품(부산)</v>
      </c>
    </row>
    <row r="591" spans="2:76" ht="16.5" customHeight="1" x14ac:dyDescent="0.3">
      <c r="B591" s="47"/>
      <c r="C591" s="47" t="b">
        <v>1</v>
      </c>
      <c r="D591" s="48"/>
      <c r="E591" s="48" t="s">
        <v>211</v>
      </c>
      <c r="F591" s="48">
        <v>202610060016</v>
      </c>
      <c r="G591" s="52">
        <v>46301</v>
      </c>
      <c r="H591" s="48" t="s">
        <v>82</v>
      </c>
      <c r="I591" s="48" t="s">
        <v>83</v>
      </c>
      <c r="J591" s="48" t="s">
        <v>212</v>
      </c>
      <c r="K591" s="48" t="s">
        <v>213</v>
      </c>
      <c r="L591" s="48" t="s">
        <v>409</v>
      </c>
      <c r="M591" s="48" t="s">
        <v>409</v>
      </c>
      <c r="N591" s="48"/>
      <c r="O591" s="47" t="s">
        <v>410</v>
      </c>
      <c r="P591" s="48" t="s">
        <v>409</v>
      </c>
      <c r="Q591" s="48"/>
      <c r="R591" s="47" t="b">
        <v>0</v>
      </c>
      <c r="S591" s="48" t="s">
        <v>229</v>
      </c>
      <c r="T591" s="48" t="s">
        <v>230</v>
      </c>
      <c r="U591" s="48">
        <v>30</v>
      </c>
      <c r="V591" s="48" t="s">
        <v>218</v>
      </c>
      <c r="W591" s="48" t="s">
        <v>219</v>
      </c>
      <c r="X591" s="48" t="s">
        <v>225</v>
      </c>
      <c r="Y591" s="47"/>
      <c r="Z591" s="48" t="s">
        <v>84</v>
      </c>
      <c r="AA591" s="49">
        <v>3750</v>
      </c>
      <c r="AB591" s="49">
        <v>3375</v>
      </c>
      <c r="AC591" s="49">
        <v>20</v>
      </c>
      <c r="AD591" s="47" t="b">
        <v>1</v>
      </c>
      <c r="AE591" s="50">
        <v>10</v>
      </c>
      <c r="AF591" s="48" t="s">
        <v>9</v>
      </c>
      <c r="AG591" s="49">
        <v>1</v>
      </c>
      <c r="AH591" s="49">
        <v>3375</v>
      </c>
      <c r="AI591" s="49">
        <v>61364</v>
      </c>
      <c r="AJ591" s="49">
        <v>6136</v>
      </c>
      <c r="AK591" s="49">
        <v>67500</v>
      </c>
      <c r="AL591" s="50">
        <v>61364</v>
      </c>
      <c r="AM591" s="50">
        <v>6136</v>
      </c>
      <c r="AN591" s="50">
        <v>67500</v>
      </c>
      <c r="AO591" s="47"/>
      <c r="AP591" s="48" t="s">
        <v>84</v>
      </c>
      <c r="AQ591" s="51">
        <v>20</v>
      </c>
      <c r="AR591" s="48" t="s">
        <v>221</v>
      </c>
      <c r="AS591" s="48" t="s">
        <v>231</v>
      </c>
      <c r="AT591" s="47" t="b">
        <v>0</v>
      </c>
      <c r="AU591" s="48" t="s">
        <v>81</v>
      </c>
      <c r="AV591" s="48"/>
      <c r="AW591" s="48" t="s">
        <v>222</v>
      </c>
      <c r="AX591" s="48"/>
      <c r="AY591" s="48" t="s">
        <v>85</v>
      </c>
      <c r="AZ591" s="47" t="b">
        <v>0</v>
      </c>
      <c r="BA591" s="47"/>
      <c r="BB591" s="47"/>
      <c r="BC591" s="48"/>
      <c r="BD591" s="48"/>
      <c r="BE591" s="47" t="b">
        <v>0</v>
      </c>
      <c r="BF591" s="47" t="b">
        <v>0</v>
      </c>
      <c r="BG591" s="48"/>
      <c r="BH591" s="48"/>
      <c r="BI591" s="49">
        <v>0</v>
      </c>
      <c r="BJ591" s="49">
        <v>0</v>
      </c>
      <c r="BK591" s="49">
        <v>67500</v>
      </c>
      <c r="BL591" s="48"/>
      <c r="BM591" s="48"/>
      <c r="BN591" s="48"/>
      <c r="BO591" s="48"/>
      <c r="BP591" s="48" t="s">
        <v>181</v>
      </c>
      <c r="BQ591" s="48"/>
      <c r="BR591" s="48"/>
      <c r="BS591" s="48">
        <v>0</v>
      </c>
      <c r="BT591" s="48"/>
      <c r="BU591" s="48"/>
      <c r="BW591" s="24" t="str">
        <f ca="1">VLOOKUP(BX591,Data!B:D,3,0)</f>
        <v>김화니</v>
      </c>
      <c r="BX591" s="24" t="str">
        <f>IFERROR(VLOOKUP(M591, 할인점점포등록!E:I, 5, 0), M591)</f>
        <v>세화약품(부산)</v>
      </c>
    </row>
    <row r="592" spans="2:76" ht="16.5" customHeight="1" x14ac:dyDescent="0.3">
      <c r="B592" s="47"/>
      <c r="C592" s="47" t="b">
        <v>1</v>
      </c>
      <c r="D592" s="48"/>
      <c r="E592" s="48" t="s">
        <v>211</v>
      </c>
      <c r="F592" s="48">
        <v>202610060016</v>
      </c>
      <c r="G592" s="52">
        <v>46301</v>
      </c>
      <c r="H592" s="48" t="s">
        <v>82</v>
      </c>
      <c r="I592" s="48" t="s">
        <v>83</v>
      </c>
      <c r="J592" s="48" t="s">
        <v>212</v>
      </c>
      <c r="K592" s="48" t="s">
        <v>213</v>
      </c>
      <c r="L592" s="48" t="s">
        <v>409</v>
      </c>
      <c r="M592" s="48" t="s">
        <v>409</v>
      </c>
      <c r="N592" s="48"/>
      <c r="O592" s="47" t="s">
        <v>410</v>
      </c>
      <c r="P592" s="48" t="s">
        <v>409</v>
      </c>
      <c r="Q592" s="48"/>
      <c r="R592" s="47" t="b">
        <v>0</v>
      </c>
      <c r="S592" s="48" t="s">
        <v>276</v>
      </c>
      <c r="T592" s="48" t="s">
        <v>275</v>
      </c>
      <c r="U592" s="48">
        <v>30</v>
      </c>
      <c r="V592" s="48" t="s">
        <v>218</v>
      </c>
      <c r="W592" s="48" t="s">
        <v>219</v>
      </c>
      <c r="X592" s="48" t="s">
        <v>225</v>
      </c>
      <c r="Y592" s="47"/>
      <c r="Z592" s="48" t="s">
        <v>84</v>
      </c>
      <c r="AA592" s="49">
        <v>5610</v>
      </c>
      <c r="AB592" s="49">
        <v>5049</v>
      </c>
      <c r="AC592" s="49">
        <v>10</v>
      </c>
      <c r="AD592" s="47" t="b">
        <v>1</v>
      </c>
      <c r="AE592" s="50">
        <v>10</v>
      </c>
      <c r="AF592" s="48" t="s">
        <v>9</v>
      </c>
      <c r="AG592" s="49">
        <v>1</v>
      </c>
      <c r="AH592" s="49">
        <v>5049</v>
      </c>
      <c r="AI592" s="49">
        <v>45900</v>
      </c>
      <c r="AJ592" s="49">
        <v>4590</v>
      </c>
      <c r="AK592" s="49">
        <v>50490</v>
      </c>
      <c r="AL592" s="50">
        <v>45900</v>
      </c>
      <c r="AM592" s="50">
        <v>4590</v>
      </c>
      <c r="AN592" s="50">
        <v>50490</v>
      </c>
      <c r="AO592" s="47"/>
      <c r="AP592" s="48" t="s">
        <v>84</v>
      </c>
      <c r="AQ592" s="51">
        <v>10</v>
      </c>
      <c r="AR592" s="48" t="s">
        <v>221</v>
      </c>
      <c r="AS592" s="48" t="s">
        <v>277</v>
      </c>
      <c r="AT592" s="47" t="b">
        <v>0</v>
      </c>
      <c r="AU592" s="48" t="s">
        <v>81</v>
      </c>
      <c r="AV592" s="48"/>
      <c r="AW592" s="48" t="s">
        <v>222</v>
      </c>
      <c r="AX592" s="48"/>
      <c r="AY592" s="48" t="s">
        <v>85</v>
      </c>
      <c r="AZ592" s="47" t="b">
        <v>0</v>
      </c>
      <c r="BA592" s="47"/>
      <c r="BB592" s="47"/>
      <c r="BC592" s="48"/>
      <c r="BD592" s="48"/>
      <c r="BE592" s="47" t="b">
        <v>0</v>
      </c>
      <c r="BF592" s="47" t="b">
        <v>0</v>
      </c>
      <c r="BG592" s="48"/>
      <c r="BH592" s="48"/>
      <c r="BI592" s="49">
        <v>0</v>
      </c>
      <c r="BJ592" s="49">
        <v>0</v>
      </c>
      <c r="BK592" s="49">
        <v>50490</v>
      </c>
      <c r="BL592" s="48"/>
      <c r="BM592" s="48"/>
      <c r="BN592" s="48"/>
      <c r="BO592" s="48"/>
      <c r="BP592" s="48" t="s">
        <v>181</v>
      </c>
      <c r="BQ592" s="48"/>
      <c r="BR592" s="48"/>
      <c r="BS592" s="48">
        <v>0</v>
      </c>
      <c r="BT592" s="48"/>
      <c r="BU592" s="48"/>
      <c r="BW592" s="24" t="str">
        <f ca="1">VLOOKUP(BX592,Data!B:D,3,0)</f>
        <v>김화니</v>
      </c>
      <c r="BX592" s="24" t="str">
        <f>IFERROR(VLOOKUP(M592, 할인점점포등록!E:I, 5, 0), M592)</f>
        <v>세화약품(부산)</v>
      </c>
    </row>
    <row r="593" spans="2:76" ht="16.5" customHeight="1" x14ac:dyDescent="0.3">
      <c r="B593" s="47"/>
      <c r="C593" s="47" t="b">
        <v>1</v>
      </c>
      <c r="D593" s="48"/>
      <c r="E593" s="48" t="s">
        <v>211</v>
      </c>
      <c r="F593" s="48">
        <v>202610060017</v>
      </c>
      <c r="G593" s="52">
        <v>46301</v>
      </c>
      <c r="H593" s="48" t="s">
        <v>82</v>
      </c>
      <c r="I593" s="48" t="s">
        <v>83</v>
      </c>
      <c r="J593" s="48" t="s">
        <v>212</v>
      </c>
      <c r="K593" s="48" t="s">
        <v>213</v>
      </c>
      <c r="L593" s="48" t="s">
        <v>467</v>
      </c>
      <c r="M593" s="48" t="s">
        <v>467</v>
      </c>
      <c r="N593" s="48"/>
      <c r="O593" s="47" t="s">
        <v>468</v>
      </c>
      <c r="P593" s="48" t="s">
        <v>467</v>
      </c>
      <c r="Q593" s="48"/>
      <c r="R593" s="47" t="b">
        <v>0</v>
      </c>
      <c r="S593" s="48" t="s">
        <v>263</v>
      </c>
      <c r="T593" s="48" t="s">
        <v>264</v>
      </c>
      <c r="U593" s="48">
        <v>28</v>
      </c>
      <c r="V593" s="48" t="s">
        <v>234</v>
      </c>
      <c r="W593" s="48" t="s">
        <v>235</v>
      </c>
      <c r="X593" s="48" t="s">
        <v>236</v>
      </c>
      <c r="Y593" s="47"/>
      <c r="Z593" s="48" t="s">
        <v>84</v>
      </c>
      <c r="AA593" s="49">
        <v>18172</v>
      </c>
      <c r="AB593" s="49">
        <v>16355</v>
      </c>
      <c r="AC593" s="49">
        <v>5</v>
      </c>
      <c r="AD593" s="47" t="b">
        <v>1</v>
      </c>
      <c r="AE593" s="50">
        <v>10</v>
      </c>
      <c r="AF593" s="48" t="s">
        <v>9</v>
      </c>
      <c r="AG593" s="49">
        <v>1</v>
      </c>
      <c r="AH593" s="49">
        <v>16355</v>
      </c>
      <c r="AI593" s="49">
        <v>74341</v>
      </c>
      <c r="AJ593" s="49">
        <v>7434</v>
      </c>
      <c r="AK593" s="49">
        <v>81775</v>
      </c>
      <c r="AL593" s="50">
        <v>74341</v>
      </c>
      <c r="AM593" s="50">
        <v>7434</v>
      </c>
      <c r="AN593" s="50">
        <v>81775</v>
      </c>
      <c r="AO593" s="47"/>
      <c r="AP593" s="48" t="s">
        <v>84</v>
      </c>
      <c r="AQ593" s="51">
        <v>5</v>
      </c>
      <c r="AR593" s="48" t="s">
        <v>221</v>
      </c>
      <c r="AS593" s="48">
        <v>26001</v>
      </c>
      <c r="AT593" s="47" t="b">
        <v>0</v>
      </c>
      <c r="AU593" s="48" t="s">
        <v>81</v>
      </c>
      <c r="AV593" s="48"/>
      <c r="AW593" s="48" t="s">
        <v>222</v>
      </c>
      <c r="AX593" s="48"/>
      <c r="AY593" s="48" t="s">
        <v>85</v>
      </c>
      <c r="AZ593" s="47" t="b">
        <v>0</v>
      </c>
      <c r="BA593" s="47"/>
      <c r="BB593" s="47"/>
      <c r="BC593" s="48"/>
      <c r="BD593" s="48"/>
      <c r="BE593" s="47" t="b">
        <v>0</v>
      </c>
      <c r="BF593" s="47" t="b">
        <v>0</v>
      </c>
      <c r="BG593" s="48"/>
      <c r="BH593" s="48"/>
      <c r="BI593" s="49">
        <v>0</v>
      </c>
      <c r="BJ593" s="49">
        <v>0</v>
      </c>
      <c r="BK593" s="49">
        <v>81775</v>
      </c>
      <c r="BL593" s="48"/>
      <c r="BM593" s="48"/>
      <c r="BN593" s="48"/>
      <c r="BO593" s="48"/>
      <c r="BP593" s="48" t="s">
        <v>181</v>
      </c>
      <c r="BQ593" s="48"/>
      <c r="BR593" s="48"/>
      <c r="BS593" s="48">
        <v>0</v>
      </c>
      <c r="BT593" s="48"/>
      <c r="BU593" s="48"/>
      <c r="BW593" s="24" t="str">
        <f ca="1">VLOOKUP(BX593,Data!B:D,3,0)</f>
        <v>김화니</v>
      </c>
      <c r="BX593" s="24" t="str">
        <f>IFERROR(VLOOKUP(M593, 할인점점포등록!E:I, 5, 0), M593)</f>
        <v>백제약품영등포지점</v>
      </c>
    </row>
    <row r="594" spans="2:76" ht="16.5" customHeight="1" x14ac:dyDescent="0.3">
      <c r="B594" s="47"/>
      <c r="C594" s="47" t="b">
        <v>1</v>
      </c>
      <c r="D594" s="48"/>
      <c r="E594" s="48" t="s">
        <v>211</v>
      </c>
      <c r="F594" s="48">
        <v>202610060017</v>
      </c>
      <c r="G594" s="52">
        <v>46301</v>
      </c>
      <c r="H594" s="48" t="s">
        <v>82</v>
      </c>
      <c r="I594" s="48" t="s">
        <v>83</v>
      </c>
      <c r="J594" s="48" t="s">
        <v>212</v>
      </c>
      <c r="K594" s="48" t="s">
        <v>213</v>
      </c>
      <c r="L594" s="48" t="s">
        <v>467</v>
      </c>
      <c r="M594" s="48" t="s">
        <v>467</v>
      </c>
      <c r="N594" s="48"/>
      <c r="O594" s="47" t="s">
        <v>468</v>
      </c>
      <c r="P594" s="48" t="s">
        <v>467</v>
      </c>
      <c r="Q594" s="48"/>
      <c r="R594" s="47" t="b">
        <v>0</v>
      </c>
      <c r="S594" s="48" t="s">
        <v>294</v>
      </c>
      <c r="T594" s="48" t="s">
        <v>295</v>
      </c>
      <c r="U594" s="48">
        <v>21</v>
      </c>
      <c r="V594" s="48" t="s">
        <v>218</v>
      </c>
      <c r="W594" s="48" t="s">
        <v>219</v>
      </c>
      <c r="X594" s="48" t="s">
        <v>225</v>
      </c>
      <c r="Y594" s="47"/>
      <c r="Z594" s="48" t="s">
        <v>84</v>
      </c>
      <c r="AA594" s="49">
        <v>25200</v>
      </c>
      <c r="AB594" s="49">
        <v>22680</v>
      </c>
      <c r="AC594" s="49">
        <v>100</v>
      </c>
      <c r="AD594" s="47" t="b">
        <v>1</v>
      </c>
      <c r="AE594" s="50">
        <v>10</v>
      </c>
      <c r="AF594" s="48" t="s">
        <v>9</v>
      </c>
      <c r="AG594" s="49">
        <v>1</v>
      </c>
      <c r="AH594" s="49">
        <v>22680</v>
      </c>
      <c r="AI594" s="49">
        <v>2061818</v>
      </c>
      <c r="AJ594" s="49">
        <v>206182</v>
      </c>
      <c r="AK594" s="49">
        <v>2268000</v>
      </c>
      <c r="AL594" s="50">
        <v>2061818</v>
      </c>
      <c r="AM594" s="50">
        <v>206182</v>
      </c>
      <c r="AN594" s="50">
        <v>2268000</v>
      </c>
      <c r="AO594" s="47"/>
      <c r="AP594" s="48" t="s">
        <v>84</v>
      </c>
      <c r="AQ594" s="51">
        <v>100</v>
      </c>
      <c r="AR594" s="48" t="s">
        <v>221</v>
      </c>
      <c r="AS594" s="48">
        <v>26004</v>
      </c>
      <c r="AT594" s="47" t="b">
        <v>0</v>
      </c>
      <c r="AU594" s="48" t="s">
        <v>81</v>
      </c>
      <c r="AV594" s="48"/>
      <c r="AW594" s="48" t="s">
        <v>222</v>
      </c>
      <c r="AX594" s="48"/>
      <c r="AY594" s="48" t="s">
        <v>85</v>
      </c>
      <c r="AZ594" s="47" t="b">
        <v>0</v>
      </c>
      <c r="BA594" s="47"/>
      <c r="BB594" s="47"/>
      <c r="BC594" s="48"/>
      <c r="BD594" s="48"/>
      <c r="BE594" s="47" t="b">
        <v>0</v>
      </c>
      <c r="BF594" s="47" t="b">
        <v>0</v>
      </c>
      <c r="BG594" s="48"/>
      <c r="BH594" s="48"/>
      <c r="BI594" s="49">
        <v>0</v>
      </c>
      <c r="BJ594" s="49">
        <v>0</v>
      </c>
      <c r="BK594" s="49">
        <v>2268000</v>
      </c>
      <c r="BL594" s="48"/>
      <c r="BM594" s="48"/>
      <c r="BN594" s="48"/>
      <c r="BO594" s="48"/>
      <c r="BP594" s="48" t="s">
        <v>181</v>
      </c>
      <c r="BQ594" s="48"/>
      <c r="BR594" s="48"/>
      <c r="BS594" s="48">
        <v>0</v>
      </c>
      <c r="BT594" s="48"/>
      <c r="BU594" s="48"/>
      <c r="BW594" s="24" t="str">
        <f ca="1">VLOOKUP(BX594,Data!B:D,3,0)</f>
        <v>김화니</v>
      </c>
      <c r="BX594" s="24" t="str">
        <f>IFERROR(VLOOKUP(M594, 할인점점포등록!E:I, 5, 0), M594)</f>
        <v>백제약품영등포지점</v>
      </c>
    </row>
    <row r="595" spans="2:76" ht="16.5" customHeight="1" x14ac:dyDescent="0.3">
      <c r="B595" s="47"/>
      <c r="C595" s="47" t="b">
        <v>1</v>
      </c>
      <c r="D595" s="48"/>
      <c r="E595" s="48" t="s">
        <v>211</v>
      </c>
      <c r="F595" s="48">
        <v>202610060017</v>
      </c>
      <c r="G595" s="52">
        <v>46301</v>
      </c>
      <c r="H595" s="48" t="s">
        <v>82</v>
      </c>
      <c r="I595" s="48" t="s">
        <v>83</v>
      </c>
      <c r="J595" s="48" t="s">
        <v>212</v>
      </c>
      <c r="K595" s="48" t="s">
        <v>213</v>
      </c>
      <c r="L595" s="48" t="s">
        <v>467</v>
      </c>
      <c r="M595" s="48" t="s">
        <v>467</v>
      </c>
      <c r="N595" s="48"/>
      <c r="O595" s="47" t="s">
        <v>468</v>
      </c>
      <c r="P595" s="48" t="s">
        <v>467</v>
      </c>
      <c r="Q595" s="48"/>
      <c r="R595" s="47" t="b">
        <v>0</v>
      </c>
      <c r="S595" s="48" t="s">
        <v>272</v>
      </c>
      <c r="T595" s="48" t="s">
        <v>230</v>
      </c>
      <c r="U595" s="48">
        <v>300</v>
      </c>
      <c r="V595" s="48" t="s">
        <v>218</v>
      </c>
      <c r="W595" s="48" t="s">
        <v>219</v>
      </c>
      <c r="X595" s="48" t="s">
        <v>225</v>
      </c>
      <c r="Y595" s="47"/>
      <c r="Z595" s="48" t="s">
        <v>84</v>
      </c>
      <c r="AA595" s="49">
        <v>37500</v>
      </c>
      <c r="AB595" s="49">
        <v>33750</v>
      </c>
      <c r="AC595" s="49">
        <v>10</v>
      </c>
      <c r="AD595" s="47" t="b">
        <v>1</v>
      </c>
      <c r="AE595" s="50">
        <v>10</v>
      </c>
      <c r="AF595" s="48" t="s">
        <v>9</v>
      </c>
      <c r="AG595" s="49">
        <v>1</v>
      </c>
      <c r="AH595" s="49">
        <v>33750</v>
      </c>
      <c r="AI595" s="49">
        <v>306818</v>
      </c>
      <c r="AJ595" s="49">
        <v>30682</v>
      </c>
      <c r="AK595" s="49">
        <v>337500</v>
      </c>
      <c r="AL595" s="50">
        <v>306818</v>
      </c>
      <c r="AM595" s="50">
        <v>30682</v>
      </c>
      <c r="AN595" s="50">
        <v>337500</v>
      </c>
      <c r="AO595" s="47"/>
      <c r="AP595" s="48" t="s">
        <v>84</v>
      </c>
      <c r="AQ595" s="51">
        <v>10</v>
      </c>
      <c r="AR595" s="48" t="s">
        <v>221</v>
      </c>
      <c r="AS595" s="48">
        <v>26003</v>
      </c>
      <c r="AT595" s="47" t="b">
        <v>0</v>
      </c>
      <c r="AU595" s="48" t="s">
        <v>81</v>
      </c>
      <c r="AV595" s="48"/>
      <c r="AW595" s="48" t="s">
        <v>222</v>
      </c>
      <c r="AX595" s="48"/>
      <c r="AY595" s="48" t="s">
        <v>85</v>
      </c>
      <c r="AZ595" s="47" t="b">
        <v>0</v>
      </c>
      <c r="BA595" s="47"/>
      <c r="BB595" s="47"/>
      <c r="BC595" s="48"/>
      <c r="BD595" s="48"/>
      <c r="BE595" s="47" t="b">
        <v>0</v>
      </c>
      <c r="BF595" s="47" t="b">
        <v>0</v>
      </c>
      <c r="BG595" s="48"/>
      <c r="BH595" s="48"/>
      <c r="BI595" s="49">
        <v>0</v>
      </c>
      <c r="BJ595" s="49">
        <v>0</v>
      </c>
      <c r="BK595" s="49">
        <v>337500</v>
      </c>
      <c r="BL595" s="48"/>
      <c r="BM595" s="48"/>
      <c r="BN595" s="48"/>
      <c r="BO595" s="48"/>
      <c r="BP595" s="48" t="s">
        <v>181</v>
      </c>
      <c r="BQ595" s="48"/>
      <c r="BR595" s="48"/>
      <c r="BS595" s="48">
        <v>0</v>
      </c>
      <c r="BT595" s="48"/>
      <c r="BU595" s="48"/>
      <c r="BW595" s="24" t="str">
        <f ca="1">VLOOKUP(BX595,Data!B:D,3,0)</f>
        <v>김화니</v>
      </c>
      <c r="BX595" s="24" t="str">
        <f>IFERROR(VLOOKUP(M595, 할인점점포등록!E:I, 5, 0), M595)</f>
        <v>백제약품영등포지점</v>
      </c>
    </row>
    <row r="596" spans="2:76" ht="16.5" customHeight="1" x14ac:dyDescent="0.3">
      <c r="B596" s="47"/>
      <c r="C596" s="47" t="b">
        <v>1</v>
      </c>
      <c r="D596" s="48"/>
      <c r="E596" s="48" t="s">
        <v>211</v>
      </c>
      <c r="F596" s="48">
        <v>202610060017</v>
      </c>
      <c r="G596" s="52">
        <v>46301</v>
      </c>
      <c r="H596" s="48" t="s">
        <v>82</v>
      </c>
      <c r="I596" s="48" t="s">
        <v>83</v>
      </c>
      <c r="J596" s="48" t="s">
        <v>212</v>
      </c>
      <c r="K596" s="48" t="s">
        <v>213</v>
      </c>
      <c r="L596" s="48" t="s">
        <v>467</v>
      </c>
      <c r="M596" s="48" t="s">
        <v>467</v>
      </c>
      <c r="N596" s="48"/>
      <c r="O596" s="47" t="s">
        <v>468</v>
      </c>
      <c r="P596" s="48" t="s">
        <v>467</v>
      </c>
      <c r="Q596" s="48"/>
      <c r="R596" s="47" t="b">
        <v>0</v>
      </c>
      <c r="S596" s="48" t="s">
        <v>229</v>
      </c>
      <c r="T596" s="48" t="s">
        <v>230</v>
      </c>
      <c r="U596" s="48">
        <v>30</v>
      </c>
      <c r="V596" s="48" t="s">
        <v>218</v>
      </c>
      <c r="W596" s="48" t="s">
        <v>219</v>
      </c>
      <c r="X596" s="48" t="s">
        <v>225</v>
      </c>
      <c r="Y596" s="47"/>
      <c r="Z596" s="48" t="s">
        <v>84</v>
      </c>
      <c r="AA596" s="49">
        <v>3750</v>
      </c>
      <c r="AB596" s="49">
        <v>3375</v>
      </c>
      <c r="AC596" s="49">
        <v>15</v>
      </c>
      <c r="AD596" s="47" t="b">
        <v>1</v>
      </c>
      <c r="AE596" s="50">
        <v>10</v>
      </c>
      <c r="AF596" s="48" t="s">
        <v>9</v>
      </c>
      <c r="AG596" s="49">
        <v>1</v>
      </c>
      <c r="AH596" s="49">
        <v>3375</v>
      </c>
      <c r="AI596" s="49">
        <v>46023</v>
      </c>
      <c r="AJ596" s="49">
        <v>4602</v>
      </c>
      <c r="AK596" s="49">
        <v>50625</v>
      </c>
      <c r="AL596" s="50">
        <v>46023</v>
      </c>
      <c r="AM596" s="50">
        <v>4602</v>
      </c>
      <c r="AN596" s="50">
        <v>50625</v>
      </c>
      <c r="AO596" s="47"/>
      <c r="AP596" s="48" t="s">
        <v>84</v>
      </c>
      <c r="AQ596" s="51">
        <v>15</v>
      </c>
      <c r="AR596" s="48" t="s">
        <v>221</v>
      </c>
      <c r="AS596" s="48" t="s">
        <v>231</v>
      </c>
      <c r="AT596" s="47" t="b">
        <v>0</v>
      </c>
      <c r="AU596" s="48" t="s">
        <v>81</v>
      </c>
      <c r="AV596" s="48"/>
      <c r="AW596" s="48" t="s">
        <v>222</v>
      </c>
      <c r="AX596" s="48"/>
      <c r="AY596" s="48" t="s">
        <v>85</v>
      </c>
      <c r="AZ596" s="47" t="b">
        <v>0</v>
      </c>
      <c r="BA596" s="47"/>
      <c r="BB596" s="47"/>
      <c r="BC596" s="48"/>
      <c r="BD596" s="48"/>
      <c r="BE596" s="47" t="b">
        <v>0</v>
      </c>
      <c r="BF596" s="47" t="b">
        <v>0</v>
      </c>
      <c r="BG596" s="48"/>
      <c r="BH596" s="48"/>
      <c r="BI596" s="49">
        <v>0</v>
      </c>
      <c r="BJ596" s="49">
        <v>0</v>
      </c>
      <c r="BK596" s="49">
        <v>50625</v>
      </c>
      <c r="BL596" s="48"/>
      <c r="BM596" s="48"/>
      <c r="BN596" s="48"/>
      <c r="BO596" s="48"/>
      <c r="BP596" s="48" t="s">
        <v>181</v>
      </c>
      <c r="BQ596" s="48"/>
      <c r="BR596" s="48"/>
      <c r="BS596" s="48">
        <v>0</v>
      </c>
      <c r="BT596" s="48"/>
      <c r="BU596" s="48"/>
      <c r="BW596" s="24" t="str">
        <f ca="1">VLOOKUP(BX596,Data!B:D,3,0)</f>
        <v>김화니</v>
      </c>
      <c r="BX596" s="24" t="str">
        <f>IFERROR(VLOOKUP(M596, 할인점점포등록!E:I, 5, 0), M596)</f>
        <v>백제약품영등포지점</v>
      </c>
    </row>
    <row r="597" spans="2:76" ht="16.5" customHeight="1" x14ac:dyDescent="0.3">
      <c r="B597" s="47"/>
      <c r="C597" s="47" t="b">
        <v>1</v>
      </c>
      <c r="D597" s="48"/>
      <c r="E597" s="48" t="s">
        <v>211</v>
      </c>
      <c r="F597" s="48">
        <v>202610060017</v>
      </c>
      <c r="G597" s="52">
        <v>46301</v>
      </c>
      <c r="H597" s="48" t="s">
        <v>82</v>
      </c>
      <c r="I597" s="48" t="s">
        <v>83</v>
      </c>
      <c r="J597" s="48" t="s">
        <v>212</v>
      </c>
      <c r="K597" s="48" t="s">
        <v>213</v>
      </c>
      <c r="L597" s="48" t="s">
        <v>467</v>
      </c>
      <c r="M597" s="48" t="s">
        <v>467</v>
      </c>
      <c r="N597" s="48"/>
      <c r="O597" s="47" t="s">
        <v>468</v>
      </c>
      <c r="P597" s="48" t="s">
        <v>467</v>
      </c>
      <c r="Q597" s="48"/>
      <c r="R597" s="47" t="b">
        <v>0</v>
      </c>
      <c r="S597" s="48" t="s">
        <v>394</v>
      </c>
      <c r="T597" s="48" t="s">
        <v>395</v>
      </c>
      <c r="U597" s="48">
        <v>30</v>
      </c>
      <c r="V597" s="48" t="s">
        <v>234</v>
      </c>
      <c r="W597" s="48" t="s">
        <v>235</v>
      </c>
      <c r="X597" s="48" t="s">
        <v>236</v>
      </c>
      <c r="Y597" s="47"/>
      <c r="Z597" s="48" t="s">
        <v>84</v>
      </c>
      <c r="AA597" s="49">
        <v>3750</v>
      </c>
      <c r="AB597" s="49">
        <v>3375</v>
      </c>
      <c r="AC597" s="49">
        <v>5</v>
      </c>
      <c r="AD597" s="47" t="b">
        <v>1</v>
      </c>
      <c r="AE597" s="50">
        <v>10</v>
      </c>
      <c r="AF597" s="48" t="s">
        <v>9</v>
      </c>
      <c r="AG597" s="49">
        <v>1</v>
      </c>
      <c r="AH597" s="49">
        <v>3375</v>
      </c>
      <c r="AI597" s="49">
        <v>15341</v>
      </c>
      <c r="AJ597" s="49">
        <v>1534</v>
      </c>
      <c r="AK597" s="49">
        <v>16875</v>
      </c>
      <c r="AL597" s="50">
        <v>15341</v>
      </c>
      <c r="AM597" s="50">
        <v>1534</v>
      </c>
      <c r="AN597" s="50">
        <v>16875</v>
      </c>
      <c r="AO597" s="47"/>
      <c r="AP597" s="48" t="s">
        <v>84</v>
      </c>
      <c r="AQ597" s="51">
        <v>5</v>
      </c>
      <c r="AR597" s="48" t="s">
        <v>221</v>
      </c>
      <c r="AS597" s="48" t="s">
        <v>396</v>
      </c>
      <c r="AT597" s="47" t="b">
        <v>0</v>
      </c>
      <c r="AU597" s="48" t="s">
        <v>81</v>
      </c>
      <c r="AV597" s="48"/>
      <c r="AW597" s="48" t="s">
        <v>222</v>
      </c>
      <c r="AX597" s="48"/>
      <c r="AY597" s="48" t="s">
        <v>85</v>
      </c>
      <c r="AZ597" s="47" t="b">
        <v>0</v>
      </c>
      <c r="BA597" s="47"/>
      <c r="BB597" s="47"/>
      <c r="BC597" s="48"/>
      <c r="BD597" s="48"/>
      <c r="BE597" s="47" t="b">
        <v>0</v>
      </c>
      <c r="BF597" s="47" t="b">
        <v>0</v>
      </c>
      <c r="BG597" s="48"/>
      <c r="BH597" s="48"/>
      <c r="BI597" s="49">
        <v>0</v>
      </c>
      <c r="BJ597" s="49">
        <v>0</v>
      </c>
      <c r="BK597" s="49">
        <v>16875</v>
      </c>
      <c r="BL597" s="48"/>
      <c r="BM597" s="48"/>
      <c r="BN597" s="48"/>
      <c r="BO597" s="48"/>
      <c r="BP597" s="48" t="s">
        <v>181</v>
      </c>
      <c r="BQ597" s="48"/>
      <c r="BR597" s="48"/>
      <c r="BS597" s="48">
        <v>0</v>
      </c>
      <c r="BT597" s="48"/>
      <c r="BU597" s="48"/>
      <c r="BW597" s="24" t="str">
        <f ca="1">VLOOKUP(BX597,Data!B:D,3,0)</f>
        <v>김화니</v>
      </c>
      <c r="BX597" s="24" t="str">
        <f>IFERROR(VLOOKUP(M597, 할인점점포등록!E:I, 5, 0), M597)</f>
        <v>백제약품영등포지점</v>
      </c>
    </row>
    <row r="598" spans="2:76" ht="16.5" customHeight="1" x14ac:dyDescent="0.3">
      <c r="B598" s="47"/>
      <c r="C598" s="47" t="b">
        <v>1</v>
      </c>
      <c r="D598" s="48"/>
      <c r="E598" s="48" t="s">
        <v>211</v>
      </c>
      <c r="F598" s="48">
        <v>202610060017</v>
      </c>
      <c r="G598" s="52">
        <v>46301</v>
      </c>
      <c r="H598" s="48" t="s">
        <v>82</v>
      </c>
      <c r="I598" s="48" t="s">
        <v>83</v>
      </c>
      <c r="J598" s="48" t="s">
        <v>212</v>
      </c>
      <c r="K598" s="48" t="s">
        <v>213</v>
      </c>
      <c r="L598" s="48" t="s">
        <v>467</v>
      </c>
      <c r="M598" s="48" t="s">
        <v>467</v>
      </c>
      <c r="N598" s="48"/>
      <c r="O598" s="47" t="s">
        <v>468</v>
      </c>
      <c r="P598" s="48" t="s">
        <v>467</v>
      </c>
      <c r="Q598" s="48"/>
      <c r="R598" s="47" t="b">
        <v>0</v>
      </c>
      <c r="S598" s="48" t="s">
        <v>337</v>
      </c>
      <c r="T598" s="48" t="s">
        <v>338</v>
      </c>
      <c r="U598" s="48">
        <v>100</v>
      </c>
      <c r="V598" s="48" t="s">
        <v>234</v>
      </c>
      <c r="W598" s="48" t="s">
        <v>235</v>
      </c>
      <c r="X598" s="48" t="s">
        <v>330</v>
      </c>
      <c r="Y598" s="47"/>
      <c r="Z598" s="48" t="s">
        <v>84</v>
      </c>
      <c r="AA598" s="49">
        <v>33000</v>
      </c>
      <c r="AB598" s="49">
        <v>29700</v>
      </c>
      <c r="AC598" s="49">
        <v>10</v>
      </c>
      <c r="AD598" s="47" t="b">
        <v>1</v>
      </c>
      <c r="AE598" s="50">
        <v>10</v>
      </c>
      <c r="AF598" s="48" t="s">
        <v>9</v>
      </c>
      <c r="AG598" s="49">
        <v>1</v>
      </c>
      <c r="AH598" s="49">
        <v>29700</v>
      </c>
      <c r="AI598" s="49">
        <v>270000</v>
      </c>
      <c r="AJ598" s="49">
        <v>27000</v>
      </c>
      <c r="AK598" s="49">
        <v>297000</v>
      </c>
      <c r="AL598" s="50">
        <v>270000</v>
      </c>
      <c r="AM598" s="50">
        <v>27000</v>
      </c>
      <c r="AN598" s="50">
        <v>297000</v>
      </c>
      <c r="AO598" s="47"/>
      <c r="AP598" s="48" t="s">
        <v>84</v>
      </c>
      <c r="AQ598" s="51">
        <v>10</v>
      </c>
      <c r="AR598" s="48" t="s">
        <v>221</v>
      </c>
      <c r="AS598" s="48" t="s">
        <v>981</v>
      </c>
      <c r="AT598" s="47" t="b">
        <v>0</v>
      </c>
      <c r="AU598" s="48" t="s">
        <v>81</v>
      </c>
      <c r="AV598" s="48"/>
      <c r="AW598" s="48" t="s">
        <v>222</v>
      </c>
      <c r="AX598" s="48"/>
      <c r="AY598" s="48" t="s">
        <v>85</v>
      </c>
      <c r="AZ598" s="47" t="b">
        <v>0</v>
      </c>
      <c r="BA598" s="47"/>
      <c r="BB598" s="47"/>
      <c r="BC598" s="48"/>
      <c r="BD598" s="48"/>
      <c r="BE598" s="47" t="b">
        <v>0</v>
      </c>
      <c r="BF598" s="47" t="b">
        <v>0</v>
      </c>
      <c r="BG598" s="48"/>
      <c r="BH598" s="48"/>
      <c r="BI598" s="49">
        <v>0</v>
      </c>
      <c r="BJ598" s="49">
        <v>0</v>
      </c>
      <c r="BK598" s="49">
        <v>297000</v>
      </c>
      <c r="BL598" s="48"/>
      <c r="BM598" s="48"/>
      <c r="BN598" s="48"/>
      <c r="BO598" s="48"/>
      <c r="BP598" s="48" t="s">
        <v>181</v>
      </c>
      <c r="BQ598" s="48"/>
      <c r="BR598" s="48"/>
      <c r="BS598" s="48">
        <v>0</v>
      </c>
      <c r="BT598" s="48"/>
      <c r="BU598" s="48"/>
      <c r="BW598" s="24" t="str">
        <f ca="1">VLOOKUP(BX598,Data!B:D,3,0)</f>
        <v>김화니</v>
      </c>
      <c r="BX598" s="24" t="str">
        <f>IFERROR(VLOOKUP(M598, 할인점점포등록!E:I, 5, 0), M598)</f>
        <v>백제약품영등포지점</v>
      </c>
    </row>
    <row r="599" spans="2:76" ht="16.5" customHeight="1" x14ac:dyDescent="0.3">
      <c r="B599" s="47"/>
      <c r="C599" s="47" t="b">
        <v>1</v>
      </c>
      <c r="D599" s="48"/>
      <c r="E599" s="48" t="s">
        <v>211</v>
      </c>
      <c r="F599" s="48">
        <v>202610060018</v>
      </c>
      <c r="G599" s="52">
        <v>46301</v>
      </c>
      <c r="H599" s="48" t="s">
        <v>82</v>
      </c>
      <c r="I599" s="48" t="s">
        <v>83</v>
      </c>
      <c r="J599" s="48" t="s">
        <v>212</v>
      </c>
      <c r="K599" s="48" t="s">
        <v>213</v>
      </c>
      <c r="L599" s="48" t="s">
        <v>467</v>
      </c>
      <c r="M599" s="48" t="s">
        <v>467</v>
      </c>
      <c r="N599" s="48"/>
      <c r="O599" s="47" t="s">
        <v>468</v>
      </c>
      <c r="P599" s="48" t="s">
        <v>469</v>
      </c>
      <c r="Q599" s="48"/>
      <c r="R599" s="47" t="b">
        <v>0</v>
      </c>
      <c r="S599" s="48" t="s">
        <v>308</v>
      </c>
      <c r="T599" s="48" t="s">
        <v>309</v>
      </c>
      <c r="U599" s="48">
        <v>100</v>
      </c>
      <c r="V599" s="48" t="s">
        <v>86</v>
      </c>
      <c r="W599" s="48" t="s">
        <v>283</v>
      </c>
      <c r="X599" s="48" t="s">
        <v>284</v>
      </c>
      <c r="Y599" s="47"/>
      <c r="Z599" s="48" t="s">
        <v>84</v>
      </c>
      <c r="AA599" s="49">
        <v>34600</v>
      </c>
      <c r="AB599" s="49">
        <v>31140</v>
      </c>
      <c r="AC599" s="49">
        <v>5</v>
      </c>
      <c r="AD599" s="47" t="b">
        <v>1</v>
      </c>
      <c r="AE599" s="50">
        <v>10</v>
      </c>
      <c r="AF599" s="48" t="s">
        <v>9</v>
      </c>
      <c r="AG599" s="49">
        <v>1</v>
      </c>
      <c r="AH599" s="49">
        <v>31140</v>
      </c>
      <c r="AI599" s="49">
        <v>141545</v>
      </c>
      <c r="AJ599" s="49">
        <v>14155</v>
      </c>
      <c r="AK599" s="49">
        <v>155700</v>
      </c>
      <c r="AL599" s="50">
        <v>141545</v>
      </c>
      <c r="AM599" s="50">
        <v>14155</v>
      </c>
      <c r="AN599" s="50">
        <v>155700</v>
      </c>
      <c r="AO599" s="47"/>
      <c r="AP599" s="48" t="s">
        <v>84</v>
      </c>
      <c r="AQ599" s="51">
        <v>5</v>
      </c>
      <c r="AR599" s="48" t="s">
        <v>221</v>
      </c>
      <c r="AS599" s="48">
        <v>26001</v>
      </c>
      <c r="AT599" s="47" t="b">
        <v>0</v>
      </c>
      <c r="AU599" s="48" t="s">
        <v>81</v>
      </c>
      <c r="AV599" s="48"/>
      <c r="AW599" s="48" t="s">
        <v>222</v>
      </c>
      <c r="AX599" s="48"/>
      <c r="AY599" s="48" t="s">
        <v>85</v>
      </c>
      <c r="AZ599" s="47" t="b">
        <v>0</v>
      </c>
      <c r="BA599" s="47"/>
      <c r="BB599" s="47"/>
      <c r="BC599" s="48"/>
      <c r="BD599" s="48"/>
      <c r="BE599" s="47" t="b">
        <v>0</v>
      </c>
      <c r="BF599" s="47" t="b">
        <v>0</v>
      </c>
      <c r="BG599" s="48"/>
      <c r="BH599" s="48"/>
      <c r="BI599" s="49">
        <v>0</v>
      </c>
      <c r="BJ599" s="49">
        <v>0</v>
      </c>
      <c r="BK599" s="49">
        <v>155700</v>
      </c>
      <c r="BL599" s="48"/>
      <c r="BM599" s="48"/>
      <c r="BN599" s="48"/>
      <c r="BO599" s="48"/>
      <c r="BP599" s="48" t="s">
        <v>86</v>
      </c>
      <c r="BQ599" s="48"/>
      <c r="BR599" s="48"/>
      <c r="BS599" s="48">
        <v>0</v>
      </c>
      <c r="BT599" s="48"/>
      <c r="BU599" s="48"/>
      <c r="BW599" s="24" t="str">
        <f ca="1">VLOOKUP(BX599,Data!B:D,3,0)</f>
        <v>김화니</v>
      </c>
      <c r="BX599" s="24" t="str">
        <f>IFERROR(VLOOKUP(M599, 할인점점포등록!E:I, 5, 0), M599)</f>
        <v>백제약품영등포지점</v>
      </c>
    </row>
    <row r="600" spans="2:76" ht="16.5" customHeight="1" x14ac:dyDescent="0.3">
      <c r="B600" s="47"/>
      <c r="C600" s="47" t="b">
        <v>1</v>
      </c>
      <c r="D600" s="48"/>
      <c r="E600" s="48" t="s">
        <v>211</v>
      </c>
      <c r="F600" s="48">
        <v>202610060018</v>
      </c>
      <c r="G600" s="52">
        <v>46301</v>
      </c>
      <c r="H600" s="48" t="s">
        <v>82</v>
      </c>
      <c r="I600" s="48" t="s">
        <v>83</v>
      </c>
      <c r="J600" s="48" t="s">
        <v>212</v>
      </c>
      <c r="K600" s="48" t="s">
        <v>213</v>
      </c>
      <c r="L600" s="48" t="s">
        <v>467</v>
      </c>
      <c r="M600" s="48" t="s">
        <v>467</v>
      </c>
      <c r="N600" s="48"/>
      <c r="O600" s="47" t="s">
        <v>468</v>
      </c>
      <c r="P600" s="48" t="s">
        <v>469</v>
      </c>
      <c r="Q600" s="48"/>
      <c r="R600" s="47" t="b">
        <v>0</v>
      </c>
      <c r="S600" s="48" t="s">
        <v>412</v>
      </c>
      <c r="T600" s="48" t="s">
        <v>309</v>
      </c>
      <c r="U600" s="48">
        <v>30</v>
      </c>
      <c r="V600" s="48" t="s">
        <v>86</v>
      </c>
      <c r="W600" s="48" t="s">
        <v>283</v>
      </c>
      <c r="X600" s="48" t="s">
        <v>284</v>
      </c>
      <c r="Y600" s="47"/>
      <c r="Z600" s="48" t="s">
        <v>84</v>
      </c>
      <c r="AA600" s="49">
        <v>10380</v>
      </c>
      <c r="AB600" s="49">
        <v>9342</v>
      </c>
      <c r="AC600" s="49">
        <v>5</v>
      </c>
      <c r="AD600" s="47" t="b">
        <v>1</v>
      </c>
      <c r="AE600" s="50">
        <v>10</v>
      </c>
      <c r="AF600" s="48" t="s">
        <v>9</v>
      </c>
      <c r="AG600" s="49">
        <v>1</v>
      </c>
      <c r="AH600" s="49">
        <v>9342</v>
      </c>
      <c r="AI600" s="49">
        <v>42464</v>
      </c>
      <c r="AJ600" s="49">
        <v>4246</v>
      </c>
      <c r="AK600" s="49">
        <v>46710</v>
      </c>
      <c r="AL600" s="50">
        <v>42464</v>
      </c>
      <c r="AM600" s="50">
        <v>4246</v>
      </c>
      <c r="AN600" s="50">
        <v>46710</v>
      </c>
      <c r="AO600" s="47"/>
      <c r="AP600" s="48" t="s">
        <v>84</v>
      </c>
      <c r="AQ600" s="51">
        <v>5</v>
      </c>
      <c r="AR600" s="48" t="s">
        <v>221</v>
      </c>
      <c r="AS600" s="48">
        <v>26001</v>
      </c>
      <c r="AT600" s="47" t="b">
        <v>0</v>
      </c>
      <c r="AU600" s="48" t="s">
        <v>81</v>
      </c>
      <c r="AV600" s="48"/>
      <c r="AW600" s="48" t="s">
        <v>222</v>
      </c>
      <c r="AX600" s="48"/>
      <c r="AY600" s="48" t="s">
        <v>85</v>
      </c>
      <c r="AZ600" s="47" t="b">
        <v>0</v>
      </c>
      <c r="BA600" s="47"/>
      <c r="BB600" s="47"/>
      <c r="BC600" s="48"/>
      <c r="BD600" s="48"/>
      <c r="BE600" s="47" t="b">
        <v>0</v>
      </c>
      <c r="BF600" s="47" t="b">
        <v>0</v>
      </c>
      <c r="BG600" s="48"/>
      <c r="BH600" s="48"/>
      <c r="BI600" s="49">
        <v>0</v>
      </c>
      <c r="BJ600" s="49">
        <v>0</v>
      </c>
      <c r="BK600" s="49">
        <v>46710</v>
      </c>
      <c r="BL600" s="48"/>
      <c r="BM600" s="48"/>
      <c r="BN600" s="48"/>
      <c r="BO600" s="48"/>
      <c r="BP600" s="48" t="s">
        <v>86</v>
      </c>
      <c r="BQ600" s="48"/>
      <c r="BR600" s="48"/>
      <c r="BS600" s="48">
        <v>0</v>
      </c>
      <c r="BT600" s="48"/>
      <c r="BU600" s="48"/>
      <c r="BW600" s="24" t="str">
        <f ca="1">VLOOKUP(BX600,Data!B:D,3,0)</f>
        <v>김화니</v>
      </c>
      <c r="BX600" s="24" t="str">
        <f>IFERROR(VLOOKUP(M600, 할인점점포등록!E:I, 5, 0), M600)</f>
        <v>백제약품영등포지점</v>
      </c>
    </row>
    <row r="601" spans="2:76" ht="16.5" customHeight="1" x14ac:dyDescent="0.3">
      <c r="B601" s="47"/>
      <c r="C601" s="47" t="b">
        <v>1</v>
      </c>
      <c r="D601" s="48"/>
      <c r="E601" s="48" t="s">
        <v>211</v>
      </c>
      <c r="F601" s="48">
        <v>202610060018</v>
      </c>
      <c r="G601" s="52">
        <v>46301</v>
      </c>
      <c r="H601" s="48" t="s">
        <v>82</v>
      </c>
      <c r="I601" s="48" t="s">
        <v>83</v>
      </c>
      <c r="J601" s="48" t="s">
        <v>212</v>
      </c>
      <c r="K601" s="48" t="s">
        <v>213</v>
      </c>
      <c r="L601" s="48" t="s">
        <v>467</v>
      </c>
      <c r="M601" s="48" t="s">
        <v>467</v>
      </c>
      <c r="N601" s="48"/>
      <c r="O601" s="47" t="s">
        <v>468</v>
      </c>
      <c r="P601" s="48" t="s">
        <v>469</v>
      </c>
      <c r="Q601" s="48"/>
      <c r="R601" s="47" t="b">
        <v>0</v>
      </c>
      <c r="S601" s="48" t="s">
        <v>343</v>
      </c>
      <c r="T601" s="48" t="s">
        <v>325</v>
      </c>
      <c r="U601" s="48">
        <v>100</v>
      </c>
      <c r="V601" s="48" t="s">
        <v>218</v>
      </c>
      <c r="W601" s="48" t="s">
        <v>219</v>
      </c>
      <c r="X601" s="48" t="s">
        <v>225</v>
      </c>
      <c r="Y601" s="47"/>
      <c r="Z601" s="48" t="s">
        <v>84</v>
      </c>
      <c r="AA601" s="49">
        <v>175100</v>
      </c>
      <c r="AB601" s="49">
        <v>157590</v>
      </c>
      <c r="AC601" s="49">
        <v>5</v>
      </c>
      <c r="AD601" s="47" t="b">
        <v>1</v>
      </c>
      <c r="AE601" s="50">
        <v>10</v>
      </c>
      <c r="AF601" s="48" t="s">
        <v>9</v>
      </c>
      <c r="AG601" s="49">
        <v>1</v>
      </c>
      <c r="AH601" s="49">
        <v>157590</v>
      </c>
      <c r="AI601" s="49">
        <v>716318</v>
      </c>
      <c r="AJ601" s="49">
        <v>71632</v>
      </c>
      <c r="AK601" s="49">
        <v>787950</v>
      </c>
      <c r="AL601" s="50">
        <v>716318</v>
      </c>
      <c r="AM601" s="50">
        <v>71632</v>
      </c>
      <c r="AN601" s="50">
        <v>787950</v>
      </c>
      <c r="AO601" s="47"/>
      <c r="AP601" s="48" t="s">
        <v>84</v>
      </c>
      <c r="AQ601" s="51">
        <v>5</v>
      </c>
      <c r="AR601" s="48" t="s">
        <v>221</v>
      </c>
      <c r="AS601" s="48" t="s">
        <v>344</v>
      </c>
      <c r="AT601" s="47" t="b">
        <v>0</v>
      </c>
      <c r="AU601" s="48" t="s">
        <v>81</v>
      </c>
      <c r="AV601" s="48"/>
      <c r="AW601" s="48" t="s">
        <v>222</v>
      </c>
      <c r="AX601" s="48"/>
      <c r="AY601" s="48" t="s">
        <v>85</v>
      </c>
      <c r="AZ601" s="47" t="b">
        <v>0</v>
      </c>
      <c r="BA601" s="47"/>
      <c r="BB601" s="47"/>
      <c r="BC601" s="48"/>
      <c r="BD601" s="48"/>
      <c r="BE601" s="47" t="b">
        <v>0</v>
      </c>
      <c r="BF601" s="47" t="b">
        <v>0</v>
      </c>
      <c r="BG601" s="48"/>
      <c r="BH601" s="48"/>
      <c r="BI601" s="49">
        <v>0</v>
      </c>
      <c r="BJ601" s="49">
        <v>0</v>
      </c>
      <c r="BK601" s="49">
        <v>787950</v>
      </c>
      <c r="BL601" s="48"/>
      <c r="BM601" s="48"/>
      <c r="BN601" s="48"/>
      <c r="BO601" s="48"/>
      <c r="BP601" s="48" t="s">
        <v>181</v>
      </c>
      <c r="BQ601" s="48"/>
      <c r="BR601" s="48"/>
      <c r="BS601" s="48">
        <v>0</v>
      </c>
      <c r="BT601" s="48"/>
      <c r="BU601" s="48"/>
      <c r="BW601" s="24" t="str">
        <f ca="1">VLOOKUP(BX601,Data!B:D,3,0)</f>
        <v>김화니</v>
      </c>
      <c r="BX601" s="24" t="str">
        <f>IFERROR(VLOOKUP(M601, 할인점점포등록!E:I, 5, 0), M601)</f>
        <v>백제약품영등포지점</v>
      </c>
    </row>
    <row r="602" spans="2:76" ht="16.5" customHeight="1" x14ac:dyDescent="0.3">
      <c r="B602" s="47"/>
      <c r="C602" s="47" t="b">
        <v>1</v>
      </c>
      <c r="D602" s="48"/>
      <c r="E602" s="48" t="s">
        <v>211</v>
      </c>
      <c r="F602" s="48">
        <v>202610060018</v>
      </c>
      <c r="G602" s="52">
        <v>46301</v>
      </c>
      <c r="H602" s="48" t="s">
        <v>82</v>
      </c>
      <c r="I602" s="48" t="s">
        <v>83</v>
      </c>
      <c r="J602" s="48" t="s">
        <v>212</v>
      </c>
      <c r="K602" s="48" t="s">
        <v>213</v>
      </c>
      <c r="L602" s="48" t="s">
        <v>467</v>
      </c>
      <c r="M602" s="48" t="s">
        <v>467</v>
      </c>
      <c r="N602" s="48"/>
      <c r="O602" s="47" t="s">
        <v>468</v>
      </c>
      <c r="P602" s="48" t="s">
        <v>469</v>
      </c>
      <c r="Q602" s="48"/>
      <c r="R602" s="47" t="b">
        <v>0</v>
      </c>
      <c r="S602" s="48" t="s">
        <v>241</v>
      </c>
      <c r="T602" s="48" t="s">
        <v>242</v>
      </c>
      <c r="U602" s="48">
        <v>28</v>
      </c>
      <c r="V602" s="48" t="s">
        <v>234</v>
      </c>
      <c r="W602" s="48" t="s">
        <v>235</v>
      </c>
      <c r="X602" s="48" t="s">
        <v>236</v>
      </c>
      <c r="Y602" s="47"/>
      <c r="Z602" s="48" t="s">
        <v>84</v>
      </c>
      <c r="AA602" s="49">
        <v>12712</v>
      </c>
      <c r="AB602" s="49">
        <v>11441</v>
      </c>
      <c r="AC602" s="49">
        <v>40</v>
      </c>
      <c r="AD602" s="47" t="b">
        <v>1</v>
      </c>
      <c r="AE602" s="50">
        <v>10</v>
      </c>
      <c r="AF602" s="48" t="s">
        <v>9</v>
      </c>
      <c r="AG602" s="49">
        <v>1</v>
      </c>
      <c r="AH602" s="49">
        <v>11441</v>
      </c>
      <c r="AI602" s="49">
        <v>416036</v>
      </c>
      <c r="AJ602" s="49">
        <v>41604</v>
      </c>
      <c r="AK602" s="49">
        <v>457640</v>
      </c>
      <c r="AL602" s="50">
        <v>416036</v>
      </c>
      <c r="AM602" s="50">
        <v>41604</v>
      </c>
      <c r="AN602" s="50">
        <v>457640</v>
      </c>
      <c r="AO602" s="47"/>
      <c r="AP602" s="48" t="s">
        <v>84</v>
      </c>
      <c r="AQ602" s="51">
        <v>40</v>
      </c>
      <c r="AR602" s="48" t="s">
        <v>221</v>
      </c>
      <c r="AS602" s="48">
        <v>26001</v>
      </c>
      <c r="AT602" s="47" t="b">
        <v>0</v>
      </c>
      <c r="AU602" s="48" t="s">
        <v>81</v>
      </c>
      <c r="AV602" s="48"/>
      <c r="AW602" s="48" t="s">
        <v>222</v>
      </c>
      <c r="AX602" s="48"/>
      <c r="AY602" s="48" t="s">
        <v>85</v>
      </c>
      <c r="AZ602" s="47" t="b">
        <v>0</v>
      </c>
      <c r="BA602" s="47"/>
      <c r="BB602" s="47"/>
      <c r="BC602" s="48"/>
      <c r="BD602" s="48"/>
      <c r="BE602" s="47" t="b">
        <v>0</v>
      </c>
      <c r="BF602" s="47" t="b">
        <v>0</v>
      </c>
      <c r="BG602" s="48"/>
      <c r="BH602" s="48"/>
      <c r="BI602" s="49">
        <v>0</v>
      </c>
      <c r="BJ602" s="49">
        <v>0</v>
      </c>
      <c r="BK602" s="49">
        <v>457640</v>
      </c>
      <c r="BL602" s="48"/>
      <c r="BM602" s="48"/>
      <c r="BN602" s="48"/>
      <c r="BO602" s="48"/>
      <c r="BP602" s="48" t="s">
        <v>181</v>
      </c>
      <c r="BQ602" s="48"/>
      <c r="BR602" s="48"/>
      <c r="BS602" s="48">
        <v>0</v>
      </c>
      <c r="BT602" s="48"/>
      <c r="BU602" s="48"/>
      <c r="BW602" s="24" t="str">
        <f ca="1">VLOOKUP(BX602,Data!B:D,3,0)</f>
        <v>김화니</v>
      </c>
      <c r="BX602" s="24" t="str">
        <f>IFERROR(VLOOKUP(M602, 할인점점포등록!E:I, 5, 0), M602)</f>
        <v>백제약품영등포지점</v>
      </c>
    </row>
    <row r="603" spans="2:76" ht="16.5" customHeight="1" x14ac:dyDescent="0.3">
      <c r="B603" s="47"/>
      <c r="C603" s="47" t="b">
        <v>1</v>
      </c>
      <c r="D603" s="48"/>
      <c r="E603" s="48" t="s">
        <v>211</v>
      </c>
      <c r="F603" s="48">
        <v>202610060018</v>
      </c>
      <c r="G603" s="52">
        <v>46301</v>
      </c>
      <c r="H603" s="48" t="s">
        <v>82</v>
      </c>
      <c r="I603" s="48" t="s">
        <v>83</v>
      </c>
      <c r="J603" s="48" t="s">
        <v>212</v>
      </c>
      <c r="K603" s="48" t="s">
        <v>213</v>
      </c>
      <c r="L603" s="48" t="s">
        <v>467</v>
      </c>
      <c r="M603" s="48" t="s">
        <v>467</v>
      </c>
      <c r="N603" s="48"/>
      <c r="O603" s="47" t="s">
        <v>468</v>
      </c>
      <c r="P603" s="48" t="s">
        <v>469</v>
      </c>
      <c r="Q603" s="48"/>
      <c r="R603" s="47" t="b">
        <v>0</v>
      </c>
      <c r="S603" s="48" t="s">
        <v>459</v>
      </c>
      <c r="T603" s="48" t="s">
        <v>385</v>
      </c>
      <c r="U603" s="48">
        <v>500</v>
      </c>
      <c r="V603" s="48" t="s">
        <v>234</v>
      </c>
      <c r="W603" s="48" t="s">
        <v>235</v>
      </c>
      <c r="X603" s="48" t="s">
        <v>236</v>
      </c>
      <c r="Y603" s="47"/>
      <c r="Z603" s="48" t="s">
        <v>84</v>
      </c>
      <c r="AA603" s="49">
        <v>47500</v>
      </c>
      <c r="AB603" s="49">
        <v>42750</v>
      </c>
      <c r="AC603" s="49">
        <v>3</v>
      </c>
      <c r="AD603" s="47" t="b">
        <v>1</v>
      </c>
      <c r="AE603" s="50">
        <v>10</v>
      </c>
      <c r="AF603" s="48" t="s">
        <v>9</v>
      </c>
      <c r="AG603" s="49">
        <v>1</v>
      </c>
      <c r="AH603" s="49">
        <v>42750</v>
      </c>
      <c r="AI603" s="49">
        <v>116591</v>
      </c>
      <c r="AJ603" s="49">
        <v>11659</v>
      </c>
      <c r="AK603" s="49">
        <v>128250</v>
      </c>
      <c r="AL603" s="50">
        <v>116591</v>
      </c>
      <c r="AM603" s="50">
        <v>11659</v>
      </c>
      <c r="AN603" s="50">
        <v>128250</v>
      </c>
      <c r="AO603" s="47"/>
      <c r="AP603" s="48" t="s">
        <v>84</v>
      </c>
      <c r="AQ603" s="51">
        <v>3</v>
      </c>
      <c r="AR603" s="48" t="s">
        <v>221</v>
      </c>
      <c r="AS603" s="48" t="s">
        <v>239</v>
      </c>
      <c r="AT603" s="47" t="b">
        <v>0</v>
      </c>
      <c r="AU603" s="48" t="s">
        <v>81</v>
      </c>
      <c r="AV603" s="48"/>
      <c r="AW603" s="48" t="s">
        <v>222</v>
      </c>
      <c r="AX603" s="48"/>
      <c r="AY603" s="48" t="s">
        <v>85</v>
      </c>
      <c r="AZ603" s="47" t="b">
        <v>0</v>
      </c>
      <c r="BA603" s="47"/>
      <c r="BB603" s="47"/>
      <c r="BC603" s="48"/>
      <c r="BD603" s="48"/>
      <c r="BE603" s="47" t="b">
        <v>0</v>
      </c>
      <c r="BF603" s="47" t="b">
        <v>0</v>
      </c>
      <c r="BG603" s="48"/>
      <c r="BH603" s="48"/>
      <c r="BI603" s="49">
        <v>0</v>
      </c>
      <c r="BJ603" s="49">
        <v>0</v>
      </c>
      <c r="BK603" s="49">
        <v>128250</v>
      </c>
      <c r="BL603" s="48"/>
      <c r="BM603" s="48"/>
      <c r="BN603" s="48"/>
      <c r="BO603" s="48"/>
      <c r="BP603" s="48" t="s">
        <v>181</v>
      </c>
      <c r="BQ603" s="48"/>
      <c r="BR603" s="48"/>
      <c r="BS603" s="48">
        <v>0</v>
      </c>
      <c r="BT603" s="48"/>
      <c r="BU603" s="48"/>
      <c r="BW603" s="24" t="str">
        <f ca="1">VLOOKUP(BX603,Data!B:D,3,0)</f>
        <v>김화니</v>
      </c>
      <c r="BX603" s="24" t="str">
        <f>IFERROR(VLOOKUP(M603, 할인점점포등록!E:I, 5, 0), M603)</f>
        <v>백제약품영등포지점</v>
      </c>
    </row>
    <row r="604" spans="2:76" ht="16.5" customHeight="1" x14ac:dyDescent="0.3">
      <c r="B604" s="47"/>
      <c r="C604" s="47" t="b">
        <v>1</v>
      </c>
      <c r="D604" s="48"/>
      <c r="E604" s="48" t="s">
        <v>211</v>
      </c>
      <c r="F604" s="48">
        <v>202610060018</v>
      </c>
      <c r="G604" s="52">
        <v>46301</v>
      </c>
      <c r="H604" s="48" t="s">
        <v>82</v>
      </c>
      <c r="I604" s="48" t="s">
        <v>83</v>
      </c>
      <c r="J604" s="48" t="s">
        <v>212</v>
      </c>
      <c r="K604" s="48" t="s">
        <v>213</v>
      </c>
      <c r="L604" s="48" t="s">
        <v>467</v>
      </c>
      <c r="M604" s="48" t="s">
        <v>467</v>
      </c>
      <c r="N604" s="48"/>
      <c r="O604" s="47" t="s">
        <v>468</v>
      </c>
      <c r="P604" s="48" t="s">
        <v>469</v>
      </c>
      <c r="Q604" s="48"/>
      <c r="R604" s="47" t="b">
        <v>0</v>
      </c>
      <c r="S604" s="48" t="s">
        <v>294</v>
      </c>
      <c r="T604" s="48" t="s">
        <v>295</v>
      </c>
      <c r="U604" s="48">
        <v>21</v>
      </c>
      <c r="V604" s="48" t="s">
        <v>218</v>
      </c>
      <c r="W604" s="48" t="s">
        <v>219</v>
      </c>
      <c r="X604" s="48" t="s">
        <v>225</v>
      </c>
      <c r="Y604" s="47"/>
      <c r="Z604" s="48" t="s">
        <v>84</v>
      </c>
      <c r="AA604" s="49">
        <v>25200</v>
      </c>
      <c r="AB604" s="49">
        <v>22680</v>
      </c>
      <c r="AC604" s="49">
        <v>50</v>
      </c>
      <c r="AD604" s="47" t="b">
        <v>1</v>
      </c>
      <c r="AE604" s="50">
        <v>10</v>
      </c>
      <c r="AF604" s="48" t="s">
        <v>9</v>
      </c>
      <c r="AG604" s="49">
        <v>1</v>
      </c>
      <c r="AH604" s="49">
        <v>22680</v>
      </c>
      <c r="AI604" s="49">
        <v>1030909</v>
      </c>
      <c r="AJ604" s="49">
        <v>103091</v>
      </c>
      <c r="AK604" s="49">
        <v>1134000</v>
      </c>
      <c r="AL604" s="50">
        <v>1030909</v>
      </c>
      <c r="AM604" s="50">
        <v>103091</v>
      </c>
      <c r="AN604" s="50">
        <v>1134000</v>
      </c>
      <c r="AO604" s="47"/>
      <c r="AP604" s="48" t="s">
        <v>84</v>
      </c>
      <c r="AQ604" s="51">
        <v>50</v>
      </c>
      <c r="AR604" s="48" t="s">
        <v>221</v>
      </c>
      <c r="AS604" s="48">
        <v>26004</v>
      </c>
      <c r="AT604" s="47" t="b">
        <v>0</v>
      </c>
      <c r="AU604" s="48" t="s">
        <v>81</v>
      </c>
      <c r="AV604" s="48"/>
      <c r="AW604" s="48" t="s">
        <v>222</v>
      </c>
      <c r="AX604" s="48"/>
      <c r="AY604" s="48" t="s">
        <v>85</v>
      </c>
      <c r="AZ604" s="47" t="b">
        <v>0</v>
      </c>
      <c r="BA604" s="47"/>
      <c r="BB604" s="47"/>
      <c r="BC604" s="48"/>
      <c r="BD604" s="48"/>
      <c r="BE604" s="47" t="b">
        <v>0</v>
      </c>
      <c r="BF604" s="47" t="b">
        <v>0</v>
      </c>
      <c r="BG604" s="48"/>
      <c r="BH604" s="48"/>
      <c r="BI604" s="49">
        <v>0</v>
      </c>
      <c r="BJ604" s="49">
        <v>0</v>
      </c>
      <c r="BK604" s="49">
        <v>1134000</v>
      </c>
      <c r="BL604" s="48"/>
      <c r="BM604" s="48"/>
      <c r="BN604" s="48"/>
      <c r="BO604" s="48"/>
      <c r="BP604" s="48" t="s">
        <v>181</v>
      </c>
      <c r="BQ604" s="48"/>
      <c r="BR604" s="48"/>
      <c r="BS604" s="48">
        <v>0</v>
      </c>
      <c r="BT604" s="48"/>
      <c r="BU604" s="48"/>
      <c r="BW604" s="24" t="str">
        <f ca="1">VLOOKUP(BX604,Data!B:D,3,0)</f>
        <v>김화니</v>
      </c>
      <c r="BX604" s="24" t="str">
        <f>IFERROR(VLOOKUP(M604, 할인점점포등록!E:I, 5, 0), M604)</f>
        <v>백제약품영등포지점</v>
      </c>
    </row>
    <row r="605" spans="2:76" ht="16.5" customHeight="1" x14ac:dyDescent="0.3">
      <c r="B605" s="47"/>
      <c r="C605" s="47" t="b">
        <v>1</v>
      </c>
      <c r="D605" s="48"/>
      <c r="E605" s="48" t="s">
        <v>211</v>
      </c>
      <c r="F605" s="48">
        <v>202610060018</v>
      </c>
      <c r="G605" s="52">
        <v>46301</v>
      </c>
      <c r="H605" s="48" t="s">
        <v>82</v>
      </c>
      <c r="I605" s="48" t="s">
        <v>83</v>
      </c>
      <c r="J605" s="48" t="s">
        <v>212</v>
      </c>
      <c r="K605" s="48" t="s">
        <v>213</v>
      </c>
      <c r="L605" s="48" t="s">
        <v>467</v>
      </c>
      <c r="M605" s="48" t="s">
        <v>467</v>
      </c>
      <c r="N605" s="48"/>
      <c r="O605" s="47" t="s">
        <v>468</v>
      </c>
      <c r="P605" s="48" t="s">
        <v>469</v>
      </c>
      <c r="Q605" s="48"/>
      <c r="R605" s="47" t="b">
        <v>0</v>
      </c>
      <c r="S605" s="48" t="s">
        <v>442</v>
      </c>
      <c r="T605" s="48" t="s">
        <v>443</v>
      </c>
      <c r="U605" s="48">
        <v>30</v>
      </c>
      <c r="V605" s="48" t="s">
        <v>234</v>
      </c>
      <c r="W605" s="48" t="s">
        <v>235</v>
      </c>
      <c r="X605" s="48" t="s">
        <v>236</v>
      </c>
      <c r="Y605" s="47"/>
      <c r="Z605" s="48" t="s">
        <v>84</v>
      </c>
      <c r="AA605" s="49">
        <v>20760</v>
      </c>
      <c r="AB605" s="49">
        <v>18684</v>
      </c>
      <c r="AC605" s="49">
        <v>10</v>
      </c>
      <c r="AD605" s="47" t="b">
        <v>1</v>
      </c>
      <c r="AE605" s="50">
        <v>10</v>
      </c>
      <c r="AF605" s="48" t="s">
        <v>9</v>
      </c>
      <c r="AG605" s="49">
        <v>1</v>
      </c>
      <c r="AH605" s="49">
        <v>18684</v>
      </c>
      <c r="AI605" s="49">
        <v>169855</v>
      </c>
      <c r="AJ605" s="49">
        <v>16985</v>
      </c>
      <c r="AK605" s="49">
        <v>186840</v>
      </c>
      <c r="AL605" s="50">
        <v>169855</v>
      </c>
      <c r="AM605" s="50">
        <v>16985</v>
      </c>
      <c r="AN605" s="50">
        <v>186840</v>
      </c>
      <c r="AO605" s="47"/>
      <c r="AP605" s="48" t="s">
        <v>84</v>
      </c>
      <c r="AQ605" s="51">
        <v>10</v>
      </c>
      <c r="AR605" s="48" t="s">
        <v>221</v>
      </c>
      <c r="AS605" s="48">
        <v>25001</v>
      </c>
      <c r="AT605" s="47" t="b">
        <v>0</v>
      </c>
      <c r="AU605" s="48" t="s">
        <v>81</v>
      </c>
      <c r="AV605" s="48"/>
      <c r="AW605" s="48" t="s">
        <v>222</v>
      </c>
      <c r="AX605" s="48"/>
      <c r="AY605" s="48" t="s">
        <v>85</v>
      </c>
      <c r="AZ605" s="47" t="b">
        <v>0</v>
      </c>
      <c r="BA605" s="47"/>
      <c r="BB605" s="47"/>
      <c r="BC605" s="48"/>
      <c r="BD605" s="48"/>
      <c r="BE605" s="47" t="b">
        <v>0</v>
      </c>
      <c r="BF605" s="47" t="b">
        <v>0</v>
      </c>
      <c r="BG605" s="48"/>
      <c r="BH605" s="48"/>
      <c r="BI605" s="49">
        <v>0</v>
      </c>
      <c r="BJ605" s="49">
        <v>0</v>
      </c>
      <c r="BK605" s="49">
        <v>186840</v>
      </c>
      <c r="BL605" s="48"/>
      <c r="BM605" s="48"/>
      <c r="BN605" s="48"/>
      <c r="BO605" s="48"/>
      <c r="BP605" s="48" t="s">
        <v>181</v>
      </c>
      <c r="BQ605" s="48"/>
      <c r="BR605" s="48"/>
      <c r="BS605" s="48">
        <v>0</v>
      </c>
      <c r="BT605" s="48"/>
      <c r="BU605" s="48"/>
      <c r="BW605" s="24" t="str">
        <f ca="1">VLOOKUP(BX605,Data!B:D,3,0)</f>
        <v>김화니</v>
      </c>
      <c r="BX605" s="24" t="str">
        <f>IFERROR(VLOOKUP(M605, 할인점점포등록!E:I, 5, 0), M605)</f>
        <v>백제약품영등포지점</v>
      </c>
    </row>
    <row r="606" spans="2:76" ht="16.5" customHeight="1" x14ac:dyDescent="0.3">
      <c r="B606" s="47"/>
      <c r="C606" s="47" t="b">
        <v>1</v>
      </c>
      <c r="D606" s="48"/>
      <c r="E606" s="48" t="s">
        <v>211</v>
      </c>
      <c r="F606" s="48">
        <v>202610060018</v>
      </c>
      <c r="G606" s="52">
        <v>46301</v>
      </c>
      <c r="H606" s="48" t="s">
        <v>82</v>
      </c>
      <c r="I606" s="48" t="s">
        <v>83</v>
      </c>
      <c r="J606" s="48" t="s">
        <v>212</v>
      </c>
      <c r="K606" s="48" t="s">
        <v>213</v>
      </c>
      <c r="L606" s="48" t="s">
        <v>467</v>
      </c>
      <c r="M606" s="48" t="s">
        <v>467</v>
      </c>
      <c r="N606" s="48"/>
      <c r="O606" s="47" t="s">
        <v>468</v>
      </c>
      <c r="P606" s="48" t="s">
        <v>469</v>
      </c>
      <c r="Q606" s="48"/>
      <c r="R606" s="47" t="b">
        <v>0</v>
      </c>
      <c r="S606" s="48" t="s">
        <v>389</v>
      </c>
      <c r="T606" s="48" t="s">
        <v>390</v>
      </c>
      <c r="U606" s="48">
        <v>30</v>
      </c>
      <c r="V606" s="48" t="s">
        <v>234</v>
      </c>
      <c r="W606" s="48" t="s">
        <v>235</v>
      </c>
      <c r="X606" s="48" t="s">
        <v>236</v>
      </c>
      <c r="Y606" s="47"/>
      <c r="Z606" s="48" t="s">
        <v>84</v>
      </c>
      <c r="AA606" s="49">
        <v>19320</v>
      </c>
      <c r="AB606" s="49">
        <v>17388</v>
      </c>
      <c r="AC606" s="49">
        <v>5</v>
      </c>
      <c r="AD606" s="47" t="b">
        <v>1</v>
      </c>
      <c r="AE606" s="50">
        <v>10</v>
      </c>
      <c r="AF606" s="48" t="s">
        <v>9</v>
      </c>
      <c r="AG606" s="49">
        <v>1</v>
      </c>
      <c r="AH606" s="49">
        <v>17388</v>
      </c>
      <c r="AI606" s="49">
        <v>79036</v>
      </c>
      <c r="AJ606" s="49">
        <v>7904</v>
      </c>
      <c r="AK606" s="49">
        <v>86940</v>
      </c>
      <c r="AL606" s="50">
        <v>79036</v>
      </c>
      <c r="AM606" s="50">
        <v>7904</v>
      </c>
      <c r="AN606" s="50">
        <v>86940</v>
      </c>
      <c r="AO606" s="47"/>
      <c r="AP606" s="48" t="s">
        <v>84</v>
      </c>
      <c r="AQ606" s="51">
        <v>5</v>
      </c>
      <c r="AR606" s="48" t="s">
        <v>221</v>
      </c>
      <c r="AS606" s="48">
        <v>25001</v>
      </c>
      <c r="AT606" s="47" t="b">
        <v>0</v>
      </c>
      <c r="AU606" s="48" t="s">
        <v>81</v>
      </c>
      <c r="AV606" s="48"/>
      <c r="AW606" s="48" t="s">
        <v>222</v>
      </c>
      <c r="AX606" s="48"/>
      <c r="AY606" s="48" t="s">
        <v>85</v>
      </c>
      <c r="AZ606" s="47" t="b">
        <v>0</v>
      </c>
      <c r="BA606" s="47"/>
      <c r="BB606" s="47"/>
      <c r="BC606" s="48"/>
      <c r="BD606" s="48"/>
      <c r="BE606" s="47" t="b">
        <v>0</v>
      </c>
      <c r="BF606" s="47" t="b">
        <v>0</v>
      </c>
      <c r="BG606" s="48"/>
      <c r="BH606" s="48"/>
      <c r="BI606" s="49">
        <v>0</v>
      </c>
      <c r="BJ606" s="49">
        <v>0</v>
      </c>
      <c r="BK606" s="49">
        <v>86940</v>
      </c>
      <c r="BL606" s="48"/>
      <c r="BM606" s="48"/>
      <c r="BN606" s="48"/>
      <c r="BO606" s="48"/>
      <c r="BP606" s="48" t="s">
        <v>181</v>
      </c>
      <c r="BQ606" s="48"/>
      <c r="BR606" s="48"/>
      <c r="BS606" s="48">
        <v>0</v>
      </c>
      <c r="BT606" s="48"/>
      <c r="BU606" s="48"/>
      <c r="BW606" s="24" t="str">
        <f ca="1">VLOOKUP(BX606,Data!B:D,3,0)</f>
        <v>김화니</v>
      </c>
      <c r="BX606" s="24" t="str">
        <f>IFERROR(VLOOKUP(M606, 할인점점포등록!E:I, 5, 0), M606)</f>
        <v>백제약품영등포지점</v>
      </c>
    </row>
    <row r="607" spans="2:76" ht="16.5" customHeight="1" x14ac:dyDescent="0.3">
      <c r="B607" s="47"/>
      <c r="C607" s="47" t="b">
        <v>1</v>
      </c>
      <c r="D607" s="48"/>
      <c r="E607" s="48" t="s">
        <v>211</v>
      </c>
      <c r="F607" s="48">
        <v>202610060018</v>
      </c>
      <c r="G607" s="52">
        <v>46301</v>
      </c>
      <c r="H607" s="48" t="s">
        <v>82</v>
      </c>
      <c r="I607" s="48" t="s">
        <v>83</v>
      </c>
      <c r="J607" s="48" t="s">
        <v>212</v>
      </c>
      <c r="K607" s="48" t="s">
        <v>213</v>
      </c>
      <c r="L607" s="48" t="s">
        <v>467</v>
      </c>
      <c r="M607" s="48" t="s">
        <v>467</v>
      </c>
      <c r="N607" s="48"/>
      <c r="O607" s="47" t="s">
        <v>468</v>
      </c>
      <c r="P607" s="48" t="s">
        <v>469</v>
      </c>
      <c r="Q607" s="48"/>
      <c r="R607" s="47" t="b">
        <v>0</v>
      </c>
      <c r="S607" s="48" t="s">
        <v>345</v>
      </c>
      <c r="T607" s="48" t="s">
        <v>346</v>
      </c>
      <c r="U607" s="48">
        <v>90</v>
      </c>
      <c r="V607" s="48" t="s">
        <v>218</v>
      </c>
      <c r="W607" s="48" t="s">
        <v>219</v>
      </c>
      <c r="X607" s="48" t="s">
        <v>225</v>
      </c>
      <c r="Y607" s="47"/>
      <c r="Z607" s="48" t="s">
        <v>84</v>
      </c>
      <c r="AA607" s="49">
        <v>45000</v>
      </c>
      <c r="AB607" s="49">
        <v>40500</v>
      </c>
      <c r="AC607" s="49">
        <v>10</v>
      </c>
      <c r="AD607" s="47" t="b">
        <v>1</v>
      </c>
      <c r="AE607" s="50">
        <v>10</v>
      </c>
      <c r="AF607" s="48" t="s">
        <v>9</v>
      </c>
      <c r="AG607" s="49">
        <v>1</v>
      </c>
      <c r="AH607" s="49">
        <v>40500</v>
      </c>
      <c r="AI607" s="49">
        <v>368182</v>
      </c>
      <c r="AJ607" s="49">
        <v>36818</v>
      </c>
      <c r="AK607" s="49">
        <v>405000</v>
      </c>
      <c r="AL607" s="50">
        <v>368182</v>
      </c>
      <c r="AM607" s="50">
        <v>36818</v>
      </c>
      <c r="AN607" s="50">
        <v>405000</v>
      </c>
      <c r="AO607" s="47"/>
      <c r="AP607" s="48" t="s">
        <v>84</v>
      </c>
      <c r="AQ607" s="51">
        <v>10</v>
      </c>
      <c r="AR607" s="48" t="s">
        <v>221</v>
      </c>
      <c r="AS607" s="48">
        <v>24004</v>
      </c>
      <c r="AT607" s="47" t="b">
        <v>0</v>
      </c>
      <c r="AU607" s="48" t="s">
        <v>81</v>
      </c>
      <c r="AV607" s="48"/>
      <c r="AW607" s="48" t="s">
        <v>222</v>
      </c>
      <c r="AX607" s="48"/>
      <c r="AY607" s="48" t="s">
        <v>85</v>
      </c>
      <c r="AZ607" s="47" t="b">
        <v>0</v>
      </c>
      <c r="BA607" s="47"/>
      <c r="BB607" s="47"/>
      <c r="BC607" s="48"/>
      <c r="BD607" s="48"/>
      <c r="BE607" s="47" t="b">
        <v>0</v>
      </c>
      <c r="BF607" s="47" t="b">
        <v>0</v>
      </c>
      <c r="BG607" s="48"/>
      <c r="BH607" s="48"/>
      <c r="BI607" s="49">
        <v>0</v>
      </c>
      <c r="BJ607" s="49">
        <v>0</v>
      </c>
      <c r="BK607" s="49">
        <v>405000</v>
      </c>
      <c r="BL607" s="48"/>
      <c r="BM607" s="48"/>
      <c r="BN607" s="48"/>
      <c r="BO607" s="48"/>
      <c r="BP607" s="48" t="s">
        <v>181</v>
      </c>
      <c r="BQ607" s="48"/>
      <c r="BR607" s="48"/>
      <c r="BS607" s="48">
        <v>0</v>
      </c>
      <c r="BT607" s="48"/>
      <c r="BU607" s="48"/>
      <c r="BW607" s="24" t="str">
        <f ca="1">VLOOKUP(BX607,Data!B:D,3,0)</f>
        <v>김화니</v>
      </c>
      <c r="BX607" s="24" t="str">
        <f>IFERROR(VLOOKUP(M607, 할인점점포등록!E:I, 5, 0), M607)</f>
        <v>백제약품영등포지점</v>
      </c>
    </row>
    <row r="608" spans="2:76" ht="16.5" customHeight="1" x14ac:dyDescent="0.3">
      <c r="B608" s="47"/>
      <c r="C608" s="47" t="b">
        <v>1</v>
      </c>
      <c r="D608" s="48"/>
      <c r="E608" s="48" t="s">
        <v>211</v>
      </c>
      <c r="F608" s="48">
        <v>202610060018</v>
      </c>
      <c r="G608" s="52">
        <v>46301</v>
      </c>
      <c r="H608" s="48" t="s">
        <v>82</v>
      </c>
      <c r="I608" s="48" t="s">
        <v>83</v>
      </c>
      <c r="J608" s="48" t="s">
        <v>212</v>
      </c>
      <c r="K608" s="48" t="s">
        <v>213</v>
      </c>
      <c r="L608" s="48" t="s">
        <v>467</v>
      </c>
      <c r="M608" s="48" t="s">
        <v>467</v>
      </c>
      <c r="N608" s="48"/>
      <c r="O608" s="47" t="s">
        <v>468</v>
      </c>
      <c r="P608" s="48" t="s">
        <v>469</v>
      </c>
      <c r="Q608" s="48"/>
      <c r="R608" s="47" t="b">
        <v>0</v>
      </c>
      <c r="S608" s="48" t="s">
        <v>245</v>
      </c>
      <c r="T608" s="48" t="s">
        <v>246</v>
      </c>
      <c r="U608" s="48">
        <v>300</v>
      </c>
      <c r="V608" s="48" t="s">
        <v>218</v>
      </c>
      <c r="W608" s="48" t="s">
        <v>219</v>
      </c>
      <c r="X608" s="48" t="s">
        <v>225</v>
      </c>
      <c r="Y608" s="47"/>
      <c r="Z608" s="48" t="s">
        <v>84</v>
      </c>
      <c r="AA608" s="49">
        <v>61500</v>
      </c>
      <c r="AB608" s="49">
        <v>55350</v>
      </c>
      <c r="AC608" s="49">
        <v>20</v>
      </c>
      <c r="AD608" s="47" t="b">
        <v>1</v>
      </c>
      <c r="AE608" s="50">
        <v>10</v>
      </c>
      <c r="AF608" s="48" t="s">
        <v>9</v>
      </c>
      <c r="AG608" s="49">
        <v>1</v>
      </c>
      <c r="AH608" s="49">
        <v>55350</v>
      </c>
      <c r="AI608" s="49">
        <v>1006364</v>
      </c>
      <c r="AJ608" s="49">
        <v>100636</v>
      </c>
      <c r="AK608" s="49">
        <v>1107000</v>
      </c>
      <c r="AL608" s="50">
        <v>1006364</v>
      </c>
      <c r="AM608" s="50">
        <v>100636</v>
      </c>
      <c r="AN608" s="50">
        <v>1107000</v>
      </c>
      <c r="AO608" s="47"/>
      <c r="AP608" s="48" t="s">
        <v>84</v>
      </c>
      <c r="AQ608" s="51">
        <v>20</v>
      </c>
      <c r="AR608" s="48" t="s">
        <v>221</v>
      </c>
      <c r="AS608" s="48" t="s">
        <v>273</v>
      </c>
      <c r="AT608" s="47" t="b">
        <v>0</v>
      </c>
      <c r="AU608" s="48" t="s">
        <v>81</v>
      </c>
      <c r="AV608" s="48"/>
      <c r="AW608" s="48" t="s">
        <v>222</v>
      </c>
      <c r="AX608" s="48"/>
      <c r="AY608" s="48" t="s">
        <v>85</v>
      </c>
      <c r="AZ608" s="47" t="b">
        <v>0</v>
      </c>
      <c r="BA608" s="47"/>
      <c r="BB608" s="47"/>
      <c r="BC608" s="48"/>
      <c r="BD608" s="48"/>
      <c r="BE608" s="47" t="b">
        <v>0</v>
      </c>
      <c r="BF608" s="47" t="b">
        <v>0</v>
      </c>
      <c r="BG608" s="48"/>
      <c r="BH608" s="48"/>
      <c r="BI608" s="49">
        <v>0</v>
      </c>
      <c r="BJ608" s="49">
        <v>0</v>
      </c>
      <c r="BK608" s="49">
        <v>1107000</v>
      </c>
      <c r="BL608" s="48"/>
      <c r="BM608" s="48"/>
      <c r="BN608" s="48"/>
      <c r="BO608" s="48"/>
      <c r="BP608" s="48" t="s">
        <v>181</v>
      </c>
      <c r="BQ608" s="48"/>
      <c r="BR608" s="48"/>
      <c r="BS608" s="48">
        <v>0</v>
      </c>
      <c r="BT608" s="48"/>
      <c r="BU608" s="48"/>
      <c r="BW608" s="24" t="str">
        <f ca="1">VLOOKUP(BX608,Data!B:D,3,0)</f>
        <v>김화니</v>
      </c>
      <c r="BX608" s="24" t="str">
        <f>IFERROR(VLOOKUP(M608, 할인점점포등록!E:I, 5, 0), M608)</f>
        <v>백제약품영등포지점</v>
      </c>
    </row>
    <row r="609" spans="2:76" ht="16.5" customHeight="1" x14ac:dyDescent="0.3">
      <c r="B609" s="47"/>
      <c r="C609" s="47" t="b">
        <v>1</v>
      </c>
      <c r="D609" s="48"/>
      <c r="E609" s="48" t="s">
        <v>211</v>
      </c>
      <c r="F609" s="48">
        <v>202610060018</v>
      </c>
      <c r="G609" s="52">
        <v>46301</v>
      </c>
      <c r="H609" s="48" t="s">
        <v>82</v>
      </c>
      <c r="I609" s="48" t="s">
        <v>83</v>
      </c>
      <c r="J609" s="48" t="s">
        <v>212</v>
      </c>
      <c r="K609" s="48" t="s">
        <v>213</v>
      </c>
      <c r="L609" s="48" t="s">
        <v>467</v>
      </c>
      <c r="M609" s="48" t="s">
        <v>467</v>
      </c>
      <c r="N609" s="48"/>
      <c r="O609" s="47" t="s">
        <v>468</v>
      </c>
      <c r="P609" s="48" t="s">
        <v>469</v>
      </c>
      <c r="Q609" s="48"/>
      <c r="R609" s="47" t="b">
        <v>0</v>
      </c>
      <c r="S609" s="48" t="s">
        <v>267</v>
      </c>
      <c r="T609" s="48" t="s">
        <v>224</v>
      </c>
      <c r="U609" s="48">
        <v>30</v>
      </c>
      <c r="V609" s="48" t="s">
        <v>218</v>
      </c>
      <c r="W609" s="48" t="s">
        <v>219</v>
      </c>
      <c r="X609" s="48" t="s">
        <v>225</v>
      </c>
      <c r="Y609" s="47"/>
      <c r="Z609" s="48" t="s">
        <v>84</v>
      </c>
      <c r="AA609" s="49">
        <v>4440</v>
      </c>
      <c r="AB609" s="49">
        <v>3996</v>
      </c>
      <c r="AC609" s="49">
        <v>20</v>
      </c>
      <c r="AD609" s="47" t="b">
        <v>1</v>
      </c>
      <c r="AE609" s="50">
        <v>10</v>
      </c>
      <c r="AF609" s="48" t="s">
        <v>9</v>
      </c>
      <c r="AG609" s="49">
        <v>1</v>
      </c>
      <c r="AH609" s="49">
        <v>3996</v>
      </c>
      <c r="AI609" s="49">
        <v>72655</v>
      </c>
      <c r="AJ609" s="49">
        <v>7265</v>
      </c>
      <c r="AK609" s="49">
        <v>79920</v>
      </c>
      <c r="AL609" s="50">
        <v>72655</v>
      </c>
      <c r="AM609" s="50">
        <v>7265</v>
      </c>
      <c r="AN609" s="50">
        <v>79920</v>
      </c>
      <c r="AO609" s="47"/>
      <c r="AP609" s="48" t="s">
        <v>84</v>
      </c>
      <c r="AQ609" s="51">
        <v>20</v>
      </c>
      <c r="AR609" s="48" t="s">
        <v>221</v>
      </c>
      <c r="AS609" s="48" t="s">
        <v>268</v>
      </c>
      <c r="AT609" s="47" t="b">
        <v>0</v>
      </c>
      <c r="AU609" s="48" t="s">
        <v>81</v>
      </c>
      <c r="AV609" s="48"/>
      <c r="AW609" s="48" t="s">
        <v>222</v>
      </c>
      <c r="AX609" s="48"/>
      <c r="AY609" s="48" t="s">
        <v>85</v>
      </c>
      <c r="AZ609" s="47" t="b">
        <v>0</v>
      </c>
      <c r="BA609" s="47"/>
      <c r="BB609" s="47"/>
      <c r="BC609" s="48"/>
      <c r="BD609" s="48"/>
      <c r="BE609" s="47" t="b">
        <v>0</v>
      </c>
      <c r="BF609" s="47" t="b">
        <v>0</v>
      </c>
      <c r="BG609" s="48"/>
      <c r="BH609" s="48"/>
      <c r="BI609" s="49">
        <v>0</v>
      </c>
      <c r="BJ609" s="49">
        <v>0</v>
      </c>
      <c r="BK609" s="49">
        <v>79920</v>
      </c>
      <c r="BL609" s="48"/>
      <c r="BM609" s="48"/>
      <c r="BN609" s="48"/>
      <c r="BO609" s="48"/>
      <c r="BP609" s="48" t="s">
        <v>181</v>
      </c>
      <c r="BQ609" s="48"/>
      <c r="BR609" s="48"/>
      <c r="BS609" s="48">
        <v>0</v>
      </c>
      <c r="BT609" s="48"/>
      <c r="BU609" s="48"/>
      <c r="BW609" s="24" t="str">
        <f ca="1">VLOOKUP(BX609,Data!B:D,3,0)</f>
        <v>김화니</v>
      </c>
      <c r="BX609" s="24" t="str">
        <f>IFERROR(VLOOKUP(M609, 할인점점포등록!E:I, 5, 0), M609)</f>
        <v>백제약품영등포지점</v>
      </c>
    </row>
    <row r="610" spans="2:76" ht="16.5" customHeight="1" x14ac:dyDescent="0.3">
      <c r="B610" s="47"/>
      <c r="C610" s="47" t="b">
        <v>1</v>
      </c>
      <c r="D610" s="48"/>
      <c r="E610" s="48" t="s">
        <v>211</v>
      </c>
      <c r="F610" s="48">
        <v>202610060018</v>
      </c>
      <c r="G610" s="52">
        <v>46301</v>
      </c>
      <c r="H610" s="48" t="s">
        <v>82</v>
      </c>
      <c r="I610" s="48" t="s">
        <v>83</v>
      </c>
      <c r="J610" s="48" t="s">
        <v>212</v>
      </c>
      <c r="K610" s="48" t="s">
        <v>213</v>
      </c>
      <c r="L610" s="48" t="s">
        <v>467</v>
      </c>
      <c r="M610" s="48" t="s">
        <v>467</v>
      </c>
      <c r="N610" s="48"/>
      <c r="O610" s="47" t="s">
        <v>468</v>
      </c>
      <c r="P610" s="48" t="s">
        <v>469</v>
      </c>
      <c r="Q610" s="48"/>
      <c r="R610" s="47" t="b">
        <v>0</v>
      </c>
      <c r="S610" s="48" t="s">
        <v>251</v>
      </c>
      <c r="T610" s="48" t="s">
        <v>252</v>
      </c>
      <c r="U610" s="48">
        <v>1</v>
      </c>
      <c r="V610" s="48" t="s">
        <v>234</v>
      </c>
      <c r="W610" s="48" t="s">
        <v>235</v>
      </c>
      <c r="X610" s="48" t="s">
        <v>253</v>
      </c>
      <c r="Y610" s="47"/>
      <c r="Z610" s="48" t="s">
        <v>84</v>
      </c>
      <c r="AA610" s="49">
        <v>3450</v>
      </c>
      <c r="AB610" s="49">
        <v>3105</v>
      </c>
      <c r="AC610" s="49">
        <v>200</v>
      </c>
      <c r="AD610" s="47" t="b">
        <v>1</v>
      </c>
      <c r="AE610" s="50">
        <v>10</v>
      </c>
      <c r="AF610" s="48" t="s">
        <v>9</v>
      </c>
      <c r="AG610" s="49">
        <v>1</v>
      </c>
      <c r="AH610" s="49">
        <v>3105</v>
      </c>
      <c r="AI610" s="49">
        <v>564545</v>
      </c>
      <c r="AJ610" s="49">
        <v>56455</v>
      </c>
      <c r="AK610" s="49">
        <v>621000</v>
      </c>
      <c r="AL610" s="50">
        <v>564545</v>
      </c>
      <c r="AM610" s="50">
        <v>56455</v>
      </c>
      <c r="AN610" s="50">
        <v>621000</v>
      </c>
      <c r="AO610" s="47"/>
      <c r="AP610" s="48" t="s">
        <v>84</v>
      </c>
      <c r="AQ610" s="51">
        <v>200</v>
      </c>
      <c r="AR610" s="48" t="s">
        <v>221</v>
      </c>
      <c r="AS610" s="48">
        <v>25001</v>
      </c>
      <c r="AT610" s="47" t="b">
        <v>0</v>
      </c>
      <c r="AU610" s="48" t="s">
        <v>81</v>
      </c>
      <c r="AV610" s="48"/>
      <c r="AW610" s="48" t="s">
        <v>222</v>
      </c>
      <c r="AX610" s="48"/>
      <c r="AY610" s="48" t="s">
        <v>85</v>
      </c>
      <c r="AZ610" s="47" t="b">
        <v>0</v>
      </c>
      <c r="BA610" s="47"/>
      <c r="BB610" s="47"/>
      <c r="BC610" s="48"/>
      <c r="BD610" s="48"/>
      <c r="BE610" s="47" t="b">
        <v>0</v>
      </c>
      <c r="BF610" s="47" t="b">
        <v>0</v>
      </c>
      <c r="BG610" s="48"/>
      <c r="BH610" s="48"/>
      <c r="BI610" s="49">
        <v>0</v>
      </c>
      <c r="BJ610" s="49">
        <v>0</v>
      </c>
      <c r="BK610" s="49">
        <v>621000</v>
      </c>
      <c r="BL610" s="48"/>
      <c r="BM610" s="48"/>
      <c r="BN610" s="48"/>
      <c r="BO610" s="48"/>
      <c r="BP610" s="48" t="s">
        <v>181</v>
      </c>
      <c r="BQ610" s="48"/>
      <c r="BR610" s="48"/>
      <c r="BS610" s="48">
        <v>0</v>
      </c>
      <c r="BT610" s="48"/>
      <c r="BU610" s="48"/>
      <c r="BW610" s="24" t="str">
        <f ca="1">VLOOKUP(BX610,Data!B:D,3,0)</f>
        <v>김화니</v>
      </c>
      <c r="BX610" s="24" t="str">
        <f>IFERROR(VLOOKUP(M610, 할인점점포등록!E:I, 5, 0), M610)</f>
        <v>백제약품영등포지점</v>
      </c>
    </row>
    <row r="611" spans="2:76" ht="16.5" customHeight="1" x14ac:dyDescent="0.3">
      <c r="B611" s="47"/>
      <c r="C611" s="47" t="b">
        <v>1</v>
      </c>
      <c r="D611" s="48"/>
      <c r="E611" s="48" t="s">
        <v>211</v>
      </c>
      <c r="F611" s="48">
        <v>202610060018</v>
      </c>
      <c r="G611" s="52">
        <v>46301</v>
      </c>
      <c r="H611" s="48" t="s">
        <v>82</v>
      </c>
      <c r="I611" s="48" t="s">
        <v>83</v>
      </c>
      <c r="J611" s="48" t="s">
        <v>212</v>
      </c>
      <c r="K611" s="48" t="s">
        <v>213</v>
      </c>
      <c r="L611" s="48" t="s">
        <v>467</v>
      </c>
      <c r="M611" s="48" t="s">
        <v>467</v>
      </c>
      <c r="N611" s="48"/>
      <c r="O611" s="47" t="s">
        <v>468</v>
      </c>
      <c r="P611" s="48" t="s">
        <v>469</v>
      </c>
      <c r="Q611" s="48"/>
      <c r="R611" s="47" t="b">
        <v>0</v>
      </c>
      <c r="S611" s="48" t="s">
        <v>367</v>
      </c>
      <c r="T611" s="48" t="s">
        <v>368</v>
      </c>
      <c r="U611" s="48">
        <v>100</v>
      </c>
      <c r="V611" s="48" t="s">
        <v>234</v>
      </c>
      <c r="W611" s="48" t="s">
        <v>235</v>
      </c>
      <c r="X611" s="48" t="s">
        <v>236</v>
      </c>
      <c r="Y611" s="47"/>
      <c r="Z611" s="48" t="s">
        <v>84</v>
      </c>
      <c r="AA611" s="49">
        <v>30000</v>
      </c>
      <c r="AB611" s="49">
        <v>27000</v>
      </c>
      <c r="AC611" s="49">
        <v>20</v>
      </c>
      <c r="AD611" s="47" t="b">
        <v>1</v>
      </c>
      <c r="AE611" s="50">
        <v>10</v>
      </c>
      <c r="AF611" s="48" t="s">
        <v>9</v>
      </c>
      <c r="AG611" s="49">
        <v>1</v>
      </c>
      <c r="AH611" s="49">
        <v>27000</v>
      </c>
      <c r="AI611" s="49">
        <v>490909</v>
      </c>
      <c r="AJ611" s="49">
        <v>49091</v>
      </c>
      <c r="AK611" s="49">
        <v>540000</v>
      </c>
      <c r="AL611" s="50">
        <v>490909</v>
      </c>
      <c r="AM611" s="50">
        <v>49091</v>
      </c>
      <c r="AN611" s="50">
        <v>540000</v>
      </c>
      <c r="AO611" s="47"/>
      <c r="AP611" s="48" t="s">
        <v>84</v>
      </c>
      <c r="AQ611" s="51">
        <v>20</v>
      </c>
      <c r="AR611" s="48" t="s">
        <v>221</v>
      </c>
      <c r="AS611" s="48">
        <v>25003</v>
      </c>
      <c r="AT611" s="47" t="b">
        <v>0</v>
      </c>
      <c r="AU611" s="48" t="s">
        <v>81</v>
      </c>
      <c r="AV611" s="48"/>
      <c r="AW611" s="48" t="s">
        <v>222</v>
      </c>
      <c r="AX611" s="48"/>
      <c r="AY611" s="48" t="s">
        <v>85</v>
      </c>
      <c r="AZ611" s="47" t="b">
        <v>0</v>
      </c>
      <c r="BA611" s="47"/>
      <c r="BB611" s="47"/>
      <c r="BC611" s="48"/>
      <c r="BD611" s="48"/>
      <c r="BE611" s="47" t="b">
        <v>0</v>
      </c>
      <c r="BF611" s="47" t="b">
        <v>0</v>
      </c>
      <c r="BG611" s="48"/>
      <c r="BH611" s="48"/>
      <c r="BI611" s="49">
        <v>0</v>
      </c>
      <c r="BJ611" s="49">
        <v>0</v>
      </c>
      <c r="BK611" s="49">
        <v>540000</v>
      </c>
      <c r="BL611" s="48"/>
      <c r="BM611" s="48"/>
      <c r="BN611" s="48"/>
      <c r="BO611" s="48"/>
      <c r="BP611" s="48" t="s">
        <v>181</v>
      </c>
      <c r="BQ611" s="48"/>
      <c r="BR611" s="48"/>
      <c r="BS611" s="48">
        <v>0</v>
      </c>
      <c r="BT611" s="48"/>
      <c r="BU611" s="48"/>
      <c r="BW611" s="24" t="str">
        <f ca="1">VLOOKUP(BX611,Data!B:D,3,0)</f>
        <v>김화니</v>
      </c>
      <c r="BX611" s="24" t="str">
        <f>IFERROR(VLOOKUP(M611, 할인점점포등록!E:I, 5, 0), M611)</f>
        <v>백제약품영등포지점</v>
      </c>
    </row>
    <row r="612" spans="2:76" ht="16.5" customHeight="1" x14ac:dyDescent="0.3">
      <c r="B612" s="47"/>
      <c r="C612" s="47" t="b">
        <v>1</v>
      </c>
      <c r="D612" s="48"/>
      <c r="E612" s="48" t="s">
        <v>211</v>
      </c>
      <c r="F612" s="48">
        <v>202610060018</v>
      </c>
      <c r="G612" s="52">
        <v>46301</v>
      </c>
      <c r="H612" s="48" t="s">
        <v>82</v>
      </c>
      <c r="I612" s="48" t="s">
        <v>83</v>
      </c>
      <c r="J612" s="48" t="s">
        <v>212</v>
      </c>
      <c r="K612" s="48" t="s">
        <v>213</v>
      </c>
      <c r="L612" s="48" t="s">
        <v>467</v>
      </c>
      <c r="M612" s="48" t="s">
        <v>467</v>
      </c>
      <c r="N612" s="48"/>
      <c r="O612" s="47" t="s">
        <v>468</v>
      </c>
      <c r="P612" s="48" t="s">
        <v>469</v>
      </c>
      <c r="Q612" s="48"/>
      <c r="R612" s="47" t="b">
        <v>0</v>
      </c>
      <c r="S612" s="48" t="s">
        <v>369</v>
      </c>
      <c r="T612" s="48" t="s">
        <v>370</v>
      </c>
      <c r="U612" s="48">
        <v>60</v>
      </c>
      <c r="V612" s="48" t="s">
        <v>234</v>
      </c>
      <c r="W612" s="48" t="s">
        <v>235</v>
      </c>
      <c r="X612" s="48" t="s">
        <v>236</v>
      </c>
      <c r="Y612" s="47"/>
      <c r="Z612" s="48" t="s">
        <v>84</v>
      </c>
      <c r="AA612" s="49">
        <v>28980</v>
      </c>
      <c r="AB612" s="49">
        <v>26082</v>
      </c>
      <c r="AC612" s="49">
        <v>20</v>
      </c>
      <c r="AD612" s="47" t="b">
        <v>1</v>
      </c>
      <c r="AE612" s="50">
        <v>10</v>
      </c>
      <c r="AF612" s="48" t="s">
        <v>9</v>
      </c>
      <c r="AG612" s="49">
        <v>1</v>
      </c>
      <c r="AH612" s="49">
        <v>26082</v>
      </c>
      <c r="AI612" s="49">
        <v>474218</v>
      </c>
      <c r="AJ612" s="49">
        <v>47422</v>
      </c>
      <c r="AK612" s="49">
        <v>521640</v>
      </c>
      <c r="AL612" s="50">
        <v>474218</v>
      </c>
      <c r="AM612" s="50">
        <v>47422</v>
      </c>
      <c r="AN612" s="50">
        <v>521640</v>
      </c>
      <c r="AO612" s="47"/>
      <c r="AP612" s="48" t="s">
        <v>84</v>
      </c>
      <c r="AQ612" s="51">
        <v>20</v>
      </c>
      <c r="AR612" s="48" t="s">
        <v>221</v>
      </c>
      <c r="AS612" s="48">
        <v>26002</v>
      </c>
      <c r="AT612" s="47" t="b">
        <v>0</v>
      </c>
      <c r="AU612" s="48" t="s">
        <v>81</v>
      </c>
      <c r="AV612" s="48"/>
      <c r="AW612" s="48" t="s">
        <v>222</v>
      </c>
      <c r="AX612" s="48"/>
      <c r="AY612" s="48" t="s">
        <v>85</v>
      </c>
      <c r="AZ612" s="47" t="b">
        <v>0</v>
      </c>
      <c r="BA612" s="47"/>
      <c r="BB612" s="47"/>
      <c r="BC612" s="48"/>
      <c r="BD612" s="48"/>
      <c r="BE612" s="47" t="b">
        <v>0</v>
      </c>
      <c r="BF612" s="47" t="b">
        <v>0</v>
      </c>
      <c r="BG612" s="48"/>
      <c r="BH612" s="48"/>
      <c r="BI612" s="49">
        <v>0</v>
      </c>
      <c r="BJ612" s="49">
        <v>0</v>
      </c>
      <c r="BK612" s="49">
        <v>521640</v>
      </c>
      <c r="BL612" s="48"/>
      <c r="BM612" s="48"/>
      <c r="BN612" s="48"/>
      <c r="BO612" s="48"/>
      <c r="BP612" s="48" t="s">
        <v>181</v>
      </c>
      <c r="BQ612" s="48"/>
      <c r="BR612" s="48"/>
      <c r="BS612" s="48">
        <v>0</v>
      </c>
      <c r="BT612" s="48"/>
      <c r="BU612" s="48"/>
      <c r="BW612" s="24" t="str">
        <f ca="1">VLOOKUP(BX612,Data!B:D,3,0)</f>
        <v>김화니</v>
      </c>
      <c r="BX612" s="24" t="str">
        <f>IFERROR(VLOOKUP(M612, 할인점점포등록!E:I, 5, 0), M612)</f>
        <v>백제약품영등포지점</v>
      </c>
    </row>
    <row r="613" spans="2:76" ht="16.5" customHeight="1" x14ac:dyDescent="0.3">
      <c r="B613" s="47"/>
      <c r="C613" s="47" t="b">
        <v>1</v>
      </c>
      <c r="D613" s="48"/>
      <c r="E613" s="48" t="s">
        <v>211</v>
      </c>
      <c r="F613" s="48">
        <v>202610060018</v>
      </c>
      <c r="G613" s="52">
        <v>46301</v>
      </c>
      <c r="H613" s="48" t="s">
        <v>82</v>
      </c>
      <c r="I613" s="48" t="s">
        <v>83</v>
      </c>
      <c r="J613" s="48" t="s">
        <v>212</v>
      </c>
      <c r="K613" s="48" t="s">
        <v>213</v>
      </c>
      <c r="L613" s="48" t="s">
        <v>467</v>
      </c>
      <c r="M613" s="48" t="s">
        <v>467</v>
      </c>
      <c r="N613" s="48"/>
      <c r="O613" s="47" t="s">
        <v>468</v>
      </c>
      <c r="P613" s="48" t="s">
        <v>469</v>
      </c>
      <c r="Q613" s="48"/>
      <c r="R613" s="47" t="b">
        <v>0</v>
      </c>
      <c r="S613" s="48" t="s">
        <v>427</v>
      </c>
      <c r="T613" s="48" t="s">
        <v>313</v>
      </c>
      <c r="U613" s="48">
        <v>30</v>
      </c>
      <c r="V613" s="48" t="s">
        <v>234</v>
      </c>
      <c r="W613" s="48" t="s">
        <v>235</v>
      </c>
      <c r="X613" s="48" t="s">
        <v>236</v>
      </c>
      <c r="Y613" s="47"/>
      <c r="Z613" s="48" t="s">
        <v>84</v>
      </c>
      <c r="AA613" s="49">
        <v>11100</v>
      </c>
      <c r="AB613" s="49">
        <v>9990</v>
      </c>
      <c r="AC613" s="49">
        <v>10</v>
      </c>
      <c r="AD613" s="47" t="b">
        <v>1</v>
      </c>
      <c r="AE613" s="50">
        <v>10</v>
      </c>
      <c r="AF613" s="48" t="s">
        <v>9</v>
      </c>
      <c r="AG613" s="49">
        <v>1</v>
      </c>
      <c r="AH613" s="49">
        <v>9990</v>
      </c>
      <c r="AI613" s="49">
        <v>90818</v>
      </c>
      <c r="AJ613" s="49">
        <v>9082</v>
      </c>
      <c r="AK613" s="49">
        <v>99900</v>
      </c>
      <c r="AL613" s="50">
        <v>90818</v>
      </c>
      <c r="AM613" s="50">
        <v>9082</v>
      </c>
      <c r="AN613" s="50">
        <v>99900</v>
      </c>
      <c r="AO613" s="47"/>
      <c r="AP613" s="48" t="s">
        <v>84</v>
      </c>
      <c r="AQ613" s="51">
        <v>10</v>
      </c>
      <c r="AR613" s="48" t="s">
        <v>221</v>
      </c>
      <c r="AS613" s="48" t="s">
        <v>428</v>
      </c>
      <c r="AT613" s="47" t="b">
        <v>0</v>
      </c>
      <c r="AU613" s="48" t="s">
        <v>81</v>
      </c>
      <c r="AV613" s="48"/>
      <c r="AW613" s="48" t="s">
        <v>222</v>
      </c>
      <c r="AX613" s="48"/>
      <c r="AY613" s="48" t="s">
        <v>85</v>
      </c>
      <c r="AZ613" s="47" t="b">
        <v>0</v>
      </c>
      <c r="BA613" s="47"/>
      <c r="BB613" s="47"/>
      <c r="BC613" s="48"/>
      <c r="BD613" s="48"/>
      <c r="BE613" s="47" t="b">
        <v>0</v>
      </c>
      <c r="BF613" s="47" t="b">
        <v>0</v>
      </c>
      <c r="BG613" s="48"/>
      <c r="BH613" s="48"/>
      <c r="BI613" s="49">
        <v>0</v>
      </c>
      <c r="BJ613" s="49">
        <v>0</v>
      </c>
      <c r="BK613" s="49">
        <v>99900</v>
      </c>
      <c r="BL613" s="48"/>
      <c r="BM613" s="48"/>
      <c r="BN613" s="48"/>
      <c r="BO613" s="48"/>
      <c r="BP613" s="48" t="s">
        <v>181</v>
      </c>
      <c r="BQ613" s="48"/>
      <c r="BR613" s="48"/>
      <c r="BS613" s="48">
        <v>0</v>
      </c>
      <c r="BT613" s="48"/>
      <c r="BU613" s="48"/>
      <c r="BW613" s="24" t="str">
        <f ca="1">VLOOKUP(BX613,Data!B:D,3,0)</f>
        <v>김화니</v>
      </c>
      <c r="BX613" s="24" t="str">
        <f>IFERROR(VLOOKUP(M613, 할인점점포등록!E:I, 5, 0), M613)</f>
        <v>백제약품영등포지점</v>
      </c>
    </row>
    <row r="614" spans="2:76" ht="16.5" customHeight="1" x14ac:dyDescent="0.3">
      <c r="B614" s="47"/>
      <c r="C614" s="47" t="b">
        <v>1</v>
      </c>
      <c r="D614" s="48"/>
      <c r="E614" s="48" t="s">
        <v>211</v>
      </c>
      <c r="F614" s="48">
        <v>202610060018</v>
      </c>
      <c r="G614" s="52">
        <v>46301</v>
      </c>
      <c r="H614" s="48" t="s">
        <v>82</v>
      </c>
      <c r="I614" s="48" t="s">
        <v>83</v>
      </c>
      <c r="J614" s="48" t="s">
        <v>212</v>
      </c>
      <c r="K614" s="48" t="s">
        <v>213</v>
      </c>
      <c r="L614" s="48" t="s">
        <v>467</v>
      </c>
      <c r="M614" s="48" t="s">
        <v>467</v>
      </c>
      <c r="N614" s="48"/>
      <c r="O614" s="47" t="s">
        <v>468</v>
      </c>
      <c r="P614" s="48" t="s">
        <v>469</v>
      </c>
      <c r="Q614" s="48"/>
      <c r="R614" s="47" t="b">
        <v>0</v>
      </c>
      <c r="S614" s="48" t="s">
        <v>373</v>
      </c>
      <c r="T614" s="48" t="s">
        <v>374</v>
      </c>
      <c r="U614" s="48">
        <v>1</v>
      </c>
      <c r="V614" s="48" t="s">
        <v>234</v>
      </c>
      <c r="W614" s="48" t="s">
        <v>375</v>
      </c>
      <c r="X614" s="48" t="s">
        <v>376</v>
      </c>
      <c r="Y614" s="47"/>
      <c r="Z614" s="48" t="s">
        <v>84</v>
      </c>
      <c r="AA614" s="49">
        <v>9000</v>
      </c>
      <c r="AB614" s="49">
        <v>8100</v>
      </c>
      <c r="AC614" s="49">
        <v>5</v>
      </c>
      <c r="AD614" s="47" t="b">
        <v>1</v>
      </c>
      <c r="AE614" s="50">
        <v>10</v>
      </c>
      <c r="AF614" s="48" t="s">
        <v>9</v>
      </c>
      <c r="AG614" s="49">
        <v>1</v>
      </c>
      <c r="AH614" s="49">
        <v>8100</v>
      </c>
      <c r="AI614" s="49">
        <v>36818</v>
      </c>
      <c r="AJ614" s="49">
        <v>3682</v>
      </c>
      <c r="AK614" s="49">
        <v>40500</v>
      </c>
      <c r="AL614" s="50">
        <v>36818</v>
      </c>
      <c r="AM614" s="50">
        <v>3682</v>
      </c>
      <c r="AN614" s="50">
        <v>40500</v>
      </c>
      <c r="AO614" s="47"/>
      <c r="AP614" s="48" t="s">
        <v>84</v>
      </c>
      <c r="AQ614" s="51">
        <v>5</v>
      </c>
      <c r="AR614" s="48" t="s">
        <v>221</v>
      </c>
      <c r="AS614" s="48">
        <v>25001</v>
      </c>
      <c r="AT614" s="47" t="b">
        <v>0</v>
      </c>
      <c r="AU614" s="48" t="s">
        <v>81</v>
      </c>
      <c r="AV614" s="48"/>
      <c r="AW614" s="48" t="s">
        <v>222</v>
      </c>
      <c r="AX614" s="48"/>
      <c r="AY614" s="48" t="s">
        <v>85</v>
      </c>
      <c r="AZ614" s="47" t="b">
        <v>0</v>
      </c>
      <c r="BA614" s="47"/>
      <c r="BB614" s="47"/>
      <c r="BC614" s="48"/>
      <c r="BD614" s="48"/>
      <c r="BE614" s="47" t="b">
        <v>0</v>
      </c>
      <c r="BF614" s="47" t="b">
        <v>0</v>
      </c>
      <c r="BG614" s="48"/>
      <c r="BH614" s="48"/>
      <c r="BI614" s="49">
        <v>0</v>
      </c>
      <c r="BJ614" s="49">
        <v>0</v>
      </c>
      <c r="BK614" s="49">
        <v>40500</v>
      </c>
      <c r="BL614" s="48"/>
      <c r="BM614" s="48"/>
      <c r="BN614" s="48"/>
      <c r="BO614" s="48"/>
      <c r="BP614" s="48" t="s">
        <v>181</v>
      </c>
      <c r="BQ614" s="48"/>
      <c r="BR614" s="48"/>
      <c r="BS614" s="48">
        <v>0</v>
      </c>
      <c r="BT614" s="48"/>
      <c r="BU614" s="48"/>
      <c r="BW614" s="24" t="str">
        <f ca="1">VLOOKUP(BX614,Data!B:D,3,0)</f>
        <v>김화니</v>
      </c>
      <c r="BX614" s="24" t="str">
        <f>IFERROR(VLOOKUP(M614, 할인점점포등록!E:I, 5, 0), M614)</f>
        <v>백제약품영등포지점</v>
      </c>
    </row>
    <row r="615" spans="2:76" ht="16.5" customHeight="1" x14ac:dyDescent="0.3">
      <c r="B615" s="47"/>
      <c r="C615" s="47" t="b">
        <v>1</v>
      </c>
      <c r="D615" s="48"/>
      <c r="E615" s="48" t="s">
        <v>211</v>
      </c>
      <c r="F615" s="48">
        <v>202610060018</v>
      </c>
      <c r="G615" s="52">
        <v>46301</v>
      </c>
      <c r="H615" s="48" t="s">
        <v>82</v>
      </c>
      <c r="I615" s="48" t="s">
        <v>83</v>
      </c>
      <c r="J615" s="48" t="s">
        <v>212</v>
      </c>
      <c r="K615" s="48" t="s">
        <v>213</v>
      </c>
      <c r="L615" s="48" t="s">
        <v>467</v>
      </c>
      <c r="M615" s="48" t="s">
        <v>467</v>
      </c>
      <c r="N615" s="48"/>
      <c r="O615" s="47" t="s">
        <v>468</v>
      </c>
      <c r="P615" s="48" t="s">
        <v>469</v>
      </c>
      <c r="Q615" s="48"/>
      <c r="R615" s="47" t="b">
        <v>0</v>
      </c>
      <c r="S615" s="48" t="s">
        <v>272</v>
      </c>
      <c r="T615" s="48" t="s">
        <v>230</v>
      </c>
      <c r="U615" s="48">
        <v>300</v>
      </c>
      <c r="V615" s="48" t="s">
        <v>218</v>
      </c>
      <c r="W615" s="48" t="s">
        <v>219</v>
      </c>
      <c r="X615" s="48" t="s">
        <v>225</v>
      </c>
      <c r="Y615" s="47"/>
      <c r="Z615" s="48" t="s">
        <v>84</v>
      </c>
      <c r="AA615" s="49">
        <v>37500</v>
      </c>
      <c r="AB615" s="49">
        <v>33750</v>
      </c>
      <c r="AC615" s="49">
        <v>5</v>
      </c>
      <c r="AD615" s="47" t="b">
        <v>1</v>
      </c>
      <c r="AE615" s="50">
        <v>10</v>
      </c>
      <c r="AF615" s="48" t="s">
        <v>9</v>
      </c>
      <c r="AG615" s="49">
        <v>1</v>
      </c>
      <c r="AH615" s="49">
        <v>33750</v>
      </c>
      <c r="AI615" s="49">
        <v>153409</v>
      </c>
      <c r="AJ615" s="49">
        <v>15341</v>
      </c>
      <c r="AK615" s="49">
        <v>168750</v>
      </c>
      <c r="AL615" s="50">
        <v>153409</v>
      </c>
      <c r="AM615" s="50">
        <v>15341</v>
      </c>
      <c r="AN615" s="50">
        <v>168750</v>
      </c>
      <c r="AO615" s="47"/>
      <c r="AP615" s="48" t="s">
        <v>84</v>
      </c>
      <c r="AQ615" s="51">
        <v>5</v>
      </c>
      <c r="AR615" s="48" t="s">
        <v>221</v>
      </c>
      <c r="AS615" s="48">
        <v>26003</v>
      </c>
      <c r="AT615" s="47" t="b">
        <v>0</v>
      </c>
      <c r="AU615" s="48" t="s">
        <v>81</v>
      </c>
      <c r="AV615" s="48"/>
      <c r="AW615" s="48" t="s">
        <v>222</v>
      </c>
      <c r="AX615" s="48"/>
      <c r="AY615" s="48" t="s">
        <v>85</v>
      </c>
      <c r="AZ615" s="47" t="b">
        <v>0</v>
      </c>
      <c r="BA615" s="47"/>
      <c r="BB615" s="47"/>
      <c r="BC615" s="48"/>
      <c r="BD615" s="48"/>
      <c r="BE615" s="47" t="b">
        <v>0</v>
      </c>
      <c r="BF615" s="47" t="b">
        <v>0</v>
      </c>
      <c r="BG615" s="48"/>
      <c r="BH615" s="48"/>
      <c r="BI615" s="49">
        <v>0</v>
      </c>
      <c r="BJ615" s="49">
        <v>0</v>
      </c>
      <c r="BK615" s="49">
        <v>168750</v>
      </c>
      <c r="BL615" s="48"/>
      <c r="BM615" s="48"/>
      <c r="BN615" s="48"/>
      <c r="BO615" s="48"/>
      <c r="BP615" s="48" t="s">
        <v>181</v>
      </c>
      <c r="BQ615" s="48"/>
      <c r="BR615" s="48"/>
      <c r="BS615" s="48">
        <v>0</v>
      </c>
      <c r="BT615" s="48"/>
      <c r="BU615" s="48"/>
      <c r="BW615" s="24" t="str">
        <f ca="1">VLOOKUP(BX615,Data!B:D,3,0)</f>
        <v>김화니</v>
      </c>
      <c r="BX615" s="24" t="str">
        <f>IFERROR(VLOOKUP(M615, 할인점점포등록!E:I, 5, 0), M615)</f>
        <v>백제약품영등포지점</v>
      </c>
    </row>
    <row r="616" spans="2:76" ht="16.5" customHeight="1" x14ac:dyDescent="0.3">
      <c r="B616" s="47"/>
      <c r="C616" s="47" t="b">
        <v>1</v>
      </c>
      <c r="D616" s="48"/>
      <c r="E616" s="48" t="s">
        <v>211</v>
      </c>
      <c r="F616" s="48">
        <v>202610060018</v>
      </c>
      <c r="G616" s="52">
        <v>46301</v>
      </c>
      <c r="H616" s="48" t="s">
        <v>82</v>
      </c>
      <c r="I616" s="48" t="s">
        <v>83</v>
      </c>
      <c r="J616" s="48" t="s">
        <v>212</v>
      </c>
      <c r="K616" s="48" t="s">
        <v>213</v>
      </c>
      <c r="L616" s="48" t="s">
        <v>467</v>
      </c>
      <c r="M616" s="48" t="s">
        <v>467</v>
      </c>
      <c r="N616" s="48"/>
      <c r="O616" s="47" t="s">
        <v>468</v>
      </c>
      <c r="P616" s="48" t="s">
        <v>469</v>
      </c>
      <c r="Q616" s="48"/>
      <c r="R616" s="47" t="b">
        <v>0</v>
      </c>
      <c r="S616" s="48" t="s">
        <v>276</v>
      </c>
      <c r="T616" s="48" t="s">
        <v>275</v>
      </c>
      <c r="U616" s="48">
        <v>30</v>
      </c>
      <c r="V616" s="48" t="s">
        <v>218</v>
      </c>
      <c r="W616" s="48" t="s">
        <v>219</v>
      </c>
      <c r="X616" s="48" t="s">
        <v>225</v>
      </c>
      <c r="Y616" s="47"/>
      <c r="Z616" s="48" t="s">
        <v>84</v>
      </c>
      <c r="AA616" s="49">
        <v>5610</v>
      </c>
      <c r="AB616" s="49">
        <v>5049</v>
      </c>
      <c r="AC616" s="49">
        <v>10</v>
      </c>
      <c r="AD616" s="47" t="b">
        <v>1</v>
      </c>
      <c r="AE616" s="50">
        <v>10</v>
      </c>
      <c r="AF616" s="48" t="s">
        <v>9</v>
      </c>
      <c r="AG616" s="49">
        <v>1</v>
      </c>
      <c r="AH616" s="49">
        <v>5049</v>
      </c>
      <c r="AI616" s="49">
        <v>45900</v>
      </c>
      <c r="AJ616" s="49">
        <v>4590</v>
      </c>
      <c r="AK616" s="49">
        <v>50490</v>
      </c>
      <c r="AL616" s="50">
        <v>45900</v>
      </c>
      <c r="AM616" s="50">
        <v>4590</v>
      </c>
      <c r="AN616" s="50">
        <v>50490</v>
      </c>
      <c r="AO616" s="47"/>
      <c r="AP616" s="48" t="s">
        <v>84</v>
      </c>
      <c r="AQ616" s="51">
        <v>10</v>
      </c>
      <c r="AR616" s="48" t="s">
        <v>221</v>
      </c>
      <c r="AS616" s="48" t="s">
        <v>277</v>
      </c>
      <c r="AT616" s="47" t="b">
        <v>0</v>
      </c>
      <c r="AU616" s="48" t="s">
        <v>81</v>
      </c>
      <c r="AV616" s="48"/>
      <c r="AW616" s="48" t="s">
        <v>222</v>
      </c>
      <c r="AX616" s="48"/>
      <c r="AY616" s="48" t="s">
        <v>85</v>
      </c>
      <c r="AZ616" s="47" t="b">
        <v>0</v>
      </c>
      <c r="BA616" s="47"/>
      <c r="BB616" s="47"/>
      <c r="BC616" s="48"/>
      <c r="BD616" s="48"/>
      <c r="BE616" s="47" t="b">
        <v>0</v>
      </c>
      <c r="BF616" s="47" t="b">
        <v>0</v>
      </c>
      <c r="BG616" s="48"/>
      <c r="BH616" s="48"/>
      <c r="BI616" s="49">
        <v>0</v>
      </c>
      <c r="BJ616" s="49">
        <v>0</v>
      </c>
      <c r="BK616" s="49">
        <v>50490</v>
      </c>
      <c r="BL616" s="48"/>
      <c r="BM616" s="48"/>
      <c r="BN616" s="48"/>
      <c r="BO616" s="48"/>
      <c r="BP616" s="48" t="s">
        <v>181</v>
      </c>
      <c r="BQ616" s="48"/>
      <c r="BR616" s="48"/>
      <c r="BS616" s="48">
        <v>0</v>
      </c>
      <c r="BT616" s="48"/>
      <c r="BU616" s="48"/>
      <c r="BW616" s="24" t="str">
        <f ca="1">VLOOKUP(BX616,Data!B:D,3,0)</f>
        <v>김화니</v>
      </c>
      <c r="BX616" s="24" t="str">
        <f>IFERROR(VLOOKUP(M616, 할인점점포등록!E:I, 5, 0), M616)</f>
        <v>백제약품영등포지점</v>
      </c>
    </row>
    <row r="617" spans="2:76" ht="16.5" customHeight="1" x14ac:dyDescent="0.3">
      <c r="B617" s="47"/>
      <c r="C617" s="47" t="b">
        <v>1</v>
      </c>
      <c r="D617" s="48"/>
      <c r="E617" s="48" t="s">
        <v>211</v>
      </c>
      <c r="F617" s="48">
        <v>202610060018</v>
      </c>
      <c r="G617" s="52">
        <v>46301</v>
      </c>
      <c r="H617" s="48" t="s">
        <v>82</v>
      </c>
      <c r="I617" s="48" t="s">
        <v>83</v>
      </c>
      <c r="J617" s="48" t="s">
        <v>212</v>
      </c>
      <c r="K617" s="48" t="s">
        <v>213</v>
      </c>
      <c r="L617" s="48" t="s">
        <v>467</v>
      </c>
      <c r="M617" s="48" t="s">
        <v>467</v>
      </c>
      <c r="N617" s="48"/>
      <c r="O617" s="47" t="s">
        <v>468</v>
      </c>
      <c r="P617" s="48" t="s">
        <v>469</v>
      </c>
      <c r="Q617" s="48"/>
      <c r="R617" s="47" t="b">
        <v>0</v>
      </c>
      <c r="S617" s="48" t="s">
        <v>238</v>
      </c>
      <c r="T617" s="48" t="s">
        <v>233</v>
      </c>
      <c r="U617" s="48">
        <v>90</v>
      </c>
      <c r="V617" s="48" t="s">
        <v>234</v>
      </c>
      <c r="W617" s="48" t="s">
        <v>235</v>
      </c>
      <c r="X617" s="48" t="s">
        <v>236</v>
      </c>
      <c r="Y617" s="47"/>
      <c r="Z617" s="48" t="s">
        <v>84</v>
      </c>
      <c r="AA617" s="49">
        <v>63000</v>
      </c>
      <c r="AB617" s="49">
        <v>56700</v>
      </c>
      <c r="AC617" s="49">
        <v>10</v>
      </c>
      <c r="AD617" s="47" t="b">
        <v>1</v>
      </c>
      <c r="AE617" s="50">
        <v>10</v>
      </c>
      <c r="AF617" s="48" t="s">
        <v>9</v>
      </c>
      <c r="AG617" s="49">
        <v>1</v>
      </c>
      <c r="AH617" s="49">
        <v>56700</v>
      </c>
      <c r="AI617" s="49">
        <v>515455</v>
      </c>
      <c r="AJ617" s="49">
        <v>51545</v>
      </c>
      <c r="AK617" s="49">
        <v>567000</v>
      </c>
      <c r="AL617" s="50">
        <v>515455</v>
      </c>
      <c r="AM617" s="50">
        <v>51545</v>
      </c>
      <c r="AN617" s="50">
        <v>567000</v>
      </c>
      <c r="AO617" s="47"/>
      <c r="AP617" s="48" t="s">
        <v>84</v>
      </c>
      <c r="AQ617" s="51">
        <v>10</v>
      </c>
      <c r="AR617" s="48" t="s">
        <v>221</v>
      </c>
      <c r="AS617" s="48" t="s">
        <v>239</v>
      </c>
      <c r="AT617" s="47" t="b">
        <v>0</v>
      </c>
      <c r="AU617" s="48" t="s">
        <v>81</v>
      </c>
      <c r="AV617" s="48"/>
      <c r="AW617" s="48" t="s">
        <v>222</v>
      </c>
      <c r="AX617" s="48"/>
      <c r="AY617" s="48" t="s">
        <v>85</v>
      </c>
      <c r="AZ617" s="47" t="b">
        <v>0</v>
      </c>
      <c r="BA617" s="47"/>
      <c r="BB617" s="47"/>
      <c r="BC617" s="48"/>
      <c r="BD617" s="48"/>
      <c r="BE617" s="47" t="b">
        <v>0</v>
      </c>
      <c r="BF617" s="47" t="b">
        <v>0</v>
      </c>
      <c r="BG617" s="48"/>
      <c r="BH617" s="48"/>
      <c r="BI617" s="49">
        <v>0</v>
      </c>
      <c r="BJ617" s="49">
        <v>0</v>
      </c>
      <c r="BK617" s="49">
        <v>567000</v>
      </c>
      <c r="BL617" s="48"/>
      <c r="BM617" s="48"/>
      <c r="BN617" s="48"/>
      <c r="BO617" s="48"/>
      <c r="BP617" s="48" t="s">
        <v>181</v>
      </c>
      <c r="BQ617" s="48"/>
      <c r="BR617" s="48"/>
      <c r="BS617" s="48">
        <v>0</v>
      </c>
      <c r="BT617" s="48"/>
      <c r="BU617" s="48"/>
      <c r="BW617" s="24" t="str">
        <f ca="1">VLOOKUP(BX617,Data!B:D,3,0)</f>
        <v>김화니</v>
      </c>
      <c r="BX617" s="24" t="str">
        <f>IFERROR(VLOOKUP(M617, 할인점점포등록!E:I, 5, 0), M617)</f>
        <v>백제약품영등포지점</v>
      </c>
    </row>
    <row r="618" spans="2:76" ht="16.5" customHeight="1" x14ac:dyDescent="0.3">
      <c r="B618" s="47"/>
      <c r="C618" s="47" t="b">
        <v>1</v>
      </c>
      <c r="D618" s="48"/>
      <c r="E618" s="48" t="s">
        <v>211</v>
      </c>
      <c r="F618" s="48">
        <v>202610060018</v>
      </c>
      <c r="G618" s="52">
        <v>46301</v>
      </c>
      <c r="H618" s="48" t="s">
        <v>82</v>
      </c>
      <c r="I618" s="48" t="s">
        <v>83</v>
      </c>
      <c r="J618" s="48" t="s">
        <v>212</v>
      </c>
      <c r="K618" s="48" t="s">
        <v>213</v>
      </c>
      <c r="L618" s="48" t="s">
        <v>467</v>
      </c>
      <c r="M618" s="48" t="s">
        <v>467</v>
      </c>
      <c r="N618" s="48"/>
      <c r="O618" s="47" t="s">
        <v>468</v>
      </c>
      <c r="P618" s="48" t="s">
        <v>469</v>
      </c>
      <c r="Q618" s="48"/>
      <c r="R618" s="47" t="b">
        <v>0</v>
      </c>
      <c r="S618" s="48" t="s">
        <v>216</v>
      </c>
      <c r="T618" s="48" t="s">
        <v>217</v>
      </c>
      <c r="U618" s="48">
        <v>90</v>
      </c>
      <c r="V618" s="48" t="s">
        <v>218</v>
      </c>
      <c r="W618" s="48" t="s">
        <v>219</v>
      </c>
      <c r="X618" s="48" t="s">
        <v>220</v>
      </c>
      <c r="Y618" s="47"/>
      <c r="Z618" s="48" t="s">
        <v>84</v>
      </c>
      <c r="AA618" s="49">
        <v>36000</v>
      </c>
      <c r="AB618" s="49">
        <v>32400</v>
      </c>
      <c r="AC618" s="49">
        <v>40</v>
      </c>
      <c r="AD618" s="47" t="b">
        <v>1</v>
      </c>
      <c r="AE618" s="50">
        <v>10</v>
      </c>
      <c r="AF618" s="48" t="s">
        <v>9</v>
      </c>
      <c r="AG618" s="49">
        <v>1</v>
      </c>
      <c r="AH618" s="49">
        <v>32400</v>
      </c>
      <c r="AI618" s="49">
        <v>1178182</v>
      </c>
      <c r="AJ618" s="49">
        <v>117818</v>
      </c>
      <c r="AK618" s="49">
        <v>1296000</v>
      </c>
      <c r="AL618" s="50">
        <v>1178182</v>
      </c>
      <c r="AM618" s="50">
        <v>117818</v>
      </c>
      <c r="AN618" s="50">
        <v>1296000</v>
      </c>
      <c r="AO618" s="47"/>
      <c r="AP618" s="48" t="s">
        <v>84</v>
      </c>
      <c r="AQ618" s="51">
        <v>40</v>
      </c>
      <c r="AR618" s="48" t="s">
        <v>221</v>
      </c>
      <c r="AS618" s="48">
        <v>26003</v>
      </c>
      <c r="AT618" s="47" t="b">
        <v>0</v>
      </c>
      <c r="AU618" s="48" t="s">
        <v>81</v>
      </c>
      <c r="AV618" s="48"/>
      <c r="AW618" s="48" t="s">
        <v>222</v>
      </c>
      <c r="AX618" s="48"/>
      <c r="AY618" s="48" t="s">
        <v>85</v>
      </c>
      <c r="AZ618" s="47" t="b">
        <v>0</v>
      </c>
      <c r="BA618" s="47"/>
      <c r="BB618" s="47"/>
      <c r="BC618" s="48"/>
      <c r="BD618" s="48"/>
      <c r="BE618" s="47" t="b">
        <v>0</v>
      </c>
      <c r="BF618" s="47" t="b">
        <v>0</v>
      </c>
      <c r="BG618" s="48"/>
      <c r="BH618" s="48"/>
      <c r="BI618" s="49">
        <v>0</v>
      </c>
      <c r="BJ618" s="49">
        <v>0</v>
      </c>
      <c r="BK618" s="49">
        <v>1296000</v>
      </c>
      <c r="BL618" s="48"/>
      <c r="BM618" s="48"/>
      <c r="BN618" s="48"/>
      <c r="BO618" s="48"/>
      <c r="BP618" s="48" t="s">
        <v>181</v>
      </c>
      <c r="BQ618" s="48"/>
      <c r="BR618" s="48"/>
      <c r="BS618" s="48">
        <v>0</v>
      </c>
      <c r="BT618" s="48"/>
      <c r="BU618" s="48"/>
      <c r="BW618" s="24" t="str">
        <f ca="1">VLOOKUP(BX618,Data!B:D,3,0)</f>
        <v>김화니</v>
      </c>
      <c r="BX618" s="24" t="str">
        <f>IFERROR(VLOOKUP(M618, 할인점점포등록!E:I, 5, 0), M618)</f>
        <v>백제약품영등포지점</v>
      </c>
    </row>
    <row r="619" spans="2:76" ht="16.5" customHeight="1" x14ac:dyDescent="0.3">
      <c r="B619" s="47"/>
      <c r="C619" s="47" t="b">
        <v>1</v>
      </c>
      <c r="D619" s="48"/>
      <c r="E619" s="48" t="s">
        <v>211</v>
      </c>
      <c r="F619" s="48">
        <v>202610060018</v>
      </c>
      <c r="G619" s="52">
        <v>46301</v>
      </c>
      <c r="H619" s="48" t="s">
        <v>82</v>
      </c>
      <c r="I619" s="48" t="s">
        <v>83</v>
      </c>
      <c r="J619" s="48" t="s">
        <v>212</v>
      </c>
      <c r="K619" s="48" t="s">
        <v>213</v>
      </c>
      <c r="L619" s="48" t="s">
        <v>467</v>
      </c>
      <c r="M619" s="48" t="s">
        <v>467</v>
      </c>
      <c r="N619" s="48"/>
      <c r="O619" s="47" t="s">
        <v>468</v>
      </c>
      <c r="P619" s="48" t="s">
        <v>469</v>
      </c>
      <c r="Q619" s="48"/>
      <c r="R619" s="47" t="b">
        <v>0</v>
      </c>
      <c r="S619" s="48" t="s">
        <v>397</v>
      </c>
      <c r="T619" s="48" t="s">
        <v>329</v>
      </c>
      <c r="U619" s="48">
        <v>30</v>
      </c>
      <c r="V619" s="48" t="s">
        <v>234</v>
      </c>
      <c r="W619" s="48" t="s">
        <v>235</v>
      </c>
      <c r="X619" s="48" t="s">
        <v>330</v>
      </c>
      <c r="Y619" s="47"/>
      <c r="Z619" s="48" t="s">
        <v>84</v>
      </c>
      <c r="AA619" s="49">
        <v>11160</v>
      </c>
      <c r="AB619" s="49">
        <v>10044</v>
      </c>
      <c r="AC619" s="49">
        <v>5</v>
      </c>
      <c r="AD619" s="47" t="b">
        <v>1</v>
      </c>
      <c r="AE619" s="50">
        <v>10</v>
      </c>
      <c r="AF619" s="48" t="s">
        <v>9</v>
      </c>
      <c r="AG619" s="49">
        <v>1</v>
      </c>
      <c r="AH619" s="49">
        <v>10044</v>
      </c>
      <c r="AI619" s="49">
        <v>45655</v>
      </c>
      <c r="AJ619" s="49">
        <v>4565</v>
      </c>
      <c r="AK619" s="49">
        <v>50220</v>
      </c>
      <c r="AL619" s="50">
        <v>45655</v>
      </c>
      <c r="AM619" s="50">
        <v>4565</v>
      </c>
      <c r="AN619" s="50">
        <v>50220</v>
      </c>
      <c r="AO619" s="47"/>
      <c r="AP619" s="48" t="s">
        <v>84</v>
      </c>
      <c r="AQ619" s="51">
        <v>5</v>
      </c>
      <c r="AR619" s="48" t="s">
        <v>221</v>
      </c>
      <c r="AS619" s="48">
        <v>24003</v>
      </c>
      <c r="AT619" s="47" t="b">
        <v>0</v>
      </c>
      <c r="AU619" s="48" t="s">
        <v>81</v>
      </c>
      <c r="AV619" s="48"/>
      <c r="AW619" s="48" t="s">
        <v>222</v>
      </c>
      <c r="AX619" s="48"/>
      <c r="AY619" s="48" t="s">
        <v>85</v>
      </c>
      <c r="AZ619" s="47" t="b">
        <v>0</v>
      </c>
      <c r="BA619" s="47"/>
      <c r="BB619" s="47"/>
      <c r="BC619" s="48"/>
      <c r="BD619" s="48"/>
      <c r="BE619" s="47" t="b">
        <v>0</v>
      </c>
      <c r="BF619" s="47" t="b">
        <v>0</v>
      </c>
      <c r="BG619" s="48"/>
      <c r="BH619" s="48"/>
      <c r="BI619" s="49">
        <v>0</v>
      </c>
      <c r="BJ619" s="49">
        <v>0</v>
      </c>
      <c r="BK619" s="49">
        <v>50220</v>
      </c>
      <c r="BL619" s="48"/>
      <c r="BM619" s="48"/>
      <c r="BN619" s="48"/>
      <c r="BO619" s="48"/>
      <c r="BP619" s="48" t="s">
        <v>181</v>
      </c>
      <c r="BQ619" s="48"/>
      <c r="BR619" s="48"/>
      <c r="BS619" s="48">
        <v>0</v>
      </c>
      <c r="BT619" s="48"/>
      <c r="BU619" s="48"/>
      <c r="BW619" s="24" t="str">
        <f ca="1">VLOOKUP(BX619,Data!B:D,3,0)</f>
        <v>김화니</v>
      </c>
      <c r="BX619" s="24" t="str">
        <f>IFERROR(VLOOKUP(M619, 할인점점포등록!E:I, 5, 0), M619)</f>
        <v>백제약품영등포지점</v>
      </c>
    </row>
    <row r="620" spans="2:76" ht="16.5" customHeight="1" x14ac:dyDescent="0.3">
      <c r="B620" s="47"/>
      <c r="C620" s="47" t="b">
        <v>1</v>
      </c>
      <c r="D620" s="48"/>
      <c r="E620" s="48" t="s">
        <v>211</v>
      </c>
      <c r="F620" s="48">
        <v>202610060018</v>
      </c>
      <c r="G620" s="52">
        <v>46301</v>
      </c>
      <c r="H620" s="48" t="s">
        <v>82</v>
      </c>
      <c r="I620" s="48" t="s">
        <v>83</v>
      </c>
      <c r="J620" s="48" t="s">
        <v>212</v>
      </c>
      <c r="K620" s="48" t="s">
        <v>213</v>
      </c>
      <c r="L620" s="48" t="s">
        <v>467</v>
      </c>
      <c r="M620" s="48" t="s">
        <v>467</v>
      </c>
      <c r="N620" s="48"/>
      <c r="O620" s="47" t="s">
        <v>468</v>
      </c>
      <c r="P620" s="48" t="s">
        <v>469</v>
      </c>
      <c r="Q620" s="48"/>
      <c r="R620" s="47" t="b">
        <v>0</v>
      </c>
      <c r="S620" s="48" t="s">
        <v>337</v>
      </c>
      <c r="T620" s="48" t="s">
        <v>338</v>
      </c>
      <c r="U620" s="48">
        <v>100</v>
      </c>
      <c r="V620" s="48" t="s">
        <v>234</v>
      </c>
      <c r="W620" s="48" t="s">
        <v>235</v>
      </c>
      <c r="X620" s="48" t="s">
        <v>330</v>
      </c>
      <c r="Y620" s="47"/>
      <c r="Z620" s="48" t="s">
        <v>84</v>
      </c>
      <c r="AA620" s="49">
        <v>33000</v>
      </c>
      <c r="AB620" s="49">
        <v>29700</v>
      </c>
      <c r="AC620" s="49">
        <v>30</v>
      </c>
      <c r="AD620" s="47" t="b">
        <v>1</v>
      </c>
      <c r="AE620" s="50">
        <v>10</v>
      </c>
      <c r="AF620" s="48" t="s">
        <v>9</v>
      </c>
      <c r="AG620" s="49">
        <v>1</v>
      </c>
      <c r="AH620" s="49">
        <v>29700</v>
      </c>
      <c r="AI620" s="49">
        <v>810000</v>
      </c>
      <c r="AJ620" s="49">
        <v>81000</v>
      </c>
      <c r="AK620" s="49">
        <v>891000</v>
      </c>
      <c r="AL620" s="50">
        <v>810000</v>
      </c>
      <c r="AM620" s="50">
        <v>81000</v>
      </c>
      <c r="AN620" s="50">
        <v>891000</v>
      </c>
      <c r="AO620" s="47"/>
      <c r="AP620" s="48" t="s">
        <v>84</v>
      </c>
      <c r="AQ620" s="51">
        <v>30</v>
      </c>
      <c r="AR620" s="48" t="s">
        <v>221</v>
      </c>
      <c r="AS620" s="48" t="s">
        <v>981</v>
      </c>
      <c r="AT620" s="47" t="b">
        <v>0</v>
      </c>
      <c r="AU620" s="48" t="s">
        <v>81</v>
      </c>
      <c r="AV620" s="48"/>
      <c r="AW620" s="48" t="s">
        <v>222</v>
      </c>
      <c r="AX620" s="48"/>
      <c r="AY620" s="48" t="s">
        <v>85</v>
      </c>
      <c r="AZ620" s="47" t="b">
        <v>0</v>
      </c>
      <c r="BA620" s="47"/>
      <c r="BB620" s="47"/>
      <c r="BC620" s="48"/>
      <c r="BD620" s="48"/>
      <c r="BE620" s="47" t="b">
        <v>0</v>
      </c>
      <c r="BF620" s="47" t="b">
        <v>0</v>
      </c>
      <c r="BG620" s="48"/>
      <c r="BH620" s="48"/>
      <c r="BI620" s="49">
        <v>0</v>
      </c>
      <c r="BJ620" s="49">
        <v>0</v>
      </c>
      <c r="BK620" s="49">
        <v>891000</v>
      </c>
      <c r="BL620" s="48"/>
      <c r="BM620" s="48"/>
      <c r="BN620" s="48"/>
      <c r="BO620" s="48"/>
      <c r="BP620" s="48" t="s">
        <v>181</v>
      </c>
      <c r="BQ620" s="48"/>
      <c r="BR620" s="48"/>
      <c r="BS620" s="48">
        <v>0</v>
      </c>
      <c r="BT620" s="48"/>
      <c r="BU620" s="48"/>
      <c r="BW620" s="24" t="str">
        <f ca="1">VLOOKUP(BX620,Data!B:D,3,0)</f>
        <v>김화니</v>
      </c>
      <c r="BX620" s="24" t="str">
        <f>IFERROR(VLOOKUP(M620, 할인점점포등록!E:I, 5, 0), M620)</f>
        <v>백제약품영등포지점</v>
      </c>
    </row>
    <row r="621" spans="2:76" ht="16.5" customHeight="1" x14ac:dyDescent="0.3">
      <c r="B621" s="47"/>
      <c r="C621" s="47" t="b">
        <v>1</v>
      </c>
      <c r="D621" s="48"/>
      <c r="E621" s="48" t="s">
        <v>211</v>
      </c>
      <c r="F621" s="48">
        <v>202610060018</v>
      </c>
      <c r="G621" s="52">
        <v>46301</v>
      </c>
      <c r="H621" s="48" t="s">
        <v>82</v>
      </c>
      <c r="I621" s="48" t="s">
        <v>83</v>
      </c>
      <c r="J621" s="48" t="s">
        <v>212</v>
      </c>
      <c r="K621" s="48" t="s">
        <v>213</v>
      </c>
      <c r="L621" s="48" t="s">
        <v>467</v>
      </c>
      <c r="M621" s="48" t="s">
        <v>467</v>
      </c>
      <c r="N621" s="48"/>
      <c r="O621" s="47" t="s">
        <v>468</v>
      </c>
      <c r="P621" s="48" t="s">
        <v>469</v>
      </c>
      <c r="Q621" s="48"/>
      <c r="R621" s="47" t="b">
        <v>0</v>
      </c>
      <c r="S621" s="48" t="s">
        <v>298</v>
      </c>
      <c r="T621" s="48" t="s">
        <v>299</v>
      </c>
      <c r="U621" s="48">
        <v>30</v>
      </c>
      <c r="V621" s="48" t="s">
        <v>86</v>
      </c>
      <c r="W621" s="48" t="s">
        <v>283</v>
      </c>
      <c r="X621" s="48" t="s">
        <v>284</v>
      </c>
      <c r="Y621" s="47"/>
      <c r="Z621" s="48" t="s">
        <v>84</v>
      </c>
      <c r="AA621" s="49">
        <v>11190</v>
      </c>
      <c r="AB621" s="49">
        <v>10071</v>
      </c>
      <c r="AC621" s="49">
        <v>5</v>
      </c>
      <c r="AD621" s="47" t="b">
        <v>1</v>
      </c>
      <c r="AE621" s="50">
        <v>10</v>
      </c>
      <c r="AF621" s="48" t="s">
        <v>9</v>
      </c>
      <c r="AG621" s="49">
        <v>1</v>
      </c>
      <c r="AH621" s="49">
        <v>10071</v>
      </c>
      <c r="AI621" s="49">
        <v>45777</v>
      </c>
      <c r="AJ621" s="49">
        <v>4578</v>
      </c>
      <c r="AK621" s="49">
        <v>50355</v>
      </c>
      <c r="AL621" s="50">
        <v>45777</v>
      </c>
      <c r="AM621" s="50">
        <v>4578</v>
      </c>
      <c r="AN621" s="50">
        <v>50355</v>
      </c>
      <c r="AO621" s="47"/>
      <c r="AP621" s="48" t="s">
        <v>84</v>
      </c>
      <c r="AQ621" s="51">
        <v>5</v>
      </c>
      <c r="AR621" s="48" t="s">
        <v>221</v>
      </c>
      <c r="AS621" s="48">
        <v>26001</v>
      </c>
      <c r="AT621" s="47" t="b">
        <v>0</v>
      </c>
      <c r="AU621" s="48" t="s">
        <v>81</v>
      </c>
      <c r="AV621" s="48"/>
      <c r="AW621" s="48" t="s">
        <v>222</v>
      </c>
      <c r="AX621" s="48"/>
      <c r="AY621" s="48" t="s">
        <v>85</v>
      </c>
      <c r="AZ621" s="47" t="b">
        <v>0</v>
      </c>
      <c r="BA621" s="47"/>
      <c r="BB621" s="47"/>
      <c r="BC621" s="48"/>
      <c r="BD621" s="48"/>
      <c r="BE621" s="47" t="b">
        <v>0</v>
      </c>
      <c r="BF621" s="47" t="b">
        <v>0</v>
      </c>
      <c r="BG621" s="48"/>
      <c r="BH621" s="48"/>
      <c r="BI621" s="49">
        <v>0</v>
      </c>
      <c r="BJ621" s="49">
        <v>0</v>
      </c>
      <c r="BK621" s="49">
        <v>50355</v>
      </c>
      <c r="BL621" s="48"/>
      <c r="BM621" s="48"/>
      <c r="BN621" s="48"/>
      <c r="BO621" s="48"/>
      <c r="BP621" s="48" t="s">
        <v>86</v>
      </c>
      <c r="BQ621" s="48"/>
      <c r="BR621" s="48"/>
      <c r="BS621" s="48">
        <v>0</v>
      </c>
      <c r="BT621" s="48"/>
      <c r="BU621" s="48"/>
      <c r="BW621" s="24" t="str">
        <f ca="1">VLOOKUP(BX621,Data!B:D,3,0)</f>
        <v>김화니</v>
      </c>
      <c r="BX621" s="24" t="str">
        <f>IFERROR(VLOOKUP(M621, 할인점점포등록!E:I, 5, 0), M621)</f>
        <v>백제약품영등포지점</v>
      </c>
    </row>
    <row r="622" spans="2:76" ht="16.5" customHeight="1" x14ac:dyDescent="0.3">
      <c r="B622" s="47"/>
      <c r="C622" s="47" t="b">
        <v>1</v>
      </c>
      <c r="D622" s="48"/>
      <c r="E622" s="48" t="s">
        <v>211</v>
      </c>
      <c r="F622" s="48">
        <v>202610060018</v>
      </c>
      <c r="G622" s="52">
        <v>46301</v>
      </c>
      <c r="H622" s="48" t="s">
        <v>82</v>
      </c>
      <c r="I622" s="48" t="s">
        <v>83</v>
      </c>
      <c r="J622" s="48" t="s">
        <v>212</v>
      </c>
      <c r="K622" s="48" t="s">
        <v>213</v>
      </c>
      <c r="L622" s="48" t="s">
        <v>467</v>
      </c>
      <c r="M622" s="48" t="s">
        <v>467</v>
      </c>
      <c r="N622" s="48"/>
      <c r="O622" s="47" t="s">
        <v>468</v>
      </c>
      <c r="P622" s="48" t="s">
        <v>469</v>
      </c>
      <c r="Q622" s="48"/>
      <c r="R622" s="47" t="b">
        <v>0</v>
      </c>
      <c r="S622" s="48" t="s">
        <v>290</v>
      </c>
      <c r="T622" s="48" t="s">
        <v>291</v>
      </c>
      <c r="U622" s="48">
        <v>30</v>
      </c>
      <c r="V622" s="48" t="s">
        <v>234</v>
      </c>
      <c r="W622" s="48" t="s">
        <v>235</v>
      </c>
      <c r="X622" s="48" t="s">
        <v>236</v>
      </c>
      <c r="Y622" s="47"/>
      <c r="Z622" s="48" t="s">
        <v>84</v>
      </c>
      <c r="AA622" s="49">
        <v>21000</v>
      </c>
      <c r="AB622" s="49">
        <v>18900</v>
      </c>
      <c r="AC622" s="49">
        <v>50</v>
      </c>
      <c r="AD622" s="47" t="b">
        <v>1</v>
      </c>
      <c r="AE622" s="50">
        <v>10</v>
      </c>
      <c r="AF622" s="48" t="s">
        <v>9</v>
      </c>
      <c r="AG622" s="49">
        <v>1</v>
      </c>
      <c r="AH622" s="49">
        <v>18900</v>
      </c>
      <c r="AI622" s="49">
        <v>859091</v>
      </c>
      <c r="AJ622" s="49">
        <v>85909</v>
      </c>
      <c r="AK622" s="49">
        <v>945000</v>
      </c>
      <c r="AL622" s="50">
        <v>859091</v>
      </c>
      <c r="AM622" s="50">
        <v>85909</v>
      </c>
      <c r="AN622" s="50">
        <v>945000</v>
      </c>
      <c r="AO622" s="47"/>
      <c r="AP622" s="48" t="s">
        <v>84</v>
      </c>
      <c r="AQ622" s="51">
        <v>50</v>
      </c>
      <c r="AR622" s="48" t="s">
        <v>221</v>
      </c>
      <c r="AS622" s="48">
        <v>26001</v>
      </c>
      <c r="AT622" s="47" t="b">
        <v>0</v>
      </c>
      <c r="AU622" s="48" t="s">
        <v>81</v>
      </c>
      <c r="AV622" s="48"/>
      <c r="AW622" s="48" t="s">
        <v>222</v>
      </c>
      <c r="AX622" s="48"/>
      <c r="AY622" s="48" t="s">
        <v>85</v>
      </c>
      <c r="AZ622" s="47" t="b">
        <v>0</v>
      </c>
      <c r="BA622" s="47"/>
      <c r="BB622" s="47"/>
      <c r="BC622" s="48"/>
      <c r="BD622" s="48"/>
      <c r="BE622" s="47" t="b">
        <v>0</v>
      </c>
      <c r="BF622" s="47" t="b">
        <v>0</v>
      </c>
      <c r="BG622" s="48"/>
      <c r="BH622" s="48"/>
      <c r="BI622" s="49">
        <v>0</v>
      </c>
      <c r="BJ622" s="49">
        <v>0</v>
      </c>
      <c r="BK622" s="49">
        <v>945000</v>
      </c>
      <c r="BL622" s="48"/>
      <c r="BM622" s="48"/>
      <c r="BN622" s="48"/>
      <c r="BO622" s="48"/>
      <c r="BP622" s="48" t="s">
        <v>181</v>
      </c>
      <c r="BQ622" s="48"/>
      <c r="BR622" s="48"/>
      <c r="BS622" s="48">
        <v>0</v>
      </c>
      <c r="BT622" s="48"/>
      <c r="BU622" s="48"/>
      <c r="BW622" s="24" t="str">
        <f ca="1">VLOOKUP(BX622,Data!B:D,3,0)</f>
        <v>김화니</v>
      </c>
      <c r="BX622" s="24" t="str">
        <f>IFERROR(VLOOKUP(M622, 할인점점포등록!E:I, 5, 0), M622)</f>
        <v>백제약품영등포지점</v>
      </c>
    </row>
    <row r="623" spans="2:76" ht="16.5" customHeight="1" x14ac:dyDescent="0.3">
      <c r="B623" s="47"/>
      <c r="C623" s="47" t="b">
        <v>1</v>
      </c>
      <c r="D623" s="48"/>
      <c r="E623" s="48" t="s">
        <v>211</v>
      </c>
      <c r="F623" s="48">
        <v>202610060019</v>
      </c>
      <c r="G623" s="52">
        <v>46301</v>
      </c>
      <c r="H623" s="48" t="s">
        <v>82</v>
      </c>
      <c r="I623" s="48" t="s">
        <v>83</v>
      </c>
      <c r="J623" s="48" t="s">
        <v>212</v>
      </c>
      <c r="K623" s="48" t="s">
        <v>213</v>
      </c>
      <c r="L623" s="48" t="s">
        <v>467</v>
      </c>
      <c r="M623" s="48" t="s">
        <v>467</v>
      </c>
      <c r="N623" s="48"/>
      <c r="O623" s="47" t="s">
        <v>468</v>
      </c>
      <c r="P623" s="48" t="s">
        <v>470</v>
      </c>
      <c r="Q623" s="48"/>
      <c r="R623" s="47" t="b">
        <v>0</v>
      </c>
      <c r="S623" s="48" t="s">
        <v>321</v>
      </c>
      <c r="T623" s="48" t="s">
        <v>322</v>
      </c>
      <c r="U623" s="48">
        <v>100</v>
      </c>
      <c r="V623" s="48" t="s">
        <v>86</v>
      </c>
      <c r="W623" s="48" t="s">
        <v>283</v>
      </c>
      <c r="X623" s="48" t="s">
        <v>284</v>
      </c>
      <c r="Y623" s="47"/>
      <c r="Z623" s="48" t="s">
        <v>84</v>
      </c>
      <c r="AA623" s="49">
        <v>16800</v>
      </c>
      <c r="AB623" s="49">
        <v>15120</v>
      </c>
      <c r="AC623" s="49">
        <v>100</v>
      </c>
      <c r="AD623" s="47" t="b">
        <v>1</v>
      </c>
      <c r="AE623" s="50">
        <v>10</v>
      </c>
      <c r="AF623" s="48" t="s">
        <v>9</v>
      </c>
      <c r="AG623" s="49">
        <v>1</v>
      </c>
      <c r="AH623" s="49">
        <v>15120</v>
      </c>
      <c r="AI623" s="49">
        <v>1374545</v>
      </c>
      <c r="AJ623" s="49">
        <v>137455</v>
      </c>
      <c r="AK623" s="49">
        <v>1512000</v>
      </c>
      <c r="AL623" s="50">
        <v>1374545</v>
      </c>
      <c r="AM623" s="50">
        <v>137455</v>
      </c>
      <c r="AN623" s="50">
        <v>1512000</v>
      </c>
      <c r="AO623" s="47"/>
      <c r="AP623" s="48" t="s">
        <v>84</v>
      </c>
      <c r="AQ623" s="51">
        <v>100</v>
      </c>
      <c r="AR623" s="48" t="s">
        <v>221</v>
      </c>
      <c r="AS623" s="48">
        <v>24001</v>
      </c>
      <c r="AT623" s="47" t="b">
        <v>0</v>
      </c>
      <c r="AU623" s="48" t="s">
        <v>81</v>
      </c>
      <c r="AV623" s="48"/>
      <c r="AW623" s="48" t="s">
        <v>222</v>
      </c>
      <c r="AX623" s="48"/>
      <c r="AY623" s="48" t="s">
        <v>85</v>
      </c>
      <c r="AZ623" s="47" t="b">
        <v>0</v>
      </c>
      <c r="BA623" s="47"/>
      <c r="BB623" s="47"/>
      <c r="BC623" s="48"/>
      <c r="BD623" s="48"/>
      <c r="BE623" s="47" t="b">
        <v>0</v>
      </c>
      <c r="BF623" s="47" t="b">
        <v>0</v>
      </c>
      <c r="BG623" s="48"/>
      <c r="BH623" s="48"/>
      <c r="BI623" s="49">
        <v>0</v>
      </c>
      <c r="BJ623" s="49">
        <v>0</v>
      </c>
      <c r="BK623" s="49">
        <v>1512000</v>
      </c>
      <c r="BL623" s="48"/>
      <c r="BM623" s="48"/>
      <c r="BN623" s="48"/>
      <c r="BO623" s="48"/>
      <c r="BP623" s="48" t="s">
        <v>86</v>
      </c>
      <c r="BQ623" s="48"/>
      <c r="BR623" s="48"/>
      <c r="BS623" s="48">
        <v>0</v>
      </c>
      <c r="BT623" s="48"/>
      <c r="BU623" s="48"/>
      <c r="BW623" s="24" t="str">
        <f ca="1">VLOOKUP(BX623,Data!B:D,3,0)</f>
        <v>김화니</v>
      </c>
      <c r="BX623" s="24" t="str">
        <f>IFERROR(VLOOKUP(M623, 할인점점포등록!E:I, 5, 0), M623)</f>
        <v>백제약품영등포지점</v>
      </c>
    </row>
    <row r="624" spans="2:76" ht="16.5" customHeight="1" x14ac:dyDescent="0.3">
      <c r="B624" s="47"/>
      <c r="C624" s="47" t="b">
        <v>1</v>
      </c>
      <c r="D624" s="48"/>
      <c r="E624" s="48" t="s">
        <v>211</v>
      </c>
      <c r="F624" s="48">
        <v>202610060019</v>
      </c>
      <c r="G624" s="52">
        <v>46301</v>
      </c>
      <c r="H624" s="48" t="s">
        <v>82</v>
      </c>
      <c r="I624" s="48" t="s">
        <v>83</v>
      </c>
      <c r="J624" s="48" t="s">
        <v>212</v>
      </c>
      <c r="K624" s="48" t="s">
        <v>213</v>
      </c>
      <c r="L624" s="48" t="s">
        <v>467</v>
      </c>
      <c r="M624" s="48" t="s">
        <v>467</v>
      </c>
      <c r="N624" s="48"/>
      <c r="O624" s="47" t="s">
        <v>468</v>
      </c>
      <c r="P624" s="48" t="s">
        <v>470</v>
      </c>
      <c r="Q624" s="48"/>
      <c r="R624" s="47" t="b">
        <v>0</v>
      </c>
      <c r="S624" s="48" t="s">
        <v>323</v>
      </c>
      <c r="T624" s="48" t="s">
        <v>322</v>
      </c>
      <c r="U624" s="48">
        <v>30</v>
      </c>
      <c r="V624" s="48" t="s">
        <v>86</v>
      </c>
      <c r="W624" s="48" t="s">
        <v>283</v>
      </c>
      <c r="X624" s="48" t="s">
        <v>284</v>
      </c>
      <c r="Y624" s="47"/>
      <c r="Z624" s="48" t="s">
        <v>84</v>
      </c>
      <c r="AA624" s="49">
        <v>5040</v>
      </c>
      <c r="AB624" s="49">
        <v>4536</v>
      </c>
      <c r="AC624" s="49">
        <v>15</v>
      </c>
      <c r="AD624" s="47" t="b">
        <v>1</v>
      </c>
      <c r="AE624" s="50">
        <v>10</v>
      </c>
      <c r="AF624" s="48" t="s">
        <v>9</v>
      </c>
      <c r="AG624" s="49">
        <v>1</v>
      </c>
      <c r="AH624" s="49">
        <v>4536</v>
      </c>
      <c r="AI624" s="49">
        <v>61855</v>
      </c>
      <c r="AJ624" s="49">
        <v>6185</v>
      </c>
      <c r="AK624" s="49">
        <v>68040</v>
      </c>
      <c r="AL624" s="50">
        <v>61855</v>
      </c>
      <c r="AM624" s="50">
        <v>6185</v>
      </c>
      <c r="AN624" s="50">
        <v>68040</v>
      </c>
      <c r="AO624" s="47"/>
      <c r="AP624" s="48" t="s">
        <v>84</v>
      </c>
      <c r="AQ624" s="51">
        <v>15</v>
      </c>
      <c r="AR624" s="48" t="s">
        <v>221</v>
      </c>
      <c r="AS624" s="48">
        <v>24001</v>
      </c>
      <c r="AT624" s="47" t="b">
        <v>0</v>
      </c>
      <c r="AU624" s="48" t="s">
        <v>81</v>
      </c>
      <c r="AV624" s="48"/>
      <c r="AW624" s="48" t="s">
        <v>222</v>
      </c>
      <c r="AX624" s="48"/>
      <c r="AY624" s="48" t="s">
        <v>85</v>
      </c>
      <c r="AZ624" s="47" t="b">
        <v>0</v>
      </c>
      <c r="BA624" s="47"/>
      <c r="BB624" s="47"/>
      <c r="BC624" s="48"/>
      <c r="BD624" s="48"/>
      <c r="BE624" s="47" t="b">
        <v>0</v>
      </c>
      <c r="BF624" s="47" t="b">
        <v>0</v>
      </c>
      <c r="BG624" s="48"/>
      <c r="BH624" s="48"/>
      <c r="BI624" s="49">
        <v>0</v>
      </c>
      <c r="BJ624" s="49">
        <v>0</v>
      </c>
      <c r="BK624" s="49">
        <v>68040</v>
      </c>
      <c r="BL624" s="48"/>
      <c r="BM624" s="48"/>
      <c r="BN624" s="48"/>
      <c r="BO624" s="48"/>
      <c r="BP624" s="48" t="s">
        <v>86</v>
      </c>
      <c r="BQ624" s="48"/>
      <c r="BR624" s="48"/>
      <c r="BS624" s="48">
        <v>0</v>
      </c>
      <c r="BT624" s="48"/>
      <c r="BU624" s="48"/>
      <c r="BW624" s="24" t="str">
        <f ca="1">VLOOKUP(BX624,Data!B:D,3,0)</f>
        <v>김화니</v>
      </c>
      <c r="BX624" s="24" t="str">
        <f>IFERROR(VLOOKUP(M624, 할인점점포등록!E:I, 5, 0), M624)</f>
        <v>백제약품영등포지점</v>
      </c>
    </row>
    <row r="625" spans="2:76" ht="16.5" customHeight="1" x14ac:dyDescent="0.3">
      <c r="B625" s="47"/>
      <c r="C625" s="47" t="b">
        <v>1</v>
      </c>
      <c r="D625" s="48"/>
      <c r="E625" s="48" t="s">
        <v>211</v>
      </c>
      <c r="F625" s="48">
        <v>202610060019</v>
      </c>
      <c r="G625" s="52">
        <v>46301</v>
      </c>
      <c r="H625" s="48" t="s">
        <v>82</v>
      </c>
      <c r="I625" s="48" t="s">
        <v>83</v>
      </c>
      <c r="J625" s="48" t="s">
        <v>212</v>
      </c>
      <c r="K625" s="48" t="s">
        <v>213</v>
      </c>
      <c r="L625" s="48" t="s">
        <v>467</v>
      </c>
      <c r="M625" s="48" t="s">
        <v>467</v>
      </c>
      <c r="N625" s="48"/>
      <c r="O625" s="47" t="s">
        <v>468</v>
      </c>
      <c r="P625" s="48" t="s">
        <v>470</v>
      </c>
      <c r="Q625" s="48"/>
      <c r="R625" s="47" t="b">
        <v>0</v>
      </c>
      <c r="S625" s="48" t="s">
        <v>308</v>
      </c>
      <c r="T625" s="48" t="s">
        <v>309</v>
      </c>
      <c r="U625" s="48">
        <v>100</v>
      </c>
      <c r="V625" s="48" t="s">
        <v>86</v>
      </c>
      <c r="W625" s="48" t="s">
        <v>283</v>
      </c>
      <c r="X625" s="48" t="s">
        <v>284</v>
      </c>
      <c r="Y625" s="47"/>
      <c r="Z625" s="48" t="s">
        <v>84</v>
      </c>
      <c r="AA625" s="49">
        <v>34600</v>
      </c>
      <c r="AB625" s="49">
        <v>31140</v>
      </c>
      <c r="AC625" s="49">
        <v>10</v>
      </c>
      <c r="AD625" s="47" t="b">
        <v>1</v>
      </c>
      <c r="AE625" s="50">
        <v>10</v>
      </c>
      <c r="AF625" s="48" t="s">
        <v>9</v>
      </c>
      <c r="AG625" s="49">
        <v>1</v>
      </c>
      <c r="AH625" s="49">
        <v>31140</v>
      </c>
      <c r="AI625" s="49">
        <v>283091</v>
      </c>
      <c r="AJ625" s="49">
        <v>28309</v>
      </c>
      <c r="AK625" s="49">
        <v>311400</v>
      </c>
      <c r="AL625" s="50">
        <v>283091</v>
      </c>
      <c r="AM625" s="50">
        <v>28309</v>
      </c>
      <c r="AN625" s="50">
        <v>311400</v>
      </c>
      <c r="AO625" s="47"/>
      <c r="AP625" s="48" t="s">
        <v>84</v>
      </c>
      <c r="AQ625" s="51">
        <v>10</v>
      </c>
      <c r="AR625" s="48" t="s">
        <v>221</v>
      </c>
      <c r="AS625" s="48">
        <v>26001</v>
      </c>
      <c r="AT625" s="47" t="b">
        <v>0</v>
      </c>
      <c r="AU625" s="48" t="s">
        <v>81</v>
      </c>
      <c r="AV625" s="48"/>
      <c r="AW625" s="48" t="s">
        <v>222</v>
      </c>
      <c r="AX625" s="48"/>
      <c r="AY625" s="48" t="s">
        <v>85</v>
      </c>
      <c r="AZ625" s="47" t="b">
        <v>0</v>
      </c>
      <c r="BA625" s="47"/>
      <c r="BB625" s="47"/>
      <c r="BC625" s="48"/>
      <c r="BD625" s="48"/>
      <c r="BE625" s="47" t="b">
        <v>0</v>
      </c>
      <c r="BF625" s="47" t="b">
        <v>0</v>
      </c>
      <c r="BG625" s="48"/>
      <c r="BH625" s="48"/>
      <c r="BI625" s="49">
        <v>0</v>
      </c>
      <c r="BJ625" s="49">
        <v>0</v>
      </c>
      <c r="BK625" s="49">
        <v>311400</v>
      </c>
      <c r="BL625" s="48"/>
      <c r="BM625" s="48"/>
      <c r="BN625" s="48"/>
      <c r="BO625" s="48"/>
      <c r="BP625" s="48" t="s">
        <v>86</v>
      </c>
      <c r="BQ625" s="48"/>
      <c r="BR625" s="48"/>
      <c r="BS625" s="48">
        <v>0</v>
      </c>
      <c r="BT625" s="48"/>
      <c r="BU625" s="48"/>
      <c r="BW625" s="24" t="str">
        <f ca="1">VLOOKUP(BX625,Data!B:D,3,0)</f>
        <v>김화니</v>
      </c>
      <c r="BX625" s="24" t="str">
        <f>IFERROR(VLOOKUP(M625, 할인점점포등록!E:I, 5, 0), M625)</f>
        <v>백제약품영등포지점</v>
      </c>
    </row>
    <row r="626" spans="2:76" ht="16.5" customHeight="1" x14ac:dyDescent="0.3">
      <c r="B626" s="47"/>
      <c r="C626" s="47" t="b">
        <v>1</v>
      </c>
      <c r="D626" s="48"/>
      <c r="E626" s="48" t="s">
        <v>211</v>
      </c>
      <c r="F626" s="48">
        <v>202610060019</v>
      </c>
      <c r="G626" s="52">
        <v>46301</v>
      </c>
      <c r="H626" s="48" t="s">
        <v>82</v>
      </c>
      <c r="I626" s="48" t="s">
        <v>83</v>
      </c>
      <c r="J626" s="48" t="s">
        <v>212</v>
      </c>
      <c r="K626" s="48" t="s">
        <v>213</v>
      </c>
      <c r="L626" s="48" t="s">
        <v>467</v>
      </c>
      <c r="M626" s="48" t="s">
        <v>467</v>
      </c>
      <c r="N626" s="48"/>
      <c r="O626" s="47" t="s">
        <v>468</v>
      </c>
      <c r="P626" s="48" t="s">
        <v>470</v>
      </c>
      <c r="Q626" s="48"/>
      <c r="R626" s="47" t="b">
        <v>0</v>
      </c>
      <c r="S626" s="48" t="s">
        <v>263</v>
      </c>
      <c r="T626" s="48" t="s">
        <v>264</v>
      </c>
      <c r="U626" s="48">
        <v>28</v>
      </c>
      <c r="V626" s="48" t="s">
        <v>234</v>
      </c>
      <c r="W626" s="48" t="s">
        <v>235</v>
      </c>
      <c r="X626" s="48" t="s">
        <v>236</v>
      </c>
      <c r="Y626" s="47"/>
      <c r="Z626" s="48" t="s">
        <v>84</v>
      </c>
      <c r="AA626" s="49">
        <v>18172</v>
      </c>
      <c r="AB626" s="49">
        <v>16355</v>
      </c>
      <c r="AC626" s="49">
        <v>30</v>
      </c>
      <c r="AD626" s="47" t="b">
        <v>1</v>
      </c>
      <c r="AE626" s="50">
        <v>10</v>
      </c>
      <c r="AF626" s="48" t="s">
        <v>9</v>
      </c>
      <c r="AG626" s="49">
        <v>1</v>
      </c>
      <c r="AH626" s="49">
        <v>16355</v>
      </c>
      <c r="AI626" s="49">
        <v>446045</v>
      </c>
      <c r="AJ626" s="49">
        <v>44605</v>
      </c>
      <c r="AK626" s="49">
        <v>490650</v>
      </c>
      <c r="AL626" s="50">
        <v>446045</v>
      </c>
      <c r="AM626" s="50">
        <v>44605</v>
      </c>
      <c r="AN626" s="50">
        <v>490650</v>
      </c>
      <c r="AO626" s="47"/>
      <c r="AP626" s="48" t="s">
        <v>84</v>
      </c>
      <c r="AQ626" s="51">
        <v>30</v>
      </c>
      <c r="AR626" s="48" t="s">
        <v>221</v>
      </c>
      <c r="AS626" s="48">
        <v>26001</v>
      </c>
      <c r="AT626" s="47" t="b">
        <v>0</v>
      </c>
      <c r="AU626" s="48" t="s">
        <v>81</v>
      </c>
      <c r="AV626" s="48"/>
      <c r="AW626" s="48" t="s">
        <v>222</v>
      </c>
      <c r="AX626" s="48"/>
      <c r="AY626" s="48" t="s">
        <v>85</v>
      </c>
      <c r="AZ626" s="47" t="b">
        <v>0</v>
      </c>
      <c r="BA626" s="47"/>
      <c r="BB626" s="47"/>
      <c r="BC626" s="48"/>
      <c r="BD626" s="48"/>
      <c r="BE626" s="47" t="b">
        <v>0</v>
      </c>
      <c r="BF626" s="47" t="b">
        <v>0</v>
      </c>
      <c r="BG626" s="48"/>
      <c r="BH626" s="48"/>
      <c r="BI626" s="49">
        <v>0</v>
      </c>
      <c r="BJ626" s="49">
        <v>0</v>
      </c>
      <c r="BK626" s="49">
        <v>490650</v>
      </c>
      <c r="BL626" s="48"/>
      <c r="BM626" s="48"/>
      <c r="BN626" s="48"/>
      <c r="BO626" s="48"/>
      <c r="BP626" s="48" t="s">
        <v>181</v>
      </c>
      <c r="BQ626" s="48"/>
      <c r="BR626" s="48"/>
      <c r="BS626" s="48">
        <v>0</v>
      </c>
      <c r="BT626" s="48"/>
      <c r="BU626" s="48"/>
      <c r="BW626" s="24" t="str">
        <f ca="1">VLOOKUP(BX626,Data!B:D,3,0)</f>
        <v>김화니</v>
      </c>
      <c r="BX626" s="24" t="str">
        <f>IFERROR(VLOOKUP(M626, 할인점점포등록!E:I, 5, 0), M626)</f>
        <v>백제약품영등포지점</v>
      </c>
    </row>
    <row r="627" spans="2:76" ht="16.5" customHeight="1" x14ac:dyDescent="0.3">
      <c r="B627" s="47"/>
      <c r="C627" s="47" t="b">
        <v>1</v>
      </c>
      <c r="D627" s="48"/>
      <c r="E627" s="48" t="s">
        <v>211</v>
      </c>
      <c r="F627" s="48">
        <v>202610060019</v>
      </c>
      <c r="G627" s="52">
        <v>46301</v>
      </c>
      <c r="H627" s="48" t="s">
        <v>82</v>
      </c>
      <c r="I627" s="48" t="s">
        <v>83</v>
      </c>
      <c r="J627" s="48" t="s">
        <v>212</v>
      </c>
      <c r="K627" s="48" t="s">
        <v>213</v>
      </c>
      <c r="L627" s="48" t="s">
        <v>467</v>
      </c>
      <c r="M627" s="48" t="s">
        <v>467</v>
      </c>
      <c r="N627" s="48"/>
      <c r="O627" s="47" t="s">
        <v>468</v>
      </c>
      <c r="P627" s="48" t="s">
        <v>470</v>
      </c>
      <c r="Q627" s="48"/>
      <c r="R627" s="47" t="b">
        <v>0</v>
      </c>
      <c r="S627" s="48" t="s">
        <v>419</v>
      </c>
      <c r="T627" s="48" t="s">
        <v>420</v>
      </c>
      <c r="U627" s="48">
        <v>11</v>
      </c>
      <c r="V627" s="48" t="s">
        <v>86</v>
      </c>
      <c r="W627" s="48" t="s">
        <v>283</v>
      </c>
      <c r="X627" s="48" t="s">
        <v>421</v>
      </c>
      <c r="Y627" s="47"/>
      <c r="Z627" s="48" t="s">
        <v>84</v>
      </c>
      <c r="AA627" s="49">
        <v>12100</v>
      </c>
      <c r="AB627" s="49">
        <v>10890</v>
      </c>
      <c r="AC627" s="49">
        <v>5</v>
      </c>
      <c r="AD627" s="47" t="b">
        <v>1</v>
      </c>
      <c r="AE627" s="50">
        <v>10</v>
      </c>
      <c r="AF627" s="48" t="s">
        <v>9</v>
      </c>
      <c r="AG627" s="49">
        <v>1</v>
      </c>
      <c r="AH627" s="49">
        <v>10890</v>
      </c>
      <c r="AI627" s="49">
        <v>49500</v>
      </c>
      <c r="AJ627" s="49">
        <v>4950</v>
      </c>
      <c r="AK627" s="49">
        <v>54450</v>
      </c>
      <c r="AL627" s="50">
        <v>49500</v>
      </c>
      <c r="AM627" s="50">
        <v>4950</v>
      </c>
      <c r="AN627" s="50">
        <v>54450</v>
      </c>
      <c r="AO627" s="47"/>
      <c r="AP627" s="48" t="s">
        <v>84</v>
      </c>
      <c r="AQ627" s="51">
        <v>5</v>
      </c>
      <c r="AR627" s="48" t="s">
        <v>221</v>
      </c>
      <c r="AS627" s="48" t="s">
        <v>422</v>
      </c>
      <c r="AT627" s="47" t="b">
        <v>0</v>
      </c>
      <c r="AU627" s="48" t="s">
        <v>81</v>
      </c>
      <c r="AV627" s="48"/>
      <c r="AW627" s="48" t="s">
        <v>222</v>
      </c>
      <c r="AX627" s="48"/>
      <c r="AY627" s="48" t="s">
        <v>85</v>
      </c>
      <c r="AZ627" s="47" t="b">
        <v>0</v>
      </c>
      <c r="BA627" s="47"/>
      <c r="BB627" s="47"/>
      <c r="BC627" s="48"/>
      <c r="BD627" s="48"/>
      <c r="BE627" s="47" t="b">
        <v>0</v>
      </c>
      <c r="BF627" s="47" t="b">
        <v>0</v>
      </c>
      <c r="BG627" s="48"/>
      <c r="BH627" s="48"/>
      <c r="BI627" s="49">
        <v>0</v>
      </c>
      <c r="BJ627" s="49">
        <v>0</v>
      </c>
      <c r="BK627" s="49">
        <v>54450</v>
      </c>
      <c r="BL627" s="48"/>
      <c r="BM627" s="48"/>
      <c r="BN627" s="48"/>
      <c r="BO627" s="48"/>
      <c r="BP627" s="48" t="s">
        <v>86</v>
      </c>
      <c r="BQ627" s="48"/>
      <c r="BR627" s="48"/>
      <c r="BS627" s="48">
        <v>0</v>
      </c>
      <c r="BT627" s="48"/>
      <c r="BU627" s="48"/>
      <c r="BW627" s="24" t="str">
        <f ca="1">VLOOKUP(BX627,Data!B:D,3,0)</f>
        <v>김화니</v>
      </c>
      <c r="BX627" s="24" t="str">
        <f>IFERROR(VLOOKUP(M627, 할인점점포등록!E:I, 5, 0), M627)</f>
        <v>백제약품영등포지점</v>
      </c>
    </row>
    <row r="628" spans="2:76" ht="16.5" customHeight="1" x14ac:dyDescent="0.3">
      <c r="B628" s="47"/>
      <c r="C628" s="47" t="b">
        <v>1</v>
      </c>
      <c r="D628" s="48"/>
      <c r="E628" s="48" t="s">
        <v>211</v>
      </c>
      <c r="F628" s="48">
        <v>202610060019</v>
      </c>
      <c r="G628" s="52">
        <v>46301</v>
      </c>
      <c r="H628" s="48" t="s">
        <v>82</v>
      </c>
      <c r="I628" s="48" t="s">
        <v>83</v>
      </c>
      <c r="J628" s="48" t="s">
        <v>212</v>
      </c>
      <c r="K628" s="48" t="s">
        <v>213</v>
      </c>
      <c r="L628" s="48" t="s">
        <v>467</v>
      </c>
      <c r="M628" s="48" t="s">
        <v>467</v>
      </c>
      <c r="N628" s="48"/>
      <c r="O628" s="47" t="s">
        <v>468</v>
      </c>
      <c r="P628" s="48" t="s">
        <v>470</v>
      </c>
      <c r="Q628" s="48"/>
      <c r="R628" s="47" t="b">
        <v>0</v>
      </c>
      <c r="S628" s="48" t="s">
        <v>382</v>
      </c>
      <c r="T628" s="48" t="s">
        <v>341</v>
      </c>
      <c r="U628" s="48">
        <v>30</v>
      </c>
      <c r="V628" s="48" t="s">
        <v>218</v>
      </c>
      <c r="W628" s="48" t="s">
        <v>219</v>
      </c>
      <c r="X628" s="48" t="s">
        <v>225</v>
      </c>
      <c r="Y628" s="47"/>
      <c r="Z628" s="48" t="s">
        <v>84</v>
      </c>
      <c r="AA628" s="49">
        <v>62730</v>
      </c>
      <c r="AB628" s="49">
        <v>56457</v>
      </c>
      <c r="AC628" s="49">
        <v>5</v>
      </c>
      <c r="AD628" s="47" t="b">
        <v>1</v>
      </c>
      <c r="AE628" s="50">
        <v>10</v>
      </c>
      <c r="AF628" s="48" t="s">
        <v>9</v>
      </c>
      <c r="AG628" s="49">
        <v>1</v>
      </c>
      <c r="AH628" s="49">
        <v>56457</v>
      </c>
      <c r="AI628" s="49">
        <v>256623</v>
      </c>
      <c r="AJ628" s="49">
        <v>25662</v>
      </c>
      <c r="AK628" s="49">
        <v>282285</v>
      </c>
      <c r="AL628" s="50">
        <v>256623</v>
      </c>
      <c r="AM628" s="50">
        <v>25662</v>
      </c>
      <c r="AN628" s="50">
        <v>282285</v>
      </c>
      <c r="AO628" s="47"/>
      <c r="AP628" s="48" t="s">
        <v>84</v>
      </c>
      <c r="AQ628" s="51">
        <v>5</v>
      </c>
      <c r="AR628" s="48" t="s">
        <v>221</v>
      </c>
      <c r="AS628" s="48" t="s">
        <v>383</v>
      </c>
      <c r="AT628" s="47" t="b">
        <v>0</v>
      </c>
      <c r="AU628" s="48" t="s">
        <v>81</v>
      </c>
      <c r="AV628" s="48"/>
      <c r="AW628" s="48" t="s">
        <v>222</v>
      </c>
      <c r="AX628" s="48"/>
      <c r="AY628" s="48" t="s">
        <v>85</v>
      </c>
      <c r="AZ628" s="47" t="b">
        <v>0</v>
      </c>
      <c r="BA628" s="47"/>
      <c r="BB628" s="47"/>
      <c r="BC628" s="48"/>
      <c r="BD628" s="48"/>
      <c r="BE628" s="47" t="b">
        <v>0</v>
      </c>
      <c r="BF628" s="47" t="b">
        <v>0</v>
      </c>
      <c r="BG628" s="48"/>
      <c r="BH628" s="48"/>
      <c r="BI628" s="49">
        <v>0</v>
      </c>
      <c r="BJ628" s="49">
        <v>0</v>
      </c>
      <c r="BK628" s="49">
        <v>282285</v>
      </c>
      <c r="BL628" s="48"/>
      <c r="BM628" s="48"/>
      <c r="BN628" s="48"/>
      <c r="BO628" s="48"/>
      <c r="BP628" s="48" t="s">
        <v>181</v>
      </c>
      <c r="BQ628" s="48"/>
      <c r="BR628" s="48"/>
      <c r="BS628" s="48">
        <v>0</v>
      </c>
      <c r="BT628" s="48"/>
      <c r="BU628" s="48"/>
      <c r="BW628" s="24" t="str">
        <f ca="1">VLOOKUP(BX628,Data!B:D,3,0)</f>
        <v>김화니</v>
      </c>
      <c r="BX628" s="24" t="str">
        <f>IFERROR(VLOOKUP(M628, 할인점점포등록!E:I, 5, 0), M628)</f>
        <v>백제약품영등포지점</v>
      </c>
    </row>
    <row r="629" spans="2:76" ht="16.5" customHeight="1" x14ac:dyDescent="0.3">
      <c r="B629" s="47"/>
      <c r="C629" s="47" t="b">
        <v>1</v>
      </c>
      <c r="D629" s="48"/>
      <c r="E629" s="48" t="s">
        <v>211</v>
      </c>
      <c r="F629" s="48">
        <v>202610060019</v>
      </c>
      <c r="G629" s="52">
        <v>46301</v>
      </c>
      <c r="H629" s="48" t="s">
        <v>82</v>
      </c>
      <c r="I629" s="48" t="s">
        <v>83</v>
      </c>
      <c r="J629" s="48" t="s">
        <v>212</v>
      </c>
      <c r="K629" s="48" t="s">
        <v>213</v>
      </c>
      <c r="L629" s="48" t="s">
        <v>467</v>
      </c>
      <c r="M629" s="48" t="s">
        <v>467</v>
      </c>
      <c r="N629" s="48"/>
      <c r="O629" s="47" t="s">
        <v>468</v>
      </c>
      <c r="P629" s="48" t="s">
        <v>470</v>
      </c>
      <c r="Q629" s="48"/>
      <c r="R629" s="47" t="b">
        <v>0</v>
      </c>
      <c r="S629" s="48" t="s">
        <v>343</v>
      </c>
      <c r="T629" s="48" t="s">
        <v>325</v>
      </c>
      <c r="U629" s="48">
        <v>100</v>
      </c>
      <c r="V629" s="48" t="s">
        <v>218</v>
      </c>
      <c r="W629" s="48" t="s">
        <v>219</v>
      </c>
      <c r="X629" s="48" t="s">
        <v>225</v>
      </c>
      <c r="Y629" s="47"/>
      <c r="Z629" s="48" t="s">
        <v>84</v>
      </c>
      <c r="AA629" s="49">
        <v>175100</v>
      </c>
      <c r="AB629" s="49">
        <v>157590</v>
      </c>
      <c r="AC629" s="49">
        <v>10</v>
      </c>
      <c r="AD629" s="47" t="b">
        <v>1</v>
      </c>
      <c r="AE629" s="50">
        <v>10</v>
      </c>
      <c r="AF629" s="48" t="s">
        <v>9</v>
      </c>
      <c r="AG629" s="49">
        <v>1</v>
      </c>
      <c r="AH629" s="49">
        <v>157590</v>
      </c>
      <c r="AI629" s="49">
        <v>1432636</v>
      </c>
      <c r="AJ629" s="49">
        <v>143264</v>
      </c>
      <c r="AK629" s="49">
        <v>1575900</v>
      </c>
      <c r="AL629" s="50">
        <v>1432636</v>
      </c>
      <c r="AM629" s="50">
        <v>143264</v>
      </c>
      <c r="AN629" s="50">
        <v>1575900</v>
      </c>
      <c r="AO629" s="47"/>
      <c r="AP629" s="48" t="s">
        <v>84</v>
      </c>
      <c r="AQ629" s="51">
        <v>10</v>
      </c>
      <c r="AR629" s="48" t="s">
        <v>221</v>
      </c>
      <c r="AS629" s="48" t="s">
        <v>344</v>
      </c>
      <c r="AT629" s="47" t="b">
        <v>0</v>
      </c>
      <c r="AU629" s="48" t="s">
        <v>81</v>
      </c>
      <c r="AV629" s="48"/>
      <c r="AW629" s="48" t="s">
        <v>222</v>
      </c>
      <c r="AX629" s="48"/>
      <c r="AY629" s="48" t="s">
        <v>85</v>
      </c>
      <c r="AZ629" s="47" t="b">
        <v>0</v>
      </c>
      <c r="BA629" s="47"/>
      <c r="BB629" s="47"/>
      <c r="BC629" s="48"/>
      <c r="BD629" s="48"/>
      <c r="BE629" s="47" t="b">
        <v>0</v>
      </c>
      <c r="BF629" s="47" t="b">
        <v>0</v>
      </c>
      <c r="BG629" s="48"/>
      <c r="BH629" s="48"/>
      <c r="BI629" s="49">
        <v>0</v>
      </c>
      <c r="BJ629" s="49">
        <v>0</v>
      </c>
      <c r="BK629" s="49">
        <v>1575900</v>
      </c>
      <c r="BL629" s="48"/>
      <c r="BM629" s="48"/>
      <c r="BN629" s="48"/>
      <c r="BO629" s="48"/>
      <c r="BP629" s="48" t="s">
        <v>181</v>
      </c>
      <c r="BQ629" s="48"/>
      <c r="BR629" s="48"/>
      <c r="BS629" s="48">
        <v>0</v>
      </c>
      <c r="BT629" s="48"/>
      <c r="BU629" s="48"/>
      <c r="BW629" s="24" t="str">
        <f ca="1">VLOOKUP(BX629,Data!B:D,3,0)</f>
        <v>김화니</v>
      </c>
      <c r="BX629" s="24" t="str">
        <f>IFERROR(VLOOKUP(M629, 할인점점포등록!E:I, 5, 0), M629)</f>
        <v>백제약품영등포지점</v>
      </c>
    </row>
    <row r="630" spans="2:76" ht="16.5" customHeight="1" x14ac:dyDescent="0.3">
      <c r="B630" s="47"/>
      <c r="C630" s="47" t="b">
        <v>1</v>
      </c>
      <c r="D630" s="48"/>
      <c r="E630" s="48" t="s">
        <v>211</v>
      </c>
      <c r="F630" s="48">
        <v>202610060019</v>
      </c>
      <c r="G630" s="52">
        <v>46301</v>
      </c>
      <c r="H630" s="48" t="s">
        <v>82</v>
      </c>
      <c r="I630" s="48" t="s">
        <v>83</v>
      </c>
      <c r="J630" s="48" t="s">
        <v>212</v>
      </c>
      <c r="K630" s="48" t="s">
        <v>213</v>
      </c>
      <c r="L630" s="48" t="s">
        <v>467</v>
      </c>
      <c r="M630" s="48" t="s">
        <v>467</v>
      </c>
      <c r="N630" s="48"/>
      <c r="O630" s="47" t="s">
        <v>468</v>
      </c>
      <c r="P630" s="48" t="s">
        <v>470</v>
      </c>
      <c r="Q630" s="48"/>
      <c r="R630" s="47" t="b">
        <v>0</v>
      </c>
      <c r="S630" s="48" t="s">
        <v>241</v>
      </c>
      <c r="T630" s="48" t="s">
        <v>242</v>
      </c>
      <c r="U630" s="48">
        <v>28</v>
      </c>
      <c r="V630" s="48" t="s">
        <v>234</v>
      </c>
      <c r="W630" s="48" t="s">
        <v>235</v>
      </c>
      <c r="X630" s="48" t="s">
        <v>236</v>
      </c>
      <c r="Y630" s="47"/>
      <c r="Z630" s="48" t="s">
        <v>84</v>
      </c>
      <c r="AA630" s="49">
        <v>12712</v>
      </c>
      <c r="AB630" s="49">
        <v>11441</v>
      </c>
      <c r="AC630" s="49">
        <v>60</v>
      </c>
      <c r="AD630" s="47" t="b">
        <v>1</v>
      </c>
      <c r="AE630" s="50">
        <v>10</v>
      </c>
      <c r="AF630" s="48" t="s">
        <v>9</v>
      </c>
      <c r="AG630" s="49">
        <v>1</v>
      </c>
      <c r="AH630" s="49">
        <v>11441</v>
      </c>
      <c r="AI630" s="49">
        <v>624055</v>
      </c>
      <c r="AJ630" s="49">
        <v>62405</v>
      </c>
      <c r="AK630" s="49">
        <v>686460</v>
      </c>
      <c r="AL630" s="50">
        <v>624055</v>
      </c>
      <c r="AM630" s="50">
        <v>62405</v>
      </c>
      <c r="AN630" s="50">
        <v>686460</v>
      </c>
      <c r="AO630" s="47"/>
      <c r="AP630" s="48" t="s">
        <v>84</v>
      </c>
      <c r="AQ630" s="51">
        <v>60</v>
      </c>
      <c r="AR630" s="48" t="s">
        <v>221</v>
      </c>
      <c r="AS630" s="48">
        <v>26001</v>
      </c>
      <c r="AT630" s="47" t="b">
        <v>0</v>
      </c>
      <c r="AU630" s="48" t="s">
        <v>81</v>
      </c>
      <c r="AV630" s="48"/>
      <c r="AW630" s="48" t="s">
        <v>222</v>
      </c>
      <c r="AX630" s="48"/>
      <c r="AY630" s="48" t="s">
        <v>85</v>
      </c>
      <c r="AZ630" s="47" t="b">
        <v>0</v>
      </c>
      <c r="BA630" s="47"/>
      <c r="BB630" s="47"/>
      <c r="BC630" s="48"/>
      <c r="BD630" s="48"/>
      <c r="BE630" s="47" t="b">
        <v>0</v>
      </c>
      <c r="BF630" s="47" t="b">
        <v>0</v>
      </c>
      <c r="BG630" s="48"/>
      <c r="BH630" s="48"/>
      <c r="BI630" s="49">
        <v>0</v>
      </c>
      <c r="BJ630" s="49">
        <v>0</v>
      </c>
      <c r="BK630" s="49">
        <v>686460</v>
      </c>
      <c r="BL630" s="48"/>
      <c r="BM630" s="48"/>
      <c r="BN630" s="48"/>
      <c r="BO630" s="48"/>
      <c r="BP630" s="48" t="s">
        <v>181</v>
      </c>
      <c r="BQ630" s="48"/>
      <c r="BR630" s="48"/>
      <c r="BS630" s="48">
        <v>0</v>
      </c>
      <c r="BT630" s="48"/>
      <c r="BU630" s="48"/>
      <c r="BW630" s="24" t="str">
        <f ca="1">VLOOKUP(BX630,Data!B:D,3,0)</f>
        <v>김화니</v>
      </c>
      <c r="BX630" s="24" t="str">
        <f>IFERROR(VLOOKUP(M630, 할인점점포등록!E:I, 5, 0), M630)</f>
        <v>백제약품영등포지점</v>
      </c>
    </row>
    <row r="631" spans="2:76" ht="16.5" customHeight="1" x14ac:dyDescent="0.3">
      <c r="B631" s="47"/>
      <c r="C631" s="47" t="b">
        <v>1</v>
      </c>
      <c r="D631" s="48"/>
      <c r="E631" s="48" t="s">
        <v>211</v>
      </c>
      <c r="F631" s="48">
        <v>202610060019</v>
      </c>
      <c r="G631" s="52">
        <v>46301</v>
      </c>
      <c r="H631" s="48" t="s">
        <v>82</v>
      </c>
      <c r="I631" s="48" t="s">
        <v>83</v>
      </c>
      <c r="J631" s="48" t="s">
        <v>212</v>
      </c>
      <c r="K631" s="48" t="s">
        <v>213</v>
      </c>
      <c r="L631" s="48" t="s">
        <v>467</v>
      </c>
      <c r="M631" s="48" t="s">
        <v>467</v>
      </c>
      <c r="N631" s="48"/>
      <c r="O631" s="47" t="s">
        <v>468</v>
      </c>
      <c r="P631" s="48" t="s">
        <v>470</v>
      </c>
      <c r="Q631" s="48"/>
      <c r="R631" s="47" t="b">
        <v>0</v>
      </c>
      <c r="S631" s="48" t="s">
        <v>570</v>
      </c>
      <c r="T631" s="48" t="s">
        <v>571</v>
      </c>
      <c r="U631" s="48">
        <v>30</v>
      </c>
      <c r="V631" s="48" t="s">
        <v>234</v>
      </c>
      <c r="W631" s="48" t="s">
        <v>235</v>
      </c>
      <c r="X631" s="48" t="s">
        <v>236</v>
      </c>
      <c r="Y631" s="47"/>
      <c r="Z631" s="48" t="s">
        <v>84</v>
      </c>
      <c r="AA631" s="49">
        <v>15600</v>
      </c>
      <c r="AB631" s="49">
        <v>14040</v>
      </c>
      <c r="AC631" s="49">
        <v>20</v>
      </c>
      <c r="AD631" s="47" t="b">
        <v>1</v>
      </c>
      <c r="AE631" s="50">
        <v>10</v>
      </c>
      <c r="AF631" s="48" t="s">
        <v>9</v>
      </c>
      <c r="AG631" s="49">
        <v>1</v>
      </c>
      <c r="AH631" s="49">
        <v>14040</v>
      </c>
      <c r="AI631" s="49">
        <v>255273</v>
      </c>
      <c r="AJ631" s="49">
        <v>25527</v>
      </c>
      <c r="AK631" s="49">
        <v>280800</v>
      </c>
      <c r="AL631" s="50">
        <v>255273</v>
      </c>
      <c r="AM631" s="50">
        <v>25527</v>
      </c>
      <c r="AN631" s="50">
        <v>280800</v>
      </c>
      <c r="AO631" s="47"/>
      <c r="AP631" s="48" t="s">
        <v>84</v>
      </c>
      <c r="AQ631" s="51">
        <v>20</v>
      </c>
      <c r="AR631" s="48" t="s">
        <v>221</v>
      </c>
      <c r="AS631" s="48">
        <v>26001</v>
      </c>
      <c r="AT631" s="47" t="b">
        <v>0</v>
      </c>
      <c r="AU631" s="48" t="s">
        <v>81</v>
      </c>
      <c r="AV631" s="48"/>
      <c r="AW631" s="48" t="s">
        <v>222</v>
      </c>
      <c r="AX631" s="48"/>
      <c r="AY631" s="48" t="s">
        <v>85</v>
      </c>
      <c r="AZ631" s="47" t="b">
        <v>0</v>
      </c>
      <c r="BA631" s="47"/>
      <c r="BB631" s="47"/>
      <c r="BC631" s="48"/>
      <c r="BD631" s="48"/>
      <c r="BE631" s="47" t="b">
        <v>0</v>
      </c>
      <c r="BF631" s="47" t="b">
        <v>0</v>
      </c>
      <c r="BG631" s="48"/>
      <c r="BH631" s="48"/>
      <c r="BI631" s="49">
        <v>0</v>
      </c>
      <c r="BJ631" s="49">
        <v>0</v>
      </c>
      <c r="BK631" s="49">
        <v>280800</v>
      </c>
      <c r="BL631" s="48"/>
      <c r="BM631" s="48"/>
      <c r="BN631" s="48"/>
      <c r="BO631" s="48"/>
      <c r="BP631" s="48" t="s">
        <v>181</v>
      </c>
      <c r="BQ631" s="48"/>
      <c r="BR631" s="48"/>
      <c r="BS631" s="48">
        <v>0</v>
      </c>
      <c r="BT631" s="48"/>
      <c r="BU631" s="48"/>
      <c r="BW631" s="24" t="str">
        <f ca="1">VLOOKUP(BX631,Data!B:D,3,0)</f>
        <v>김화니</v>
      </c>
      <c r="BX631" s="24" t="str">
        <f>IFERROR(VLOOKUP(M631, 할인점점포등록!E:I, 5, 0), M631)</f>
        <v>백제약품영등포지점</v>
      </c>
    </row>
    <row r="632" spans="2:76" ht="16.5" customHeight="1" x14ac:dyDescent="0.3">
      <c r="B632" s="47"/>
      <c r="C632" s="47" t="b">
        <v>1</v>
      </c>
      <c r="D632" s="48"/>
      <c r="E632" s="48" t="s">
        <v>211</v>
      </c>
      <c r="F632" s="48">
        <v>202610060019</v>
      </c>
      <c r="G632" s="52">
        <v>46301</v>
      </c>
      <c r="H632" s="48" t="s">
        <v>82</v>
      </c>
      <c r="I632" s="48" t="s">
        <v>83</v>
      </c>
      <c r="J632" s="48" t="s">
        <v>212</v>
      </c>
      <c r="K632" s="48" t="s">
        <v>213</v>
      </c>
      <c r="L632" s="48" t="s">
        <v>467</v>
      </c>
      <c r="M632" s="48" t="s">
        <v>467</v>
      </c>
      <c r="N632" s="48"/>
      <c r="O632" s="47" t="s">
        <v>468</v>
      </c>
      <c r="P632" s="48" t="s">
        <v>470</v>
      </c>
      <c r="Q632" s="48"/>
      <c r="R632" s="47" t="b">
        <v>0</v>
      </c>
      <c r="S632" s="48" t="s">
        <v>265</v>
      </c>
      <c r="T632" s="48" t="s">
        <v>266</v>
      </c>
      <c r="U632" s="48">
        <v>30</v>
      </c>
      <c r="V632" s="48" t="s">
        <v>234</v>
      </c>
      <c r="W632" s="48" t="s">
        <v>235</v>
      </c>
      <c r="X632" s="48" t="s">
        <v>236</v>
      </c>
      <c r="Y632" s="47"/>
      <c r="Z632" s="48" t="s">
        <v>84</v>
      </c>
      <c r="AA632" s="49">
        <v>6390</v>
      </c>
      <c r="AB632" s="49">
        <v>5751</v>
      </c>
      <c r="AC632" s="49">
        <v>10</v>
      </c>
      <c r="AD632" s="47" t="b">
        <v>1</v>
      </c>
      <c r="AE632" s="50">
        <v>10</v>
      </c>
      <c r="AF632" s="48" t="s">
        <v>9</v>
      </c>
      <c r="AG632" s="49">
        <v>1</v>
      </c>
      <c r="AH632" s="49">
        <v>5751</v>
      </c>
      <c r="AI632" s="49">
        <v>52282</v>
      </c>
      <c r="AJ632" s="49">
        <v>5228</v>
      </c>
      <c r="AK632" s="49">
        <v>57510</v>
      </c>
      <c r="AL632" s="50">
        <v>52282</v>
      </c>
      <c r="AM632" s="50">
        <v>5228</v>
      </c>
      <c r="AN632" s="50">
        <v>57510</v>
      </c>
      <c r="AO632" s="47"/>
      <c r="AP632" s="48" t="s">
        <v>84</v>
      </c>
      <c r="AQ632" s="51">
        <v>10</v>
      </c>
      <c r="AR632" s="48" t="s">
        <v>221</v>
      </c>
      <c r="AS632" s="48">
        <v>24001</v>
      </c>
      <c r="AT632" s="47" t="b">
        <v>0</v>
      </c>
      <c r="AU632" s="48" t="s">
        <v>81</v>
      </c>
      <c r="AV632" s="48"/>
      <c r="AW632" s="48" t="s">
        <v>222</v>
      </c>
      <c r="AX632" s="48"/>
      <c r="AY632" s="48" t="s">
        <v>85</v>
      </c>
      <c r="AZ632" s="47" t="b">
        <v>0</v>
      </c>
      <c r="BA632" s="47"/>
      <c r="BB632" s="47"/>
      <c r="BC632" s="48"/>
      <c r="BD632" s="48"/>
      <c r="BE632" s="47" t="b">
        <v>0</v>
      </c>
      <c r="BF632" s="47" t="b">
        <v>0</v>
      </c>
      <c r="BG632" s="48"/>
      <c r="BH632" s="48"/>
      <c r="BI632" s="49">
        <v>0</v>
      </c>
      <c r="BJ632" s="49">
        <v>0</v>
      </c>
      <c r="BK632" s="49">
        <v>57510</v>
      </c>
      <c r="BL632" s="48"/>
      <c r="BM632" s="48"/>
      <c r="BN632" s="48"/>
      <c r="BO632" s="48"/>
      <c r="BP632" s="48" t="s">
        <v>181</v>
      </c>
      <c r="BQ632" s="48"/>
      <c r="BR632" s="48"/>
      <c r="BS632" s="48">
        <v>0</v>
      </c>
      <c r="BT632" s="48"/>
      <c r="BU632" s="48"/>
      <c r="BW632" s="24" t="str">
        <f ca="1">VLOOKUP(BX632,Data!B:D,3,0)</f>
        <v>김화니</v>
      </c>
      <c r="BX632" s="24" t="str">
        <f>IFERROR(VLOOKUP(M632, 할인점점포등록!E:I, 5, 0), M632)</f>
        <v>백제약품영등포지점</v>
      </c>
    </row>
    <row r="633" spans="2:76" ht="16.5" customHeight="1" x14ac:dyDescent="0.3">
      <c r="B633" s="47"/>
      <c r="C633" s="47" t="b">
        <v>1</v>
      </c>
      <c r="D633" s="48"/>
      <c r="E633" s="48" t="s">
        <v>211</v>
      </c>
      <c r="F633" s="48">
        <v>202610060019</v>
      </c>
      <c r="G633" s="52">
        <v>46301</v>
      </c>
      <c r="H633" s="48" t="s">
        <v>82</v>
      </c>
      <c r="I633" s="48" t="s">
        <v>83</v>
      </c>
      <c r="J633" s="48" t="s">
        <v>212</v>
      </c>
      <c r="K633" s="48" t="s">
        <v>213</v>
      </c>
      <c r="L633" s="48" t="s">
        <v>467</v>
      </c>
      <c r="M633" s="48" t="s">
        <v>467</v>
      </c>
      <c r="N633" s="48"/>
      <c r="O633" s="47" t="s">
        <v>468</v>
      </c>
      <c r="P633" s="48" t="s">
        <v>470</v>
      </c>
      <c r="Q633" s="48"/>
      <c r="R633" s="47" t="b">
        <v>0</v>
      </c>
      <c r="S633" s="48" t="s">
        <v>317</v>
      </c>
      <c r="T633" s="48" t="s">
        <v>318</v>
      </c>
      <c r="U633" s="48">
        <v>21</v>
      </c>
      <c r="V633" s="48" t="s">
        <v>218</v>
      </c>
      <c r="W633" s="48" t="s">
        <v>219</v>
      </c>
      <c r="X633" s="48" t="s">
        <v>225</v>
      </c>
      <c r="Y633" s="47"/>
      <c r="Z633" s="48" t="s">
        <v>84</v>
      </c>
      <c r="AA633" s="49">
        <v>33600</v>
      </c>
      <c r="AB633" s="49">
        <v>30240</v>
      </c>
      <c r="AC633" s="49">
        <v>100</v>
      </c>
      <c r="AD633" s="47" t="b">
        <v>1</v>
      </c>
      <c r="AE633" s="50">
        <v>10</v>
      </c>
      <c r="AF633" s="48" t="s">
        <v>9</v>
      </c>
      <c r="AG633" s="49">
        <v>1</v>
      </c>
      <c r="AH633" s="49">
        <v>30240</v>
      </c>
      <c r="AI633" s="49">
        <v>2749091</v>
      </c>
      <c r="AJ633" s="49">
        <v>274909</v>
      </c>
      <c r="AK633" s="49">
        <v>3024000</v>
      </c>
      <c r="AL633" s="50">
        <v>2749091</v>
      </c>
      <c r="AM633" s="50">
        <v>274909</v>
      </c>
      <c r="AN633" s="50">
        <v>3024000</v>
      </c>
      <c r="AO633" s="47"/>
      <c r="AP633" s="48" t="s">
        <v>84</v>
      </c>
      <c r="AQ633" s="51">
        <v>100</v>
      </c>
      <c r="AR633" s="48" t="s">
        <v>221</v>
      </c>
      <c r="AS633" s="48">
        <v>25002</v>
      </c>
      <c r="AT633" s="47" t="b">
        <v>0</v>
      </c>
      <c r="AU633" s="48" t="s">
        <v>81</v>
      </c>
      <c r="AV633" s="48"/>
      <c r="AW633" s="48" t="s">
        <v>222</v>
      </c>
      <c r="AX633" s="48"/>
      <c r="AY633" s="48" t="s">
        <v>85</v>
      </c>
      <c r="AZ633" s="47" t="b">
        <v>0</v>
      </c>
      <c r="BA633" s="47"/>
      <c r="BB633" s="47"/>
      <c r="BC633" s="48"/>
      <c r="BD633" s="48"/>
      <c r="BE633" s="47" t="b">
        <v>0</v>
      </c>
      <c r="BF633" s="47" t="b">
        <v>0</v>
      </c>
      <c r="BG633" s="48"/>
      <c r="BH633" s="48"/>
      <c r="BI633" s="49">
        <v>0</v>
      </c>
      <c r="BJ633" s="49">
        <v>0</v>
      </c>
      <c r="BK633" s="49">
        <v>3024000</v>
      </c>
      <c r="BL633" s="48"/>
      <c r="BM633" s="48"/>
      <c r="BN633" s="48"/>
      <c r="BO633" s="48"/>
      <c r="BP633" s="48" t="s">
        <v>181</v>
      </c>
      <c r="BQ633" s="48"/>
      <c r="BR633" s="48"/>
      <c r="BS633" s="48">
        <v>0</v>
      </c>
      <c r="BT633" s="48"/>
      <c r="BU633" s="48"/>
      <c r="BW633" s="24" t="str">
        <f ca="1">VLOOKUP(BX633,Data!B:D,3,0)</f>
        <v>김화니</v>
      </c>
      <c r="BX633" s="24" t="str">
        <f>IFERROR(VLOOKUP(M633, 할인점점포등록!E:I, 5, 0), M633)</f>
        <v>백제약품영등포지점</v>
      </c>
    </row>
    <row r="634" spans="2:76" ht="16.5" customHeight="1" x14ac:dyDescent="0.3">
      <c r="B634" s="47"/>
      <c r="C634" s="47" t="b">
        <v>1</v>
      </c>
      <c r="D634" s="48"/>
      <c r="E634" s="48" t="s">
        <v>211</v>
      </c>
      <c r="F634" s="48">
        <v>202610060019</v>
      </c>
      <c r="G634" s="52">
        <v>46301</v>
      </c>
      <c r="H634" s="48" t="s">
        <v>82</v>
      </c>
      <c r="I634" s="48" t="s">
        <v>83</v>
      </c>
      <c r="J634" s="48" t="s">
        <v>212</v>
      </c>
      <c r="K634" s="48" t="s">
        <v>213</v>
      </c>
      <c r="L634" s="48" t="s">
        <v>467</v>
      </c>
      <c r="M634" s="48" t="s">
        <v>467</v>
      </c>
      <c r="N634" s="48"/>
      <c r="O634" s="47" t="s">
        <v>468</v>
      </c>
      <c r="P634" s="48" t="s">
        <v>470</v>
      </c>
      <c r="Q634" s="48"/>
      <c r="R634" s="47" t="b">
        <v>0</v>
      </c>
      <c r="S634" s="48" t="s">
        <v>442</v>
      </c>
      <c r="T634" s="48" t="s">
        <v>443</v>
      </c>
      <c r="U634" s="48">
        <v>30</v>
      </c>
      <c r="V634" s="48" t="s">
        <v>234</v>
      </c>
      <c r="W634" s="48" t="s">
        <v>235</v>
      </c>
      <c r="X634" s="48" t="s">
        <v>236</v>
      </c>
      <c r="Y634" s="47"/>
      <c r="Z634" s="48" t="s">
        <v>84</v>
      </c>
      <c r="AA634" s="49">
        <v>20760</v>
      </c>
      <c r="AB634" s="49">
        <v>18684</v>
      </c>
      <c r="AC634" s="49">
        <v>5</v>
      </c>
      <c r="AD634" s="47" t="b">
        <v>1</v>
      </c>
      <c r="AE634" s="50">
        <v>10</v>
      </c>
      <c r="AF634" s="48" t="s">
        <v>9</v>
      </c>
      <c r="AG634" s="49">
        <v>1</v>
      </c>
      <c r="AH634" s="49">
        <v>18684</v>
      </c>
      <c r="AI634" s="49">
        <v>84927</v>
      </c>
      <c r="AJ634" s="49">
        <v>8493</v>
      </c>
      <c r="AK634" s="49">
        <v>93420</v>
      </c>
      <c r="AL634" s="50">
        <v>84927</v>
      </c>
      <c r="AM634" s="50">
        <v>8493</v>
      </c>
      <c r="AN634" s="50">
        <v>93420</v>
      </c>
      <c r="AO634" s="47"/>
      <c r="AP634" s="48" t="s">
        <v>84</v>
      </c>
      <c r="AQ634" s="51">
        <v>5</v>
      </c>
      <c r="AR634" s="48" t="s">
        <v>221</v>
      </c>
      <c r="AS634" s="48">
        <v>25001</v>
      </c>
      <c r="AT634" s="47" t="b">
        <v>0</v>
      </c>
      <c r="AU634" s="48" t="s">
        <v>81</v>
      </c>
      <c r="AV634" s="48"/>
      <c r="AW634" s="48" t="s">
        <v>222</v>
      </c>
      <c r="AX634" s="48"/>
      <c r="AY634" s="48" t="s">
        <v>85</v>
      </c>
      <c r="AZ634" s="47" t="b">
        <v>0</v>
      </c>
      <c r="BA634" s="47"/>
      <c r="BB634" s="47"/>
      <c r="BC634" s="48"/>
      <c r="BD634" s="48"/>
      <c r="BE634" s="47" t="b">
        <v>0</v>
      </c>
      <c r="BF634" s="47" t="b">
        <v>0</v>
      </c>
      <c r="BG634" s="48"/>
      <c r="BH634" s="48"/>
      <c r="BI634" s="49">
        <v>0</v>
      </c>
      <c r="BJ634" s="49">
        <v>0</v>
      </c>
      <c r="BK634" s="49">
        <v>93420</v>
      </c>
      <c r="BL634" s="48"/>
      <c r="BM634" s="48"/>
      <c r="BN634" s="48"/>
      <c r="BO634" s="48"/>
      <c r="BP634" s="48" t="s">
        <v>181</v>
      </c>
      <c r="BQ634" s="48"/>
      <c r="BR634" s="48"/>
      <c r="BS634" s="48">
        <v>0</v>
      </c>
      <c r="BT634" s="48"/>
      <c r="BU634" s="48"/>
      <c r="BW634" s="24" t="str">
        <f ca="1">VLOOKUP(BX634,Data!B:D,3,0)</f>
        <v>김화니</v>
      </c>
      <c r="BX634" s="24" t="str">
        <f>IFERROR(VLOOKUP(M634, 할인점점포등록!E:I, 5, 0), M634)</f>
        <v>백제약품영등포지점</v>
      </c>
    </row>
    <row r="635" spans="2:76" ht="16.5" customHeight="1" x14ac:dyDescent="0.3">
      <c r="B635" s="47"/>
      <c r="C635" s="47" t="b">
        <v>1</v>
      </c>
      <c r="D635" s="48"/>
      <c r="E635" s="48" t="s">
        <v>211</v>
      </c>
      <c r="F635" s="48">
        <v>202610060019</v>
      </c>
      <c r="G635" s="52">
        <v>46301</v>
      </c>
      <c r="H635" s="48" t="s">
        <v>82</v>
      </c>
      <c r="I635" s="48" t="s">
        <v>83</v>
      </c>
      <c r="J635" s="48" t="s">
        <v>212</v>
      </c>
      <c r="K635" s="48" t="s">
        <v>213</v>
      </c>
      <c r="L635" s="48" t="s">
        <v>467</v>
      </c>
      <c r="M635" s="48" t="s">
        <v>467</v>
      </c>
      <c r="N635" s="48"/>
      <c r="O635" s="47" t="s">
        <v>468</v>
      </c>
      <c r="P635" s="48" t="s">
        <v>470</v>
      </c>
      <c r="Q635" s="48"/>
      <c r="R635" s="47" t="b">
        <v>0</v>
      </c>
      <c r="S635" s="48" t="s">
        <v>433</v>
      </c>
      <c r="T635" s="48" t="s">
        <v>434</v>
      </c>
      <c r="U635" s="48">
        <v>30</v>
      </c>
      <c r="V635" s="48" t="s">
        <v>234</v>
      </c>
      <c r="W635" s="48" t="s">
        <v>235</v>
      </c>
      <c r="X635" s="48" t="s">
        <v>236</v>
      </c>
      <c r="Y635" s="47"/>
      <c r="Z635" s="48" t="s">
        <v>84</v>
      </c>
      <c r="AA635" s="49">
        <v>17760</v>
      </c>
      <c r="AB635" s="49">
        <v>15984</v>
      </c>
      <c r="AC635" s="49">
        <v>10</v>
      </c>
      <c r="AD635" s="47" t="b">
        <v>1</v>
      </c>
      <c r="AE635" s="50">
        <v>10</v>
      </c>
      <c r="AF635" s="48" t="s">
        <v>9</v>
      </c>
      <c r="AG635" s="49">
        <v>1</v>
      </c>
      <c r="AH635" s="49">
        <v>15984</v>
      </c>
      <c r="AI635" s="49">
        <v>145309</v>
      </c>
      <c r="AJ635" s="49">
        <v>14531</v>
      </c>
      <c r="AK635" s="49">
        <v>159840</v>
      </c>
      <c r="AL635" s="50">
        <v>145309</v>
      </c>
      <c r="AM635" s="50">
        <v>14531</v>
      </c>
      <c r="AN635" s="50">
        <v>159840</v>
      </c>
      <c r="AO635" s="47"/>
      <c r="AP635" s="48" t="s">
        <v>84</v>
      </c>
      <c r="AQ635" s="51">
        <v>10</v>
      </c>
      <c r="AR635" s="48" t="s">
        <v>221</v>
      </c>
      <c r="AS635" s="48">
        <v>25001</v>
      </c>
      <c r="AT635" s="47" t="b">
        <v>0</v>
      </c>
      <c r="AU635" s="48" t="s">
        <v>81</v>
      </c>
      <c r="AV635" s="48"/>
      <c r="AW635" s="48" t="s">
        <v>222</v>
      </c>
      <c r="AX635" s="48"/>
      <c r="AY635" s="48" t="s">
        <v>85</v>
      </c>
      <c r="AZ635" s="47" t="b">
        <v>0</v>
      </c>
      <c r="BA635" s="47"/>
      <c r="BB635" s="47"/>
      <c r="BC635" s="48"/>
      <c r="BD635" s="48"/>
      <c r="BE635" s="47" t="b">
        <v>0</v>
      </c>
      <c r="BF635" s="47" t="b">
        <v>0</v>
      </c>
      <c r="BG635" s="48"/>
      <c r="BH635" s="48"/>
      <c r="BI635" s="49">
        <v>0</v>
      </c>
      <c r="BJ635" s="49">
        <v>0</v>
      </c>
      <c r="BK635" s="49">
        <v>159840</v>
      </c>
      <c r="BL635" s="48"/>
      <c r="BM635" s="48"/>
      <c r="BN635" s="48"/>
      <c r="BO635" s="48"/>
      <c r="BP635" s="48" t="s">
        <v>181</v>
      </c>
      <c r="BQ635" s="48"/>
      <c r="BR635" s="48"/>
      <c r="BS635" s="48">
        <v>0</v>
      </c>
      <c r="BT635" s="48"/>
      <c r="BU635" s="48"/>
      <c r="BW635" s="24" t="str">
        <f ca="1">VLOOKUP(BX635,Data!B:D,3,0)</f>
        <v>김화니</v>
      </c>
      <c r="BX635" s="24" t="str">
        <f>IFERROR(VLOOKUP(M635, 할인점점포등록!E:I, 5, 0), M635)</f>
        <v>백제약품영등포지점</v>
      </c>
    </row>
    <row r="636" spans="2:76" ht="16.5" customHeight="1" x14ac:dyDescent="0.3">
      <c r="B636" s="47"/>
      <c r="C636" s="47" t="b">
        <v>1</v>
      </c>
      <c r="D636" s="48"/>
      <c r="E636" s="48" t="s">
        <v>211</v>
      </c>
      <c r="F636" s="48">
        <v>202610060019</v>
      </c>
      <c r="G636" s="52">
        <v>46301</v>
      </c>
      <c r="H636" s="48" t="s">
        <v>82</v>
      </c>
      <c r="I636" s="48" t="s">
        <v>83</v>
      </c>
      <c r="J636" s="48" t="s">
        <v>212</v>
      </c>
      <c r="K636" s="48" t="s">
        <v>213</v>
      </c>
      <c r="L636" s="48" t="s">
        <v>467</v>
      </c>
      <c r="M636" s="48" t="s">
        <v>467</v>
      </c>
      <c r="N636" s="48"/>
      <c r="O636" s="47" t="s">
        <v>468</v>
      </c>
      <c r="P636" s="48" t="s">
        <v>470</v>
      </c>
      <c r="Q636" s="48"/>
      <c r="R636" s="47" t="b">
        <v>0</v>
      </c>
      <c r="S636" s="48" t="s">
        <v>245</v>
      </c>
      <c r="T636" s="48" t="s">
        <v>246</v>
      </c>
      <c r="U636" s="48">
        <v>300</v>
      </c>
      <c r="V636" s="48" t="s">
        <v>218</v>
      </c>
      <c r="W636" s="48" t="s">
        <v>219</v>
      </c>
      <c r="X636" s="48" t="s">
        <v>225</v>
      </c>
      <c r="Y636" s="47"/>
      <c r="Z636" s="48" t="s">
        <v>84</v>
      </c>
      <c r="AA636" s="49">
        <v>61500</v>
      </c>
      <c r="AB636" s="49">
        <v>55350</v>
      </c>
      <c r="AC636" s="49">
        <v>10</v>
      </c>
      <c r="AD636" s="47" t="b">
        <v>1</v>
      </c>
      <c r="AE636" s="50">
        <v>10</v>
      </c>
      <c r="AF636" s="48" t="s">
        <v>9</v>
      </c>
      <c r="AG636" s="49">
        <v>1</v>
      </c>
      <c r="AH636" s="49">
        <v>55350</v>
      </c>
      <c r="AI636" s="49">
        <v>503182</v>
      </c>
      <c r="AJ636" s="49">
        <v>50318</v>
      </c>
      <c r="AK636" s="49">
        <v>553500</v>
      </c>
      <c r="AL636" s="50">
        <v>503182</v>
      </c>
      <c r="AM636" s="50">
        <v>50318</v>
      </c>
      <c r="AN636" s="50">
        <v>553500</v>
      </c>
      <c r="AO636" s="47"/>
      <c r="AP636" s="48" t="s">
        <v>84</v>
      </c>
      <c r="AQ636" s="51">
        <v>10</v>
      </c>
      <c r="AR636" s="48" t="s">
        <v>221</v>
      </c>
      <c r="AS636" s="48" t="s">
        <v>273</v>
      </c>
      <c r="AT636" s="47" t="b">
        <v>0</v>
      </c>
      <c r="AU636" s="48" t="s">
        <v>81</v>
      </c>
      <c r="AV636" s="48"/>
      <c r="AW636" s="48" t="s">
        <v>222</v>
      </c>
      <c r="AX636" s="48"/>
      <c r="AY636" s="48" t="s">
        <v>85</v>
      </c>
      <c r="AZ636" s="47" t="b">
        <v>0</v>
      </c>
      <c r="BA636" s="47"/>
      <c r="BB636" s="47"/>
      <c r="BC636" s="48"/>
      <c r="BD636" s="48"/>
      <c r="BE636" s="47" t="b">
        <v>0</v>
      </c>
      <c r="BF636" s="47" t="b">
        <v>0</v>
      </c>
      <c r="BG636" s="48"/>
      <c r="BH636" s="48"/>
      <c r="BI636" s="49">
        <v>0</v>
      </c>
      <c r="BJ636" s="49">
        <v>0</v>
      </c>
      <c r="BK636" s="49">
        <v>553500</v>
      </c>
      <c r="BL636" s="48"/>
      <c r="BM636" s="48"/>
      <c r="BN636" s="48"/>
      <c r="BO636" s="48"/>
      <c r="BP636" s="48" t="s">
        <v>181</v>
      </c>
      <c r="BQ636" s="48"/>
      <c r="BR636" s="48"/>
      <c r="BS636" s="48">
        <v>0</v>
      </c>
      <c r="BT636" s="48"/>
      <c r="BU636" s="48"/>
      <c r="BW636" s="24" t="str">
        <f ca="1">VLOOKUP(BX636,Data!B:D,3,0)</f>
        <v>김화니</v>
      </c>
      <c r="BX636" s="24" t="str">
        <f>IFERROR(VLOOKUP(M636, 할인점점포등록!E:I, 5, 0), M636)</f>
        <v>백제약품영등포지점</v>
      </c>
    </row>
    <row r="637" spans="2:76" ht="16.5" customHeight="1" x14ac:dyDescent="0.3">
      <c r="B637" s="47"/>
      <c r="C637" s="47" t="b">
        <v>1</v>
      </c>
      <c r="D637" s="48"/>
      <c r="E637" s="48" t="s">
        <v>211</v>
      </c>
      <c r="F637" s="48">
        <v>202610060019</v>
      </c>
      <c r="G637" s="52">
        <v>46301</v>
      </c>
      <c r="H637" s="48" t="s">
        <v>82</v>
      </c>
      <c r="I637" s="48" t="s">
        <v>83</v>
      </c>
      <c r="J637" s="48" t="s">
        <v>212</v>
      </c>
      <c r="K637" s="48" t="s">
        <v>213</v>
      </c>
      <c r="L637" s="48" t="s">
        <v>467</v>
      </c>
      <c r="M637" s="48" t="s">
        <v>467</v>
      </c>
      <c r="N637" s="48"/>
      <c r="O637" s="47" t="s">
        <v>468</v>
      </c>
      <c r="P637" s="48" t="s">
        <v>470</v>
      </c>
      <c r="Q637" s="48"/>
      <c r="R637" s="47" t="b">
        <v>0</v>
      </c>
      <c r="S637" s="48" t="s">
        <v>296</v>
      </c>
      <c r="T637" s="48" t="s">
        <v>297</v>
      </c>
      <c r="U637" s="48">
        <v>300</v>
      </c>
      <c r="V637" s="48" t="s">
        <v>234</v>
      </c>
      <c r="W637" s="48" t="s">
        <v>235</v>
      </c>
      <c r="X637" s="48" t="s">
        <v>236</v>
      </c>
      <c r="Y637" s="47"/>
      <c r="Z637" s="48" t="s">
        <v>84</v>
      </c>
      <c r="AA637" s="49">
        <v>43500</v>
      </c>
      <c r="AB637" s="49">
        <v>39150</v>
      </c>
      <c r="AC637" s="49">
        <v>10</v>
      </c>
      <c r="AD637" s="47" t="b">
        <v>1</v>
      </c>
      <c r="AE637" s="50">
        <v>10</v>
      </c>
      <c r="AF637" s="48" t="s">
        <v>9</v>
      </c>
      <c r="AG637" s="49">
        <v>1</v>
      </c>
      <c r="AH637" s="49">
        <v>39150</v>
      </c>
      <c r="AI637" s="49">
        <v>355909</v>
      </c>
      <c r="AJ637" s="49">
        <v>35591</v>
      </c>
      <c r="AK637" s="49">
        <v>391500</v>
      </c>
      <c r="AL637" s="50">
        <v>355909</v>
      </c>
      <c r="AM637" s="50">
        <v>35591</v>
      </c>
      <c r="AN637" s="50">
        <v>391500</v>
      </c>
      <c r="AO637" s="47"/>
      <c r="AP637" s="48" t="s">
        <v>84</v>
      </c>
      <c r="AQ637" s="51">
        <v>10</v>
      </c>
      <c r="AR637" s="48" t="s">
        <v>221</v>
      </c>
      <c r="AS637" s="48">
        <v>24003</v>
      </c>
      <c r="AT637" s="47" t="b">
        <v>0</v>
      </c>
      <c r="AU637" s="48" t="s">
        <v>81</v>
      </c>
      <c r="AV637" s="48"/>
      <c r="AW637" s="48" t="s">
        <v>222</v>
      </c>
      <c r="AX637" s="48"/>
      <c r="AY637" s="48" t="s">
        <v>85</v>
      </c>
      <c r="AZ637" s="47" t="b">
        <v>0</v>
      </c>
      <c r="BA637" s="47"/>
      <c r="BB637" s="47"/>
      <c r="BC637" s="48"/>
      <c r="BD637" s="48"/>
      <c r="BE637" s="47" t="b">
        <v>0</v>
      </c>
      <c r="BF637" s="47" t="b">
        <v>0</v>
      </c>
      <c r="BG637" s="48"/>
      <c r="BH637" s="48"/>
      <c r="BI637" s="49">
        <v>0</v>
      </c>
      <c r="BJ637" s="49">
        <v>0</v>
      </c>
      <c r="BK637" s="49">
        <v>391500</v>
      </c>
      <c r="BL637" s="48"/>
      <c r="BM637" s="48"/>
      <c r="BN637" s="48"/>
      <c r="BO637" s="48"/>
      <c r="BP637" s="48" t="s">
        <v>181</v>
      </c>
      <c r="BQ637" s="48"/>
      <c r="BR637" s="48"/>
      <c r="BS637" s="48">
        <v>0</v>
      </c>
      <c r="BT637" s="48"/>
      <c r="BU637" s="48"/>
      <c r="BW637" s="24" t="str">
        <f ca="1">VLOOKUP(BX637,Data!B:D,3,0)</f>
        <v>김화니</v>
      </c>
      <c r="BX637" s="24" t="str">
        <f>IFERROR(VLOOKUP(M637, 할인점점포등록!E:I, 5, 0), M637)</f>
        <v>백제약품영등포지점</v>
      </c>
    </row>
    <row r="638" spans="2:76" ht="16.5" customHeight="1" x14ac:dyDescent="0.3">
      <c r="B638" s="47"/>
      <c r="C638" s="47" t="b">
        <v>1</v>
      </c>
      <c r="D638" s="48"/>
      <c r="E638" s="48" t="s">
        <v>211</v>
      </c>
      <c r="F638" s="48">
        <v>202610060019</v>
      </c>
      <c r="G638" s="52">
        <v>46301</v>
      </c>
      <c r="H638" s="48" t="s">
        <v>82</v>
      </c>
      <c r="I638" s="48" t="s">
        <v>83</v>
      </c>
      <c r="J638" s="48" t="s">
        <v>212</v>
      </c>
      <c r="K638" s="48" t="s">
        <v>213</v>
      </c>
      <c r="L638" s="48" t="s">
        <v>467</v>
      </c>
      <c r="M638" s="48" t="s">
        <v>467</v>
      </c>
      <c r="N638" s="48"/>
      <c r="O638" s="47" t="s">
        <v>468</v>
      </c>
      <c r="P638" s="48" t="s">
        <v>470</v>
      </c>
      <c r="Q638" s="48"/>
      <c r="R638" s="47" t="b">
        <v>0</v>
      </c>
      <c r="S638" s="48" t="s">
        <v>327</v>
      </c>
      <c r="T638" s="48" t="s">
        <v>311</v>
      </c>
      <c r="U638" s="48">
        <v>600</v>
      </c>
      <c r="V638" s="48" t="s">
        <v>234</v>
      </c>
      <c r="W638" s="48" t="s">
        <v>235</v>
      </c>
      <c r="X638" s="48" t="s">
        <v>236</v>
      </c>
      <c r="Y638" s="47"/>
      <c r="Z638" s="48" t="s">
        <v>84</v>
      </c>
      <c r="AA638" s="49">
        <v>52800</v>
      </c>
      <c r="AB638" s="49">
        <v>47520</v>
      </c>
      <c r="AC638" s="49">
        <v>10</v>
      </c>
      <c r="AD638" s="47" t="b">
        <v>1</v>
      </c>
      <c r="AE638" s="50">
        <v>10</v>
      </c>
      <c r="AF638" s="48" t="s">
        <v>9</v>
      </c>
      <c r="AG638" s="49">
        <v>1</v>
      </c>
      <c r="AH638" s="49">
        <v>47520</v>
      </c>
      <c r="AI638" s="49">
        <v>432000</v>
      </c>
      <c r="AJ638" s="49">
        <v>43200</v>
      </c>
      <c r="AK638" s="49">
        <v>475200</v>
      </c>
      <c r="AL638" s="50">
        <v>432000</v>
      </c>
      <c r="AM638" s="50">
        <v>43200</v>
      </c>
      <c r="AN638" s="50">
        <v>475200</v>
      </c>
      <c r="AO638" s="47"/>
      <c r="AP638" s="48" t="s">
        <v>84</v>
      </c>
      <c r="AQ638" s="51">
        <v>10</v>
      </c>
      <c r="AR638" s="48" t="s">
        <v>221</v>
      </c>
      <c r="AS638" s="48" t="s">
        <v>271</v>
      </c>
      <c r="AT638" s="47" t="b">
        <v>0</v>
      </c>
      <c r="AU638" s="48" t="s">
        <v>81</v>
      </c>
      <c r="AV638" s="48"/>
      <c r="AW638" s="48" t="s">
        <v>222</v>
      </c>
      <c r="AX638" s="48"/>
      <c r="AY638" s="48" t="s">
        <v>85</v>
      </c>
      <c r="AZ638" s="47" t="b">
        <v>0</v>
      </c>
      <c r="BA638" s="47"/>
      <c r="BB638" s="47"/>
      <c r="BC638" s="48"/>
      <c r="BD638" s="48"/>
      <c r="BE638" s="47" t="b">
        <v>0</v>
      </c>
      <c r="BF638" s="47" t="b">
        <v>0</v>
      </c>
      <c r="BG638" s="48"/>
      <c r="BH638" s="48"/>
      <c r="BI638" s="49">
        <v>0</v>
      </c>
      <c r="BJ638" s="49">
        <v>0</v>
      </c>
      <c r="BK638" s="49">
        <v>475200</v>
      </c>
      <c r="BL638" s="48"/>
      <c r="BM638" s="48"/>
      <c r="BN638" s="48"/>
      <c r="BO638" s="48"/>
      <c r="BP638" s="48" t="s">
        <v>181</v>
      </c>
      <c r="BQ638" s="48"/>
      <c r="BR638" s="48"/>
      <c r="BS638" s="48">
        <v>0</v>
      </c>
      <c r="BT638" s="48"/>
      <c r="BU638" s="48"/>
      <c r="BW638" s="24" t="str">
        <f ca="1">VLOOKUP(BX638,Data!B:D,3,0)</f>
        <v>김화니</v>
      </c>
      <c r="BX638" s="24" t="str">
        <f>IFERROR(VLOOKUP(M638, 할인점점포등록!E:I, 5, 0), M638)</f>
        <v>백제약품영등포지점</v>
      </c>
    </row>
    <row r="639" spans="2:76" ht="16.5" customHeight="1" x14ac:dyDescent="0.3">
      <c r="B639" s="47"/>
      <c r="C639" s="47" t="b">
        <v>1</v>
      </c>
      <c r="D639" s="48"/>
      <c r="E639" s="48" t="s">
        <v>211</v>
      </c>
      <c r="F639" s="48">
        <v>202610060019</v>
      </c>
      <c r="G639" s="52">
        <v>46301</v>
      </c>
      <c r="H639" s="48" t="s">
        <v>82</v>
      </c>
      <c r="I639" s="48" t="s">
        <v>83</v>
      </c>
      <c r="J639" s="48" t="s">
        <v>212</v>
      </c>
      <c r="K639" s="48" t="s">
        <v>213</v>
      </c>
      <c r="L639" s="48" t="s">
        <v>467</v>
      </c>
      <c r="M639" s="48" t="s">
        <v>467</v>
      </c>
      <c r="N639" s="48"/>
      <c r="O639" s="47" t="s">
        <v>468</v>
      </c>
      <c r="P639" s="48" t="s">
        <v>470</v>
      </c>
      <c r="Q639" s="48"/>
      <c r="R639" s="47" t="b">
        <v>0</v>
      </c>
      <c r="S639" s="48" t="s">
        <v>267</v>
      </c>
      <c r="T639" s="48" t="s">
        <v>224</v>
      </c>
      <c r="U639" s="48">
        <v>30</v>
      </c>
      <c r="V639" s="48" t="s">
        <v>218</v>
      </c>
      <c r="W639" s="48" t="s">
        <v>219</v>
      </c>
      <c r="X639" s="48" t="s">
        <v>225</v>
      </c>
      <c r="Y639" s="47"/>
      <c r="Z639" s="48" t="s">
        <v>84</v>
      </c>
      <c r="AA639" s="49">
        <v>4440</v>
      </c>
      <c r="AB639" s="49">
        <v>3996</v>
      </c>
      <c r="AC639" s="49">
        <v>20</v>
      </c>
      <c r="AD639" s="47" t="b">
        <v>1</v>
      </c>
      <c r="AE639" s="50">
        <v>10</v>
      </c>
      <c r="AF639" s="48" t="s">
        <v>9</v>
      </c>
      <c r="AG639" s="49">
        <v>1</v>
      </c>
      <c r="AH639" s="49">
        <v>3996</v>
      </c>
      <c r="AI639" s="49">
        <v>72655</v>
      </c>
      <c r="AJ639" s="49">
        <v>7265</v>
      </c>
      <c r="AK639" s="49">
        <v>79920</v>
      </c>
      <c r="AL639" s="50">
        <v>72655</v>
      </c>
      <c r="AM639" s="50">
        <v>7265</v>
      </c>
      <c r="AN639" s="50">
        <v>79920</v>
      </c>
      <c r="AO639" s="47"/>
      <c r="AP639" s="48" t="s">
        <v>84</v>
      </c>
      <c r="AQ639" s="51">
        <v>20</v>
      </c>
      <c r="AR639" s="48" t="s">
        <v>221</v>
      </c>
      <c r="AS639" s="48" t="s">
        <v>268</v>
      </c>
      <c r="AT639" s="47" t="b">
        <v>0</v>
      </c>
      <c r="AU639" s="48" t="s">
        <v>81</v>
      </c>
      <c r="AV639" s="48"/>
      <c r="AW639" s="48" t="s">
        <v>222</v>
      </c>
      <c r="AX639" s="48"/>
      <c r="AY639" s="48" t="s">
        <v>85</v>
      </c>
      <c r="AZ639" s="47" t="b">
        <v>0</v>
      </c>
      <c r="BA639" s="47"/>
      <c r="BB639" s="47"/>
      <c r="BC639" s="48"/>
      <c r="BD639" s="48"/>
      <c r="BE639" s="47" t="b">
        <v>0</v>
      </c>
      <c r="BF639" s="47" t="b">
        <v>0</v>
      </c>
      <c r="BG639" s="48"/>
      <c r="BH639" s="48"/>
      <c r="BI639" s="49">
        <v>0</v>
      </c>
      <c r="BJ639" s="49">
        <v>0</v>
      </c>
      <c r="BK639" s="49">
        <v>79920</v>
      </c>
      <c r="BL639" s="48"/>
      <c r="BM639" s="48"/>
      <c r="BN639" s="48"/>
      <c r="BO639" s="48"/>
      <c r="BP639" s="48" t="s">
        <v>181</v>
      </c>
      <c r="BQ639" s="48"/>
      <c r="BR639" s="48"/>
      <c r="BS639" s="48">
        <v>0</v>
      </c>
      <c r="BT639" s="48"/>
      <c r="BU639" s="48"/>
      <c r="BW639" s="24" t="str">
        <f ca="1">VLOOKUP(BX639,Data!B:D,3,0)</f>
        <v>김화니</v>
      </c>
      <c r="BX639" s="24" t="str">
        <f>IFERROR(VLOOKUP(M639, 할인점점포등록!E:I, 5, 0), M639)</f>
        <v>백제약품영등포지점</v>
      </c>
    </row>
    <row r="640" spans="2:76" ht="16.5" customHeight="1" x14ac:dyDescent="0.3">
      <c r="B640" s="47"/>
      <c r="C640" s="47" t="b">
        <v>1</v>
      </c>
      <c r="D640" s="48"/>
      <c r="E640" s="48" t="s">
        <v>211</v>
      </c>
      <c r="F640" s="48">
        <v>202610060019</v>
      </c>
      <c r="G640" s="52">
        <v>46301</v>
      </c>
      <c r="H640" s="48" t="s">
        <v>82</v>
      </c>
      <c r="I640" s="48" t="s">
        <v>83</v>
      </c>
      <c r="J640" s="48" t="s">
        <v>212</v>
      </c>
      <c r="K640" s="48" t="s">
        <v>213</v>
      </c>
      <c r="L640" s="48" t="s">
        <v>467</v>
      </c>
      <c r="M640" s="48" t="s">
        <v>467</v>
      </c>
      <c r="N640" s="48"/>
      <c r="O640" s="47" t="s">
        <v>468</v>
      </c>
      <c r="P640" s="48" t="s">
        <v>470</v>
      </c>
      <c r="Q640" s="48"/>
      <c r="R640" s="47" t="b">
        <v>0</v>
      </c>
      <c r="S640" s="48" t="s">
        <v>334</v>
      </c>
      <c r="T640" s="48" t="s">
        <v>335</v>
      </c>
      <c r="U640" s="48">
        <v>1</v>
      </c>
      <c r="V640" s="48" t="s">
        <v>218</v>
      </c>
      <c r="W640" s="48" t="s">
        <v>256</v>
      </c>
      <c r="X640" s="48" t="s">
        <v>336</v>
      </c>
      <c r="Y640" s="47"/>
      <c r="Z640" s="48" t="s">
        <v>84</v>
      </c>
      <c r="AA640" s="49">
        <v>8400</v>
      </c>
      <c r="AB640" s="49">
        <v>7560</v>
      </c>
      <c r="AC640" s="49">
        <v>30</v>
      </c>
      <c r="AD640" s="47" t="b">
        <v>1</v>
      </c>
      <c r="AE640" s="50">
        <v>10</v>
      </c>
      <c r="AF640" s="48" t="s">
        <v>9</v>
      </c>
      <c r="AG640" s="49">
        <v>1</v>
      </c>
      <c r="AH640" s="49">
        <v>7560</v>
      </c>
      <c r="AI640" s="49">
        <v>206182</v>
      </c>
      <c r="AJ640" s="49">
        <v>20618</v>
      </c>
      <c r="AK640" s="49">
        <v>226800</v>
      </c>
      <c r="AL640" s="50">
        <v>206182</v>
      </c>
      <c r="AM640" s="50">
        <v>20618</v>
      </c>
      <c r="AN640" s="50">
        <v>226800</v>
      </c>
      <c r="AO640" s="47"/>
      <c r="AP640" s="48" t="s">
        <v>84</v>
      </c>
      <c r="AQ640" s="51">
        <v>30</v>
      </c>
      <c r="AR640" s="48" t="s">
        <v>221</v>
      </c>
      <c r="AS640" s="48">
        <v>25003</v>
      </c>
      <c r="AT640" s="47" t="b">
        <v>0</v>
      </c>
      <c r="AU640" s="48" t="s">
        <v>81</v>
      </c>
      <c r="AV640" s="48"/>
      <c r="AW640" s="48" t="s">
        <v>222</v>
      </c>
      <c r="AX640" s="48"/>
      <c r="AY640" s="48" t="s">
        <v>85</v>
      </c>
      <c r="AZ640" s="47" t="b">
        <v>0</v>
      </c>
      <c r="BA640" s="47"/>
      <c r="BB640" s="47"/>
      <c r="BC640" s="48"/>
      <c r="BD640" s="48"/>
      <c r="BE640" s="47" t="b">
        <v>0</v>
      </c>
      <c r="BF640" s="47" t="b">
        <v>0</v>
      </c>
      <c r="BG640" s="48"/>
      <c r="BH640" s="48"/>
      <c r="BI640" s="49">
        <v>0</v>
      </c>
      <c r="BJ640" s="49">
        <v>0</v>
      </c>
      <c r="BK640" s="49">
        <v>226800</v>
      </c>
      <c r="BL640" s="48"/>
      <c r="BM640" s="48"/>
      <c r="BN640" s="48"/>
      <c r="BO640" s="48"/>
      <c r="BP640" s="48" t="s">
        <v>181</v>
      </c>
      <c r="BQ640" s="48"/>
      <c r="BR640" s="48"/>
      <c r="BS640" s="48">
        <v>0</v>
      </c>
      <c r="BT640" s="48"/>
      <c r="BU640" s="48"/>
      <c r="BW640" s="24" t="str">
        <f ca="1">VLOOKUP(BX640,Data!B:D,3,0)</f>
        <v>김화니</v>
      </c>
      <c r="BX640" s="24" t="str">
        <f>IFERROR(VLOOKUP(M640, 할인점점포등록!E:I, 5, 0), M640)</f>
        <v>백제약품영등포지점</v>
      </c>
    </row>
    <row r="641" spans="2:76" ht="16.5" customHeight="1" x14ac:dyDescent="0.3">
      <c r="B641" s="47"/>
      <c r="C641" s="47" t="b">
        <v>1</v>
      </c>
      <c r="D641" s="48"/>
      <c r="E641" s="48" t="s">
        <v>211</v>
      </c>
      <c r="F641" s="48">
        <v>202610060019</v>
      </c>
      <c r="G641" s="52">
        <v>46301</v>
      </c>
      <c r="H641" s="48" t="s">
        <v>82</v>
      </c>
      <c r="I641" s="48" t="s">
        <v>83</v>
      </c>
      <c r="J641" s="48" t="s">
        <v>212</v>
      </c>
      <c r="K641" s="48" t="s">
        <v>213</v>
      </c>
      <c r="L641" s="48" t="s">
        <v>467</v>
      </c>
      <c r="M641" s="48" t="s">
        <v>467</v>
      </c>
      <c r="N641" s="48"/>
      <c r="O641" s="47" t="s">
        <v>468</v>
      </c>
      <c r="P641" s="48" t="s">
        <v>470</v>
      </c>
      <c r="Q641" s="48"/>
      <c r="R641" s="47" t="b">
        <v>0</v>
      </c>
      <c r="S641" s="48" t="s">
        <v>251</v>
      </c>
      <c r="T641" s="48" t="s">
        <v>252</v>
      </c>
      <c r="U641" s="48">
        <v>1</v>
      </c>
      <c r="V641" s="48" t="s">
        <v>234</v>
      </c>
      <c r="W641" s="48" t="s">
        <v>235</v>
      </c>
      <c r="X641" s="48" t="s">
        <v>253</v>
      </c>
      <c r="Y641" s="47"/>
      <c r="Z641" s="48" t="s">
        <v>84</v>
      </c>
      <c r="AA641" s="49">
        <v>3450</v>
      </c>
      <c r="AB641" s="49">
        <v>3105</v>
      </c>
      <c r="AC641" s="49">
        <v>80</v>
      </c>
      <c r="AD641" s="47" t="b">
        <v>1</v>
      </c>
      <c r="AE641" s="50">
        <v>10</v>
      </c>
      <c r="AF641" s="48" t="s">
        <v>9</v>
      </c>
      <c r="AG641" s="49">
        <v>1</v>
      </c>
      <c r="AH641" s="49">
        <v>3105</v>
      </c>
      <c r="AI641" s="49">
        <v>225818</v>
      </c>
      <c r="AJ641" s="49">
        <v>22582</v>
      </c>
      <c r="AK641" s="49">
        <v>248400</v>
      </c>
      <c r="AL641" s="50">
        <v>225818</v>
      </c>
      <c r="AM641" s="50">
        <v>22582</v>
      </c>
      <c r="AN641" s="50">
        <v>248400</v>
      </c>
      <c r="AO641" s="47"/>
      <c r="AP641" s="48" t="s">
        <v>84</v>
      </c>
      <c r="AQ641" s="51">
        <v>80</v>
      </c>
      <c r="AR641" s="48" t="s">
        <v>221</v>
      </c>
      <c r="AS641" s="48">
        <v>25001</v>
      </c>
      <c r="AT641" s="47" t="b">
        <v>0</v>
      </c>
      <c r="AU641" s="48" t="s">
        <v>81</v>
      </c>
      <c r="AV641" s="48"/>
      <c r="AW641" s="48" t="s">
        <v>222</v>
      </c>
      <c r="AX641" s="48"/>
      <c r="AY641" s="48" t="s">
        <v>85</v>
      </c>
      <c r="AZ641" s="47" t="b">
        <v>0</v>
      </c>
      <c r="BA641" s="47"/>
      <c r="BB641" s="47"/>
      <c r="BC641" s="48"/>
      <c r="BD641" s="48"/>
      <c r="BE641" s="47" t="b">
        <v>0</v>
      </c>
      <c r="BF641" s="47" t="b">
        <v>0</v>
      </c>
      <c r="BG641" s="48"/>
      <c r="BH641" s="48"/>
      <c r="BI641" s="49">
        <v>0</v>
      </c>
      <c r="BJ641" s="49">
        <v>0</v>
      </c>
      <c r="BK641" s="49">
        <v>248400</v>
      </c>
      <c r="BL641" s="48"/>
      <c r="BM641" s="48"/>
      <c r="BN641" s="48"/>
      <c r="BO641" s="48"/>
      <c r="BP641" s="48" t="s">
        <v>181</v>
      </c>
      <c r="BQ641" s="48"/>
      <c r="BR641" s="48"/>
      <c r="BS641" s="48">
        <v>0</v>
      </c>
      <c r="BT641" s="48"/>
      <c r="BU641" s="48"/>
      <c r="BW641" s="24" t="str">
        <f ca="1">VLOOKUP(BX641,Data!B:D,3,0)</f>
        <v>김화니</v>
      </c>
      <c r="BX641" s="24" t="str">
        <f>IFERROR(VLOOKUP(M641, 할인점점포등록!E:I, 5, 0), M641)</f>
        <v>백제약품영등포지점</v>
      </c>
    </row>
    <row r="642" spans="2:76" ht="16.5" customHeight="1" x14ac:dyDescent="0.3">
      <c r="B642" s="47"/>
      <c r="C642" s="47" t="b">
        <v>1</v>
      </c>
      <c r="D642" s="48"/>
      <c r="E642" s="48" t="s">
        <v>211</v>
      </c>
      <c r="F642" s="48">
        <v>202610060019</v>
      </c>
      <c r="G642" s="52">
        <v>46301</v>
      </c>
      <c r="H642" s="48" t="s">
        <v>82</v>
      </c>
      <c r="I642" s="48" t="s">
        <v>83</v>
      </c>
      <c r="J642" s="48" t="s">
        <v>212</v>
      </c>
      <c r="K642" s="48" t="s">
        <v>213</v>
      </c>
      <c r="L642" s="48" t="s">
        <v>467</v>
      </c>
      <c r="M642" s="48" t="s">
        <v>467</v>
      </c>
      <c r="N642" s="48"/>
      <c r="O642" s="47" t="s">
        <v>468</v>
      </c>
      <c r="P642" s="48" t="s">
        <v>470</v>
      </c>
      <c r="Q642" s="48"/>
      <c r="R642" s="47" t="b">
        <v>0</v>
      </c>
      <c r="S642" s="48" t="s">
        <v>402</v>
      </c>
      <c r="T642" s="48" t="s">
        <v>401</v>
      </c>
      <c r="U642" s="48">
        <v>300</v>
      </c>
      <c r="V642" s="48" t="s">
        <v>234</v>
      </c>
      <c r="W642" s="48" t="s">
        <v>235</v>
      </c>
      <c r="X642" s="48" t="s">
        <v>330</v>
      </c>
      <c r="Y642" s="47"/>
      <c r="Z642" s="48" t="s">
        <v>84</v>
      </c>
      <c r="AA642" s="49">
        <v>58800</v>
      </c>
      <c r="AB642" s="49">
        <v>52920</v>
      </c>
      <c r="AC642" s="49">
        <v>10</v>
      </c>
      <c r="AD642" s="47" t="b">
        <v>1</v>
      </c>
      <c r="AE642" s="50">
        <v>10</v>
      </c>
      <c r="AF642" s="48" t="s">
        <v>9</v>
      </c>
      <c r="AG642" s="49">
        <v>1</v>
      </c>
      <c r="AH642" s="49">
        <v>52920</v>
      </c>
      <c r="AI642" s="49">
        <v>481091</v>
      </c>
      <c r="AJ642" s="49">
        <v>48109</v>
      </c>
      <c r="AK642" s="49">
        <v>529200</v>
      </c>
      <c r="AL642" s="50">
        <v>481091</v>
      </c>
      <c r="AM642" s="50">
        <v>48109</v>
      </c>
      <c r="AN642" s="50">
        <v>529200</v>
      </c>
      <c r="AO642" s="47"/>
      <c r="AP642" s="48" t="s">
        <v>84</v>
      </c>
      <c r="AQ642" s="51">
        <v>10</v>
      </c>
      <c r="AR642" s="48" t="s">
        <v>221</v>
      </c>
      <c r="AS642" s="48" t="s">
        <v>273</v>
      </c>
      <c r="AT642" s="47" t="b">
        <v>0</v>
      </c>
      <c r="AU642" s="48" t="s">
        <v>81</v>
      </c>
      <c r="AV642" s="48"/>
      <c r="AW642" s="48" t="s">
        <v>222</v>
      </c>
      <c r="AX642" s="48"/>
      <c r="AY642" s="48" t="s">
        <v>85</v>
      </c>
      <c r="AZ642" s="47" t="b">
        <v>0</v>
      </c>
      <c r="BA642" s="47"/>
      <c r="BB642" s="47"/>
      <c r="BC642" s="48"/>
      <c r="BD642" s="48"/>
      <c r="BE642" s="47" t="b">
        <v>0</v>
      </c>
      <c r="BF642" s="47" t="b">
        <v>0</v>
      </c>
      <c r="BG642" s="48"/>
      <c r="BH642" s="48"/>
      <c r="BI642" s="49">
        <v>0</v>
      </c>
      <c r="BJ642" s="49">
        <v>0</v>
      </c>
      <c r="BK642" s="49">
        <v>529200</v>
      </c>
      <c r="BL642" s="48"/>
      <c r="BM642" s="48"/>
      <c r="BN642" s="48"/>
      <c r="BO642" s="48"/>
      <c r="BP642" s="48" t="s">
        <v>181</v>
      </c>
      <c r="BQ642" s="48"/>
      <c r="BR642" s="48"/>
      <c r="BS642" s="48">
        <v>0</v>
      </c>
      <c r="BT642" s="48"/>
      <c r="BU642" s="48"/>
      <c r="BW642" s="24" t="str">
        <f ca="1">VLOOKUP(BX642,Data!B:D,3,0)</f>
        <v>김화니</v>
      </c>
      <c r="BX642" s="24" t="str">
        <f>IFERROR(VLOOKUP(M642, 할인점점포등록!E:I, 5, 0), M642)</f>
        <v>백제약품영등포지점</v>
      </c>
    </row>
    <row r="643" spans="2:76" ht="16.5" customHeight="1" x14ac:dyDescent="0.3">
      <c r="B643" s="47"/>
      <c r="C643" s="47" t="b">
        <v>1</v>
      </c>
      <c r="D643" s="48"/>
      <c r="E643" s="48" t="s">
        <v>211</v>
      </c>
      <c r="F643" s="48">
        <v>202610060019</v>
      </c>
      <c r="G643" s="52">
        <v>46301</v>
      </c>
      <c r="H643" s="48" t="s">
        <v>82</v>
      </c>
      <c r="I643" s="48" t="s">
        <v>83</v>
      </c>
      <c r="J643" s="48" t="s">
        <v>212</v>
      </c>
      <c r="K643" s="48" t="s">
        <v>213</v>
      </c>
      <c r="L643" s="48" t="s">
        <v>467</v>
      </c>
      <c r="M643" s="48" t="s">
        <v>467</v>
      </c>
      <c r="N643" s="48"/>
      <c r="O643" s="47" t="s">
        <v>468</v>
      </c>
      <c r="P643" s="48" t="s">
        <v>470</v>
      </c>
      <c r="Q643" s="48"/>
      <c r="R643" s="47" t="b">
        <v>0</v>
      </c>
      <c r="S643" s="48" t="s">
        <v>400</v>
      </c>
      <c r="T643" s="48" t="s">
        <v>401</v>
      </c>
      <c r="U643" s="48">
        <v>30</v>
      </c>
      <c r="V643" s="48" t="s">
        <v>234</v>
      </c>
      <c r="W643" s="48" t="s">
        <v>235</v>
      </c>
      <c r="X643" s="48" t="s">
        <v>330</v>
      </c>
      <c r="Y643" s="47"/>
      <c r="Z643" s="48" t="s">
        <v>84</v>
      </c>
      <c r="AA643" s="49">
        <v>5880</v>
      </c>
      <c r="AB643" s="49">
        <v>5292</v>
      </c>
      <c r="AC643" s="49">
        <v>20</v>
      </c>
      <c r="AD643" s="47" t="b">
        <v>1</v>
      </c>
      <c r="AE643" s="50">
        <v>10</v>
      </c>
      <c r="AF643" s="48" t="s">
        <v>9</v>
      </c>
      <c r="AG643" s="49">
        <v>1</v>
      </c>
      <c r="AH643" s="49">
        <v>5292</v>
      </c>
      <c r="AI643" s="49">
        <v>96218</v>
      </c>
      <c r="AJ643" s="49">
        <v>9622</v>
      </c>
      <c r="AK643" s="49">
        <v>105840</v>
      </c>
      <c r="AL643" s="50">
        <v>96218</v>
      </c>
      <c r="AM643" s="50">
        <v>9622</v>
      </c>
      <c r="AN643" s="50">
        <v>105840</v>
      </c>
      <c r="AO643" s="47"/>
      <c r="AP643" s="48" t="s">
        <v>84</v>
      </c>
      <c r="AQ643" s="51">
        <v>20</v>
      </c>
      <c r="AR643" s="48" t="s">
        <v>221</v>
      </c>
      <c r="AS643" s="48" t="s">
        <v>237</v>
      </c>
      <c r="AT643" s="47" t="b">
        <v>0</v>
      </c>
      <c r="AU643" s="48" t="s">
        <v>81</v>
      </c>
      <c r="AV643" s="48"/>
      <c r="AW643" s="48" t="s">
        <v>222</v>
      </c>
      <c r="AX643" s="48"/>
      <c r="AY643" s="48" t="s">
        <v>85</v>
      </c>
      <c r="AZ643" s="47" t="b">
        <v>0</v>
      </c>
      <c r="BA643" s="47"/>
      <c r="BB643" s="47"/>
      <c r="BC643" s="48"/>
      <c r="BD643" s="48"/>
      <c r="BE643" s="47" t="b">
        <v>0</v>
      </c>
      <c r="BF643" s="47" t="b">
        <v>0</v>
      </c>
      <c r="BG643" s="48"/>
      <c r="BH643" s="48"/>
      <c r="BI643" s="49">
        <v>0</v>
      </c>
      <c r="BJ643" s="49">
        <v>0</v>
      </c>
      <c r="BK643" s="49">
        <v>105840</v>
      </c>
      <c r="BL643" s="48"/>
      <c r="BM643" s="48"/>
      <c r="BN643" s="48"/>
      <c r="BO643" s="48"/>
      <c r="BP643" s="48" t="s">
        <v>181</v>
      </c>
      <c r="BQ643" s="48"/>
      <c r="BR643" s="48"/>
      <c r="BS643" s="48">
        <v>0</v>
      </c>
      <c r="BT643" s="48"/>
      <c r="BU643" s="48"/>
      <c r="BW643" s="24" t="str">
        <f ca="1">VLOOKUP(BX643,Data!B:D,3,0)</f>
        <v>김화니</v>
      </c>
      <c r="BX643" s="24" t="str">
        <f>IFERROR(VLOOKUP(M643, 할인점점포등록!E:I, 5, 0), M643)</f>
        <v>백제약품영등포지점</v>
      </c>
    </row>
    <row r="644" spans="2:76" ht="16.5" customHeight="1" x14ac:dyDescent="0.3">
      <c r="B644" s="47"/>
      <c r="C644" s="47" t="b">
        <v>1</v>
      </c>
      <c r="D644" s="48"/>
      <c r="E644" s="48" t="s">
        <v>211</v>
      </c>
      <c r="F644" s="48">
        <v>202610060019</v>
      </c>
      <c r="G644" s="52">
        <v>46301</v>
      </c>
      <c r="H644" s="48" t="s">
        <v>82</v>
      </c>
      <c r="I644" s="48" t="s">
        <v>83</v>
      </c>
      <c r="J644" s="48" t="s">
        <v>212</v>
      </c>
      <c r="K644" s="48" t="s">
        <v>213</v>
      </c>
      <c r="L644" s="48" t="s">
        <v>467</v>
      </c>
      <c r="M644" s="48" t="s">
        <v>467</v>
      </c>
      <c r="N644" s="48"/>
      <c r="O644" s="47" t="s">
        <v>468</v>
      </c>
      <c r="P644" s="48" t="s">
        <v>470</v>
      </c>
      <c r="Q644" s="48"/>
      <c r="R644" s="47" t="b">
        <v>0</v>
      </c>
      <c r="S644" s="48" t="s">
        <v>427</v>
      </c>
      <c r="T644" s="48" t="s">
        <v>313</v>
      </c>
      <c r="U644" s="48">
        <v>30</v>
      </c>
      <c r="V644" s="48" t="s">
        <v>234</v>
      </c>
      <c r="W644" s="48" t="s">
        <v>235</v>
      </c>
      <c r="X644" s="48" t="s">
        <v>236</v>
      </c>
      <c r="Y644" s="47"/>
      <c r="Z644" s="48" t="s">
        <v>84</v>
      </c>
      <c r="AA644" s="49">
        <v>11100</v>
      </c>
      <c r="AB644" s="49">
        <v>9990</v>
      </c>
      <c r="AC644" s="49">
        <v>30</v>
      </c>
      <c r="AD644" s="47" t="b">
        <v>1</v>
      </c>
      <c r="AE644" s="50">
        <v>10</v>
      </c>
      <c r="AF644" s="48" t="s">
        <v>9</v>
      </c>
      <c r="AG644" s="49">
        <v>1</v>
      </c>
      <c r="AH644" s="49">
        <v>9990</v>
      </c>
      <c r="AI644" s="49">
        <v>272455</v>
      </c>
      <c r="AJ644" s="49">
        <v>27245</v>
      </c>
      <c r="AK644" s="49">
        <v>299700</v>
      </c>
      <c r="AL644" s="50">
        <v>272455</v>
      </c>
      <c r="AM644" s="50">
        <v>27245</v>
      </c>
      <c r="AN644" s="50">
        <v>299700</v>
      </c>
      <c r="AO644" s="47"/>
      <c r="AP644" s="48" t="s">
        <v>84</v>
      </c>
      <c r="AQ644" s="51">
        <v>30</v>
      </c>
      <c r="AR644" s="48" t="s">
        <v>221</v>
      </c>
      <c r="AS644" s="48" t="s">
        <v>428</v>
      </c>
      <c r="AT644" s="47" t="b">
        <v>0</v>
      </c>
      <c r="AU644" s="48" t="s">
        <v>81</v>
      </c>
      <c r="AV644" s="48"/>
      <c r="AW644" s="48" t="s">
        <v>222</v>
      </c>
      <c r="AX644" s="48"/>
      <c r="AY644" s="48" t="s">
        <v>85</v>
      </c>
      <c r="AZ644" s="47" t="b">
        <v>0</v>
      </c>
      <c r="BA644" s="47"/>
      <c r="BB644" s="47"/>
      <c r="BC644" s="48"/>
      <c r="BD644" s="48"/>
      <c r="BE644" s="47" t="b">
        <v>0</v>
      </c>
      <c r="BF644" s="47" t="b">
        <v>0</v>
      </c>
      <c r="BG644" s="48"/>
      <c r="BH644" s="48"/>
      <c r="BI644" s="49">
        <v>0</v>
      </c>
      <c r="BJ644" s="49">
        <v>0</v>
      </c>
      <c r="BK644" s="49">
        <v>299700</v>
      </c>
      <c r="BL644" s="48"/>
      <c r="BM644" s="48"/>
      <c r="BN644" s="48"/>
      <c r="BO644" s="48"/>
      <c r="BP644" s="48" t="s">
        <v>181</v>
      </c>
      <c r="BQ644" s="48"/>
      <c r="BR644" s="48"/>
      <c r="BS644" s="48">
        <v>0</v>
      </c>
      <c r="BT644" s="48"/>
      <c r="BU644" s="48"/>
      <c r="BW644" s="24" t="str">
        <f ca="1">VLOOKUP(BX644,Data!B:D,3,0)</f>
        <v>김화니</v>
      </c>
      <c r="BX644" s="24" t="str">
        <f>IFERROR(VLOOKUP(M644, 할인점점포등록!E:I, 5, 0), M644)</f>
        <v>백제약품영등포지점</v>
      </c>
    </row>
    <row r="645" spans="2:76" ht="16.5" customHeight="1" x14ac:dyDescent="0.3">
      <c r="B645" s="47"/>
      <c r="C645" s="47" t="b">
        <v>1</v>
      </c>
      <c r="D645" s="48"/>
      <c r="E645" s="48" t="s">
        <v>211</v>
      </c>
      <c r="F645" s="48">
        <v>202610060019</v>
      </c>
      <c r="G645" s="52">
        <v>46301</v>
      </c>
      <c r="H645" s="48" t="s">
        <v>82</v>
      </c>
      <c r="I645" s="48" t="s">
        <v>83</v>
      </c>
      <c r="J645" s="48" t="s">
        <v>212</v>
      </c>
      <c r="K645" s="48" t="s">
        <v>213</v>
      </c>
      <c r="L645" s="48" t="s">
        <v>467</v>
      </c>
      <c r="M645" s="48" t="s">
        <v>467</v>
      </c>
      <c r="N645" s="48"/>
      <c r="O645" s="47" t="s">
        <v>468</v>
      </c>
      <c r="P645" s="48" t="s">
        <v>470</v>
      </c>
      <c r="Q645" s="48"/>
      <c r="R645" s="47" t="b">
        <v>0</v>
      </c>
      <c r="S645" s="48" t="s">
        <v>373</v>
      </c>
      <c r="T645" s="48" t="s">
        <v>374</v>
      </c>
      <c r="U645" s="48">
        <v>1</v>
      </c>
      <c r="V645" s="48" t="s">
        <v>234</v>
      </c>
      <c r="W645" s="48" t="s">
        <v>375</v>
      </c>
      <c r="X645" s="48" t="s">
        <v>376</v>
      </c>
      <c r="Y645" s="47"/>
      <c r="Z645" s="48" t="s">
        <v>84</v>
      </c>
      <c r="AA645" s="49">
        <v>9000</v>
      </c>
      <c r="AB645" s="49">
        <v>8100</v>
      </c>
      <c r="AC645" s="49">
        <v>5</v>
      </c>
      <c r="AD645" s="47" t="b">
        <v>1</v>
      </c>
      <c r="AE645" s="50">
        <v>10</v>
      </c>
      <c r="AF645" s="48" t="s">
        <v>9</v>
      </c>
      <c r="AG645" s="49">
        <v>1</v>
      </c>
      <c r="AH645" s="49">
        <v>8100</v>
      </c>
      <c r="AI645" s="49">
        <v>36818</v>
      </c>
      <c r="AJ645" s="49">
        <v>3682</v>
      </c>
      <c r="AK645" s="49">
        <v>40500</v>
      </c>
      <c r="AL645" s="50">
        <v>36818</v>
      </c>
      <c r="AM645" s="50">
        <v>3682</v>
      </c>
      <c r="AN645" s="50">
        <v>40500</v>
      </c>
      <c r="AO645" s="47"/>
      <c r="AP645" s="48" t="s">
        <v>84</v>
      </c>
      <c r="AQ645" s="51">
        <v>5</v>
      </c>
      <c r="AR645" s="48" t="s">
        <v>221</v>
      </c>
      <c r="AS645" s="48">
        <v>25001</v>
      </c>
      <c r="AT645" s="47" t="b">
        <v>0</v>
      </c>
      <c r="AU645" s="48" t="s">
        <v>81</v>
      </c>
      <c r="AV645" s="48"/>
      <c r="AW645" s="48" t="s">
        <v>222</v>
      </c>
      <c r="AX645" s="48"/>
      <c r="AY645" s="48" t="s">
        <v>85</v>
      </c>
      <c r="AZ645" s="47" t="b">
        <v>0</v>
      </c>
      <c r="BA645" s="47"/>
      <c r="BB645" s="47"/>
      <c r="BC645" s="48"/>
      <c r="BD645" s="48"/>
      <c r="BE645" s="47" t="b">
        <v>0</v>
      </c>
      <c r="BF645" s="47" t="b">
        <v>0</v>
      </c>
      <c r="BG645" s="48"/>
      <c r="BH645" s="48"/>
      <c r="BI645" s="49">
        <v>0</v>
      </c>
      <c r="BJ645" s="49">
        <v>0</v>
      </c>
      <c r="BK645" s="49">
        <v>40500</v>
      </c>
      <c r="BL645" s="48"/>
      <c r="BM645" s="48"/>
      <c r="BN645" s="48"/>
      <c r="BO645" s="48"/>
      <c r="BP645" s="48" t="s">
        <v>181</v>
      </c>
      <c r="BQ645" s="48"/>
      <c r="BR645" s="48"/>
      <c r="BS645" s="48">
        <v>0</v>
      </c>
      <c r="BT645" s="48"/>
      <c r="BU645" s="48"/>
      <c r="BW645" s="24" t="str">
        <f ca="1">VLOOKUP(BX645,Data!B:D,3,0)</f>
        <v>김화니</v>
      </c>
      <c r="BX645" s="24" t="str">
        <f>IFERROR(VLOOKUP(M645, 할인점점포등록!E:I, 5, 0), M645)</f>
        <v>백제약품영등포지점</v>
      </c>
    </row>
    <row r="646" spans="2:76" ht="16.5" customHeight="1" x14ac:dyDescent="0.3">
      <c r="B646" s="47"/>
      <c r="C646" s="47" t="b">
        <v>1</v>
      </c>
      <c r="D646" s="48"/>
      <c r="E646" s="48" t="s">
        <v>211</v>
      </c>
      <c r="F646" s="48">
        <v>202610060019</v>
      </c>
      <c r="G646" s="52">
        <v>46301</v>
      </c>
      <c r="H646" s="48" t="s">
        <v>82</v>
      </c>
      <c r="I646" s="48" t="s">
        <v>83</v>
      </c>
      <c r="J646" s="48" t="s">
        <v>212</v>
      </c>
      <c r="K646" s="48" t="s">
        <v>213</v>
      </c>
      <c r="L646" s="48" t="s">
        <v>467</v>
      </c>
      <c r="M646" s="48" t="s">
        <v>467</v>
      </c>
      <c r="N646" s="48"/>
      <c r="O646" s="47" t="s">
        <v>468</v>
      </c>
      <c r="P646" s="48" t="s">
        <v>470</v>
      </c>
      <c r="Q646" s="48"/>
      <c r="R646" s="47" t="b">
        <v>0</v>
      </c>
      <c r="S646" s="48" t="s">
        <v>276</v>
      </c>
      <c r="T646" s="48" t="s">
        <v>275</v>
      </c>
      <c r="U646" s="48">
        <v>30</v>
      </c>
      <c r="V646" s="48" t="s">
        <v>218</v>
      </c>
      <c r="W646" s="48" t="s">
        <v>219</v>
      </c>
      <c r="X646" s="48" t="s">
        <v>225</v>
      </c>
      <c r="Y646" s="47"/>
      <c r="Z646" s="48" t="s">
        <v>84</v>
      </c>
      <c r="AA646" s="49">
        <v>5610</v>
      </c>
      <c r="AB646" s="49">
        <v>5049</v>
      </c>
      <c r="AC646" s="49">
        <v>20</v>
      </c>
      <c r="AD646" s="47" t="b">
        <v>1</v>
      </c>
      <c r="AE646" s="50">
        <v>10</v>
      </c>
      <c r="AF646" s="48" t="s">
        <v>9</v>
      </c>
      <c r="AG646" s="49">
        <v>1</v>
      </c>
      <c r="AH646" s="49">
        <v>5049</v>
      </c>
      <c r="AI646" s="49">
        <v>91800</v>
      </c>
      <c r="AJ646" s="49">
        <v>9180</v>
      </c>
      <c r="AK646" s="49">
        <v>100980</v>
      </c>
      <c r="AL646" s="50">
        <v>91800</v>
      </c>
      <c r="AM646" s="50">
        <v>9180</v>
      </c>
      <c r="AN646" s="50">
        <v>100980</v>
      </c>
      <c r="AO646" s="47"/>
      <c r="AP646" s="48" t="s">
        <v>84</v>
      </c>
      <c r="AQ646" s="51">
        <v>20</v>
      </c>
      <c r="AR646" s="48" t="s">
        <v>221</v>
      </c>
      <c r="AS646" s="48" t="s">
        <v>277</v>
      </c>
      <c r="AT646" s="47" t="b">
        <v>0</v>
      </c>
      <c r="AU646" s="48" t="s">
        <v>81</v>
      </c>
      <c r="AV646" s="48"/>
      <c r="AW646" s="48" t="s">
        <v>222</v>
      </c>
      <c r="AX646" s="48"/>
      <c r="AY646" s="48" t="s">
        <v>85</v>
      </c>
      <c r="AZ646" s="47" t="b">
        <v>0</v>
      </c>
      <c r="BA646" s="47"/>
      <c r="BB646" s="47"/>
      <c r="BC646" s="48"/>
      <c r="BD646" s="48"/>
      <c r="BE646" s="47" t="b">
        <v>0</v>
      </c>
      <c r="BF646" s="47" t="b">
        <v>0</v>
      </c>
      <c r="BG646" s="48"/>
      <c r="BH646" s="48"/>
      <c r="BI646" s="49">
        <v>0</v>
      </c>
      <c r="BJ646" s="49">
        <v>0</v>
      </c>
      <c r="BK646" s="49">
        <v>100980</v>
      </c>
      <c r="BL646" s="48"/>
      <c r="BM646" s="48"/>
      <c r="BN646" s="48"/>
      <c r="BO646" s="48"/>
      <c r="BP646" s="48" t="s">
        <v>181</v>
      </c>
      <c r="BQ646" s="48"/>
      <c r="BR646" s="48"/>
      <c r="BS646" s="48">
        <v>0</v>
      </c>
      <c r="BT646" s="48"/>
      <c r="BU646" s="48"/>
      <c r="BW646" s="24" t="str">
        <f ca="1">VLOOKUP(BX646,Data!B:D,3,0)</f>
        <v>김화니</v>
      </c>
      <c r="BX646" s="24" t="str">
        <f>IFERROR(VLOOKUP(M646, 할인점점포등록!E:I, 5, 0), M646)</f>
        <v>백제약품영등포지점</v>
      </c>
    </row>
    <row r="647" spans="2:76" ht="16.5" customHeight="1" x14ac:dyDescent="0.3">
      <c r="B647" s="47"/>
      <c r="C647" s="47" t="b">
        <v>1</v>
      </c>
      <c r="D647" s="48"/>
      <c r="E647" s="48" t="s">
        <v>211</v>
      </c>
      <c r="F647" s="48">
        <v>202610060019</v>
      </c>
      <c r="G647" s="52">
        <v>46301</v>
      </c>
      <c r="H647" s="48" t="s">
        <v>82</v>
      </c>
      <c r="I647" s="48" t="s">
        <v>83</v>
      </c>
      <c r="J647" s="48" t="s">
        <v>212</v>
      </c>
      <c r="K647" s="48" t="s">
        <v>213</v>
      </c>
      <c r="L647" s="48" t="s">
        <v>467</v>
      </c>
      <c r="M647" s="48" t="s">
        <v>467</v>
      </c>
      <c r="N647" s="48"/>
      <c r="O647" s="47" t="s">
        <v>468</v>
      </c>
      <c r="P647" s="48" t="s">
        <v>470</v>
      </c>
      <c r="Q647" s="48"/>
      <c r="R647" s="47" t="b">
        <v>0</v>
      </c>
      <c r="S647" s="48" t="s">
        <v>274</v>
      </c>
      <c r="T647" s="48" t="s">
        <v>275</v>
      </c>
      <c r="U647" s="48">
        <v>300</v>
      </c>
      <c r="V647" s="48" t="s">
        <v>218</v>
      </c>
      <c r="W647" s="48" t="s">
        <v>219</v>
      </c>
      <c r="X647" s="48" t="s">
        <v>225</v>
      </c>
      <c r="Y647" s="47"/>
      <c r="Z647" s="48" t="s">
        <v>84</v>
      </c>
      <c r="AA647" s="49">
        <v>56100</v>
      </c>
      <c r="AB647" s="49">
        <v>50490</v>
      </c>
      <c r="AC647" s="49">
        <v>10</v>
      </c>
      <c r="AD647" s="47" t="b">
        <v>1</v>
      </c>
      <c r="AE647" s="50">
        <v>10</v>
      </c>
      <c r="AF647" s="48" t="s">
        <v>9</v>
      </c>
      <c r="AG647" s="49">
        <v>1</v>
      </c>
      <c r="AH647" s="49">
        <v>50490</v>
      </c>
      <c r="AI647" s="49">
        <v>459000</v>
      </c>
      <c r="AJ647" s="49">
        <v>45900</v>
      </c>
      <c r="AK647" s="49">
        <v>504900</v>
      </c>
      <c r="AL647" s="50">
        <v>459000</v>
      </c>
      <c r="AM647" s="50">
        <v>45900</v>
      </c>
      <c r="AN647" s="50">
        <v>504900</v>
      </c>
      <c r="AO647" s="47"/>
      <c r="AP647" s="48" t="s">
        <v>84</v>
      </c>
      <c r="AQ647" s="51">
        <v>10</v>
      </c>
      <c r="AR647" s="48" t="s">
        <v>221</v>
      </c>
      <c r="AS647" s="48">
        <v>26002</v>
      </c>
      <c r="AT647" s="47" t="b">
        <v>0</v>
      </c>
      <c r="AU647" s="48" t="s">
        <v>81</v>
      </c>
      <c r="AV647" s="48"/>
      <c r="AW647" s="48" t="s">
        <v>222</v>
      </c>
      <c r="AX647" s="48"/>
      <c r="AY647" s="48" t="s">
        <v>85</v>
      </c>
      <c r="AZ647" s="47" t="b">
        <v>0</v>
      </c>
      <c r="BA647" s="47"/>
      <c r="BB647" s="47"/>
      <c r="BC647" s="48"/>
      <c r="BD647" s="48"/>
      <c r="BE647" s="47" t="b">
        <v>0</v>
      </c>
      <c r="BF647" s="47" t="b">
        <v>0</v>
      </c>
      <c r="BG647" s="48"/>
      <c r="BH647" s="48"/>
      <c r="BI647" s="49">
        <v>0</v>
      </c>
      <c r="BJ647" s="49">
        <v>0</v>
      </c>
      <c r="BK647" s="49">
        <v>504900</v>
      </c>
      <c r="BL647" s="48"/>
      <c r="BM647" s="48"/>
      <c r="BN647" s="48"/>
      <c r="BO647" s="48"/>
      <c r="BP647" s="48" t="s">
        <v>181</v>
      </c>
      <c r="BQ647" s="48"/>
      <c r="BR647" s="48"/>
      <c r="BS647" s="48">
        <v>0</v>
      </c>
      <c r="BT647" s="48"/>
      <c r="BU647" s="48"/>
      <c r="BW647" s="24" t="str">
        <f ca="1">VLOOKUP(BX647,Data!B:D,3,0)</f>
        <v>김화니</v>
      </c>
      <c r="BX647" s="24" t="str">
        <f>IFERROR(VLOOKUP(M647, 할인점점포등록!E:I, 5, 0), M647)</f>
        <v>백제약품영등포지점</v>
      </c>
    </row>
    <row r="648" spans="2:76" ht="16.5" customHeight="1" x14ac:dyDescent="0.3">
      <c r="B648" s="47"/>
      <c r="C648" s="47" t="b">
        <v>1</v>
      </c>
      <c r="D648" s="48"/>
      <c r="E648" s="48" t="s">
        <v>211</v>
      </c>
      <c r="F648" s="48">
        <v>202610060019</v>
      </c>
      <c r="G648" s="52">
        <v>46301</v>
      </c>
      <c r="H648" s="48" t="s">
        <v>82</v>
      </c>
      <c r="I648" s="48" t="s">
        <v>83</v>
      </c>
      <c r="J648" s="48" t="s">
        <v>212</v>
      </c>
      <c r="K648" s="48" t="s">
        <v>213</v>
      </c>
      <c r="L648" s="48" t="s">
        <v>467</v>
      </c>
      <c r="M648" s="48" t="s">
        <v>467</v>
      </c>
      <c r="N648" s="48"/>
      <c r="O648" s="47" t="s">
        <v>468</v>
      </c>
      <c r="P648" s="48" t="s">
        <v>470</v>
      </c>
      <c r="Q648" s="48"/>
      <c r="R648" s="47" t="b">
        <v>0</v>
      </c>
      <c r="S648" s="48" t="s">
        <v>337</v>
      </c>
      <c r="T648" s="48" t="s">
        <v>338</v>
      </c>
      <c r="U648" s="48">
        <v>100</v>
      </c>
      <c r="V648" s="48" t="s">
        <v>234</v>
      </c>
      <c r="W648" s="48" t="s">
        <v>235</v>
      </c>
      <c r="X648" s="48" t="s">
        <v>330</v>
      </c>
      <c r="Y648" s="47"/>
      <c r="Z648" s="48" t="s">
        <v>84</v>
      </c>
      <c r="AA648" s="49">
        <v>33000</v>
      </c>
      <c r="AB648" s="49">
        <v>29700</v>
      </c>
      <c r="AC648" s="49">
        <v>30</v>
      </c>
      <c r="AD648" s="47" t="b">
        <v>1</v>
      </c>
      <c r="AE648" s="50">
        <v>10</v>
      </c>
      <c r="AF648" s="48" t="s">
        <v>9</v>
      </c>
      <c r="AG648" s="49">
        <v>1</v>
      </c>
      <c r="AH648" s="49">
        <v>29700</v>
      </c>
      <c r="AI648" s="49">
        <v>810000</v>
      </c>
      <c r="AJ648" s="49">
        <v>81000</v>
      </c>
      <c r="AK648" s="49">
        <v>891000</v>
      </c>
      <c r="AL648" s="50">
        <v>810000</v>
      </c>
      <c r="AM648" s="50">
        <v>81000</v>
      </c>
      <c r="AN648" s="50">
        <v>891000</v>
      </c>
      <c r="AO648" s="47"/>
      <c r="AP648" s="48" t="s">
        <v>84</v>
      </c>
      <c r="AQ648" s="51">
        <v>30</v>
      </c>
      <c r="AR648" s="48" t="s">
        <v>221</v>
      </c>
      <c r="AS648" s="48" t="s">
        <v>981</v>
      </c>
      <c r="AT648" s="47" t="b">
        <v>0</v>
      </c>
      <c r="AU648" s="48" t="s">
        <v>81</v>
      </c>
      <c r="AV648" s="48"/>
      <c r="AW648" s="48" t="s">
        <v>222</v>
      </c>
      <c r="AX648" s="48"/>
      <c r="AY648" s="48" t="s">
        <v>85</v>
      </c>
      <c r="AZ648" s="47" t="b">
        <v>0</v>
      </c>
      <c r="BA648" s="47"/>
      <c r="BB648" s="47"/>
      <c r="BC648" s="48"/>
      <c r="BD648" s="48"/>
      <c r="BE648" s="47" t="b">
        <v>0</v>
      </c>
      <c r="BF648" s="47" t="b">
        <v>0</v>
      </c>
      <c r="BG648" s="48"/>
      <c r="BH648" s="48"/>
      <c r="BI648" s="49">
        <v>0</v>
      </c>
      <c r="BJ648" s="49">
        <v>0</v>
      </c>
      <c r="BK648" s="49">
        <v>891000</v>
      </c>
      <c r="BL648" s="48"/>
      <c r="BM648" s="48"/>
      <c r="BN648" s="48"/>
      <c r="BO648" s="48"/>
      <c r="BP648" s="48" t="s">
        <v>181</v>
      </c>
      <c r="BQ648" s="48"/>
      <c r="BR648" s="48"/>
      <c r="BS648" s="48">
        <v>0</v>
      </c>
      <c r="BT648" s="48"/>
      <c r="BU648" s="48"/>
      <c r="BW648" s="24" t="str">
        <f ca="1">VLOOKUP(BX648,Data!B:D,3,0)</f>
        <v>김화니</v>
      </c>
      <c r="BX648" s="24" t="str">
        <f>IFERROR(VLOOKUP(M648, 할인점점포등록!E:I, 5, 0), M648)</f>
        <v>백제약품영등포지점</v>
      </c>
    </row>
    <row r="649" spans="2:76" ht="16.5" customHeight="1" x14ac:dyDescent="0.3">
      <c r="B649" s="47"/>
      <c r="C649" s="47" t="b">
        <v>1</v>
      </c>
      <c r="D649" s="48"/>
      <c r="E649" s="48" t="s">
        <v>211</v>
      </c>
      <c r="F649" s="48">
        <v>202610060019</v>
      </c>
      <c r="G649" s="52">
        <v>46301</v>
      </c>
      <c r="H649" s="48" t="s">
        <v>82</v>
      </c>
      <c r="I649" s="48" t="s">
        <v>83</v>
      </c>
      <c r="J649" s="48" t="s">
        <v>212</v>
      </c>
      <c r="K649" s="48" t="s">
        <v>213</v>
      </c>
      <c r="L649" s="48" t="s">
        <v>467</v>
      </c>
      <c r="M649" s="48" t="s">
        <v>467</v>
      </c>
      <c r="N649" s="48"/>
      <c r="O649" s="47" t="s">
        <v>468</v>
      </c>
      <c r="P649" s="48" t="s">
        <v>470</v>
      </c>
      <c r="Q649" s="48"/>
      <c r="R649" s="47" t="b">
        <v>0</v>
      </c>
      <c r="S649" s="48" t="s">
        <v>303</v>
      </c>
      <c r="T649" s="48" t="s">
        <v>259</v>
      </c>
      <c r="U649" s="48">
        <v>30</v>
      </c>
      <c r="V649" s="48" t="s">
        <v>234</v>
      </c>
      <c r="W649" s="48" t="s">
        <v>235</v>
      </c>
      <c r="X649" s="48" t="s">
        <v>236</v>
      </c>
      <c r="Y649" s="47"/>
      <c r="Z649" s="48" t="s">
        <v>84</v>
      </c>
      <c r="AA649" s="49">
        <v>3090</v>
      </c>
      <c r="AB649" s="49">
        <v>2781</v>
      </c>
      <c r="AC649" s="49">
        <v>10</v>
      </c>
      <c r="AD649" s="47" t="b">
        <v>1</v>
      </c>
      <c r="AE649" s="50">
        <v>10</v>
      </c>
      <c r="AF649" s="48" t="s">
        <v>9</v>
      </c>
      <c r="AG649" s="49">
        <v>1</v>
      </c>
      <c r="AH649" s="49">
        <v>2781</v>
      </c>
      <c r="AI649" s="49">
        <v>25282</v>
      </c>
      <c r="AJ649" s="49">
        <v>2528</v>
      </c>
      <c r="AK649" s="49">
        <v>27810</v>
      </c>
      <c r="AL649" s="50">
        <v>25282</v>
      </c>
      <c r="AM649" s="50">
        <v>2528</v>
      </c>
      <c r="AN649" s="50">
        <v>27810</v>
      </c>
      <c r="AO649" s="47"/>
      <c r="AP649" s="48" t="s">
        <v>84</v>
      </c>
      <c r="AQ649" s="51">
        <v>10</v>
      </c>
      <c r="AR649" s="48" t="s">
        <v>221</v>
      </c>
      <c r="AS649" s="48" t="s">
        <v>304</v>
      </c>
      <c r="AT649" s="47" t="b">
        <v>0</v>
      </c>
      <c r="AU649" s="48" t="s">
        <v>81</v>
      </c>
      <c r="AV649" s="48"/>
      <c r="AW649" s="48" t="s">
        <v>222</v>
      </c>
      <c r="AX649" s="48"/>
      <c r="AY649" s="48" t="s">
        <v>85</v>
      </c>
      <c r="AZ649" s="47" t="b">
        <v>0</v>
      </c>
      <c r="BA649" s="47"/>
      <c r="BB649" s="47"/>
      <c r="BC649" s="48"/>
      <c r="BD649" s="48"/>
      <c r="BE649" s="47" t="b">
        <v>0</v>
      </c>
      <c r="BF649" s="47" t="b">
        <v>0</v>
      </c>
      <c r="BG649" s="48"/>
      <c r="BH649" s="48"/>
      <c r="BI649" s="49">
        <v>0</v>
      </c>
      <c r="BJ649" s="49">
        <v>0</v>
      </c>
      <c r="BK649" s="49">
        <v>27810</v>
      </c>
      <c r="BL649" s="48"/>
      <c r="BM649" s="48"/>
      <c r="BN649" s="48"/>
      <c r="BO649" s="48"/>
      <c r="BP649" s="48" t="s">
        <v>181</v>
      </c>
      <c r="BQ649" s="48"/>
      <c r="BR649" s="48"/>
      <c r="BS649" s="48">
        <v>0</v>
      </c>
      <c r="BT649" s="48"/>
      <c r="BU649" s="48"/>
      <c r="BW649" s="24" t="str">
        <f ca="1">VLOOKUP(BX649,Data!B:D,3,0)</f>
        <v>김화니</v>
      </c>
      <c r="BX649" s="24" t="str">
        <f>IFERROR(VLOOKUP(M649, 할인점점포등록!E:I, 5, 0), M649)</f>
        <v>백제약품영등포지점</v>
      </c>
    </row>
    <row r="650" spans="2:76" ht="16.5" customHeight="1" x14ac:dyDescent="0.3">
      <c r="B650" s="47"/>
      <c r="C650" s="47" t="b">
        <v>1</v>
      </c>
      <c r="D650" s="48"/>
      <c r="E650" s="48" t="s">
        <v>211</v>
      </c>
      <c r="F650" s="48">
        <v>202610060019</v>
      </c>
      <c r="G650" s="52">
        <v>46301</v>
      </c>
      <c r="H650" s="48" t="s">
        <v>82</v>
      </c>
      <c r="I650" s="48" t="s">
        <v>83</v>
      </c>
      <c r="J650" s="48" t="s">
        <v>212</v>
      </c>
      <c r="K650" s="48" t="s">
        <v>213</v>
      </c>
      <c r="L650" s="48" t="s">
        <v>467</v>
      </c>
      <c r="M650" s="48" t="s">
        <v>467</v>
      </c>
      <c r="N650" s="48"/>
      <c r="O650" s="47" t="s">
        <v>468</v>
      </c>
      <c r="P650" s="48" t="s">
        <v>470</v>
      </c>
      <c r="Q650" s="48"/>
      <c r="R650" s="47" t="b">
        <v>0</v>
      </c>
      <c r="S650" s="48" t="s">
        <v>377</v>
      </c>
      <c r="T650" s="48" t="s">
        <v>378</v>
      </c>
      <c r="U650" s="48">
        <v>4</v>
      </c>
      <c r="V650" s="48" t="s">
        <v>234</v>
      </c>
      <c r="W650" s="48" t="s">
        <v>235</v>
      </c>
      <c r="X650" s="48" t="s">
        <v>236</v>
      </c>
      <c r="Y650" s="47"/>
      <c r="Z650" s="48" t="s">
        <v>84</v>
      </c>
      <c r="AA650" s="49">
        <v>23200</v>
      </c>
      <c r="AB650" s="49">
        <v>20880</v>
      </c>
      <c r="AC650" s="49">
        <v>15</v>
      </c>
      <c r="AD650" s="47" t="b">
        <v>1</v>
      </c>
      <c r="AE650" s="50">
        <v>10</v>
      </c>
      <c r="AF650" s="48" t="s">
        <v>9</v>
      </c>
      <c r="AG650" s="49">
        <v>1</v>
      </c>
      <c r="AH650" s="49">
        <v>20880</v>
      </c>
      <c r="AI650" s="49">
        <v>284727</v>
      </c>
      <c r="AJ650" s="49">
        <v>28473</v>
      </c>
      <c r="AK650" s="49">
        <v>313200</v>
      </c>
      <c r="AL650" s="50">
        <v>284727</v>
      </c>
      <c r="AM650" s="50">
        <v>28473</v>
      </c>
      <c r="AN650" s="50">
        <v>313200</v>
      </c>
      <c r="AO650" s="47"/>
      <c r="AP650" s="48" t="s">
        <v>84</v>
      </c>
      <c r="AQ650" s="51">
        <v>15</v>
      </c>
      <c r="AR650" s="48" t="s">
        <v>221</v>
      </c>
      <c r="AS650" s="48">
        <v>26001</v>
      </c>
      <c r="AT650" s="47" t="b">
        <v>0</v>
      </c>
      <c r="AU650" s="48" t="s">
        <v>81</v>
      </c>
      <c r="AV650" s="48"/>
      <c r="AW650" s="48" t="s">
        <v>222</v>
      </c>
      <c r="AX650" s="48"/>
      <c r="AY650" s="48" t="s">
        <v>85</v>
      </c>
      <c r="AZ650" s="47" t="b">
        <v>0</v>
      </c>
      <c r="BA650" s="47"/>
      <c r="BB650" s="47"/>
      <c r="BC650" s="48"/>
      <c r="BD650" s="48"/>
      <c r="BE650" s="47" t="b">
        <v>0</v>
      </c>
      <c r="BF650" s="47" t="b">
        <v>0</v>
      </c>
      <c r="BG650" s="48"/>
      <c r="BH650" s="48"/>
      <c r="BI650" s="49">
        <v>0</v>
      </c>
      <c r="BJ650" s="49">
        <v>0</v>
      </c>
      <c r="BK650" s="49">
        <v>313200</v>
      </c>
      <c r="BL650" s="48"/>
      <c r="BM650" s="48"/>
      <c r="BN650" s="48"/>
      <c r="BO650" s="48"/>
      <c r="BP650" s="48" t="s">
        <v>181</v>
      </c>
      <c r="BQ650" s="48"/>
      <c r="BR650" s="48"/>
      <c r="BS650" s="48">
        <v>0</v>
      </c>
      <c r="BT650" s="48"/>
      <c r="BU650" s="48"/>
      <c r="BW650" s="24" t="str">
        <f ca="1">VLOOKUP(BX650,Data!B:D,3,0)</f>
        <v>김화니</v>
      </c>
      <c r="BX650" s="24" t="str">
        <f>IFERROR(VLOOKUP(M650, 할인점점포등록!E:I, 5, 0), M650)</f>
        <v>백제약품영등포지점</v>
      </c>
    </row>
    <row r="651" spans="2:76" ht="16.5" customHeight="1" x14ac:dyDescent="0.3">
      <c r="B651" s="47"/>
      <c r="C651" s="47" t="b">
        <v>1</v>
      </c>
      <c r="D651" s="48"/>
      <c r="E651" s="48" t="s">
        <v>211</v>
      </c>
      <c r="F651" s="48">
        <v>202610060019</v>
      </c>
      <c r="G651" s="52">
        <v>46301</v>
      </c>
      <c r="H651" s="48" t="s">
        <v>82</v>
      </c>
      <c r="I651" s="48" t="s">
        <v>83</v>
      </c>
      <c r="J651" s="48" t="s">
        <v>212</v>
      </c>
      <c r="K651" s="48" t="s">
        <v>213</v>
      </c>
      <c r="L651" s="48" t="s">
        <v>467</v>
      </c>
      <c r="M651" s="48" t="s">
        <v>467</v>
      </c>
      <c r="N651" s="48"/>
      <c r="O651" s="47" t="s">
        <v>468</v>
      </c>
      <c r="P651" s="48" t="s">
        <v>470</v>
      </c>
      <c r="Q651" s="48"/>
      <c r="R651" s="47" t="b">
        <v>0</v>
      </c>
      <c r="S651" s="48" t="s">
        <v>298</v>
      </c>
      <c r="T651" s="48" t="s">
        <v>299</v>
      </c>
      <c r="U651" s="48">
        <v>30</v>
      </c>
      <c r="V651" s="48" t="s">
        <v>86</v>
      </c>
      <c r="W651" s="48" t="s">
        <v>283</v>
      </c>
      <c r="X651" s="48" t="s">
        <v>284</v>
      </c>
      <c r="Y651" s="47"/>
      <c r="Z651" s="48" t="s">
        <v>84</v>
      </c>
      <c r="AA651" s="49">
        <v>11190</v>
      </c>
      <c r="AB651" s="49">
        <v>10071</v>
      </c>
      <c r="AC651" s="49">
        <v>5</v>
      </c>
      <c r="AD651" s="47" t="b">
        <v>1</v>
      </c>
      <c r="AE651" s="50">
        <v>10</v>
      </c>
      <c r="AF651" s="48" t="s">
        <v>9</v>
      </c>
      <c r="AG651" s="49">
        <v>1</v>
      </c>
      <c r="AH651" s="49">
        <v>10071</v>
      </c>
      <c r="AI651" s="49">
        <v>45777</v>
      </c>
      <c r="AJ651" s="49">
        <v>4578</v>
      </c>
      <c r="AK651" s="49">
        <v>50355</v>
      </c>
      <c r="AL651" s="50">
        <v>45777</v>
      </c>
      <c r="AM651" s="50">
        <v>4578</v>
      </c>
      <c r="AN651" s="50">
        <v>50355</v>
      </c>
      <c r="AO651" s="47"/>
      <c r="AP651" s="48" t="s">
        <v>84</v>
      </c>
      <c r="AQ651" s="51">
        <v>5</v>
      </c>
      <c r="AR651" s="48" t="s">
        <v>221</v>
      </c>
      <c r="AS651" s="48">
        <v>26001</v>
      </c>
      <c r="AT651" s="47" t="b">
        <v>0</v>
      </c>
      <c r="AU651" s="48" t="s">
        <v>81</v>
      </c>
      <c r="AV651" s="48"/>
      <c r="AW651" s="48" t="s">
        <v>222</v>
      </c>
      <c r="AX651" s="48"/>
      <c r="AY651" s="48" t="s">
        <v>85</v>
      </c>
      <c r="AZ651" s="47" t="b">
        <v>0</v>
      </c>
      <c r="BA651" s="47"/>
      <c r="BB651" s="47"/>
      <c r="BC651" s="48"/>
      <c r="BD651" s="48"/>
      <c r="BE651" s="47" t="b">
        <v>0</v>
      </c>
      <c r="BF651" s="47" t="b">
        <v>0</v>
      </c>
      <c r="BG651" s="48"/>
      <c r="BH651" s="48"/>
      <c r="BI651" s="49">
        <v>0</v>
      </c>
      <c r="BJ651" s="49">
        <v>0</v>
      </c>
      <c r="BK651" s="49">
        <v>50355</v>
      </c>
      <c r="BL651" s="48"/>
      <c r="BM651" s="48"/>
      <c r="BN651" s="48"/>
      <c r="BO651" s="48"/>
      <c r="BP651" s="48" t="s">
        <v>86</v>
      </c>
      <c r="BQ651" s="48"/>
      <c r="BR651" s="48"/>
      <c r="BS651" s="48">
        <v>0</v>
      </c>
      <c r="BT651" s="48"/>
      <c r="BU651" s="48"/>
      <c r="BW651" s="24" t="str">
        <f ca="1">VLOOKUP(BX651,Data!B:D,3,0)</f>
        <v>김화니</v>
      </c>
      <c r="BX651" s="24" t="str">
        <f>IFERROR(VLOOKUP(M651, 할인점점포등록!E:I, 5, 0), M651)</f>
        <v>백제약품영등포지점</v>
      </c>
    </row>
    <row r="652" spans="2:76" ht="16.5" customHeight="1" x14ac:dyDescent="0.3">
      <c r="B652" s="47"/>
      <c r="C652" s="47" t="b">
        <v>1</v>
      </c>
      <c r="D652" s="48"/>
      <c r="E652" s="48" t="s">
        <v>211</v>
      </c>
      <c r="F652" s="48">
        <v>202610060019</v>
      </c>
      <c r="G652" s="52">
        <v>46301</v>
      </c>
      <c r="H652" s="48" t="s">
        <v>82</v>
      </c>
      <c r="I652" s="48" t="s">
        <v>83</v>
      </c>
      <c r="J652" s="48" t="s">
        <v>212</v>
      </c>
      <c r="K652" s="48" t="s">
        <v>213</v>
      </c>
      <c r="L652" s="48" t="s">
        <v>467</v>
      </c>
      <c r="M652" s="48" t="s">
        <v>467</v>
      </c>
      <c r="N652" s="48"/>
      <c r="O652" s="47" t="s">
        <v>468</v>
      </c>
      <c r="P652" s="48" t="s">
        <v>470</v>
      </c>
      <c r="Q652" s="48"/>
      <c r="R652" s="47" t="b">
        <v>0</v>
      </c>
      <c r="S652" s="48" t="s">
        <v>290</v>
      </c>
      <c r="T652" s="48" t="s">
        <v>291</v>
      </c>
      <c r="U652" s="48">
        <v>30</v>
      </c>
      <c r="V652" s="48" t="s">
        <v>234</v>
      </c>
      <c r="W652" s="48" t="s">
        <v>235</v>
      </c>
      <c r="X652" s="48" t="s">
        <v>236</v>
      </c>
      <c r="Y652" s="47"/>
      <c r="Z652" s="48" t="s">
        <v>84</v>
      </c>
      <c r="AA652" s="49">
        <v>21000</v>
      </c>
      <c r="AB652" s="49">
        <v>18900</v>
      </c>
      <c r="AC652" s="49">
        <v>60</v>
      </c>
      <c r="AD652" s="47" t="b">
        <v>1</v>
      </c>
      <c r="AE652" s="50">
        <v>10</v>
      </c>
      <c r="AF652" s="48" t="s">
        <v>9</v>
      </c>
      <c r="AG652" s="49">
        <v>1</v>
      </c>
      <c r="AH652" s="49">
        <v>18900</v>
      </c>
      <c r="AI652" s="49">
        <v>1030909</v>
      </c>
      <c r="AJ652" s="49">
        <v>103091</v>
      </c>
      <c r="AK652" s="49">
        <v>1134000</v>
      </c>
      <c r="AL652" s="50">
        <v>1030909</v>
      </c>
      <c r="AM652" s="50">
        <v>103091</v>
      </c>
      <c r="AN652" s="50">
        <v>1134000</v>
      </c>
      <c r="AO652" s="47"/>
      <c r="AP652" s="48" t="s">
        <v>84</v>
      </c>
      <c r="AQ652" s="51">
        <v>60</v>
      </c>
      <c r="AR652" s="48" t="s">
        <v>221</v>
      </c>
      <c r="AS652" s="48">
        <v>26001</v>
      </c>
      <c r="AT652" s="47" t="b">
        <v>0</v>
      </c>
      <c r="AU652" s="48" t="s">
        <v>81</v>
      </c>
      <c r="AV652" s="48"/>
      <c r="AW652" s="48" t="s">
        <v>222</v>
      </c>
      <c r="AX652" s="48"/>
      <c r="AY652" s="48" t="s">
        <v>85</v>
      </c>
      <c r="AZ652" s="47" t="b">
        <v>0</v>
      </c>
      <c r="BA652" s="47"/>
      <c r="BB652" s="47"/>
      <c r="BC652" s="48"/>
      <c r="BD652" s="48"/>
      <c r="BE652" s="47" t="b">
        <v>0</v>
      </c>
      <c r="BF652" s="47" t="b">
        <v>0</v>
      </c>
      <c r="BG652" s="48"/>
      <c r="BH652" s="48"/>
      <c r="BI652" s="49">
        <v>0</v>
      </c>
      <c r="BJ652" s="49">
        <v>0</v>
      </c>
      <c r="BK652" s="49">
        <v>1134000</v>
      </c>
      <c r="BL652" s="48"/>
      <c r="BM652" s="48"/>
      <c r="BN652" s="48"/>
      <c r="BO652" s="48"/>
      <c r="BP652" s="48" t="s">
        <v>181</v>
      </c>
      <c r="BQ652" s="48"/>
      <c r="BR652" s="48"/>
      <c r="BS652" s="48">
        <v>0</v>
      </c>
      <c r="BT652" s="48"/>
      <c r="BU652" s="48"/>
      <c r="BW652" s="24" t="str">
        <f ca="1">VLOOKUP(BX652,Data!B:D,3,0)</f>
        <v>김화니</v>
      </c>
      <c r="BX652" s="24" t="str">
        <f>IFERROR(VLOOKUP(M652, 할인점점포등록!E:I, 5, 0), M652)</f>
        <v>백제약품영등포지점</v>
      </c>
    </row>
    <row r="653" spans="2:76" ht="16.5" customHeight="1" x14ac:dyDescent="0.3">
      <c r="B653" s="47"/>
      <c r="C653" s="47" t="b">
        <v>1</v>
      </c>
      <c r="D653" s="48"/>
      <c r="E653" s="48" t="s">
        <v>211</v>
      </c>
      <c r="F653" s="48">
        <v>202610060020</v>
      </c>
      <c r="G653" s="52">
        <v>46301</v>
      </c>
      <c r="H653" s="48" t="s">
        <v>82</v>
      </c>
      <c r="I653" s="48" t="s">
        <v>83</v>
      </c>
      <c r="J653" s="48" t="s">
        <v>212</v>
      </c>
      <c r="K653" s="48" t="s">
        <v>213</v>
      </c>
      <c r="L653" s="48" t="s">
        <v>467</v>
      </c>
      <c r="M653" s="48" t="s">
        <v>467</v>
      </c>
      <c r="N653" s="48"/>
      <c r="O653" s="47" t="s">
        <v>468</v>
      </c>
      <c r="P653" s="48" t="s">
        <v>471</v>
      </c>
      <c r="Q653" s="48"/>
      <c r="R653" s="47" t="b">
        <v>0</v>
      </c>
      <c r="S653" s="48" t="s">
        <v>263</v>
      </c>
      <c r="T653" s="48" t="s">
        <v>264</v>
      </c>
      <c r="U653" s="48">
        <v>28</v>
      </c>
      <c r="V653" s="48" t="s">
        <v>234</v>
      </c>
      <c r="W653" s="48" t="s">
        <v>235</v>
      </c>
      <c r="X653" s="48" t="s">
        <v>236</v>
      </c>
      <c r="Y653" s="47"/>
      <c r="Z653" s="48" t="s">
        <v>84</v>
      </c>
      <c r="AA653" s="49">
        <v>18172</v>
      </c>
      <c r="AB653" s="49">
        <v>16355</v>
      </c>
      <c r="AC653" s="49">
        <v>5</v>
      </c>
      <c r="AD653" s="47" t="b">
        <v>1</v>
      </c>
      <c r="AE653" s="50">
        <v>10</v>
      </c>
      <c r="AF653" s="48" t="s">
        <v>9</v>
      </c>
      <c r="AG653" s="49">
        <v>1</v>
      </c>
      <c r="AH653" s="49">
        <v>16355</v>
      </c>
      <c r="AI653" s="49">
        <v>74341</v>
      </c>
      <c r="AJ653" s="49">
        <v>7434</v>
      </c>
      <c r="AK653" s="49">
        <v>81775</v>
      </c>
      <c r="AL653" s="50">
        <v>74341</v>
      </c>
      <c r="AM653" s="50">
        <v>7434</v>
      </c>
      <c r="AN653" s="50">
        <v>81775</v>
      </c>
      <c r="AO653" s="47"/>
      <c r="AP653" s="48" t="s">
        <v>84</v>
      </c>
      <c r="AQ653" s="51">
        <v>5</v>
      </c>
      <c r="AR653" s="48" t="s">
        <v>221</v>
      </c>
      <c r="AS653" s="48">
        <v>26001</v>
      </c>
      <c r="AT653" s="47" t="b">
        <v>0</v>
      </c>
      <c r="AU653" s="48" t="s">
        <v>81</v>
      </c>
      <c r="AV653" s="48"/>
      <c r="AW653" s="48" t="s">
        <v>222</v>
      </c>
      <c r="AX653" s="48"/>
      <c r="AY653" s="48" t="s">
        <v>85</v>
      </c>
      <c r="AZ653" s="47" t="b">
        <v>0</v>
      </c>
      <c r="BA653" s="47"/>
      <c r="BB653" s="47"/>
      <c r="BC653" s="48"/>
      <c r="BD653" s="48"/>
      <c r="BE653" s="47" t="b">
        <v>0</v>
      </c>
      <c r="BF653" s="47" t="b">
        <v>0</v>
      </c>
      <c r="BG653" s="48"/>
      <c r="BH653" s="48"/>
      <c r="BI653" s="49">
        <v>0</v>
      </c>
      <c r="BJ653" s="49">
        <v>0</v>
      </c>
      <c r="BK653" s="49">
        <v>81775</v>
      </c>
      <c r="BL653" s="48"/>
      <c r="BM653" s="48"/>
      <c r="BN653" s="48"/>
      <c r="BO653" s="48"/>
      <c r="BP653" s="48" t="s">
        <v>181</v>
      </c>
      <c r="BQ653" s="48"/>
      <c r="BR653" s="48"/>
      <c r="BS653" s="48">
        <v>0</v>
      </c>
      <c r="BT653" s="48"/>
      <c r="BU653" s="48"/>
      <c r="BW653" s="24" t="str">
        <f ca="1">VLOOKUP(BX653,Data!B:D,3,0)</f>
        <v>김화니</v>
      </c>
      <c r="BX653" s="24" t="str">
        <f>IFERROR(VLOOKUP(M653, 할인점점포등록!E:I, 5, 0), M653)</f>
        <v>백제약품영등포지점</v>
      </c>
    </row>
    <row r="654" spans="2:76" ht="16.5" customHeight="1" x14ac:dyDescent="0.3">
      <c r="B654" s="47"/>
      <c r="C654" s="47" t="b">
        <v>1</v>
      </c>
      <c r="D654" s="48"/>
      <c r="E654" s="48" t="s">
        <v>211</v>
      </c>
      <c r="F654" s="48">
        <v>202610060020</v>
      </c>
      <c r="G654" s="52">
        <v>46301</v>
      </c>
      <c r="H654" s="48" t="s">
        <v>82</v>
      </c>
      <c r="I654" s="48" t="s">
        <v>83</v>
      </c>
      <c r="J654" s="48" t="s">
        <v>212</v>
      </c>
      <c r="K654" s="48" t="s">
        <v>213</v>
      </c>
      <c r="L654" s="48" t="s">
        <v>467</v>
      </c>
      <c r="M654" s="48" t="s">
        <v>467</v>
      </c>
      <c r="N654" s="48"/>
      <c r="O654" s="47" t="s">
        <v>468</v>
      </c>
      <c r="P654" s="48" t="s">
        <v>471</v>
      </c>
      <c r="Q654" s="48"/>
      <c r="R654" s="47" t="b">
        <v>0</v>
      </c>
      <c r="S654" s="48" t="s">
        <v>481</v>
      </c>
      <c r="T654" s="48" t="s">
        <v>482</v>
      </c>
      <c r="U654" s="48">
        <v>30</v>
      </c>
      <c r="V654" s="48" t="s">
        <v>234</v>
      </c>
      <c r="W654" s="48" t="s">
        <v>235</v>
      </c>
      <c r="X654" s="48" t="s">
        <v>236</v>
      </c>
      <c r="Y654" s="47"/>
      <c r="Z654" s="48" t="s">
        <v>84</v>
      </c>
      <c r="AA654" s="49">
        <v>19440</v>
      </c>
      <c r="AB654" s="49">
        <v>17496</v>
      </c>
      <c r="AC654" s="49">
        <v>5</v>
      </c>
      <c r="AD654" s="47" t="b">
        <v>1</v>
      </c>
      <c r="AE654" s="50">
        <v>10</v>
      </c>
      <c r="AF654" s="48" t="s">
        <v>9</v>
      </c>
      <c r="AG654" s="49">
        <v>1</v>
      </c>
      <c r="AH654" s="49">
        <v>17496</v>
      </c>
      <c r="AI654" s="49">
        <v>79527</v>
      </c>
      <c r="AJ654" s="49">
        <v>7953</v>
      </c>
      <c r="AK654" s="49">
        <v>87480</v>
      </c>
      <c r="AL654" s="50">
        <v>79527</v>
      </c>
      <c r="AM654" s="50">
        <v>7953</v>
      </c>
      <c r="AN654" s="50">
        <v>87480</v>
      </c>
      <c r="AO654" s="47"/>
      <c r="AP654" s="48" t="s">
        <v>84</v>
      </c>
      <c r="AQ654" s="51">
        <v>5</v>
      </c>
      <c r="AR654" s="48" t="s">
        <v>221</v>
      </c>
      <c r="AS654" s="48">
        <v>25001</v>
      </c>
      <c r="AT654" s="47" t="b">
        <v>0</v>
      </c>
      <c r="AU654" s="48" t="s">
        <v>81</v>
      </c>
      <c r="AV654" s="48"/>
      <c r="AW654" s="48" t="s">
        <v>222</v>
      </c>
      <c r="AX654" s="48"/>
      <c r="AY654" s="48" t="s">
        <v>85</v>
      </c>
      <c r="AZ654" s="47" t="b">
        <v>0</v>
      </c>
      <c r="BA654" s="47"/>
      <c r="BB654" s="47"/>
      <c r="BC654" s="48"/>
      <c r="BD654" s="48"/>
      <c r="BE654" s="47" t="b">
        <v>0</v>
      </c>
      <c r="BF654" s="47" t="b">
        <v>0</v>
      </c>
      <c r="BG654" s="48"/>
      <c r="BH654" s="48"/>
      <c r="BI654" s="49">
        <v>0</v>
      </c>
      <c r="BJ654" s="49">
        <v>0</v>
      </c>
      <c r="BK654" s="49">
        <v>87480</v>
      </c>
      <c r="BL654" s="48"/>
      <c r="BM654" s="48"/>
      <c r="BN654" s="48"/>
      <c r="BO654" s="48"/>
      <c r="BP654" s="48" t="s">
        <v>181</v>
      </c>
      <c r="BQ654" s="48"/>
      <c r="BR654" s="48"/>
      <c r="BS654" s="48">
        <v>0</v>
      </c>
      <c r="BT654" s="48"/>
      <c r="BU654" s="48"/>
      <c r="BV654" t="s">
        <v>187</v>
      </c>
      <c r="BW654" s="24" t="str">
        <f ca="1">VLOOKUP(BX654,Data!B:D,3,0)</f>
        <v>김화니</v>
      </c>
      <c r="BX654" s="24" t="str">
        <f>IFERROR(VLOOKUP(M654, 할인점점포등록!E:I, 5, 0), M654)</f>
        <v>백제약품영등포지점</v>
      </c>
    </row>
    <row r="655" spans="2:76" ht="16.5" customHeight="1" x14ac:dyDescent="0.3">
      <c r="B655" s="47"/>
      <c r="C655" s="47" t="b">
        <v>1</v>
      </c>
      <c r="D655" s="48"/>
      <c r="E655" s="48" t="s">
        <v>211</v>
      </c>
      <c r="F655" s="48">
        <v>202610060020</v>
      </c>
      <c r="G655" s="52">
        <v>46301</v>
      </c>
      <c r="H655" s="48" t="s">
        <v>82</v>
      </c>
      <c r="I655" s="48" t="s">
        <v>83</v>
      </c>
      <c r="J655" s="48" t="s">
        <v>212</v>
      </c>
      <c r="K655" s="48" t="s">
        <v>213</v>
      </c>
      <c r="L655" s="48" t="s">
        <v>467</v>
      </c>
      <c r="M655" s="48" t="s">
        <v>467</v>
      </c>
      <c r="N655" s="48"/>
      <c r="O655" s="47" t="s">
        <v>468</v>
      </c>
      <c r="P655" s="48" t="s">
        <v>471</v>
      </c>
      <c r="Q655" s="48"/>
      <c r="R655" s="47" t="b">
        <v>0</v>
      </c>
      <c r="S655" s="48" t="s">
        <v>249</v>
      </c>
      <c r="T655" s="48" t="s">
        <v>250</v>
      </c>
      <c r="U655" s="48">
        <v>30</v>
      </c>
      <c r="V655" s="48" t="s">
        <v>234</v>
      </c>
      <c r="W655" s="48" t="s">
        <v>235</v>
      </c>
      <c r="X655" s="48" t="s">
        <v>236</v>
      </c>
      <c r="Y655" s="47"/>
      <c r="Z655" s="48" t="s">
        <v>84</v>
      </c>
      <c r="AA655" s="49">
        <v>18000</v>
      </c>
      <c r="AB655" s="49">
        <v>16200</v>
      </c>
      <c r="AC655" s="49">
        <v>10</v>
      </c>
      <c r="AD655" s="47" t="b">
        <v>1</v>
      </c>
      <c r="AE655" s="50">
        <v>10</v>
      </c>
      <c r="AF655" s="48" t="s">
        <v>9</v>
      </c>
      <c r="AG655" s="49">
        <v>1</v>
      </c>
      <c r="AH655" s="49">
        <v>16200</v>
      </c>
      <c r="AI655" s="49">
        <v>147273</v>
      </c>
      <c r="AJ655" s="49">
        <v>14727</v>
      </c>
      <c r="AK655" s="49">
        <v>162000</v>
      </c>
      <c r="AL655" s="50">
        <v>147273</v>
      </c>
      <c r="AM655" s="50">
        <v>14727</v>
      </c>
      <c r="AN655" s="50">
        <v>162000</v>
      </c>
      <c r="AO655" s="47"/>
      <c r="AP655" s="48" t="s">
        <v>84</v>
      </c>
      <c r="AQ655" s="51">
        <v>10</v>
      </c>
      <c r="AR655" s="48" t="s">
        <v>221</v>
      </c>
      <c r="AS655" s="48">
        <v>26001</v>
      </c>
      <c r="AT655" s="47" t="b">
        <v>0</v>
      </c>
      <c r="AU655" s="48" t="s">
        <v>81</v>
      </c>
      <c r="AV655" s="48"/>
      <c r="AW655" s="48" t="s">
        <v>222</v>
      </c>
      <c r="AX655" s="48"/>
      <c r="AY655" s="48" t="s">
        <v>85</v>
      </c>
      <c r="AZ655" s="47" t="b">
        <v>0</v>
      </c>
      <c r="BA655" s="47"/>
      <c r="BB655" s="47"/>
      <c r="BC655" s="48"/>
      <c r="BD655" s="48"/>
      <c r="BE655" s="47" t="b">
        <v>0</v>
      </c>
      <c r="BF655" s="47" t="b">
        <v>0</v>
      </c>
      <c r="BG655" s="48"/>
      <c r="BH655" s="48"/>
      <c r="BI655" s="49">
        <v>0</v>
      </c>
      <c r="BJ655" s="49">
        <v>0</v>
      </c>
      <c r="BK655" s="49">
        <v>162000</v>
      </c>
      <c r="BL655" s="48"/>
      <c r="BM655" s="48"/>
      <c r="BN655" s="48"/>
      <c r="BO655" s="48"/>
      <c r="BP655" s="48" t="s">
        <v>181</v>
      </c>
      <c r="BQ655" s="48"/>
      <c r="BR655" s="48"/>
      <c r="BS655" s="48">
        <v>0</v>
      </c>
      <c r="BT655" s="48"/>
      <c r="BU655" s="48"/>
      <c r="BV655" t="s">
        <v>194</v>
      </c>
      <c r="BW655" s="24" t="str">
        <f ca="1">VLOOKUP(BX655,Data!B:D,3,0)</f>
        <v>김화니</v>
      </c>
      <c r="BX655" s="24" t="str">
        <f>IFERROR(VLOOKUP(M655, 할인점점포등록!E:I, 5, 0), M655)</f>
        <v>백제약품영등포지점</v>
      </c>
    </row>
    <row r="656" spans="2:76" ht="16.5" customHeight="1" x14ac:dyDescent="0.3">
      <c r="B656" s="47"/>
      <c r="C656" s="47" t="b">
        <v>1</v>
      </c>
      <c r="D656" s="48"/>
      <c r="E656" s="48" t="s">
        <v>211</v>
      </c>
      <c r="F656" s="48">
        <v>202610060020</v>
      </c>
      <c r="G656" s="52">
        <v>46301</v>
      </c>
      <c r="H656" s="48" t="s">
        <v>82</v>
      </c>
      <c r="I656" s="48" t="s">
        <v>83</v>
      </c>
      <c r="J656" s="48" t="s">
        <v>212</v>
      </c>
      <c r="K656" s="48" t="s">
        <v>213</v>
      </c>
      <c r="L656" s="48" t="s">
        <v>467</v>
      </c>
      <c r="M656" s="48" t="s">
        <v>467</v>
      </c>
      <c r="N656" s="48"/>
      <c r="O656" s="47" t="s">
        <v>468</v>
      </c>
      <c r="P656" s="48" t="s">
        <v>471</v>
      </c>
      <c r="Q656" s="48"/>
      <c r="R656" s="47" t="b">
        <v>0</v>
      </c>
      <c r="S656" s="48" t="s">
        <v>433</v>
      </c>
      <c r="T656" s="48" t="s">
        <v>434</v>
      </c>
      <c r="U656" s="48">
        <v>30</v>
      </c>
      <c r="V656" s="48" t="s">
        <v>234</v>
      </c>
      <c r="W656" s="48" t="s">
        <v>235</v>
      </c>
      <c r="X656" s="48" t="s">
        <v>236</v>
      </c>
      <c r="Y656" s="47"/>
      <c r="Z656" s="48" t="s">
        <v>84</v>
      </c>
      <c r="AA656" s="49">
        <v>17760</v>
      </c>
      <c r="AB656" s="49">
        <v>15984</v>
      </c>
      <c r="AC656" s="49">
        <v>5</v>
      </c>
      <c r="AD656" s="47" t="b">
        <v>1</v>
      </c>
      <c r="AE656" s="50">
        <v>10</v>
      </c>
      <c r="AF656" s="48" t="s">
        <v>9</v>
      </c>
      <c r="AG656" s="49">
        <v>1</v>
      </c>
      <c r="AH656" s="49">
        <v>15984</v>
      </c>
      <c r="AI656" s="49">
        <v>72655</v>
      </c>
      <c r="AJ656" s="49">
        <v>7265</v>
      </c>
      <c r="AK656" s="49">
        <v>79920</v>
      </c>
      <c r="AL656" s="50">
        <v>72655</v>
      </c>
      <c r="AM656" s="50">
        <v>7265</v>
      </c>
      <c r="AN656" s="50">
        <v>79920</v>
      </c>
      <c r="AO656" s="47"/>
      <c r="AP656" s="48" t="s">
        <v>84</v>
      </c>
      <c r="AQ656" s="51">
        <v>5</v>
      </c>
      <c r="AR656" s="48" t="s">
        <v>221</v>
      </c>
      <c r="AS656" s="48">
        <v>25001</v>
      </c>
      <c r="AT656" s="47" t="b">
        <v>0</v>
      </c>
      <c r="AU656" s="48" t="s">
        <v>81</v>
      </c>
      <c r="AV656" s="48"/>
      <c r="AW656" s="48" t="s">
        <v>222</v>
      </c>
      <c r="AX656" s="48"/>
      <c r="AY656" s="48" t="s">
        <v>85</v>
      </c>
      <c r="AZ656" s="47" t="b">
        <v>0</v>
      </c>
      <c r="BA656" s="47"/>
      <c r="BB656" s="47"/>
      <c r="BC656" s="48"/>
      <c r="BD656" s="48"/>
      <c r="BE656" s="47" t="b">
        <v>0</v>
      </c>
      <c r="BF656" s="47" t="b">
        <v>0</v>
      </c>
      <c r="BG656" s="48"/>
      <c r="BH656" s="48"/>
      <c r="BI656" s="49">
        <v>0</v>
      </c>
      <c r="BJ656" s="49">
        <v>0</v>
      </c>
      <c r="BK656" s="49">
        <v>79920</v>
      </c>
      <c r="BL656" s="48"/>
      <c r="BM656" s="48"/>
      <c r="BN656" s="48"/>
      <c r="BO656" s="48"/>
      <c r="BP656" s="48" t="s">
        <v>181</v>
      </c>
      <c r="BQ656" s="48"/>
      <c r="BR656" s="48"/>
      <c r="BS656" s="48">
        <v>0</v>
      </c>
      <c r="BT656" s="48"/>
      <c r="BU656" s="48"/>
      <c r="BV656" t="s">
        <v>196</v>
      </c>
      <c r="BW656" s="24" t="str">
        <f ca="1">VLOOKUP(BX656,Data!B:D,3,0)</f>
        <v>김화니</v>
      </c>
      <c r="BX656" s="24" t="str">
        <f>IFERROR(VLOOKUP(M656, 할인점점포등록!E:I, 5, 0), M656)</f>
        <v>백제약품영등포지점</v>
      </c>
    </row>
    <row r="657" spans="2:76" ht="16.5" customHeight="1" x14ac:dyDescent="0.3">
      <c r="B657" s="47"/>
      <c r="C657" s="47" t="b">
        <v>1</v>
      </c>
      <c r="D657" s="48"/>
      <c r="E657" s="48" t="s">
        <v>211</v>
      </c>
      <c r="F657" s="48">
        <v>202610060020</v>
      </c>
      <c r="G657" s="52">
        <v>46301</v>
      </c>
      <c r="H657" s="48" t="s">
        <v>82</v>
      </c>
      <c r="I657" s="48" t="s">
        <v>83</v>
      </c>
      <c r="J657" s="48" t="s">
        <v>212</v>
      </c>
      <c r="K657" s="48" t="s">
        <v>213</v>
      </c>
      <c r="L657" s="48" t="s">
        <v>467</v>
      </c>
      <c r="M657" s="48" t="s">
        <v>467</v>
      </c>
      <c r="N657" s="48"/>
      <c r="O657" s="47" t="s">
        <v>468</v>
      </c>
      <c r="P657" s="48" t="s">
        <v>471</v>
      </c>
      <c r="Q657" s="48"/>
      <c r="R657" s="47" t="b">
        <v>0</v>
      </c>
      <c r="S657" s="48" t="s">
        <v>389</v>
      </c>
      <c r="T657" s="48" t="s">
        <v>390</v>
      </c>
      <c r="U657" s="48">
        <v>30</v>
      </c>
      <c r="V657" s="48" t="s">
        <v>234</v>
      </c>
      <c r="W657" s="48" t="s">
        <v>235</v>
      </c>
      <c r="X657" s="48" t="s">
        <v>236</v>
      </c>
      <c r="Y657" s="47"/>
      <c r="Z657" s="48" t="s">
        <v>84</v>
      </c>
      <c r="AA657" s="49">
        <v>19320</v>
      </c>
      <c r="AB657" s="49">
        <v>17388</v>
      </c>
      <c r="AC657" s="49">
        <v>5</v>
      </c>
      <c r="AD657" s="47" t="b">
        <v>1</v>
      </c>
      <c r="AE657" s="50">
        <v>10</v>
      </c>
      <c r="AF657" s="48" t="s">
        <v>9</v>
      </c>
      <c r="AG657" s="49">
        <v>1</v>
      </c>
      <c r="AH657" s="49">
        <v>17388</v>
      </c>
      <c r="AI657" s="49">
        <v>79036</v>
      </c>
      <c r="AJ657" s="49">
        <v>7904</v>
      </c>
      <c r="AK657" s="49">
        <v>86940</v>
      </c>
      <c r="AL657" s="50">
        <v>79036</v>
      </c>
      <c r="AM657" s="50">
        <v>7904</v>
      </c>
      <c r="AN657" s="50">
        <v>86940</v>
      </c>
      <c r="AO657" s="47"/>
      <c r="AP657" s="48" t="s">
        <v>84</v>
      </c>
      <c r="AQ657" s="51">
        <v>5</v>
      </c>
      <c r="AR657" s="48" t="s">
        <v>221</v>
      </c>
      <c r="AS657" s="48">
        <v>25001</v>
      </c>
      <c r="AT657" s="47" t="b">
        <v>0</v>
      </c>
      <c r="AU657" s="48" t="s">
        <v>81</v>
      </c>
      <c r="AV657" s="48"/>
      <c r="AW657" s="48" t="s">
        <v>222</v>
      </c>
      <c r="AX657" s="48"/>
      <c r="AY657" s="48" t="s">
        <v>85</v>
      </c>
      <c r="AZ657" s="47" t="b">
        <v>0</v>
      </c>
      <c r="BA657" s="47"/>
      <c r="BB657" s="47"/>
      <c r="BC657" s="48"/>
      <c r="BD657" s="48"/>
      <c r="BE657" s="47" t="b">
        <v>0</v>
      </c>
      <c r="BF657" s="47" t="b">
        <v>0</v>
      </c>
      <c r="BG657" s="48"/>
      <c r="BH657" s="48"/>
      <c r="BI657" s="49">
        <v>0</v>
      </c>
      <c r="BJ657" s="49">
        <v>0</v>
      </c>
      <c r="BK657" s="49">
        <v>86940</v>
      </c>
      <c r="BL657" s="48"/>
      <c r="BM657" s="48"/>
      <c r="BN657" s="48"/>
      <c r="BO657" s="48"/>
      <c r="BP657" s="48" t="s">
        <v>181</v>
      </c>
      <c r="BQ657" s="48"/>
      <c r="BR657" s="48"/>
      <c r="BS657" s="48">
        <v>0</v>
      </c>
      <c r="BT657" s="48"/>
      <c r="BU657" s="48"/>
      <c r="BV657" t="s">
        <v>196</v>
      </c>
      <c r="BW657" s="24" t="str">
        <f ca="1">VLOOKUP(BX657,Data!B:D,3,0)</f>
        <v>김화니</v>
      </c>
      <c r="BX657" s="24" t="str">
        <f>IFERROR(VLOOKUP(M657, 할인점점포등록!E:I, 5, 0), M657)</f>
        <v>백제약품영등포지점</v>
      </c>
    </row>
    <row r="658" spans="2:76" ht="16.5" customHeight="1" x14ac:dyDescent="0.3">
      <c r="B658" s="47"/>
      <c r="C658" s="47" t="b">
        <v>1</v>
      </c>
      <c r="D658" s="48"/>
      <c r="E658" s="48" t="s">
        <v>211</v>
      </c>
      <c r="F658" s="48">
        <v>202610060020</v>
      </c>
      <c r="G658" s="52">
        <v>46301</v>
      </c>
      <c r="H658" s="48" t="s">
        <v>82</v>
      </c>
      <c r="I658" s="48" t="s">
        <v>83</v>
      </c>
      <c r="J658" s="48" t="s">
        <v>212</v>
      </c>
      <c r="K658" s="48" t="s">
        <v>213</v>
      </c>
      <c r="L658" s="48" t="s">
        <v>467</v>
      </c>
      <c r="M658" s="48" t="s">
        <v>467</v>
      </c>
      <c r="N658" s="48"/>
      <c r="O658" s="47" t="s">
        <v>468</v>
      </c>
      <c r="P658" s="48" t="s">
        <v>471</v>
      </c>
      <c r="Q658" s="48"/>
      <c r="R658" s="47" t="b">
        <v>0</v>
      </c>
      <c r="S658" s="48" t="s">
        <v>245</v>
      </c>
      <c r="T658" s="48" t="s">
        <v>246</v>
      </c>
      <c r="U658" s="48">
        <v>300</v>
      </c>
      <c r="V658" s="48" t="s">
        <v>218</v>
      </c>
      <c r="W658" s="48" t="s">
        <v>219</v>
      </c>
      <c r="X658" s="48" t="s">
        <v>225</v>
      </c>
      <c r="Y658" s="47"/>
      <c r="Z658" s="48" t="s">
        <v>84</v>
      </c>
      <c r="AA658" s="49">
        <v>61500</v>
      </c>
      <c r="AB658" s="49">
        <v>55350</v>
      </c>
      <c r="AC658" s="49">
        <v>5</v>
      </c>
      <c r="AD658" s="47" t="b">
        <v>1</v>
      </c>
      <c r="AE658" s="50">
        <v>10</v>
      </c>
      <c r="AF658" s="48" t="s">
        <v>9</v>
      </c>
      <c r="AG658" s="49">
        <v>1</v>
      </c>
      <c r="AH658" s="49">
        <v>55350</v>
      </c>
      <c r="AI658" s="49">
        <v>251591</v>
      </c>
      <c r="AJ658" s="49">
        <v>25159</v>
      </c>
      <c r="AK658" s="49">
        <v>276750</v>
      </c>
      <c r="AL658" s="50">
        <v>251591</v>
      </c>
      <c r="AM658" s="50">
        <v>25159</v>
      </c>
      <c r="AN658" s="50">
        <v>276750</v>
      </c>
      <c r="AO658" s="47"/>
      <c r="AP658" s="48" t="s">
        <v>84</v>
      </c>
      <c r="AQ658" s="51">
        <v>5</v>
      </c>
      <c r="AR658" s="48" t="s">
        <v>221</v>
      </c>
      <c r="AS658" s="48" t="s">
        <v>273</v>
      </c>
      <c r="AT658" s="47" t="b">
        <v>0</v>
      </c>
      <c r="AU658" s="48" t="s">
        <v>81</v>
      </c>
      <c r="AV658" s="48"/>
      <c r="AW658" s="48" t="s">
        <v>222</v>
      </c>
      <c r="AX658" s="48"/>
      <c r="AY658" s="48" t="s">
        <v>85</v>
      </c>
      <c r="AZ658" s="47" t="b">
        <v>0</v>
      </c>
      <c r="BA658" s="47"/>
      <c r="BB658" s="47"/>
      <c r="BC658" s="48"/>
      <c r="BD658" s="48"/>
      <c r="BE658" s="47" t="b">
        <v>0</v>
      </c>
      <c r="BF658" s="47" t="b">
        <v>0</v>
      </c>
      <c r="BG658" s="48"/>
      <c r="BH658" s="48"/>
      <c r="BI658" s="49">
        <v>0</v>
      </c>
      <c r="BJ658" s="49">
        <v>0</v>
      </c>
      <c r="BK658" s="49">
        <v>276750</v>
      </c>
      <c r="BL658" s="48"/>
      <c r="BM658" s="48"/>
      <c r="BN658" s="48"/>
      <c r="BO658" s="48"/>
      <c r="BP658" s="48" t="s">
        <v>181</v>
      </c>
      <c r="BQ658" s="48"/>
      <c r="BR658" s="48"/>
      <c r="BS658" s="48">
        <v>0</v>
      </c>
      <c r="BT658" s="48"/>
      <c r="BU658" s="48"/>
      <c r="BV658" t="s">
        <v>196</v>
      </c>
      <c r="BW658" s="24" t="str">
        <f ca="1">VLOOKUP(BX658,Data!B:D,3,0)</f>
        <v>김화니</v>
      </c>
      <c r="BX658" s="24" t="str">
        <f>IFERROR(VLOOKUP(M658, 할인점점포등록!E:I, 5, 0), M658)</f>
        <v>백제약품영등포지점</v>
      </c>
    </row>
    <row r="659" spans="2:76" ht="16.5" customHeight="1" x14ac:dyDescent="0.3">
      <c r="B659" s="47"/>
      <c r="C659" s="47" t="b">
        <v>1</v>
      </c>
      <c r="D659" s="48"/>
      <c r="E659" s="48" t="s">
        <v>211</v>
      </c>
      <c r="F659" s="48">
        <v>202610060020</v>
      </c>
      <c r="G659" s="52">
        <v>46301</v>
      </c>
      <c r="H659" s="48" t="s">
        <v>82</v>
      </c>
      <c r="I659" s="48" t="s">
        <v>83</v>
      </c>
      <c r="J659" s="48" t="s">
        <v>212</v>
      </c>
      <c r="K659" s="48" t="s">
        <v>213</v>
      </c>
      <c r="L659" s="48" t="s">
        <v>467</v>
      </c>
      <c r="M659" s="48" t="s">
        <v>467</v>
      </c>
      <c r="N659" s="48"/>
      <c r="O659" s="47" t="s">
        <v>468</v>
      </c>
      <c r="P659" s="48" t="s">
        <v>471</v>
      </c>
      <c r="Q659" s="48"/>
      <c r="R659" s="47" t="b">
        <v>0</v>
      </c>
      <c r="S659" s="48" t="s">
        <v>989</v>
      </c>
      <c r="T659" s="48" t="s">
        <v>990</v>
      </c>
      <c r="U659" s="48">
        <v>30</v>
      </c>
      <c r="V659" s="48" t="s">
        <v>234</v>
      </c>
      <c r="W659" s="48" t="s">
        <v>235</v>
      </c>
      <c r="X659" s="48" t="s">
        <v>236</v>
      </c>
      <c r="Y659" s="47"/>
      <c r="Z659" s="48" t="s">
        <v>84</v>
      </c>
      <c r="AA659" s="49">
        <v>3000</v>
      </c>
      <c r="AB659" s="49">
        <v>2700</v>
      </c>
      <c r="AC659" s="49">
        <v>10</v>
      </c>
      <c r="AD659" s="47" t="b">
        <v>1</v>
      </c>
      <c r="AE659" s="50">
        <v>10</v>
      </c>
      <c r="AF659" s="48" t="s">
        <v>9</v>
      </c>
      <c r="AG659" s="49">
        <v>1</v>
      </c>
      <c r="AH659" s="49">
        <v>2700</v>
      </c>
      <c r="AI659" s="49">
        <v>24545</v>
      </c>
      <c r="AJ659" s="49">
        <v>2455</v>
      </c>
      <c r="AK659" s="49">
        <v>27000</v>
      </c>
      <c r="AL659" s="50">
        <v>24545</v>
      </c>
      <c r="AM659" s="50">
        <v>2455</v>
      </c>
      <c r="AN659" s="50">
        <v>27000</v>
      </c>
      <c r="AO659" s="47"/>
      <c r="AP659" s="48" t="s">
        <v>84</v>
      </c>
      <c r="AQ659" s="51">
        <v>10</v>
      </c>
      <c r="AR659" s="48" t="s">
        <v>221</v>
      </c>
      <c r="AS659" s="48" t="s">
        <v>231</v>
      </c>
      <c r="AT659" s="47" t="b">
        <v>0</v>
      </c>
      <c r="AU659" s="48" t="s">
        <v>81</v>
      </c>
      <c r="AV659" s="48"/>
      <c r="AW659" s="48" t="s">
        <v>222</v>
      </c>
      <c r="AX659" s="48"/>
      <c r="AY659" s="48" t="s">
        <v>85</v>
      </c>
      <c r="AZ659" s="47" t="b">
        <v>0</v>
      </c>
      <c r="BA659" s="47"/>
      <c r="BB659" s="47"/>
      <c r="BC659" s="48"/>
      <c r="BD659" s="48"/>
      <c r="BE659" s="47" t="b">
        <v>0</v>
      </c>
      <c r="BF659" s="47" t="b">
        <v>0</v>
      </c>
      <c r="BG659" s="48"/>
      <c r="BH659" s="48"/>
      <c r="BI659" s="49">
        <v>0</v>
      </c>
      <c r="BJ659" s="49">
        <v>0</v>
      </c>
      <c r="BK659" s="49">
        <v>27000</v>
      </c>
      <c r="BL659" s="48"/>
      <c r="BM659" s="48"/>
      <c r="BN659" s="48"/>
      <c r="BO659" s="48"/>
      <c r="BP659" s="48" t="s">
        <v>181</v>
      </c>
      <c r="BQ659" s="48"/>
      <c r="BR659" s="48"/>
      <c r="BS659" s="48">
        <v>0</v>
      </c>
      <c r="BT659" s="48"/>
      <c r="BU659" s="48"/>
      <c r="BV659" t="s">
        <v>188</v>
      </c>
      <c r="BW659" s="24" t="str">
        <f ca="1">VLOOKUP(BX659,Data!B:D,3,0)</f>
        <v>김화니</v>
      </c>
      <c r="BX659" s="24" t="str">
        <f>IFERROR(VLOOKUP(M659, 할인점점포등록!E:I, 5, 0), M659)</f>
        <v>백제약품영등포지점</v>
      </c>
    </row>
    <row r="660" spans="2:76" ht="16.5" customHeight="1" x14ac:dyDescent="0.3">
      <c r="B660" s="47"/>
      <c r="C660" s="47" t="b">
        <v>1</v>
      </c>
      <c r="D660" s="48"/>
      <c r="E660" s="48" t="s">
        <v>211</v>
      </c>
      <c r="F660" s="48">
        <v>202610060020</v>
      </c>
      <c r="G660" s="52">
        <v>46301</v>
      </c>
      <c r="H660" s="48" t="s">
        <v>82</v>
      </c>
      <c r="I660" s="48" t="s">
        <v>83</v>
      </c>
      <c r="J660" s="48" t="s">
        <v>212</v>
      </c>
      <c r="K660" s="48" t="s">
        <v>213</v>
      </c>
      <c r="L660" s="48" t="s">
        <v>467</v>
      </c>
      <c r="M660" s="48" t="s">
        <v>467</v>
      </c>
      <c r="N660" s="48"/>
      <c r="O660" s="47" t="s">
        <v>468</v>
      </c>
      <c r="P660" s="48" t="s">
        <v>471</v>
      </c>
      <c r="Q660" s="48"/>
      <c r="R660" s="47" t="b">
        <v>0</v>
      </c>
      <c r="S660" s="48" t="s">
        <v>310</v>
      </c>
      <c r="T660" s="48" t="s">
        <v>311</v>
      </c>
      <c r="U660" s="48">
        <v>30</v>
      </c>
      <c r="V660" s="48" t="s">
        <v>234</v>
      </c>
      <c r="W660" s="48" t="s">
        <v>235</v>
      </c>
      <c r="X660" s="48" t="s">
        <v>236</v>
      </c>
      <c r="Y660" s="47"/>
      <c r="Z660" s="48" t="s">
        <v>84</v>
      </c>
      <c r="AA660" s="49">
        <v>2640</v>
      </c>
      <c r="AB660" s="49">
        <v>2376</v>
      </c>
      <c r="AC660" s="49">
        <v>10</v>
      </c>
      <c r="AD660" s="47" t="b">
        <v>1</v>
      </c>
      <c r="AE660" s="50">
        <v>10</v>
      </c>
      <c r="AF660" s="48" t="s">
        <v>9</v>
      </c>
      <c r="AG660" s="49">
        <v>1</v>
      </c>
      <c r="AH660" s="49">
        <v>2376</v>
      </c>
      <c r="AI660" s="49">
        <v>21600</v>
      </c>
      <c r="AJ660" s="49">
        <v>2160</v>
      </c>
      <c r="AK660" s="49">
        <v>23760</v>
      </c>
      <c r="AL660" s="50">
        <v>21600</v>
      </c>
      <c r="AM660" s="50">
        <v>2160</v>
      </c>
      <c r="AN660" s="50">
        <v>23760</v>
      </c>
      <c r="AO660" s="47"/>
      <c r="AP660" s="48" t="s">
        <v>84</v>
      </c>
      <c r="AQ660" s="51">
        <v>10</v>
      </c>
      <c r="AR660" s="48" t="s">
        <v>221</v>
      </c>
      <c r="AS660" s="48" t="s">
        <v>231</v>
      </c>
      <c r="AT660" s="47" t="b">
        <v>0</v>
      </c>
      <c r="AU660" s="48" t="s">
        <v>81</v>
      </c>
      <c r="AV660" s="48"/>
      <c r="AW660" s="48" t="s">
        <v>222</v>
      </c>
      <c r="AX660" s="48"/>
      <c r="AY660" s="48" t="s">
        <v>85</v>
      </c>
      <c r="AZ660" s="47" t="b">
        <v>0</v>
      </c>
      <c r="BA660" s="47"/>
      <c r="BB660" s="47"/>
      <c r="BC660" s="48"/>
      <c r="BD660" s="48"/>
      <c r="BE660" s="47" t="b">
        <v>0</v>
      </c>
      <c r="BF660" s="47" t="b">
        <v>0</v>
      </c>
      <c r="BG660" s="48"/>
      <c r="BH660" s="48"/>
      <c r="BI660" s="49">
        <v>0</v>
      </c>
      <c r="BJ660" s="49">
        <v>0</v>
      </c>
      <c r="BK660" s="49">
        <v>23760</v>
      </c>
      <c r="BL660" s="48"/>
      <c r="BM660" s="48"/>
      <c r="BN660" s="48"/>
      <c r="BO660" s="48"/>
      <c r="BP660" s="48" t="s">
        <v>181</v>
      </c>
      <c r="BQ660" s="48"/>
      <c r="BR660" s="48"/>
      <c r="BS660" s="48">
        <v>0</v>
      </c>
      <c r="BT660" s="48"/>
      <c r="BU660" s="48"/>
      <c r="BV660" t="s">
        <v>188</v>
      </c>
      <c r="BW660" s="24" t="str">
        <f ca="1">VLOOKUP(BX660,Data!B:D,3,0)</f>
        <v>김화니</v>
      </c>
      <c r="BX660" s="24" t="str">
        <f>IFERROR(VLOOKUP(M660, 할인점점포등록!E:I, 5, 0), M660)</f>
        <v>백제약품영등포지점</v>
      </c>
    </row>
    <row r="661" spans="2:76" ht="16.5" customHeight="1" x14ac:dyDescent="0.3">
      <c r="B661" s="47"/>
      <c r="C661" s="47" t="b">
        <v>1</v>
      </c>
      <c r="D661" s="48"/>
      <c r="E661" s="48" t="s">
        <v>211</v>
      </c>
      <c r="F661" s="48">
        <v>202610060020</v>
      </c>
      <c r="G661" s="52">
        <v>46301</v>
      </c>
      <c r="H661" s="48" t="s">
        <v>82</v>
      </c>
      <c r="I661" s="48" t="s">
        <v>83</v>
      </c>
      <c r="J661" s="48" t="s">
        <v>212</v>
      </c>
      <c r="K661" s="48" t="s">
        <v>213</v>
      </c>
      <c r="L661" s="48" t="s">
        <v>467</v>
      </c>
      <c r="M661" s="48" t="s">
        <v>467</v>
      </c>
      <c r="N661" s="48"/>
      <c r="O661" s="47" t="s">
        <v>468</v>
      </c>
      <c r="P661" s="48" t="s">
        <v>471</v>
      </c>
      <c r="Q661" s="48"/>
      <c r="R661" s="47" t="b">
        <v>0</v>
      </c>
      <c r="S661" s="48" t="s">
        <v>334</v>
      </c>
      <c r="T661" s="48" t="s">
        <v>335</v>
      </c>
      <c r="U661" s="48">
        <v>1</v>
      </c>
      <c r="V661" s="48" t="s">
        <v>218</v>
      </c>
      <c r="W661" s="48" t="s">
        <v>256</v>
      </c>
      <c r="X661" s="48" t="s">
        <v>336</v>
      </c>
      <c r="Y661" s="47"/>
      <c r="Z661" s="48" t="s">
        <v>84</v>
      </c>
      <c r="AA661" s="49">
        <v>8400</v>
      </c>
      <c r="AB661" s="49">
        <v>7560</v>
      </c>
      <c r="AC661" s="49">
        <v>30</v>
      </c>
      <c r="AD661" s="47" t="b">
        <v>1</v>
      </c>
      <c r="AE661" s="50">
        <v>10</v>
      </c>
      <c r="AF661" s="48" t="s">
        <v>9</v>
      </c>
      <c r="AG661" s="49">
        <v>1</v>
      </c>
      <c r="AH661" s="49">
        <v>7560</v>
      </c>
      <c r="AI661" s="49">
        <v>206182</v>
      </c>
      <c r="AJ661" s="49">
        <v>20618</v>
      </c>
      <c r="AK661" s="49">
        <v>226800</v>
      </c>
      <c r="AL661" s="50">
        <v>206182</v>
      </c>
      <c r="AM661" s="50">
        <v>20618</v>
      </c>
      <c r="AN661" s="50">
        <v>226800</v>
      </c>
      <c r="AO661" s="47"/>
      <c r="AP661" s="48" t="s">
        <v>84</v>
      </c>
      <c r="AQ661" s="51">
        <v>30</v>
      </c>
      <c r="AR661" s="48" t="s">
        <v>221</v>
      </c>
      <c r="AS661" s="48">
        <v>25003</v>
      </c>
      <c r="AT661" s="47" t="b">
        <v>0</v>
      </c>
      <c r="AU661" s="48" t="s">
        <v>81</v>
      </c>
      <c r="AV661" s="48"/>
      <c r="AW661" s="48" t="s">
        <v>222</v>
      </c>
      <c r="AX661" s="48"/>
      <c r="AY661" s="48" t="s">
        <v>85</v>
      </c>
      <c r="AZ661" s="47" t="b">
        <v>0</v>
      </c>
      <c r="BA661" s="47"/>
      <c r="BB661" s="47"/>
      <c r="BC661" s="48"/>
      <c r="BD661" s="48"/>
      <c r="BE661" s="47" t="b">
        <v>0</v>
      </c>
      <c r="BF661" s="47" t="b">
        <v>0</v>
      </c>
      <c r="BG661" s="48"/>
      <c r="BH661" s="48"/>
      <c r="BI661" s="49">
        <v>0</v>
      </c>
      <c r="BJ661" s="49">
        <v>0</v>
      </c>
      <c r="BK661" s="49">
        <v>226800</v>
      </c>
      <c r="BL661" s="48"/>
      <c r="BM661" s="48"/>
      <c r="BN661" s="48"/>
      <c r="BO661" s="48"/>
      <c r="BP661" s="48" t="s">
        <v>181</v>
      </c>
      <c r="BQ661" s="48"/>
      <c r="BR661" s="48"/>
      <c r="BS661" s="48">
        <v>0</v>
      </c>
      <c r="BT661" s="48"/>
      <c r="BU661" s="48"/>
      <c r="BV661" t="s">
        <v>188</v>
      </c>
      <c r="BW661" s="24" t="str">
        <f ca="1">VLOOKUP(BX661,Data!B:D,3,0)</f>
        <v>김화니</v>
      </c>
      <c r="BX661" s="24" t="str">
        <f>IFERROR(VLOOKUP(M661, 할인점점포등록!E:I, 5, 0), M661)</f>
        <v>백제약품영등포지점</v>
      </c>
    </row>
    <row r="662" spans="2:76" ht="16.5" customHeight="1" x14ac:dyDescent="0.3">
      <c r="B662" s="47"/>
      <c r="C662" s="47" t="b">
        <v>1</v>
      </c>
      <c r="D662" s="48"/>
      <c r="E662" s="48" t="s">
        <v>211</v>
      </c>
      <c r="F662" s="48">
        <v>202610060020</v>
      </c>
      <c r="G662" s="52">
        <v>46301</v>
      </c>
      <c r="H662" s="48" t="s">
        <v>82</v>
      </c>
      <c r="I662" s="48" t="s">
        <v>83</v>
      </c>
      <c r="J662" s="48" t="s">
        <v>212</v>
      </c>
      <c r="K662" s="48" t="s">
        <v>213</v>
      </c>
      <c r="L662" s="48" t="s">
        <v>467</v>
      </c>
      <c r="M662" s="48" t="s">
        <v>467</v>
      </c>
      <c r="N662" s="48"/>
      <c r="O662" s="47" t="s">
        <v>468</v>
      </c>
      <c r="P662" s="48" t="s">
        <v>471</v>
      </c>
      <c r="Q662" s="48"/>
      <c r="R662" s="47" t="b">
        <v>0</v>
      </c>
      <c r="S662" s="48" t="s">
        <v>251</v>
      </c>
      <c r="T662" s="48" t="s">
        <v>252</v>
      </c>
      <c r="U662" s="48">
        <v>1</v>
      </c>
      <c r="V662" s="48" t="s">
        <v>234</v>
      </c>
      <c r="W662" s="48" t="s">
        <v>235</v>
      </c>
      <c r="X662" s="48" t="s">
        <v>253</v>
      </c>
      <c r="Y662" s="47"/>
      <c r="Z662" s="48" t="s">
        <v>84</v>
      </c>
      <c r="AA662" s="49">
        <v>3450</v>
      </c>
      <c r="AB662" s="49">
        <v>3105</v>
      </c>
      <c r="AC662" s="49">
        <v>40</v>
      </c>
      <c r="AD662" s="47" t="b">
        <v>1</v>
      </c>
      <c r="AE662" s="50">
        <v>10</v>
      </c>
      <c r="AF662" s="48" t="s">
        <v>9</v>
      </c>
      <c r="AG662" s="49">
        <v>1</v>
      </c>
      <c r="AH662" s="49">
        <v>3105</v>
      </c>
      <c r="AI662" s="49">
        <v>112909</v>
      </c>
      <c r="AJ662" s="49">
        <v>11291</v>
      </c>
      <c r="AK662" s="49">
        <v>124200</v>
      </c>
      <c r="AL662" s="50">
        <v>112909</v>
      </c>
      <c r="AM662" s="50">
        <v>11291</v>
      </c>
      <c r="AN662" s="50">
        <v>124200</v>
      </c>
      <c r="AO662" s="47"/>
      <c r="AP662" s="48" t="s">
        <v>84</v>
      </c>
      <c r="AQ662" s="51">
        <v>40</v>
      </c>
      <c r="AR662" s="48" t="s">
        <v>221</v>
      </c>
      <c r="AS662" s="48">
        <v>25001</v>
      </c>
      <c r="AT662" s="47" t="b">
        <v>0</v>
      </c>
      <c r="AU662" s="48" t="s">
        <v>81</v>
      </c>
      <c r="AV662" s="48"/>
      <c r="AW662" s="48" t="s">
        <v>222</v>
      </c>
      <c r="AX662" s="48"/>
      <c r="AY662" s="48" t="s">
        <v>85</v>
      </c>
      <c r="AZ662" s="47" t="b">
        <v>0</v>
      </c>
      <c r="BA662" s="47"/>
      <c r="BB662" s="47"/>
      <c r="BC662" s="48"/>
      <c r="BD662" s="48"/>
      <c r="BE662" s="47" t="b">
        <v>0</v>
      </c>
      <c r="BF662" s="47" t="b">
        <v>0</v>
      </c>
      <c r="BG662" s="48"/>
      <c r="BH662" s="48"/>
      <c r="BI662" s="49">
        <v>0</v>
      </c>
      <c r="BJ662" s="49">
        <v>0</v>
      </c>
      <c r="BK662" s="49">
        <v>124200</v>
      </c>
      <c r="BL662" s="48"/>
      <c r="BM662" s="48"/>
      <c r="BN662" s="48"/>
      <c r="BO662" s="48"/>
      <c r="BP662" s="48" t="s">
        <v>181</v>
      </c>
      <c r="BQ662" s="48"/>
      <c r="BR662" s="48"/>
      <c r="BS662" s="48">
        <v>0</v>
      </c>
      <c r="BT662" s="48"/>
      <c r="BU662" s="48"/>
      <c r="BV662" t="s">
        <v>192</v>
      </c>
      <c r="BW662" s="24" t="str">
        <f ca="1">VLOOKUP(BX662,Data!B:D,3,0)</f>
        <v>김화니</v>
      </c>
      <c r="BX662" s="24" t="str">
        <f>IFERROR(VLOOKUP(M662, 할인점점포등록!E:I, 5, 0), M662)</f>
        <v>백제약품영등포지점</v>
      </c>
    </row>
    <row r="663" spans="2:76" ht="16.5" customHeight="1" x14ac:dyDescent="0.3">
      <c r="B663" s="47"/>
      <c r="C663" s="47" t="b">
        <v>1</v>
      </c>
      <c r="D663" s="48"/>
      <c r="E663" s="48" t="s">
        <v>211</v>
      </c>
      <c r="F663" s="48">
        <v>202610060020</v>
      </c>
      <c r="G663" s="52">
        <v>46301</v>
      </c>
      <c r="H663" s="48" t="s">
        <v>82</v>
      </c>
      <c r="I663" s="48" t="s">
        <v>83</v>
      </c>
      <c r="J663" s="48" t="s">
        <v>212</v>
      </c>
      <c r="K663" s="48" t="s">
        <v>213</v>
      </c>
      <c r="L663" s="48" t="s">
        <v>467</v>
      </c>
      <c r="M663" s="48" t="s">
        <v>467</v>
      </c>
      <c r="N663" s="48"/>
      <c r="O663" s="47" t="s">
        <v>468</v>
      </c>
      <c r="P663" s="48" t="s">
        <v>471</v>
      </c>
      <c r="Q663" s="48"/>
      <c r="R663" s="47" t="b">
        <v>0</v>
      </c>
      <c r="S663" s="48" t="s">
        <v>254</v>
      </c>
      <c r="T663" s="48" t="s">
        <v>255</v>
      </c>
      <c r="U663" s="48">
        <v>10</v>
      </c>
      <c r="V663" s="48" t="s">
        <v>218</v>
      </c>
      <c r="W663" s="48" t="s">
        <v>256</v>
      </c>
      <c r="X663" s="48" t="s">
        <v>257</v>
      </c>
      <c r="Y663" s="47"/>
      <c r="Z663" s="48" t="s">
        <v>84</v>
      </c>
      <c r="AA663" s="49">
        <v>6780</v>
      </c>
      <c r="AB663" s="49">
        <v>6102</v>
      </c>
      <c r="AC663" s="49">
        <v>5</v>
      </c>
      <c r="AD663" s="47" t="b">
        <v>1</v>
      </c>
      <c r="AE663" s="50">
        <v>10</v>
      </c>
      <c r="AF663" s="48" t="s">
        <v>9</v>
      </c>
      <c r="AG663" s="49">
        <v>1</v>
      </c>
      <c r="AH663" s="49">
        <v>6102</v>
      </c>
      <c r="AI663" s="49">
        <v>27736</v>
      </c>
      <c r="AJ663" s="49">
        <v>2774</v>
      </c>
      <c r="AK663" s="49">
        <v>30510</v>
      </c>
      <c r="AL663" s="50">
        <v>27736</v>
      </c>
      <c r="AM663" s="50">
        <v>2774</v>
      </c>
      <c r="AN663" s="50">
        <v>30510</v>
      </c>
      <c r="AO663" s="47"/>
      <c r="AP663" s="48" t="s">
        <v>84</v>
      </c>
      <c r="AQ663" s="51">
        <v>5</v>
      </c>
      <c r="AR663" s="48" t="s">
        <v>221</v>
      </c>
      <c r="AS663" s="48">
        <v>25005</v>
      </c>
      <c r="AT663" s="47" t="b">
        <v>0</v>
      </c>
      <c r="AU663" s="48" t="s">
        <v>81</v>
      </c>
      <c r="AV663" s="48"/>
      <c r="AW663" s="48" t="s">
        <v>222</v>
      </c>
      <c r="AX663" s="48"/>
      <c r="AY663" s="48" t="s">
        <v>85</v>
      </c>
      <c r="AZ663" s="47" t="b">
        <v>0</v>
      </c>
      <c r="BA663" s="47"/>
      <c r="BB663" s="47"/>
      <c r="BC663" s="48"/>
      <c r="BD663" s="48"/>
      <c r="BE663" s="47" t="b">
        <v>0</v>
      </c>
      <c r="BF663" s="47" t="b">
        <v>0</v>
      </c>
      <c r="BG663" s="48"/>
      <c r="BH663" s="48"/>
      <c r="BI663" s="49">
        <v>0</v>
      </c>
      <c r="BJ663" s="49">
        <v>0</v>
      </c>
      <c r="BK663" s="49">
        <v>30510</v>
      </c>
      <c r="BL663" s="48"/>
      <c r="BM663" s="48"/>
      <c r="BN663" s="48"/>
      <c r="BO663" s="48"/>
      <c r="BP663" s="48" t="s">
        <v>181</v>
      </c>
      <c r="BQ663" s="48"/>
      <c r="BR663" s="48"/>
      <c r="BS663" s="48">
        <v>0</v>
      </c>
      <c r="BT663" s="48"/>
      <c r="BU663" s="48"/>
      <c r="BV663" t="s">
        <v>197</v>
      </c>
      <c r="BW663" s="24" t="str">
        <f ca="1">VLOOKUP(BX663,Data!B:D,3,0)</f>
        <v>김화니</v>
      </c>
      <c r="BX663" s="24" t="str">
        <f>IFERROR(VLOOKUP(M663, 할인점점포등록!E:I, 5, 0), M663)</f>
        <v>백제약품영등포지점</v>
      </c>
    </row>
    <row r="664" spans="2:76" ht="16.5" customHeight="1" x14ac:dyDescent="0.3">
      <c r="B664" s="47"/>
      <c r="C664" s="47" t="b">
        <v>1</v>
      </c>
      <c r="D664" s="48"/>
      <c r="E664" s="48" t="s">
        <v>211</v>
      </c>
      <c r="F664" s="48">
        <v>202610060020</v>
      </c>
      <c r="G664" s="52">
        <v>46301</v>
      </c>
      <c r="H664" s="48" t="s">
        <v>82</v>
      </c>
      <c r="I664" s="48" t="s">
        <v>83</v>
      </c>
      <c r="J664" s="48" t="s">
        <v>212</v>
      </c>
      <c r="K664" s="48" t="s">
        <v>213</v>
      </c>
      <c r="L664" s="48" t="s">
        <v>467</v>
      </c>
      <c r="M664" s="48" t="s">
        <v>467</v>
      </c>
      <c r="N664" s="48"/>
      <c r="O664" s="47" t="s">
        <v>468</v>
      </c>
      <c r="P664" s="48" t="s">
        <v>471</v>
      </c>
      <c r="Q664" s="48"/>
      <c r="R664" s="47" t="b">
        <v>0</v>
      </c>
      <c r="S664" s="48" t="s">
        <v>216</v>
      </c>
      <c r="T664" s="48" t="s">
        <v>217</v>
      </c>
      <c r="U664" s="48">
        <v>90</v>
      </c>
      <c r="V664" s="48" t="s">
        <v>218</v>
      </c>
      <c r="W664" s="48" t="s">
        <v>219</v>
      </c>
      <c r="X664" s="48" t="s">
        <v>220</v>
      </c>
      <c r="Y664" s="47"/>
      <c r="Z664" s="48" t="s">
        <v>84</v>
      </c>
      <c r="AA664" s="49">
        <v>36000</v>
      </c>
      <c r="AB664" s="49">
        <v>32400</v>
      </c>
      <c r="AC664" s="49">
        <v>15</v>
      </c>
      <c r="AD664" s="47" t="b">
        <v>1</v>
      </c>
      <c r="AE664" s="50">
        <v>10</v>
      </c>
      <c r="AF664" s="48" t="s">
        <v>9</v>
      </c>
      <c r="AG664" s="49">
        <v>1</v>
      </c>
      <c r="AH664" s="49">
        <v>32400</v>
      </c>
      <c r="AI664" s="49">
        <v>441818</v>
      </c>
      <c r="AJ664" s="49">
        <v>44182</v>
      </c>
      <c r="AK664" s="49">
        <v>486000</v>
      </c>
      <c r="AL664" s="50">
        <v>441818</v>
      </c>
      <c r="AM664" s="50">
        <v>44182</v>
      </c>
      <c r="AN664" s="50">
        <v>486000</v>
      </c>
      <c r="AO664" s="47"/>
      <c r="AP664" s="48" t="s">
        <v>84</v>
      </c>
      <c r="AQ664" s="51">
        <v>15</v>
      </c>
      <c r="AR664" s="48" t="s">
        <v>221</v>
      </c>
      <c r="AS664" s="48">
        <v>26003</v>
      </c>
      <c r="AT664" s="47" t="b">
        <v>0</v>
      </c>
      <c r="AU664" s="48" t="s">
        <v>81</v>
      </c>
      <c r="AV664" s="48"/>
      <c r="AW664" s="48" t="s">
        <v>222</v>
      </c>
      <c r="AX664" s="48"/>
      <c r="AY664" s="48" t="s">
        <v>85</v>
      </c>
      <c r="AZ664" s="47" t="b">
        <v>0</v>
      </c>
      <c r="BA664" s="47"/>
      <c r="BB664" s="47"/>
      <c r="BC664" s="48"/>
      <c r="BD664" s="48"/>
      <c r="BE664" s="47" t="b">
        <v>0</v>
      </c>
      <c r="BF664" s="47" t="b">
        <v>0</v>
      </c>
      <c r="BG664" s="48"/>
      <c r="BH664" s="48"/>
      <c r="BI664" s="49">
        <v>0</v>
      </c>
      <c r="BJ664" s="49">
        <v>0</v>
      </c>
      <c r="BK664" s="49">
        <v>486000</v>
      </c>
      <c r="BL664" s="48"/>
      <c r="BM664" s="48"/>
      <c r="BN664" s="48"/>
      <c r="BO664" s="48"/>
      <c r="BP664" s="48" t="s">
        <v>181</v>
      </c>
      <c r="BQ664" s="48"/>
      <c r="BR664" s="48"/>
      <c r="BS664" s="48">
        <v>0</v>
      </c>
      <c r="BT664" s="48"/>
      <c r="BU664" s="48"/>
      <c r="BW664" s="24" t="str">
        <f ca="1">VLOOKUP(BX664,Data!B:D,3,0)</f>
        <v>김화니</v>
      </c>
      <c r="BX664" s="24" t="str">
        <f>IFERROR(VLOOKUP(M664, 할인점점포등록!E:I, 5, 0), M664)</f>
        <v>백제약품영등포지점</v>
      </c>
    </row>
    <row r="665" spans="2:76" ht="16.5" customHeight="1" x14ac:dyDescent="0.3">
      <c r="B665" s="47"/>
      <c r="C665" s="47" t="b">
        <v>1</v>
      </c>
      <c r="D665" s="48"/>
      <c r="E665" s="48" t="s">
        <v>211</v>
      </c>
      <c r="F665" s="48">
        <v>202610060020</v>
      </c>
      <c r="G665" s="52">
        <v>46301</v>
      </c>
      <c r="H665" s="48" t="s">
        <v>82</v>
      </c>
      <c r="I665" s="48" t="s">
        <v>83</v>
      </c>
      <c r="J665" s="48" t="s">
        <v>212</v>
      </c>
      <c r="K665" s="48" t="s">
        <v>213</v>
      </c>
      <c r="L665" s="48" t="s">
        <v>467</v>
      </c>
      <c r="M665" s="48" t="s">
        <v>467</v>
      </c>
      <c r="N665" s="48"/>
      <c r="O665" s="47" t="s">
        <v>468</v>
      </c>
      <c r="P665" s="48" t="s">
        <v>471</v>
      </c>
      <c r="Q665" s="48"/>
      <c r="R665" s="47" t="b">
        <v>0</v>
      </c>
      <c r="S665" s="48" t="s">
        <v>328</v>
      </c>
      <c r="T665" s="48" t="s">
        <v>329</v>
      </c>
      <c r="U665" s="48">
        <v>300</v>
      </c>
      <c r="V665" s="48" t="s">
        <v>234</v>
      </c>
      <c r="W665" s="48" t="s">
        <v>235</v>
      </c>
      <c r="X665" s="48" t="s">
        <v>330</v>
      </c>
      <c r="Y665" s="47"/>
      <c r="Z665" s="48" t="s">
        <v>84</v>
      </c>
      <c r="AA665" s="49">
        <v>111600</v>
      </c>
      <c r="AB665" s="49">
        <v>100440</v>
      </c>
      <c r="AC665" s="49">
        <v>5</v>
      </c>
      <c r="AD665" s="47" t="b">
        <v>1</v>
      </c>
      <c r="AE665" s="50">
        <v>10</v>
      </c>
      <c r="AF665" s="48" t="s">
        <v>9</v>
      </c>
      <c r="AG665" s="49">
        <v>1</v>
      </c>
      <c r="AH665" s="49">
        <v>100440</v>
      </c>
      <c r="AI665" s="49">
        <v>456545</v>
      </c>
      <c r="AJ665" s="49">
        <v>45655</v>
      </c>
      <c r="AK665" s="49">
        <v>502200</v>
      </c>
      <c r="AL665" s="50">
        <v>456545</v>
      </c>
      <c r="AM665" s="50">
        <v>45655</v>
      </c>
      <c r="AN665" s="50">
        <v>502200</v>
      </c>
      <c r="AO665" s="47"/>
      <c r="AP665" s="48" t="s">
        <v>84</v>
      </c>
      <c r="AQ665" s="51">
        <v>5</v>
      </c>
      <c r="AR665" s="48" t="s">
        <v>221</v>
      </c>
      <c r="AS665" s="48">
        <v>25003</v>
      </c>
      <c r="AT665" s="47" t="b">
        <v>0</v>
      </c>
      <c r="AU665" s="48" t="s">
        <v>81</v>
      </c>
      <c r="AV665" s="48"/>
      <c r="AW665" s="48" t="s">
        <v>222</v>
      </c>
      <c r="AX665" s="48"/>
      <c r="AY665" s="48" t="s">
        <v>85</v>
      </c>
      <c r="AZ665" s="47" t="b">
        <v>0</v>
      </c>
      <c r="BA665" s="47"/>
      <c r="BB665" s="47"/>
      <c r="BC665" s="48"/>
      <c r="BD665" s="48"/>
      <c r="BE665" s="47" t="b">
        <v>0</v>
      </c>
      <c r="BF665" s="47" t="b">
        <v>0</v>
      </c>
      <c r="BG665" s="48"/>
      <c r="BH665" s="48"/>
      <c r="BI665" s="49">
        <v>0</v>
      </c>
      <c r="BJ665" s="49">
        <v>0</v>
      </c>
      <c r="BK665" s="49">
        <v>502200</v>
      </c>
      <c r="BL665" s="48"/>
      <c r="BM665" s="48"/>
      <c r="BN665" s="48"/>
      <c r="BO665" s="48"/>
      <c r="BP665" s="48" t="s">
        <v>181</v>
      </c>
      <c r="BQ665" s="48"/>
      <c r="BR665" s="48"/>
      <c r="BS665" s="48">
        <v>0</v>
      </c>
      <c r="BT665" s="48"/>
      <c r="BU665" s="48"/>
      <c r="BW665" s="24" t="str">
        <f ca="1">VLOOKUP(BX665,Data!B:D,3,0)</f>
        <v>김화니</v>
      </c>
      <c r="BX665" s="24" t="str">
        <f>IFERROR(VLOOKUP(M665, 할인점점포등록!E:I, 5, 0), M665)</f>
        <v>백제약품영등포지점</v>
      </c>
    </row>
    <row r="666" spans="2:76" ht="16.5" customHeight="1" x14ac:dyDescent="0.3">
      <c r="C666" t="b">
        <v>1</v>
      </c>
      <c r="E666" t="s">
        <v>211</v>
      </c>
      <c r="F666">
        <v>202610060020</v>
      </c>
      <c r="G666" s="21">
        <v>46301</v>
      </c>
      <c r="H666" t="s">
        <v>82</v>
      </c>
      <c r="I666" t="s">
        <v>83</v>
      </c>
      <c r="J666" s="20" t="s">
        <v>212</v>
      </c>
      <c r="K666" s="20" t="s">
        <v>213</v>
      </c>
      <c r="L666" t="s">
        <v>467</v>
      </c>
      <c r="M666" s="20" t="s">
        <v>467</v>
      </c>
      <c r="O666" t="s">
        <v>468</v>
      </c>
      <c r="P666" t="s">
        <v>471</v>
      </c>
      <c r="R666" t="b">
        <v>0</v>
      </c>
      <c r="S666" t="s">
        <v>337</v>
      </c>
      <c r="T666" t="s">
        <v>338</v>
      </c>
      <c r="U666">
        <v>100</v>
      </c>
      <c r="V666" t="s">
        <v>234</v>
      </c>
      <c r="W666" t="s">
        <v>235</v>
      </c>
      <c r="X666" t="s">
        <v>330</v>
      </c>
      <c r="Z666" t="s">
        <v>84</v>
      </c>
      <c r="AA666" s="1">
        <v>33000</v>
      </c>
      <c r="AB666" s="1">
        <v>29700</v>
      </c>
      <c r="AC666">
        <v>50</v>
      </c>
      <c r="AD666" t="b">
        <v>1</v>
      </c>
      <c r="AE666">
        <v>10</v>
      </c>
      <c r="AF666" t="s">
        <v>9</v>
      </c>
      <c r="AG666">
        <v>1</v>
      </c>
      <c r="AH666" s="1">
        <v>29700</v>
      </c>
      <c r="AI666" s="1">
        <v>1350000</v>
      </c>
      <c r="AJ666" s="1">
        <v>135000</v>
      </c>
      <c r="AK666" s="1">
        <v>1485000</v>
      </c>
      <c r="AL666" s="2">
        <v>1350000</v>
      </c>
      <c r="AM666" s="2">
        <v>135000</v>
      </c>
      <c r="AN666" s="22">
        <v>1485000</v>
      </c>
      <c r="AP666" t="s">
        <v>84</v>
      </c>
      <c r="AQ666">
        <v>50</v>
      </c>
      <c r="AR666" t="s">
        <v>221</v>
      </c>
      <c r="AS666" t="s">
        <v>981</v>
      </c>
      <c r="AT666" t="b">
        <v>0</v>
      </c>
      <c r="AU666" t="s">
        <v>81</v>
      </c>
      <c r="AW666" t="s">
        <v>222</v>
      </c>
      <c r="AY666" t="s">
        <v>85</v>
      </c>
      <c r="AZ666" t="b">
        <v>0</v>
      </c>
      <c r="BE666" t="b">
        <v>0</v>
      </c>
      <c r="BF666" t="b">
        <v>0</v>
      </c>
      <c r="BI666">
        <v>0</v>
      </c>
      <c r="BJ666" s="23">
        <v>0</v>
      </c>
      <c r="BK666" s="23">
        <v>1485000</v>
      </c>
      <c r="BP666" t="s">
        <v>181</v>
      </c>
      <c r="BS666">
        <v>0</v>
      </c>
      <c r="BW666" s="24" t="str">
        <f ca="1">VLOOKUP(BX666,Data!B:D,3,0)</f>
        <v>김화니</v>
      </c>
      <c r="BX666" s="24" t="str">
        <f>IFERROR(VLOOKUP(M666, 할인점점포등록!E:I, 5, 0), M666)</f>
        <v>백제약품영등포지점</v>
      </c>
    </row>
    <row r="667" spans="2:76" ht="16.5" customHeight="1" x14ac:dyDescent="0.3">
      <c r="C667" t="b">
        <v>1</v>
      </c>
      <c r="E667" t="s">
        <v>211</v>
      </c>
      <c r="F667">
        <v>202610060020</v>
      </c>
      <c r="G667" s="21">
        <v>46301</v>
      </c>
      <c r="H667" t="s">
        <v>82</v>
      </c>
      <c r="I667" t="s">
        <v>83</v>
      </c>
      <c r="J667" s="20" t="s">
        <v>212</v>
      </c>
      <c r="K667" s="20" t="s">
        <v>213</v>
      </c>
      <c r="L667" t="s">
        <v>467</v>
      </c>
      <c r="M667" s="20" t="s">
        <v>467</v>
      </c>
      <c r="O667" t="s">
        <v>468</v>
      </c>
      <c r="P667" t="s">
        <v>471</v>
      </c>
      <c r="R667" t="b">
        <v>0</v>
      </c>
      <c r="S667" t="s">
        <v>377</v>
      </c>
      <c r="T667" t="s">
        <v>378</v>
      </c>
      <c r="U667">
        <v>4</v>
      </c>
      <c r="V667" t="s">
        <v>234</v>
      </c>
      <c r="W667" t="s">
        <v>235</v>
      </c>
      <c r="X667" t="s">
        <v>236</v>
      </c>
      <c r="Z667" t="s">
        <v>84</v>
      </c>
      <c r="AA667" s="1">
        <v>23200</v>
      </c>
      <c r="AB667" s="1">
        <v>20880</v>
      </c>
      <c r="AC667">
        <v>10</v>
      </c>
      <c r="AD667" t="b">
        <v>1</v>
      </c>
      <c r="AE667">
        <v>10</v>
      </c>
      <c r="AF667" t="s">
        <v>9</v>
      </c>
      <c r="AG667">
        <v>1</v>
      </c>
      <c r="AH667" s="1">
        <v>20880</v>
      </c>
      <c r="AI667" s="1">
        <v>189818</v>
      </c>
      <c r="AJ667" s="1">
        <v>18982</v>
      </c>
      <c r="AK667" s="1">
        <v>208800</v>
      </c>
      <c r="AL667" s="2">
        <v>189818</v>
      </c>
      <c r="AM667" s="2">
        <v>18982</v>
      </c>
      <c r="AN667" s="22">
        <v>208800</v>
      </c>
      <c r="AP667" t="s">
        <v>84</v>
      </c>
      <c r="AQ667">
        <v>10</v>
      </c>
      <c r="AR667" t="s">
        <v>221</v>
      </c>
      <c r="AS667">
        <v>26001</v>
      </c>
      <c r="AT667" t="b">
        <v>0</v>
      </c>
      <c r="AU667" t="s">
        <v>81</v>
      </c>
      <c r="AW667" t="s">
        <v>222</v>
      </c>
      <c r="AY667" t="s">
        <v>85</v>
      </c>
      <c r="AZ667" t="b">
        <v>0</v>
      </c>
      <c r="BE667" t="b">
        <v>0</v>
      </c>
      <c r="BF667" t="b">
        <v>0</v>
      </c>
      <c r="BI667">
        <v>0</v>
      </c>
      <c r="BJ667" s="20">
        <v>0</v>
      </c>
      <c r="BK667" s="23">
        <v>208800</v>
      </c>
      <c r="BP667" t="s">
        <v>181</v>
      </c>
      <c r="BS667">
        <v>0</v>
      </c>
      <c r="BW667" s="24" t="str">
        <f ca="1">VLOOKUP(BX667,Data!B:D,3,0)</f>
        <v>김화니</v>
      </c>
      <c r="BX667" s="24" t="str">
        <f>IFERROR(VLOOKUP(M667, 할인점점포등록!E:I, 5, 0), M667)</f>
        <v>백제약품영등포지점</v>
      </c>
    </row>
    <row r="668" spans="2:76" ht="16.5" customHeight="1" x14ac:dyDescent="0.3">
      <c r="C668" t="b">
        <v>1</v>
      </c>
      <c r="E668" t="s">
        <v>211</v>
      </c>
      <c r="F668">
        <v>202610060020</v>
      </c>
      <c r="G668" s="21">
        <v>46301</v>
      </c>
      <c r="H668" t="s">
        <v>82</v>
      </c>
      <c r="I668" t="s">
        <v>83</v>
      </c>
      <c r="J668" s="20" t="s">
        <v>212</v>
      </c>
      <c r="K668" s="20" t="s">
        <v>213</v>
      </c>
      <c r="L668" t="s">
        <v>467</v>
      </c>
      <c r="M668" s="20" t="s">
        <v>467</v>
      </c>
      <c r="O668" t="s">
        <v>468</v>
      </c>
      <c r="P668" t="s">
        <v>471</v>
      </c>
      <c r="R668" t="b">
        <v>0</v>
      </c>
      <c r="S668" t="s">
        <v>290</v>
      </c>
      <c r="T668" t="s">
        <v>291</v>
      </c>
      <c r="U668">
        <v>30</v>
      </c>
      <c r="V668" t="s">
        <v>234</v>
      </c>
      <c r="W668" t="s">
        <v>235</v>
      </c>
      <c r="X668" t="s">
        <v>236</v>
      </c>
      <c r="Z668" t="s">
        <v>84</v>
      </c>
      <c r="AA668" s="1">
        <v>21000</v>
      </c>
      <c r="AB668" s="1">
        <v>18900</v>
      </c>
      <c r="AC668" s="1">
        <v>15</v>
      </c>
      <c r="AD668" t="b">
        <v>1</v>
      </c>
      <c r="AE668">
        <v>10</v>
      </c>
      <c r="AF668" t="s">
        <v>9</v>
      </c>
      <c r="AG668">
        <v>1</v>
      </c>
      <c r="AH668" s="1">
        <v>18900</v>
      </c>
      <c r="AI668" s="1">
        <v>257727</v>
      </c>
      <c r="AJ668" s="1">
        <v>25773</v>
      </c>
      <c r="AK668" s="1">
        <v>283500</v>
      </c>
      <c r="AL668" s="2">
        <v>257727</v>
      </c>
      <c r="AM668" s="2">
        <v>25773</v>
      </c>
      <c r="AN668" s="22">
        <v>283500</v>
      </c>
      <c r="AP668" t="s">
        <v>84</v>
      </c>
      <c r="AQ668" s="1">
        <v>15</v>
      </c>
      <c r="AR668" t="s">
        <v>221</v>
      </c>
      <c r="AS668">
        <v>26001</v>
      </c>
      <c r="AT668" t="b">
        <v>0</v>
      </c>
      <c r="AU668" t="s">
        <v>81</v>
      </c>
      <c r="AW668" t="s">
        <v>222</v>
      </c>
      <c r="AY668" t="s">
        <v>85</v>
      </c>
      <c r="AZ668" t="b">
        <v>0</v>
      </c>
      <c r="BE668" t="b">
        <v>0</v>
      </c>
      <c r="BF668" t="b">
        <v>0</v>
      </c>
      <c r="BI668">
        <v>0</v>
      </c>
      <c r="BJ668" s="20">
        <v>0</v>
      </c>
      <c r="BK668" s="23">
        <v>283500</v>
      </c>
      <c r="BP668" t="s">
        <v>181</v>
      </c>
      <c r="BS668">
        <v>0</v>
      </c>
      <c r="BW668" s="24" t="str">
        <f ca="1">VLOOKUP(BX668,Data!B:D,3,0)</f>
        <v>김화니</v>
      </c>
      <c r="BX668" s="24" t="str">
        <f>IFERROR(VLOOKUP(M668, 할인점점포등록!E:I, 5, 0), M668)</f>
        <v>백제약품영등포지점</v>
      </c>
    </row>
    <row r="669" spans="2:76" ht="16.5" customHeight="1" x14ac:dyDescent="0.3">
      <c r="C669" t="b">
        <v>1</v>
      </c>
      <c r="E669" t="s">
        <v>211</v>
      </c>
      <c r="F669">
        <v>202610070001</v>
      </c>
      <c r="G669" s="21">
        <v>46302</v>
      </c>
      <c r="H669" t="s">
        <v>82</v>
      </c>
      <c r="I669" t="s">
        <v>83</v>
      </c>
      <c r="J669" s="20" t="s">
        <v>486</v>
      </c>
      <c r="K669" s="20" t="s">
        <v>484</v>
      </c>
      <c r="L669" t="s">
        <v>532</v>
      </c>
      <c r="M669" s="20" t="s">
        <v>532</v>
      </c>
      <c r="O669" t="s">
        <v>533</v>
      </c>
      <c r="R669" t="b">
        <v>0</v>
      </c>
      <c r="S669" t="s">
        <v>534</v>
      </c>
      <c r="T669" t="s">
        <v>535</v>
      </c>
      <c r="U669">
        <v>1</v>
      </c>
      <c r="V669" t="s">
        <v>218</v>
      </c>
      <c r="W669" t="s">
        <v>256</v>
      </c>
      <c r="X669" t="s">
        <v>257</v>
      </c>
      <c r="Z669" t="s">
        <v>84</v>
      </c>
      <c r="AA669" s="1">
        <v>0</v>
      </c>
      <c r="AB669" s="1">
        <v>0</v>
      </c>
      <c r="AC669" s="1">
        <v>29038</v>
      </c>
      <c r="AD669" t="b">
        <v>0</v>
      </c>
      <c r="AE669">
        <v>10</v>
      </c>
      <c r="AF669" t="s">
        <v>9</v>
      </c>
      <c r="AG669">
        <v>1</v>
      </c>
      <c r="AH669" s="1">
        <v>582</v>
      </c>
      <c r="AI669" s="1">
        <v>16900116</v>
      </c>
      <c r="AJ669" s="1">
        <v>1690011</v>
      </c>
      <c r="AK669" s="1">
        <v>18590127</v>
      </c>
      <c r="AL669" s="2">
        <v>16900116</v>
      </c>
      <c r="AM669" s="2">
        <v>1690011</v>
      </c>
      <c r="AN669" s="22">
        <v>18590127</v>
      </c>
      <c r="AP669" t="s">
        <v>84</v>
      </c>
      <c r="AQ669" s="1">
        <v>29038</v>
      </c>
      <c r="AR669" t="s">
        <v>488</v>
      </c>
      <c r="AS669">
        <v>26112</v>
      </c>
      <c r="AT669" t="b">
        <v>0</v>
      </c>
      <c r="AU669" t="s">
        <v>81</v>
      </c>
      <c r="AY669" t="s">
        <v>85</v>
      </c>
      <c r="AZ669" t="b">
        <v>0</v>
      </c>
      <c r="BE669" t="b">
        <v>0</v>
      </c>
      <c r="BF669" t="b">
        <v>0</v>
      </c>
      <c r="BI669">
        <v>0</v>
      </c>
      <c r="BJ669" s="20">
        <v>0</v>
      </c>
      <c r="BK669" s="23">
        <v>18590127</v>
      </c>
      <c r="BP669" t="s">
        <v>181</v>
      </c>
      <c r="BS669">
        <v>0</v>
      </c>
      <c r="BW669" s="24" t="str">
        <f ca="1">VLOOKUP(BX669,Data!B:D,3,0)</f>
        <v>이운범</v>
      </c>
      <c r="BX669" s="24" t="str">
        <f>IFERROR(VLOOKUP(M669, 할인점점포등록!E:I, 5, 0), M669)</f>
        <v>삼아제약</v>
      </c>
    </row>
    <row r="670" spans="2:76" ht="16.5" customHeight="1" x14ac:dyDescent="0.3">
      <c r="C670" t="b">
        <v>1</v>
      </c>
      <c r="E670" t="s">
        <v>211</v>
      </c>
      <c r="F670">
        <v>202610070001</v>
      </c>
      <c r="G670" s="21">
        <v>46302</v>
      </c>
      <c r="H670" t="s">
        <v>82</v>
      </c>
      <c r="I670" t="s">
        <v>83</v>
      </c>
      <c r="J670" s="20" t="s">
        <v>486</v>
      </c>
      <c r="K670" s="20" t="s">
        <v>484</v>
      </c>
      <c r="L670" t="s">
        <v>532</v>
      </c>
      <c r="M670" s="20" t="s">
        <v>532</v>
      </c>
      <c r="O670" t="s">
        <v>533</v>
      </c>
      <c r="R670" t="b">
        <v>0</v>
      </c>
      <c r="S670" t="s">
        <v>534</v>
      </c>
      <c r="T670" t="s">
        <v>535</v>
      </c>
      <c r="U670">
        <v>1</v>
      </c>
      <c r="V670" t="s">
        <v>218</v>
      </c>
      <c r="W670" t="s">
        <v>256</v>
      </c>
      <c r="X670" t="s">
        <v>257</v>
      </c>
      <c r="Z670" t="s">
        <v>84</v>
      </c>
      <c r="AA670" s="1">
        <v>0</v>
      </c>
      <c r="AB670" s="1">
        <v>0</v>
      </c>
      <c r="AC670" s="1">
        <v>29040</v>
      </c>
      <c r="AD670" t="b">
        <v>0</v>
      </c>
      <c r="AE670">
        <v>10</v>
      </c>
      <c r="AF670" t="s">
        <v>9</v>
      </c>
      <c r="AG670">
        <v>1</v>
      </c>
      <c r="AH670" s="1">
        <v>582</v>
      </c>
      <c r="AI670" s="1">
        <v>16901280</v>
      </c>
      <c r="AJ670" s="1">
        <v>1690128</v>
      </c>
      <c r="AK670" s="1">
        <v>18591408</v>
      </c>
      <c r="AL670" s="2">
        <v>16901280</v>
      </c>
      <c r="AM670" s="2">
        <v>1690128</v>
      </c>
      <c r="AN670" s="22">
        <v>18591408</v>
      </c>
      <c r="AP670" t="s">
        <v>84</v>
      </c>
      <c r="AQ670" s="1">
        <v>29040</v>
      </c>
      <c r="AR670" t="s">
        <v>488</v>
      </c>
      <c r="AS670">
        <v>26113</v>
      </c>
      <c r="AT670" t="b">
        <v>0</v>
      </c>
      <c r="AU670" t="s">
        <v>81</v>
      </c>
      <c r="AY670" t="s">
        <v>85</v>
      </c>
      <c r="AZ670" t="b">
        <v>0</v>
      </c>
      <c r="BE670" t="b">
        <v>0</v>
      </c>
      <c r="BF670" t="b">
        <v>0</v>
      </c>
      <c r="BI670">
        <v>0</v>
      </c>
      <c r="BJ670" s="20">
        <v>0</v>
      </c>
      <c r="BK670" s="23">
        <v>18591408</v>
      </c>
      <c r="BP670" t="s">
        <v>181</v>
      </c>
      <c r="BS670">
        <v>0</v>
      </c>
      <c r="BW670" s="24" t="str">
        <f ca="1">VLOOKUP(BX670,Data!B:D,3,0)</f>
        <v>이운범</v>
      </c>
      <c r="BX670" s="24" t="str">
        <f>IFERROR(VLOOKUP(M670, 할인점점포등록!E:I, 5, 0), M670)</f>
        <v>삼아제약</v>
      </c>
    </row>
    <row r="671" spans="2:76" ht="16.5" customHeight="1" x14ac:dyDescent="0.3">
      <c r="C671" t="b">
        <v>1</v>
      </c>
      <c r="E671" t="s">
        <v>211</v>
      </c>
      <c r="F671">
        <v>202610070003</v>
      </c>
      <c r="G671" s="21">
        <v>46302</v>
      </c>
      <c r="H671" t="s">
        <v>82</v>
      </c>
      <c r="I671" t="s">
        <v>83</v>
      </c>
      <c r="J671" s="20" t="s">
        <v>212</v>
      </c>
      <c r="K671" s="20" t="s">
        <v>213</v>
      </c>
      <c r="L671" t="s">
        <v>467</v>
      </c>
      <c r="M671" s="20" t="s">
        <v>467</v>
      </c>
      <c r="O671" t="s">
        <v>468</v>
      </c>
      <c r="P671" t="s">
        <v>469</v>
      </c>
      <c r="R671" t="b">
        <v>0</v>
      </c>
      <c r="S671" t="s">
        <v>223</v>
      </c>
      <c r="T671" t="s">
        <v>224</v>
      </c>
      <c r="U671">
        <v>300</v>
      </c>
      <c r="V671" t="s">
        <v>218</v>
      </c>
      <c r="W671" t="s">
        <v>219</v>
      </c>
      <c r="X671" t="s">
        <v>225</v>
      </c>
      <c r="Z671" t="s">
        <v>84</v>
      </c>
      <c r="AA671" s="1">
        <v>44400</v>
      </c>
      <c r="AB671" s="1">
        <v>39960</v>
      </c>
      <c r="AC671">
        <v>20</v>
      </c>
      <c r="AD671" t="b">
        <v>1</v>
      </c>
      <c r="AE671">
        <v>10</v>
      </c>
      <c r="AF671" t="s">
        <v>9</v>
      </c>
      <c r="AG671">
        <v>1</v>
      </c>
      <c r="AH671" s="1">
        <v>39960</v>
      </c>
      <c r="AI671" s="1">
        <v>726545</v>
      </c>
      <c r="AJ671" s="1">
        <v>72655</v>
      </c>
      <c r="AK671" s="1">
        <v>799200</v>
      </c>
      <c r="AL671" s="2">
        <v>726545</v>
      </c>
      <c r="AM671" s="2">
        <v>72655</v>
      </c>
      <c r="AN671" s="22">
        <v>799200</v>
      </c>
      <c r="AP671" t="s">
        <v>84</v>
      </c>
      <c r="AQ671">
        <v>20</v>
      </c>
      <c r="AR671" t="s">
        <v>221</v>
      </c>
      <c r="AS671" t="s">
        <v>1064</v>
      </c>
      <c r="AT671" t="b">
        <v>0</v>
      </c>
      <c r="AU671" t="s">
        <v>81</v>
      </c>
      <c r="AW671" t="s">
        <v>222</v>
      </c>
      <c r="AY671" t="s">
        <v>85</v>
      </c>
      <c r="AZ671" t="b">
        <v>0</v>
      </c>
      <c r="BE671" t="b">
        <v>0</v>
      </c>
      <c r="BF671" t="b">
        <v>0</v>
      </c>
      <c r="BI671">
        <v>0</v>
      </c>
      <c r="BJ671" s="20">
        <v>0</v>
      </c>
      <c r="BK671" s="23">
        <v>799200</v>
      </c>
      <c r="BP671" t="s">
        <v>181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백제약품영등포지점</v>
      </c>
    </row>
    <row r="672" spans="2:76" ht="16.5" customHeight="1" x14ac:dyDescent="0.3">
      <c r="C672" t="b">
        <v>1</v>
      </c>
      <c r="E672" t="s">
        <v>211</v>
      </c>
      <c r="F672">
        <v>202610070004</v>
      </c>
      <c r="G672" s="21">
        <v>46302</v>
      </c>
      <c r="H672" t="s">
        <v>82</v>
      </c>
      <c r="I672" t="s">
        <v>83</v>
      </c>
      <c r="J672" s="20" t="s">
        <v>212</v>
      </c>
      <c r="K672" s="20" t="s">
        <v>213</v>
      </c>
      <c r="L672" t="s">
        <v>300</v>
      </c>
      <c r="M672" s="20" t="s">
        <v>300</v>
      </c>
      <c r="O672" t="s">
        <v>301</v>
      </c>
      <c r="P672" t="s">
        <v>302</v>
      </c>
      <c r="R672" t="b">
        <v>0</v>
      </c>
      <c r="S672" t="s">
        <v>223</v>
      </c>
      <c r="T672" t="s">
        <v>224</v>
      </c>
      <c r="U672">
        <v>300</v>
      </c>
      <c r="V672" t="s">
        <v>218</v>
      </c>
      <c r="W672" t="s">
        <v>219</v>
      </c>
      <c r="X672" t="s">
        <v>225</v>
      </c>
      <c r="Z672" t="s">
        <v>84</v>
      </c>
      <c r="AA672" s="1">
        <v>44400</v>
      </c>
      <c r="AB672" s="1">
        <v>39960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39960</v>
      </c>
      <c r="AI672" s="1">
        <v>363273</v>
      </c>
      <c r="AJ672" s="1">
        <v>36327</v>
      </c>
      <c r="AK672" s="1">
        <v>399600</v>
      </c>
      <c r="AL672" s="2">
        <v>363273</v>
      </c>
      <c r="AM672" s="2">
        <v>36327</v>
      </c>
      <c r="AN672" s="22">
        <v>399600</v>
      </c>
      <c r="AP672" t="s">
        <v>84</v>
      </c>
      <c r="AQ672">
        <v>10</v>
      </c>
      <c r="AR672" t="s">
        <v>221</v>
      </c>
      <c r="AS672" t="s">
        <v>1064</v>
      </c>
      <c r="AT672" t="b">
        <v>0</v>
      </c>
      <c r="AU672" t="s">
        <v>81</v>
      </c>
      <c r="AW672" s="25" t="s">
        <v>222</v>
      </c>
      <c r="AY672" t="s">
        <v>85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399600</v>
      </c>
      <c r="BP672" t="s">
        <v>181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강원지오영</v>
      </c>
    </row>
    <row r="673" spans="3:76" ht="16.5" customHeight="1" x14ac:dyDescent="0.3">
      <c r="C673" t="b">
        <v>1</v>
      </c>
      <c r="E673" t="s">
        <v>211</v>
      </c>
      <c r="F673">
        <v>202610070005</v>
      </c>
      <c r="G673" s="21">
        <v>46302</v>
      </c>
      <c r="H673" t="s">
        <v>82</v>
      </c>
      <c r="I673" t="s">
        <v>83</v>
      </c>
      <c r="J673" s="20" t="s">
        <v>212</v>
      </c>
      <c r="K673" s="20" t="s">
        <v>213</v>
      </c>
      <c r="L673" t="s">
        <v>467</v>
      </c>
      <c r="M673" s="20" t="s">
        <v>467</v>
      </c>
      <c r="O673" t="s">
        <v>468</v>
      </c>
      <c r="P673" t="s">
        <v>470</v>
      </c>
      <c r="R673" t="b">
        <v>0</v>
      </c>
      <c r="S673" t="s">
        <v>223</v>
      </c>
      <c r="T673" t="s">
        <v>224</v>
      </c>
      <c r="U673">
        <v>300</v>
      </c>
      <c r="V673" t="s">
        <v>218</v>
      </c>
      <c r="W673" t="s">
        <v>219</v>
      </c>
      <c r="X673" t="s">
        <v>225</v>
      </c>
      <c r="Z673" t="s">
        <v>84</v>
      </c>
      <c r="AA673" s="1">
        <v>44400</v>
      </c>
      <c r="AB673" s="1">
        <v>39960</v>
      </c>
      <c r="AC673">
        <v>20</v>
      </c>
      <c r="AD673" t="b">
        <v>1</v>
      </c>
      <c r="AE673">
        <v>10</v>
      </c>
      <c r="AF673" t="s">
        <v>9</v>
      </c>
      <c r="AG673">
        <v>1</v>
      </c>
      <c r="AH673" s="1">
        <v>39960</v>
      </c>
      <c r="AI673" s="1">
        <v>726545</v>
      </c>
      <c r="AJ673" s="1">
        <v>72655</v>
      </c>
      <c r="AK673" s="1">
        <v>799200</v>
      </c>
      <c r="AL673" s="2">
        <v>726545</v>
      </c>
      <c r="AM673" s="2">
        <v>72655</v>
      </c>
      <c r="AN673" s="22">
        <v>799200</v>
      </c>
      <c r="AP673" t="s">
        <v>84</v>
      </c>
      <c r="AQ673">
        <v>20</v>
      </c>
      <c r="AR673" t="s">
        <v>221</v>
      </c>
      <c r="AS673" t="s">
        <v>1064</v>
      </c>
      <c r="AT673" t="b">
        <v>0</v>
      </c>
      <c r="AU673" t="s">
        <v>81</v>
      </c>
      <c r="AW673" t="s">
        <v>222</v>
      </c>
      <c r="AY673" t="s">
        <v>85</v>
      </c>
      <c r="AZ673" t="b">
        <v>0</v>
      </c>
      <c r="BE673" t="b">
        <v>0</v>
      </c>
      <c r="BF673" t="b">
        <v>0</v>
      </c>
      <c r="BI673">
        <v>0</v>
      </c>
      <c r="BJ673" s="23">
        <v>0</v>
      </c>
      <c r="BK673" s="23">
        <v>799200</v>
      </c>
      <c r="BP673" t="s">
        <v>181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백제약품영등포지점</v>
      </c>
    </row>
    <row r="674" spans="3:76" ht="16.5" customHeight="1" x14ac:dyDescent="0.3">
      <c r="C674" t="b">
        <v>1</v>
      </c>
      <c r="E674" t="s">
        <v>211</v>
      </c>
      <c r="F674">
        <v>202610070006</v>
      </c>
      <c r="G674" s="21">
        <v>46302</v>
      </c>
      <c r="H674" t="s">
        <v>82</v>
      </c>
      <c r="I674" t="s">
        <v>83</v>
      </c>
      <c r="J674" s="20" t="s">
        <v>212</v>
      </c>
      <c r="K674" s="20" t="s">
        <v>213</v>
      </c>
      <c r="L674" t="s">
        <v>467</v>
      </c>
      <c r="M674" s="20" t="s">
        <v>467</v>
      </c>
      <c r="O674" t="s">
        <v>468</v>
      </c>
      <c r="P674" t="s">
        <v>471</v>
      </c>
      <c r="R674" t="b">
        <v>0</v>
      </c>
      <c r="S674" t="s">
        <v>223</v>
      </c>
      <c r="T674" t="s">
        <v>224</v>
      </c>
      <c r="U674">
        <v>300</v>
      </c>
      <c r="V674" t="s">
        <v>218</v>
      </c>
      <c r="W674" t="s">
        <v>219</v>
      </c>
      <c r="X674" t="s">
        <v>225</v>
      </c>
      <c r="Z674" t="s">
        <v>84</v>
      </c>
      <c r="AA674" s="1">
        <v>44400</v>
      </c>
      <c r="AB674" s="1">
        <v>39960</v>
      </c>
      <c r="AC674">
        <v>5</v>
      </c>
      <c r="AD674" t="b">
        <v>1</v>
      </c>
      <c r="AE674">
        <v>10</v>
      </c>
      <c r="AF674" t="s">
        <v>9</v>
      </c>
      <c r="AG674">
        <v>1</v>
      </c>
      <c r="AH674" s="1">
        <v>39960</v>
      </c>
      <c r="AI674" s="1">
        <v>181636</v>
      </c>
      <c r="AJ674" s="1">
        <v>18164</v>
      </c>
      <c r="AK674" s="1">
        <v>199800</v>
      </c>
      <c r="AL674" s="2">
        <v>181636</v>
      </c>
      <c r="AM674" s="2">
        <v>18164</v>
      </c>
      <c r="AN674" s="22">
        <v>199800</v>
      </c>
      <c r="AP674" t="s">
        <v>84</v>
      </c>
      <c r="AQ674">
        <v>5</v>
      </c>
      <c r="AR674" t="s">
        <v>221</v>
      </c>
      <c r="AS674" t="s">
        <v>1064</v>
      </c>
      <c r="AT674" t="b">
        <v>0</v>
      </c>
      <c r="AU674" t="s">
        <v>81</v>
      </c>
      <c r="AW674" t="s">
        <v>222</v>
      </c>
      <c r="AY674" t="s">
        <v>85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199800</v>
      </c>
      <c r="BP674" t="s">
        <v>181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백제약품영등포지점</v>
      </c>
    </row>
    <row r="675" spans="3:76" ht="16.5" customHeight="1" x14ac:dyDescent="0.3">
      <c r="C675" t="b">
        <v>1</v>
      </c>
      <c r="E675" t="s">
        <v>211</v>
      </c>
      <c r="F675">
        <v>202610070007</v>
      </c>
      <c r="G675" s="21">
        <v>46302</v>
      </c>
      <c r="H675" t="s">
        <v>82</v>
      </c>
      <c r="I675" t="s">
        <v>83</v>
      </c>
      <c r="J675" s="20" t="s">
        <v>212</v>
      </c>
      <c r="K675" s="20" t="s">
        <v>213</v>
      </c>
      <c r="L675" t="s">
        <v>620</v>
      </c>
      <c r="M675" s="20" t="s">
        <v>620</v>
      </c>
      <c r="O675" t="s">
        <v>980</v>
      </c>
      <c r="P675" t="s">
        <v>620</v>
      </c>
      <c r="R675" t="b">
        <v>0</v>
      </c>
      <c r="S675" t="s">
        <v>216</v>
      </c>
      <c r="T675" t="s">
        <v>217</v>
      </c>
      <c r="U675">
        <v>90</v>
      </c>
      <c r="V675" t="s">
        <v>218</v>
      </c>
      <c r="W675" t="s">
        <v>219</v>
      </c>
      <c r="X675" t="s">
        <v>220</v>
      </c>
      <c r="Z675" t="s">
        <v>84</v>
      </c>
      <c r="AA675" s="1">
        <v>36000</v>
      </c>
      <c r="AB675" s="1">
        <v>32400</v>
      </c>
      <c r="AC675">
        <v>20</v>
      </c>
      <c r="AD675" t="b">
        <v>1</v>
      </c>
      <c r="AE675">
        <v>10</v>
      </c>
      <c r="AF675" t="s">
        <v>9</v>
      </c>
      <c r="AG675">
        <v>1</v>
      </c>
      <c r="AH675" s="1">
        <v>32400</v>
      </c>
      <c r="AI675" s="1">
        <v>589091</v>
      </c>
      <c r="AJ675" s="1">
        <v>58909</v>
      </c>
      <c r="AK675" s="1">
        <v>648000</v>
      </c>
      <c r="AL675" s="2">
        <v>589091</v>
      </c>
      <c r="AM675" s="2">
        <v>58909</v>
      </c>
      <c r="AN675" s="22">
        <v>648000</v>
      </c>
      <c r="AP675" t="s">
        <v>84</v>
      </c>
      <c r="AQ675">
        <v>20</v>
      </c>
      <c r="AR675" t="s">
        <v>221</v>
      </c>
      <c r="AS675">
        <v>26003</v>
      </c>
      <c r="AT675" t="b">
        <v>0</v>
      </c>
      <c r="AU675" t="s">
        <v>81</v>
      </c>
      <c r="AW675" t="s">
        <v>222</v>
      </c>
      <c r="AY675" t="s">
        <v>85</v>
      </c>
      <c r="AZ675" t="b">
        <v>0</v>
      </c>
      <c r="BE675" t="b">
        <v>0</v>
      </c>
      <c r="BF675" t="b">
        <v>0</v>
      </c>
      <c r="BI675">
        <v>0</v>
      </c>
      <c r="BJ675" s="20">
        <v>0</v>
      </c>
      <c r="BK675" s="23">
        <v>648000</v>
      </c>
      <c r="BP675" t="s">
        <v>181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에스디파마</v>
      </c>
    </row>
    <row r="676" spans="3:76" ht="16.5" customHeight="1" x14ac:dyDescent="0.3">
      <c r="C676" t="b">
        <v>1</v>
      </c>
      <c r="E676" t="s">
        <v>211</v>
      </c>
      <c r="F676">
        <v>202610070008</v>
      </c>
      <c r="G676" s="21">
        <v>46302</v>
      </c>
      <c r="H676" t="s">
        <v>82</v>
      </c>
      <c r="I676" t="s">
        <v>83</v>
      </c>
      <c r="J676" s="20" t="s">
        <v>212</v>
      </c>
      <c r="K676" s="20" t="s">
        <v>213</v>
      </c>
      <c r="L676" t="s">
        <v>608</v>
      </c>
      <c r="M676" s="20" t="s">
        <v>608</v>
      </c>
      <c r="O676" t="s">
        <v>984</v>
      </c>
      <c r="P676" t="s">
        <v>985</v>
      </c>
      <c r="R676" t="b">
        <v>0</v>
      </c>
      <c r="S676" t="s">
        <v>382</v>
      </c>
      <c r="T676" t="s">
        <v>341</v>
      </c>
      <c r="U676">
        <v>30</v>
      </c>
      <c r="V676" t="s">
        <v>218</v>
      </c>
      <c r="W676" t="s">
        <v>219</v>
      </c>
      <c r="X676" t="s">
        <v>225</v>
      </c>
      <c r="Z676" t="s">
        <v>84</v>
      </c>
      <c r="AA676" s="1">
        <v>62730</v>
      </c>
      <c r="AB676" s="1">
        <v>56457</v>
      </c>
      <c r="AC676">
        <v>40</v>
      </c>
      <c r="AD676" t="b">
        <v>1</v>
      </c>
      <c r="AE676">
        <v>10</v>
      </c>
      <c r="AF676" t="s">
        <v>9</v>
      </c>
      <c r="AG676">
        <v>1</v>
      </c>
      <c r="AH676" s="1">
        <v>56457</v>
      </c>
      <c r="AI676" s="1">
        <v>2052982</v>
      </c>
      <c r="AJ676" s="1">
        <v>205298</v>
      </c>
      <c r="AK676" s="1">
        <v>2258280</v>
      </c>
      <c r="AL676" s="2">
        <v>2052982</v>
      </c>
      <c r="AM676" s="2">
        <v>205298</v>
      </c>
      <c r="AN676" s="22">
        <v>2258280</v>
      </c>
      <c r="AP676" t="s">
        <v>84</v>
      </c>
      <c r="AQ676">
        <v>40</v>
      </c>
      <c r="AR676" t="s">
        <v>221</v>
      </c>
      <c r="AS676" t="s">
        <v>383</v>
      </c>
      <c r="AT676" t="b">
        <v>0</v>
      </c>
      <c r="AU676" t="s">
        <v>81</v>
      </c>
      <c r="AW676" t="s">
        <v>222</v>
      </c>
      <c r="AY676" t="s">
        <v>85</v>
      </c>
      <c r="AZ676" t="b">
        <v>0</v>
      </c>
      <c r="BE676" t="b">
        <v>0</v>
      </c>
      <c r="BF676" t="b">
        <v>0</v>
      </c>
      <c r="BI676">
        <v>0</v>
      </c>
      <c r="BJ676" s="23">
        <v>0</v>
      </c>
      <c r="BK676" s="23">
        <v>2258280</v>
      </c>
      <c r="BP676" t="s">
        <v>181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한양바이오팜</v>
      </c>
    </row>
    <row r="677" spans="3:76" ht="16.5" customHeight="1" x14ac:dyDescent="0.3">
      <c r="C677" t="b">
        <v>1</v>
      </c>
      <c r="E677" t="s">
        <v>211</v>
      </c>
      <c r="F677">
        <v>202610070009</v>
      </c>
      <c r="G677" s="21">
        <v>46302</v>
      </c>
      <c r="H677" t="s">
        <v>82</v>
      </c>
      <c r="I677" t="s">
        <v>83</v>
      </c>
      <c r="J677" s="20" t="s">
        <v>212</v>
      </c>
      <c r="K677" s="20" t="s">
        <v>213</v>
      </c>
      <c r="L677" t="s">
        <v>636</v>
      </c>
      <c r="M677" s="20" t="s">
        <v>636</v>
      </c>
      <c r="O677" t="s">
        <v>959</v>
      </c>
      <c r="P677" t="s">
        <v>960</v>
      </c>
      <c r="R677" t="b">
        <v>0</v>
      </c>
      <c r="S677" t="s">
        <v>245</v>
      </c>
      <c r="T677" t="s">
        <v>246</v>
      </c>
      <c r="U677">
        <v>300</v>
      </c>
      <c r="V677" t="s">
        <v>218</v>
      </c>
      <c r="W677" t="s">
        <v>219</v>
      </c>
      <c r="X677" t="s">
        <v>225</v>
      </c>
      <c r="Z677" t="s">
        <v>84</v>
      </c>
      <c r="AA677" s="1">
        <v>61500</v>
      </c>
      <c r="AB677" s="1">
        <v>55350</v>
      </c>
      <c r="AC677">
        <v>10</v>
      </c>
      <c r="AD677" t="b">
        <v>1</v>
      </c>
      <c r="AE677">
        <v>10</v>
      </c>
      <c r="AF677" t="s">
        <v>9</v>
      </c>
      <c r="AG677">
        <v>1</v>
      </c>
      <c r="AH677" s="1">
        <v>55350</v>
      </c>
      <c r="AI677" s="1">
        <v>503182</v>
      </c>
      <c r="AJ677" s="1">
        <v>50318</v>
      </c>
      <c r="AK677" s="1">
        <v>553500</v>
      </c>
      <c r="AL677" s="2">
        <v>503182</v>
      </c>
      <c r="AM677" s="2">
        <v>50318</v>
      </c>
      <c r="AN677" s="22">
        <v>553500</v>
      </c>
      <c r="AP677" t="s">
        <v>84</v>
      </c>
      <c r="AQ677">
        <v>10</v>
      </c>
      <c r="AR677" t="s">
        <v>221</v>
      </c>
      <c r="AS677" t="s">
        <v>273</v>
      </c>
      <c r="AT677" t="b">
        <v>0</v>
      </c>
      <c r="AU677" t="s">
        <v>81</v>
      </c>
      <c r="AW677" t="s">
        <v>222</v>
      </c>
      <c r="AY677" t="s">
        <v>85</v>
      </c>
      <c r="AZ677" t="b">
        <v>0</v>
      </c>
      <c r="BE677" t="b">
        <v>0</v>
      </c>
      <c r="BF677" t="b">
        <v>0</v>
      </c>
      <c r="BI677">
        <v>0</v>
      </c>
      <c r="BJ677" s="23">
        <v>0</v>
      </c>
      <c r="BK677" s="23">
        <v>553500</v>
      </c>
      <c r="BP677" t="s">
        <v>181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조이메디(대전)</v>
      </c>
    </row>
    <row r="678" spans="3:76" ht="16.5" customHeight="1" x14ac:dyDescent="0.3">
      <c r="C678" t="b">
        <v>1</v>
      </c>
      <c r="E678" t="s">
        <v>211</v>
      </c>
      <c r="F678">
        <v>202610070009</v>
      </c>
      <c r="G678" s="21">
        <v>46302</v>
      </c>
      <c r="H678" t="s">
        <v>82</v>
      </c>
      <c r="I678" t="s">
        <v>83</v>
      </c>
      <c r="J678" s="20" t="s">
        <v>212</v>
      </c>
      <c r="K678" s="20" t="s">
        <v>213</v>
      </c>
      <c r="L678" t="s">
        <v>636</v>
      </c>
      <c r="M678" s="20" t="s">
        <v>636</v>
      </c>
      <c r="O678" t="s">
        <v>959</v>
      </c>
      <c r="P678" t="s">
        <v>960</v>
      </c>
      <c r="R678" t="b">
        <v>0</v>
      </c>
      <c r="S678" t="s">
        <v>223</v>
      </c>
      <c r="T678" t="s">
        <v>224</v>
      </c>
      <c r="U678">
        <v>300</v>
      </c>
      <c r="V678" t="s">
        <v>218</v>
      </c>
      <c r="W678" t="s">
        <v>219</v>
      </c>
      <c r="X678" t="s">
        <v>225</v>
      </c>
      <c r="Z678" t="s">
        <v>84</v>
      </c>
      <c r="AA678" s="1">
        <v>44400</v>
      </c>
      <c r="AB678" s="1">
        <v>39960</v>
      </c>
      <c r="AC678">
        <v>3</v>
      </c>
      <c r="AD678" t="b">
        <v>1</v>
      </c>
      <c r="AE678">
        <v>10</v>
      </c>
      <c r="AF678" t="s">
        <v>9</v>
      </c>
      <c r="AG678">
        <v>1</v>
      </c>
      <c r="AH678" s="1">
        <v>39960</v>
      </c>
      <c r="AI678" s="1">
        <v>108982</v>
      </c>
      <c r="AJ678" s="1">
        <v>10898</v>
      </c>
      <c r="AK678" s="1">
        <v>119880</v>
      </c>
      <c r="AL678" s="2">
        <v>108982</v>
      </c>
      <c r="AM678" s="2">
        <v>10898</v>
      </c>
      <c r="AN678" s="22">
        <v>119880</v>
      </c>
      <c r="AP678" t="s">
        <v>84</v>
      </c>
      <c r="AQ678">
        <v>3</v>
      </c>
      <c r="AR678" t="s">
        <v>221</v>
      </c>
      <c r="AS678" t="s">
        <v>1064</v>
      </c>
      <c r="AT678" t="b">
        <v>0</v>
      </c>
      <c r="AU678" t="s">
        <v>81</v>
      </c>
      <c r="AW678" t="s">
        <v>222</v>
      </c>
      <c r="AY678" t="s">
        <v>85</v>
      </c>
      <c r="AZ678" t="b">
        <v>0</v>
      </c>
      <c r="BE678" t="b">
        <v>0</v>
      </c>
      <c r="BF678" t="b">
        <v>0</v>
      </c>
      <c r="BI678">
        <v>0</v>
      </c>
      <c r="BJ678" s="20">
        <v>0</v>
      </c>
      <c r="BK678" s="23">
        <v>119880</v>
      </c>
      <c r="BP678" t="s">
        <v>181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조이메디(대전)</v>
      </c>
    </row>
    <row r="679" spans="3:76" ht="16.5" customHeight="1" x14ac:dyDescent="0.3">
      <c r="C679" t="b">
        <v>1</v>
      </c>
      <c r="E679" t="s">
        <v>211</v>
      </c>
      <c r="F679">
        <v>202610070009</v>
      </c>
      <c r="G679" s="21">
        <v>46302</v>
      </c>
      <c r="H679" t="s">
        <v>82</v>
      </c>
      <c r="I679" t="s">
        <v>83</v>
      </c>
      <c r="J679" s="20" t="s">
        <v>212</v>
      </c>
      <c r="K679" s="20" t="s">
        <v>213</v>
      </c>
      <c r="L679" t="s">
        <v>636</v>
      </c>
      <c r="M679" s="20" t="s">
        <v>636</v>
      </c>
      <c r="O679" t="s">
        <v>959</v>
      </c>
      <c r="P679" t="s">
        <v>960</v>
      </c>
      <c r="R679" t="b">
        <v>0</v>
      </c>
      <c r="S679" t="s">
        <v>334</v>
      </c>
      <c r="T679" t="s">
        <v>335</v>
      </c>
      <c r="U679">
        <v>1</v>
      </c>
      <c r="V679" t="s">
        <v>218</v>
      </c>
      <c r="W679" t="s">
        <v>256</v>
      </c>
      <c r="X679" t="s">
        <v>336</v>
      </c>
      <c r="Z679" t="s">
        <v>84</v>
      </c>
      <c r="AA679" s="1">
        <v>8400</v>
      </c>
      <c r="AB679" s="1">
        <v>7560</v>
      </c>
      <c r="AC679">
        <v>30</v>
      </c>
      <c r="AD679" t="b">
        <v>1</v>
      </c>
      <c r="AE679">
        <v>10</v>
      </c>
      <c r="AF679" t="s">
        <v>9</v>
      </c>
      <c r="AG679">
        <v>1</v>
      </c>
      <c r="AH679" s="1">
        <v>7560</v>
      </c>
      <c r="AI679" s="1">
        <v>206182</v>
      </c>
      <c r="AJ679" s="1">
        <v>20618</v>
      </c>
      <c r="AK679" s="1">
        <v>226800</v>
      </c>
      <c r="AL679" s="2">
        <v>206182</v>
      </c>
      <c r="AM679" s="2">
        <v>20618</v>
      </c>
      <c r="AN679" s="22">
        <v>226800</v>
      </c>
      <c r="AP679" t="s">
        <v>84</v>
      </c>
      <c r="AQ679">
        <v>30</v>
      </c>
      <c r="AR679" t="s">
        <v>221</v>
      </c>
      <c r="AS679">
        <v>25003</v>
      </c>
      <c r="AT679" t="b">
        <v>0</v>
      </c>
      <c r="AU679" t="s">
        <v>81</v>
      </c>
      <c r="AW679" t="s">
        <v>222</v>
      </c>
      <c r="AY679" t="s">
        <v>85</v>
      </c>
      <c r="AZ679" t="b">
        <v>0</v>
      </c>
      <c r="BE679" t="b">
        <v>0</v>
      </c>
      <c r="BF679" t="b">
        <v>0</v>
      </c>
      <c r="BI679">
        <v>0</v>
      </c>
      <c r="BJ679" s="20">
        <v>0</v>
      </c>
      <c r="BK679" s="23">
        <v>226800</v>
      </c>
      <c r="BP679" t="s">
        <v>181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조이메디(대전)</v>
      </c>
    </row>
    <row r="680" spans="3:76" ht="16.5" customHeight="1" x14ac:dyDescent="0.3">
      <c r="C680" t="b">
        <v>1</v>
      </c>
      <c r="E680" t="s">
        <v>211</v>
      </c>
      <c r="F680">
        <v>202610070010</v>
      </c>
      <c r="G680" s="21">
        <v>46302</v>
      </c>
      <c r="H680" t="s">
        <v>82</v>
      </c>
      <c r="I680" t="s">
        <v>83</v>
      </c>
      <c r="J680" s="20" t="s">
        <v>212</v>
      </c>
      <c r="K680" s="20" t="s">
        <v>213</v>
      </c>
      <c r="L680" t="s">
        <v>331</v>
      </c>
      <c r="M680" s="20" t="s">
        <v>331</v>
      </c>
      <c r="O680" t="s">
        <v>332</v>
      </c>
      <c r="P680" t="s">
        <v>994</v>
      </c>
      <c r="R680" t="b">
        <v>0</v>
      </c>
      <c r="S680" t="s">
        <v>223</v>
      </c>
      <c r="T680" t="s">
        <v>224</v>
      </c>
      <c r="U680">
        <v>300</v>
      </c>
      <c r="V680" t="s">
        <v>218</v>
      </c>
      <c r="W680" t="s">
        <v>219</v>
      </c>
      <c r="X680" t="s">
        <v>225</v>
      </c>
      <c r="Z680" t="s">
        <v>84</v>
      </c>
      <c r="AA680" s="1">
        <v>44400</v>
      </c>
      <c r="AB680" s="1">
        <v>39960</v>
      </c>
      <c r="AC680">
        <v>30</v>
      </c>
      <c r="AD680" t="b">
        <v>1</v>
      </c>
      <c r="AE680">
        <v>10</v>
      </c>
      <c r="AF680" t="s">
        <v>9</v>
      </c>
      <c r="AG680">
        <v>1</v>
      </c>
      <c r="AH680" s="1">
        <v>39960</v>
      </c>
      <c r="AI680" s="1">
        <v>1089818</v>
      </c>
      <c r="AJ680" s="1">
        <v>108982</v>
      </c>
      <c r="AK680" s="1">
        <v>1198800</v>
      </c>
      <c r="AL680" s="2">
        <v>1089818</v>
      </c>
      <c r="AM680" s="2">
        <v>108982</v>
      </c>
      <c r="AN680" s="22">
        <v>1198800</v>
      </c>
      <c r="AP680" t="s">
        <v>84</v>
      </c>
      <c r="AQ680">
        <v>30</v>
      </c>
      <c r="AR680" t="s">
        <v>221</v>
      </c>
      <c r="AS680" t="s">
        <v>1064</v>
      </c>
      <c r="AT680" t="b">
        <v>0</v>
      </c>
      <c r="AU680" t="s">
        <v>81</v>
      </c>
      <c r="AW680" t="s">
        <v>222</v>
      </c>
      <c r="AY680" t="s">
        <v>85</v>
      </c>
      <c r="AZ680" t="b">
        <v>0</v>
      </c>
      <c r="BE680" t="b">
        <v>0</v>
      </c>
      <c r="BF680" t="b">
        <v>0</v>
      </c>
      <c r="BI680">
        <v>0</v>
      </c>
      <c r="BJ680" s="20">
        <v>0</v>
      </c>
      <c r="BK680" s="23">
        <v>1198800</v>
      </c>
      <c r="BP680" t="s">
        <v>181</v>
      </c>
      <c r="BS680">
        <v>0</v>
      </c>
      <c r="BU680" t="s">
        <v>995</v>
      </c>
      <c r="BW680" s="24" t="str">
        <f ca="1">VLOOKUP(BX680,Data!B:D,3,0)</f>
        <v>김화니</v>
      </c>
      <c r="BX680" s="24" t="str">
        <f>IFERROR(VLOOKUP(M680, 할인점점포등록!E:I, 5, 0), M680)</f>
        <v>지오영</v>
      </c>
    </row>
    <row r="681" spans="3:76" ht="16.5" customHeight="1" x14ac:dyDescent="0.3">
      <c r="C681" t="b">
        <v>1</v>
      </c>
      <c r="E681" t="s">
        <v>211</v>
      </c>
      <c r="F681">
        <v>202610070010</v>
      </c>
      <c r="G681" s="21">
        <v>46302</v>
      </c>
      <c r="H681" t="s">
        <v>82</v>
      </c>
      <c r="I681" t="s">
        <v>83</v>
      </c>
      <c r="J681" s="20" t="s">
        <v>212</v>
      </c>
      <c r="K681" s="20" t="s">
        <v>213</v>
      </c>
      <c r="L681" t="s">
        <v>331</v>
      </c>
      <c r="M681" s="20" t="s">
        <v>331</v>
      </c>
      <c r="O681" t="s">
        <v>332</v>
      </c>
      <c r="P681" t="s">
        <v>994</v>
      </c>
      <c r="R681" t="b">
        <v>0</v>
      </c>
      <c r="S681" t="s">
        <v>267</v>
      </c>
      <c r="T681" t="s">
        <v>224</v>
      </c>
      <c r="U681">
        <v>30</v>
      </c>
      <c r="V681" t="s">
        <v>218</v>
      </c>
      <c r="W681" t="s">
        <v>219</v>
      </c>
      <c r="X681" t="s">
        <v>225</v>
      </c>
      <c r="Z681" t="s">
        <v>84</v>
      </c>
      <c r="AA681" s="1">
        <v>4440</v>
      </c>
      <c r="AB681" s="1">
        <v>3996</v>
      </c>
      <c r="AC681">
        <v>30</v>
      </c>
      <c r="AD681" t="b">
        <v>1</v>
      </c>
      <c r="AE681">
        <v>10</v>
      </c>
      <c r="AF681" t="s">
        <v>9</v>
      </c>
      <c r="AG681">
        <v>1</v>
      </c>
      <c r="AH681" s="1">
        <v>3996</v>
      </c>
      <c r="AI681" s="1">
        <v>108982</v>
      </c>
      <c r="AJ681" s="1">
        <v>10898</v>
      </c>
      <c r="AK681" s="1">
        <v>119880</v>
      </c>
      <c r="AL681" s="2">
        <v>108982</v>
      </c>
      <c r="AM681" s="2">
        <v>10898</v>
      </c>
      <c r="AN681" s="22">
        <v>119880</v>
      </c>
      <c r="AP681" t="s">
        <v>84</v>
      </c>
      <c r="AQ681">
        <v>30</v>
      </c>
      <c r="AR681" t="s">
        <v>221</v>
      </c>
      <c r="AS681" t="s">
        <v>268</v>
      </c>
      <c r="AT681" t="b">
        <v>0</v>
      </c>
      <c r="AU681" t="s">
        <v>81</v>
      </c>
      <c r="AW681" t="s">
        <v>222</v>
      </c>
      <c r="AY681" t="s">
        <v>85</v>
      </c>
      <c r="AZ681" t="b">
        <v>0</v>
      </c>
      <c r="BE681" t="b">
        <v>0</v>
      </c>
      <c r="BF681" t="b">
        <v>0</v>
      </c>
      <c r="BI681">
        <v>0</v>
      </c>
      <c r="BJ681" s="20">
        <v>0</v>
      </c>
      <c r="BK681" s="23">
        <v>119880</v>
      </c>
      <c r="BP681" t="s">
        <v>181</v>
      </c>
      <c r="BS681">
        <v>0</v>
      </c>
      <c r="BU681" t="s">
        <v>995</v>
      </c>
      <c r="BW681" s="24" t="str">
        <f ca="1">VLOOKUP(BX681,Data!B:D,3,0)</f>
        <v>김화니</v>
      </c>
      <c r="BX681" s="24" t="str">
        <f>IFERROR(VLOOKUP(M681, 할인점점포등록!E:I, 5, 0), M681)</f>
        <v>지오영</v>
      </c>
    </row>
    <row r="682" spans="3:76" ht="16.5" customHeight="1" x14ac:dyDescent="0.3">
      <c r="C682" t="b">
        <v>1</v>
      </c>
      <c r="E682" t="s">
        <v>211</v>
      </c>
      <c r="F682">
        <v>202610070010</v>
      </c>
      <c r="G682" s="21">
        <v>46302</v>
      </c>
      <c r="H682" t="s">
        <v>82</v>
      </c>
      <c r="I682" t="s">
        <v>83</v>
      </c>
      <c r="J682" s="20" t="s">
        <v>212</v>
      </c>
      <c r="K682" s="20" t="s">
        <v>213</v>
      </c>
      <c r="L682" t="s">
        <v>331</v>
      </c>
      <c r="M682" s="20" t="s">
        <v>331</v>
      </c>
      <c r="O682" t="s">
        <v>332</v>
      </c>
      <c r="P682" t="s">
        <v>994</v>
      </c>
      <c r="R682" t="b">
        <v>0</v>
      </c>
      <c r="S682" t="s">
        <v>254</v>
      </c>
      <c r="T682" t="s">
        <v>255</v>
      </c>
      <c r="U682">
        <v>10</v>
      </c>
      <c r="V682" t="s">
        <v>218</v>
      </c>
      <c r="W682" t="s">
        <v>256</v>
      </c>
      <c r="X682" t="s">
        <v>257</v>
      </c>
      <c r="Z682" t="s">
        <v>84</v>
      </c>
      <c r="AA682" s="1">
        <v>6780</v>
      </c>
      <c r="AB682" s="1">
        <v>6102</v>
      </c>
      <c r="AC682">
        <v>20</v>
      </c>
      <c r="AD682" t="b">
        <v>1</v>
      </c>
      <c r="AE682">
        <v>10</v>
      </c>
      <c r="AF682" t="s">
        <v>9</v>
      </c>
      <c r="AG682">
        <v>1</v>
      </c>
      <c r="AH682" s="1">
        <v>6102</v>
      </c>
      <c r="AI682" s="1">
        <v>110945.5</v>
      </c>
      <c r="AJ682" s="1">
        <v>11094.5</v>
      </c>
      <c r="AK682" s="1">
        <v>122040</v>
      </c>
      <c r="AL682" s="2">
        <v>110946</v>
      </c>
      <c r="AM682" s="2">
        <v>11095</v>
      </c>
      <c r="AN682" s="22">
        <v>122041</v>
      </c>
      <c r="AP682" t="s">
        <v>84</v>
      </c>
      <c r="AQ682">
        <v>20</v>
      </c>
      <c r="AR682" t="s">
        <v>221</v>
      </c>
      <c r="AS682">
        <v>25005</v>
      </c>
      <c r="AT682" t="b">
        <v>0</v>
      </c>
      <c r="AU682" t="s">
        <v>81</v>
      </c>
      <c r="AW682" t="s">
        <v>222</v>
      </c>
      <c r="AY682" t="s">
        <v>85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122040</v>
      </c>
      <c r="BP682" t="s">
        <v>181</v>
      </c>
      <c r="BS682">
        <v>0</v>
      </c>
      <c r="BU682" t="s">
        <v>995</v>
      </c>
      <c r="BW682" s="24" t="str">
        <f ca="1">VLOOKUP(BX682,Data!B:D,3,0)</f>
        <v>김화니</v>
      </c>
      <c r="BX682" s="24" t="str">
        <f>IFERROR(VLOOKUP(M682, 할인점점포등록!E:I, 5, 0), M682)</f>
        <v>지오영</v>
      </c>
    </row>
    <row r="683" spans="3:76" ht="16.5" customHeight="1" x14ac:dyDescent="0.3">
      <c r="C683" t="b">
        <v>1</v>
      </c>
      <c r="E683" t="s">
        <v>211</v>
      </c>
      <c r="F683">
        <v>202610070010</v>
      </c>
      <c r="G683" s="21">
        <v>46302</v>
      </c>
      <c r="H683" t="s">
        <v>82</v>
      </c>
      <c r="I683" t="s">
        <v>83</v>
      </c>
      <c r="J683" s="20" t="s">
        <v>212</v>
      </c>
      <c r="K683" s="20" t="s">
        <v>213</v>
      </c>
      <c r="L683" t="s">
        <v>331</v>
      </c>
      <c r="M683" s="20" t="s">
        <v>331</v>
      </c>
      <c r="O683" t="s">
        <v>332</v>
      </c>
      <c r="P683" t="s">
        <v>994</v>
      </c>
      <c r="R683" t="b">
        <v>0</v>
      </c>
      <c r="S683" t="s">
        <v>254</v>
      </c>
      <c r="T683" t="s">
        <v>255</v>
      </c>
      <c r="U683">
        <v>10</v>
      </c>
      <c r="V683" t="s">
        <v>218</v>
      </c>
      <c r="W683" t="s">
        <v>256</v>
      </c>
      <c r="X683" t="s">
        <v>257</v>
      </c>
      <c r="Z683" t="s">
        <v>84</v>
      </c>
      <c r="AA683" s="1">
        <v>6780</v>
      </c>
      <c r="AB683" s="1">
        <v>6102</v>
      </c>
      <c r="AC683">
        <v>180</v>
      </c>
      <c r="AD683" t="b">
        <v>1</v>
      </c>
      <c r="AE683">
        <v>10</v>
      </c>
      <c r="AF683" t="s">
        <v>9</v>
      </c>
      <c r="AG683">
        <v>1</v>
      </c>
      <c r="AH683" s="1">
        <v>6102</v>
      </c>
      <c r="AI683" s="1">
        <v>998509.5</v>
      </c>
      <c r="AJ683" s="1">
        <v>99850.5</v>
      </c>
      <c r="AK683" s="1">
        <v>1098360</v>
      </c>
      <c r="AL683" s="2">
        <v>998510</v>
      </c>
      <c r="AM683" s="2">
        <v>99851</v>
      </c>
      <c r="AN683" s="22">
        <v>1098361</v>
      </c>
      <c r="AP683" t="s">
        <v>84</v>
      </c>
      <c r="AQ683">
        <v>180</v>
      </c>
      <c r="AR683" t="s">
        <v>221</v>
      </c>
      <c r="AS683">
        <v>26001</v>
      </c>
      <c r="AT683" t="b">
        <v>0</v>
      </c>
      <c r="AU683" t="s">
        <v>81</v>
      </c>
      <c r="AW683" t="s">
        <v>222</v>
      </c>
      <c r="AY683" t="s">
        <v>85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1098360</v>
      </c>
      <c r="BP683" t="s">
        <v>181</v>
      </c>
      <c r="BS683">
        <v>0</v>
      </c>
      <c r="BU683" t="s">
        <v>995</v>
      </c>
      <c r="BW683" s="24" t="str">
        <f ca="1">VLOOKUP(BX683,Data!B:D,3,0)</f>
        <v>김화니</v>
      </c>
      <c r="BX683" s="24" t="str">
        <f>IFERROR(VLOOKUP(M683, 할인점점포등록!E:I, 5, 0), M683)</f>
        <v>지오영</v>
      </c>
    </row>
    <row r="684" spans="3:76" ht="16.5" customHeight="1" x14ac:dyDescent="0.3">
      <c r="C684" t="b">
        <v>1</v>
      </c>
      <c r="E684" t="s">
        <v>211</v>
      </c>
      <c r="F684">
        <v>202610070011</v>
      </c>
      <c r="G684" s="21">
        <v>46302</v>
      </c>
      <c r="H684" t="s">
        <v>82</v>
      </c>
      <c r="I684" t="s">
        <v>83</v>
      </c>
      <c r="J684" s="20" t="s">
        <v>212</v>
      </c>
      <c r="K684" s="20" t="s">
        <v>213</v>
      </c>
      <c r="L684" t="s">
        <v>287</v>
      </c>
      <c r="M684" s="20" t="s">
        <v>287</v>
      </c>
      <c r="O684" t="s">
        <v>288</v>
      </c>
      <c r="P684" t="s">
        <v>289</v>
      </c>
      <c r="R684" t="b">
        <v>0</v>
      </c>
      <c r="S684" t="s">
        <v>477</v>
      </c>
      <c r="T684" t="s">
        <v>478</v>
      </c>
      <c r="U684">
        <v>28</v>
      </c>
      <c r="V684" t="s">
        <v>234</v>
      </c>
      <c r="W684" t="s">
        <v>235</v>
      </c>
      <c r="X684" t="s">
        <v>236</v>
      </c>
      <c r="Z684" t="s">
        <v>84</v>
      </c>
      <c r="AA684" s="1">
        <v>25452</v>
      </c>
      <c r="AB684" s="1">
        <v>22907</v>
      </c>
      <c r="AC684">
        <v>100</v>
      </c>
      <c r="AD684" t="b">
        <v>1</v>
      </c>
      <c r="AE684">
        <v>10</v>
      </c>
      <c r="AF684" t="s">
        <v>9</v>
      </c>
      <c r="AG684">
        <v>1</v>
      </c>
      <c r="AH684" s="1">
        <v>22907</v>
      </c>
      <c r="AI684" s="1">
        <v>2082455</v>
      </c>
      <c r="AJ684" s="1">
        <v>208245</v>
      </c>
      <c r="AK684" s="1">
        <v>2290700</v>
      </c>
      <c r="AL684" s="2">
        <v>2082455</v>
      </c>
      <c r="AM684" s="2">
        <v>208245</v>
      </c>
      <c r="AN684" s="22">
        <v>2290700</v>
      </c>
      <c r="AP684" t="s">
        <v>84</v>
      </c>
      <c r="AQ684">
        <v>100</v>
      </c>
      <c r="AR684" t="s">
        <v>221</v>
      </c>
      <c r="AS684">
        <v>24002</v>
      </c>
      <c r="AT684" t="b">
        <v>0</v>
      </c>
      <c r="AU684" t="s">
        <v>81</v>
      </c>
      <c r="AW684" t="s">
        <v>222</v>
      </c>
      <c r="AY684" t="s">
        <v>85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2290700</v>
      </c>
      <c r="BP684" t="s">
        <v>181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에스바이오</v>
      </c>
    </row>
    <row r="685" spans="3:76" ht="16.5" customHeight="1" x14ac:dyDescent="0.3">
      <c r="C685" t="b">
        <v>1</v>
      </c>
      <c r="E685" t="s">
        <v>211</v>
      </c>
      <c r="F685">
        <v>202610070012</v>
      </c>
      <c r="G685" s="21">
        <v>46302</v>
      </c>
      <c r="H685" t="s">
        <v>82</v>
      </c>
      <c r="I685" t="s">
        <v>83</v>
      </c>
      <c r="J685" s="20" t="s">
        <v>212</v>
      </c>
      <c r="K685" s="20" t="s">
        <v>213</v>
      </c>
      <c r="L685" t="s">
        <v>506</v>
      </c>
      <c r="M685" s="20" t="s">
        <v>506</v>
      </c>
      <c r="O685" t="s">
        <v>507</v>
      </c>
      <c r="P685" t="s">
        <v>508</v>
      </c>
      <c r="R685" t="b">
        <v>0</v>
      </c>
      <c r="S685" t="s">
        <v>245</v>
      </c>
      <c r="T685" t="s">
        <v>246</v>
      </c>
      <c r="U685">
        <v>300</v>
      </c>
      <c r="V685" t="s">
        <v>218</v>
      </c>
      <c r="W685" t="s">
        <v>219</v>
      </c>
      <c r="X685" t="s">
        <v>225</v>
      </c>
      <c r="Z685" t="s">
        <v>84</v>
      </c>
      <c r="AA685" s="1">
        <v>61500</v>
      </c>
      <c r="AB685" s="1">
        <v>55350</v>
      </c>
      <c r="AC685">
        <v>10</v>
      </c>
      <c r="AD685" t="b">
        <v>1</v>
      </c>
      <c r="AE685">
        <v>10</v>
      </c>
      <c r="AF685" t="s">
        <v>9</v>
      </c>
      <c r="AG685">
        <v>1</v>
      </c>
      <c r="AH685" s="1">
        <v>55350</v>
      </c>
      <c r="AI685" s="1">
        <v>503182</v>
      </c>
      <c r="AJ685" s="1">
        <v>50318</v>
      </c>
      <c r="AK685" s="1">
        <v>553500</v>
      </c>
      <c r="AL685" s="2">
        <v>503182</v>
      </c>
      <c r="AM685" s="2">
        <v>50318</v>
      </c>
      <c r="AN685" s="22">
        <v>553500</v>
      </c>
      <c r="AP685" t="s">
        <v>84</v>
      </c>
      <c r="AQ685">
        <v>10</v>
      </c>
      <c r="AR685" t="s">
        <v>221</v>
      </c>
      <c r="AS685" t="s">
        <v>273</v>
      </c>
      <c r="AT685" t="b">
        <v>0</v>
      </c>
      <c r="AU685" t="s">
        <v>81</v>
      </c>
      <c r="AW685" t="s">
        <v>222</v>
      </c>
      <c r="AY685" t="s">
        <v>85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553500</v>
      </c>
      <c r="BP685" t="s">
        <v>181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경동사</v>
      </c>
    </row>
    <row r="686" spans="3:76" ht="16.5" customHeight="1" x14ac:dyDescent="0.3">
      <c r="C686" t="b">
        <v>1</v>
      </c>
      <c r="E686" t="s">
        <v>211</v>
      </c>
      <c r="F686">
        <v>202610070012</v>
      </c>
      <c r="G686" s="21">
        <v>46302</v>
      </c>
      <c r="H686" t="s">
        <v>82</v>
      </c>
      <c r="I686" t="s">
        <v>83</v>
      </c>
      <c r="J686" s="20" t="s">
        <v>212</v>
      </c>
      <c r="K686" s="20" t="s">
        <v>213</v>
      </c>
      <c r="L686" t="s">
        <v>506</v>
      </c>
      <c r="M686" s="20" t="s">
        <v>506</v>
      </c>
      <c r="O686" t="s">
        <v>507</v>
      </c>
      <c r="P686" t="s">
        <v>508</v>
      </c>
      <c r="R686" t="b">
        <v>0</v>
      </c>
      <c r="S686" t="s">
        <v>425</v>
      </c>
      <c r="T686" t="s">
        <v>426</v>
      </c>
      <c r="U686">
        <v>100</v>
      </c>
      <c r="V686" t="s">
        <v>234</v>
      </c>
      <c r="W686" t="s">
        <v>235</v>
      </c>
      <c r="X686" t="s">
        <v>330</v>
      </c>
      <c r="Z686" t="s">
        <v>84</v>
      </c>
      <c r="AA686" s="1">
        <v>44300</v>
      </c>
      <c r="AB686" s="1">
        <v>39870</v>
      </c>
      <c r="AC686">
        <v>10</v>
      </c>
      <c r="AD686" t="b">
        <v>1</v>
      </c>
      <c r="AE686">
        <v>10</v>
      </c>
      <c r="AF686" t="s">
        <v>9</v>
      </c>
      <c r="AG686">
        <v>1</v>
      </c>
      <c r="AH686" s="1">
        <v>39870</v>
      </c>
      <c r="AI686" s="1">
        <v>362455</v>
      </c>
      <c r="AJ686" s="1">
        <v>36245</v>
      </c>
      <c r="AK686" s="1">
        <v>398700</v>
      </c>
      <c r="AL686" s="2">
        <v>362455</v>
      </c>
      <c r="AM686" s="2">
        <v>36245</v>
      </c>
      <c r="AN686" s="22">
        <v>398700</v>
      </c>
      <c r="AP686" t="s">
        <v>84</v>
      </c>
      <c r="AQ686">
        <v>10</v>
      </c>
      <c r="AR686" t="s">
        <v>221</v>
      </c>
      <c r="AS686" t="s">
        <v>271</v>
      </c>
      <c r="AT686" t="b">
        <v>0</v>
      </c>
      <c r="AU686" t="s">
        <v>81</v>
      </c>
      <c r="AW686" t="s">
        <v>222</v>
      </c>
      <c r="AY686" t="s">
        <v>85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398700</v>
      </c>
      <c r="BP686" t="s">
        <v>181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경동사</v>
      </c>
    </row>
    <row r="687" spans="3:76" ht="16.5" customHeight="1" x14ac:dyDescent="0.3">
      <c r="C687" t="b">
        <v>1</v>
      </c>
      <c r="E687" t="s">
        <v>211</v>
      </c>
      <c r="F687">
        <v>202610070012</v>
      </c>
      <c r="G687" s="21">
        <v>46302</v>
      </c>
      <c r="H687" t="s">
        <v>82</v>
      </c>
      <c r="I687" t="s">
        <v>83</v>
      </c>
      <c r="J687" s="20" t="s">
        <v>212</v>
      </c>
      <c r="K687" s="20" t="s">
        <v>213</v>
      </c>
      <c r="L687" t="s">
        <v>506</v>
      </c>
      <c r="M687" s="20" t="s">
        <v>506</v>
      </c>
      <c r="O687" t="s">
        <v>507</v>
      </c>
      <c r="P687" t="s">
        <v>508</v>
      </c>
      <c r="R687" t="b">
        <v>0</v>
      </c>
      <c r="S687" t="s">
        <v>267</v>
      </c>
      <c r="T687" t="s">
        <v>224</v>
      </c>
      <c r="U687">
        <v>30</v>
      </c>
      <c r="V687" t="s">
        <v>218</v>
      </c>
      <c r="W687" t="s">
        <v>219</v>
      </c>
      <c r="X687" t="s">
        <v>225</v>
      </c>
      <c r="Z687" t="s">
        <v>84</v>
      </c>
      <c r="AA687" s="1">
        <v>4440</v>
      </c>
      <c r="AB687" s="1">
        <v>3996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3996</v>
      </c>
      <c r="AI687" s="1">
        <v>72655</v>
      </c>
      <c r="AJ687" s="1">
        <v>7265</v>
      </c>
      <c r="AK687" s="1">
        <v>79920</v>
      </c>
      <c r="AL687" s="2">
        <v>72655</v>
      </c>
      <c r="AM687" s="2">
        <v>7265</v>
      </c>
      <c r="AN687" s="22">
        <v>79920</v>
      </c>
      <c r="AP687" t="s">
        <v>84</v>
      </c>
      <c r="AQ687">
        <v>20</v>
      </c>
      <c r="AR687" t="s">
        <v>221</v>
      </c>
      <c r="AS687" t="s">
        <v>268</v>
      </c>
      <c r="AT687" t="b">
        <v>0</v>
      </c>
      <c r="AU687" t="s">
        <v>81</v>
      </c>
      <c r="AW687" t="s">
        <v>222</v>
      </c>
      <c r="AY687" t="s">
        <v>85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79920</v>
      </c>
      <c r="BP687" t="s">
        <v>181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경동사</v>
      </c>
    </row>
    <row r="688" spans="3:76" ht="16.5" customHeight="1" x14ac:dyDescent="0.3">
      <c r="C688" t="b">
        <v>1</v>
      </c>
      <c r="E688" t="s">
        <v>211</v>
      </c>
      <c r="F688">
        <v>202610070012</v>
      </c>
      <c r="G688" s="21">
        <v>46302</v>
      </c>
      <c r="H688" t="s">
        <v>82</v>
      </c>
      <c r="I688" t="s">
        <v>83</v>
      </c>
      <c r="J688" s="20" t="s">
        <v>212</v>
      </c>
      <c r="K688" s="20" t="s">
        <v>213</v>
      </c>
      <c r="L688" t="s">
        <v>506</v>
      </c>
      <c r="M688" s="20" t="s">
        <v>506</v>
      </c>
      <c r="O688" t="s">
        <v>507</v>
      </c>
      <c r="P688" t="s">
        <v>508</v>
      </c>
      <c r="R688" t="b">
        <v>0</v>
      </c>
      <c r="S688" t="s">
        <v>294</v>
      </c>
      <c r="T688" t="s">
        <v>295</v>
      </c>
      <c r="U688">
        <v>21</v>
      </c>
      <c r="V688" t="s">
        <v>218</v>
      </c>
      <c r="W688" t="s">
        <v>219</v>
      </c>
      <c r="X688" t="s">
        <v>225</v>
      </c>
      <c r="Z688" t="s">
        <v>84</v>
      </c>
      <c r="AA688" s="1">
        <v>25200</v>
      </c>
      <c r="AB688" s="1">
        <v>22680</v>
      </c>
      <c r="AC688">
        <v>200</v>
      </c>
      <c r="AD688" t="b">
        <v>1</v>
      </c>
      <c r="AE688">
        <v>10</v>
      </c>
      <c r="AF688" t="s">
        <v>9</v>
      </c>
      <c r="AG688">
        <v>1</v>
      </c>
      <c r="AH688" s="1">
        <v>22680</v>
      </c>
      <c r="AI688" s="1">
        <v>4123636.33</v>
      </c>
      <c r="AJ688" s="1">
        <v>412363.67</v>
      </c>
      <c r="AK688" s="1">
        <v>4536000</v>
      </c>
      <c r="AL688" s="2">
        <v>4123636</v>
      </c>
      <c r="AM688" s="2">
        <v>412364</v>
      </c>
      <c r="AN688" s="22">
        <v>4536000</v>
      </c>
      <c r="AP688" t="s">
        <v>84</v>
      </c>
      <c r="AQ688">
        <v>200</v>
      </c>
      <c r="AR688" t="s">
        <v>221</v>
      </c>
      <c r="AS688">
        <v>26004</v>
      </c>
      <c r="AT688" t="b">
        <v>0</v>
      </c>
      <c r="AU688" t="s">
        <v>81</v>
      </c>
      <c r="AW688" t="s">
        <v>222</v>
      </c>
      <c r="AY688" t="s">
        <v>85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4536000</v>
      </c>
      <c r="BP688" t="s">
        <v>181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경동사</v>
      </c>
    </row>
    <row r="689" spans="3:76" ht="16.5" customHeight="1" x14ac:dyDescent="0.3">
      <c r="C689" t="b">
        <v>1</v>
      </c>
      <c r="E689" t="s">
        <v>211</v>
      </c>
      <c r="F689">
        <v>202610070012</v>
      </c>
      <c r="G689" s="21">
        <v>46302</v>
      </c>
      <c r="H689" t="s">
        <v>82</v>
      </c>
      <c r="I689" t="s">
        <v>83</v>
      </c>
      <c r="J689" s="20" t="s">
        <v>212</v>
      </c>
      <c r="K689" s="20" t="s">
        <v>213</v>
      </c>
      <c r="L689" t="s">
        <v>506</v>
      </c>
      <c r="M689" s="20" t="s">
        <v>506</v>
      </c>
      <c r="O689" t="s">
        <v>507</v>
      </c>
      <c r="P689" t="s">
        <v>508</v>
      </c>
      <c r="R689" t="b">
        <v>0</v>
      </c>
      <c r="S689" t="s">
        <v>294</v>
      </c>
      <c r="T689" t="s">
        <v>295</v>
      </c>
      <c r="U689">
        <v>21</v>
      </c>
      <c r="V689" t="s">
        <v>218</v>
      </c>
      <c r="W689" t="s">
        <v>219</v>
      </c>
      <c r="X689" t="s">
        <v>225</v>
      </c>
      <c r="Z689" t="s">
        <v>84</v>
      </c>
      <c r="AA689" s="1">
        <v>25200</v>
      </c>
      <c r="AB689" s="1">
        <v>22680</v>
      </c>
      <c r="AC689">
        <v>400</v>
      </c>
      <c r="AD689" t="b">
        <v>1</v>
      </c>
      <c r="AE689">
        <v>10</v>
      </c>
      <c r="AF689" t="s">
        <v>9</v>
      </c>
      <c r="AG689">
        <v>1</v>
      </c>
      <c r="AH689" s="1">
        <v>22680</v>
      </c>
      <c r="AI689" s="1">
        <v>8247272.6699999999</v>
      </c>
      <c r="AJ689" s="1">
        <v>824727.33</v>
      </c>
      <c r="AK689" s="1">
        <v>9072000</v>
      </c>
      <c r="AL689" s="2">
        <v>8247273</v>
      </c>
      <c r="AM689" s="2">
        <v>824727</v>
      </c>
      <c r="AN689" s="22">
        <v>9072000</v>
      </c>
      <c r="AP689" t="s">
        <v>84</v>
      </c>
      <c r="AQ689">
        <v>400</v>
      </c>
      <c r="AR689" t="s">
        <v>221</v>
      </c>
      <c r="AS689">
        <v>26005</v>
      </c>
      <c r="AT689" t="b">
        <v>0</v>
      </c>
      <c r="AU689" t="s">
        <v>81</v>
      </c>
      <c r="AW689" t="s">
        <v>222</v>
      </c>
      <c r="AY689" t="s">
        <v>85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9072000</v>
      </c>
      <c r="BP689" t="s">
        <v>181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경동사</v>
      </c>
    </row>
    <row r="690" spans="3:76" ht="16.5" customHeight="1" x14ac:dyDescent="0.3">
      <c r="C690" t="b">
        <v>1</v>
      </c>
      <c r="E690" t="s">
        <v>211</v>
      </c>
      <c r="F690">
        <v>202610070012</v>
      </c>
      <c r="G690" s="21">
        <v>46302</v>
      </c>
      <c r="H690" t="s">
        <v>82</v>
      </c>
      <c r="I690" t="s">
        <v>83</v>
      </c>
      <c r="J690" s="20" t="s">
        <v>212</v>
      </c>
      <c r="K690" s="20" t="s">
        <v>213</v>
      </c>
      <c r="L690" t="s">
        <v>506</v>
      </c>
      <c r="M690" s="20" t="s">
        <v>506</v>
      </c>
      <c r="O690" t="s">
        <v>507</v>
      </c>
      <c r="P690" t="s">
        <v>508</v>
      </c>
      <c r="R690" t="b">
        <v>0</v>
      </c>
      <c r="S690" t="s">
        <v>340</v>
      </c>
      <c r="T690" t="s">
        <v>341</v>
      </c>
      <c r="U690">
        <v>100</v>
      </c>
      <c r="V690" t="s">
        <v>218</v>
      </c>
      <c r="W690" t="s">
        <v>219</v>
      </c>
      <c r="X690" t="s">
        <v>225</v>
      </c>
      <c r="Z690" t="s">
        <v>84</v>
      </c>
      <c r="AA690" s="1">
        <v>209100</v>
      </c>
      <c r="AB690" s="1">
        <v>188190</v>
      </c>
      <c r="AC690">
        <v>30</v>
      </c>
      <c r="AD690" t="b">
        <v>1</v>
      </c>
      <c r="AE690">
        <v>10</v>
      </c>
      <c r="AF690" t="s">
        <v>9</v>
      </c>
      <c r="AG690">
        <v>1</v>
      </c>
      <c r="AH690" s="1">
        <v>188190</v>
      </c>
      <c r="AI690" s="1">
        <v>5132455</v>
      </c>
      <c r="AJ690" s="1">
        <v>513245</v>
      </c>
      <c r="AK690" s="1">
        <v>5645700</v>
      </c>
      <c r="AL690" s="2">
        <v>5132455</v>
      </c>
      <c r="AM690" s="2">
        <v>513245</v>
      </c>
      <c r="AN690" s="22">
        <v>5645700</v>
      </c>
      <c r="AP690" t="s">
        <v>84</v>
      </c>
      <c r="AQ690">
        <v>30</v>
      </c>
      <c r="AR690" t="s">
        <v>221</v>
      </c>
      <c r="AS690">
        <v>24005</v>
      </c>
      <c r="AT690" t="b">
        <v>0</v>
      </c>
      <c r="AU690" t="s">
        <v>81</v>
      </c>
      <c r="AW690" t="s">
        <v>222</v>
      </c>
      <c r="AY690" t="s">
        <v>85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5645700</v>
      </c>
      <c r="BP690" t="s">
        <v>181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경동사</v>
      </c>
    </row>
    <row r="691" spans="3:76" ht="16.5" customHeight="1" x14ac:dyDescent="0.3">
      <c r="C691" t="b">
        <v>1</v>
      </c>
      <c r="E691" t="s">
        <v>211</v>
      </c>
      <c r="F691">
        <v>202610070012</v>
      </c>
      <c r="G691" s="21">
        <v>46302</v>
      </c>
      <c r="H691" t="s">
        <v>82</v>
      </c>
      <c r="I691" t="s">
        <v>83</v>
      </c>
      <c r="J691" s="20" t="s">
        <v>212</v>
      </c>
      <c r="K691" s="20" t="s">
        <v>213</v>
      </c>
      <c r="L691" t="s">
        <v>506</v>
      </c>
      <c r="M691" s="20" t="s">
        <v>506</v>
      </c>
      <c r="O691" t="s">
        <v>507</v>
      </c>
      <c r="P691" t="s">
        <v>508</v>
      </c>
      <c r="R691" t="b">
        <v>0</v>
      </c>
      <c r="S691" t="s">
        <v>343</v>
      </c>
      <c r="T691" t="s">
        <v>325</v>
      </c>
      <c r="U691">
        <v>100</v>
      </c>
      <c r="V691" t="s">
        <v>218</v>
      </c>
      <c r="W691" t="s">
        <v>219</v>
      </c>
      <c r="X691" t="s">
        <v>225</v>
      </c>
      <c r="Z691" t="s">
        <v>84</v>
      </c>
      <c r="AA691" s="1">
        <v>175100</v>
      </c>
      <c r="AB691" s="1">
        <v>157590</v>
      </c>
      <c r="AC691">
        <v>40</v>
      </c>
      <c r="AD691" t="b">
        <v>1</v>
      </c>
      <c r="AE691">
        <v>10</v>
      </c>
      <c r="AF691" t="s">
        <v>9</v>
      </c>
      <c r="AG691">
        <v>1</v>
      </c>
      <c r="AH691" s="1">
        <v>157590</v>
      </c>
      <c r="AI691" s="1">
        <v>5730545</v>
      </c>
      <c r="AJ691" s="1">
        <v>573055</v>
      </c>
      <c r="AK691" s="1">
        <v>6303600</v>
      </c>
      <c r="AL691" s="2">
        <v>5730545</v>
      </c>
      <c r="AM691" s="2">
        <v>573055</v>
      </c>
      <c r="AN691" s="22">
        <v>6303600</v>
      </c>
      <c r="AP691" t="s">
        <v>84</v>
      </c>
      <c r="AQ691">
        <v>40</v>
      </c>
      <c r="AR691" t="s">
        <v>221</v>
      </c>
      <c r="AS691" t="s">
        <v>344</v>
      </c>
      <c r="AT691" t="b">
        <v>0</v>
      </c>
      <c r="AU691" t="s">
        <v>81</v>
      </c>
      <c r="AW691" t="s">
        <v>222</v>
      </c>
      <c r="AY691" t="s">
        <v>85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6303600</v>
      </c>
      <c r="BP691" t="s">
        <v>181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경동사</v>
      </c>
    </row>
    <row r="692" spans="3:76" ht="16.5" customHeight="1" x14ac:dyDescent="0.3">
      <c r="C692" t="b">
        <v>1</v>
      </c>
      <c r="E692" t="s">
        <v>211</v>
      </c>
      <c r="F692">
        <v>202610070012</v>
      </c>
      <c r="G692" s="21">
        <v>46302</v>
      </c>
      <c r="H692" t="s">
        <v>82</v>
      </c>
      <c r="I692" t="s">
        <v>83</v>
      </c>
      <c r="J692" s="20" t="s">
        <v>212</v>
      </c>
      <c r="K692" s="20" t="s">
        <v>213</v>
      </c>
      <c r="L692" t="s">
        <v>506</v>
      </c>
      <c r="M692" s="20" t="s">
        <v>506</v>
      </c>
      <c r="O692" t="s">
        <v>507</v>
      </c>
      <c r="P692" t="s">
        <v>508</v>
      </c>
      <c r="R692" t="b">
        <v>0</v>
      </c>
      <c r="S692" t="s">
        <v>324</v>
      </c>
      <c r="T692" t="s">
        <v>325</v>
      </c>
      <c r="U692">
        <v>30</v>
      </c>
      <c r="V692" t="s">
        <v>234</v>
      </c>
      <c r="W692" t="s">
        <v>235</v>
      </c>
      <c r="X692" t="s">
        <v>236</v>
      </c>
      <c r="Z692" t="s">
        <v>84</v>
      </c>
      <c r="AA692" s="1">
        <v>52530</v>
      </c>
      <c r="AB692" s="1">
        <v>47277</v>
      </c>
      <c r="AC692">
        <v>80</v>
      </c>
      <c r="AD692" t="b">
        <v>1</v>
      </c>
      <c r="AE692">
        <v>10</v>
      </c>
      <c r="AF692" t="s">
        <v>9</v>
      </c>
      <c r="AG692">
        <v>1</v>
      </c>
      <c r="AH692" s="1">
        <v>47277</v>
      </c>
      <c r="AI692" s="1">
        <v>3438327</v>
      </c>
      <c r="AJ692" s="1">
        <v>343833</v>
      </c>
      <c r="AK692" s="1">
        <v>3782160</v>
      </c>
      <c r="AL692" s="2">
        <v>3438327</v>
      </c>
      <c r="AM692" s="2">
        <v>343833</v>
      </c>
      <c r="AN692" s="22">
        <v>3782160</v>
      </c>
      <c r="AP692" t="s">
        <v>84</v>
      </c>
      <c r="AQ692">
        <v>80</v>
      </c>
      <c r="AR692" t="s">
        <v>221</v>
      </c>
      <c r="AS692" t="s">
        <v>326</v>
      </c>
      <c r="AT692" t="b">
        <v>0</v>
      </c>
      <c r="AU692" t="s">
        <v>81</v>
      </c>
      <c r="AW692" t="s">
        <v>222</v>
      </c>
      <c r="AY692" t="s">
        <v>85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3782160</v>
      </c>
      <c r="BP692" t="s">
        <v>181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경동사</v>
      </c>
    </row>
    <row r="693" spans="3:76" ht="16.5" customHeight="1" x14ac:dyDescent="0.3">
      <c r="C693" t="b">
        <v>1</v>
      </c>
      <c r="E693" t="s">
        <v>211</v>
      </c>
      <c r="F693">
        <v>202610070012</v>
      </c>
      <c r="G693" s="21">
        <v>46302</v>
      </c>
      <c r="H693" t="s">
        <v>82</v>
      </c>
      <c r="I693" t="s">
        <v>83</v>
      </c>
      <c r="J693" s="20" t="s">
        <v>212</v>
      </c>
      <c r="K693" s="20" t="s">
        <v>213</v>
      </c>
      <c r="L693" t="s">
        <v>506</v>
      </c>
      <c r="M693" s="20" t="s">
        <v>506</v>
      </c>
      <c r="O693" t="s">
        <v>507</v>
      </c>
      <c r="P693" t="s">
        <v>508</v>
      </c>
      <c r="R693" t="b">
        <v>0</v>
      </c>
      <c r="S693" t="s">
        <v>223</v>
      </c>
      <c r="T693" t="s">
        <v>224</v>
      </c>
      <c r="U693">
        <v>300</v>
      </c>
      <c r="V693" t="s">
        <v>218</v>
      </c>
      <c r="W693" t="s">
        <v>219</v>
      </c>
      <c r="X693" t="s">
        <v>225</v>
      </c>
      <c r="Z693" t="s">
        <v>84</v>
      </c>
      <c r="AA693" s="1">
        <v>44400</v>
      </c>
      <c r="AB693" s="1">
        <v>39960</v>
      </c>
      <c r="AC693">
        <v>10</v>
      </c>
      <c r="AD693" t="b">
        <v>1</v>
      </c>
      <c r="AE693">
        <v>10</v>
      </c>
      <c r="AF693" t="s">
        <v>9</v>
      </c>
      <c r="AG693">
        <v>1</v>
      </c>
      <c r="AH693" s="1">
        <v>39960</v>
      </c>
      <c r="AI693" s="1">
        <v>363273</v>
      </c>
      <c r="AJ693" s="1">
        <v>36327</v>
      </c>
      <c r="AK693" s="1">
        <v>399600</v>
      </c>
      <c r="AL693" s="2">
        <v>363273</v>
      </c>
      <c r="AM693" s="2">
        <v>36327</v>
      </c>
      <c r="AN693" s="22">
        <v>399600</v>
      </c>
      <c r="AP693" t="s">
        <v>84</v>
      </c>
      <c r="AQ693">
        <v>10</v>
      </c>
      <c r="AR693" t="s">
        <v>221</v>
      </c>
      <c r="AS693" t="s">
        <v>1064</v>
      </c>
      <c r="AT693" t="b">
        <v>0</v>
      </c>
      <c r="AU693" t="s">
        <v>81</v>
      </c>
      <c r="AW693" t="s">
        <v>222</v>
      </c>
      <c r="AY693" t="s">
        <v>85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399600</v>
      </c>
      <c r="BP693" t="s">
        <v>181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경동사</v>
      </c>
    </row>
    <row r="694" spans="3:76" ht="16.5" customHeight="1" x14ac:dyDescent="0.3">
      <c r="C694" t="b">
        <v>1</v>
      </c>
      <c r="E694" t="s">
        <v>211</v>
      </c>
      <c r="F694">
        <v>202610070012</v>
      </c>
      <c r="G694" s="21">
        <v>46302</v>
      </c>
      <c r="H694" t="s">
        <v>82</v>
      </c>
      <c r="I694" t="s">
        <v>83</v>
      </c>
      <c r="J694" s="20" t="s">
        <v>212</v>
      </c>
      <c r="K694" s="20" t="s">
        <v>213</v>
      </c>
      <c r="L694" t="s">
        <v>506</v>
      </c>
      <c r="M694" s="20" t="s">
        <v>506</v>
      </c>
      <c r="O694" t="s">
        <v>507</v>
      </c>
      <c r="P694" t="s">
        <v>508</v>
      </c>
      <c r="R694" t="b">
        <v>0</v>
      </c>
      <c r="S694" t="s">
        <v>241</v>
      </c>
      <c r="T694" t="s">
        <v>242</v>
      </c>
      <c r="U694">
        <v>28</v>
      </c>
      <c r="V694" t="s">
        <v>234</v>
      </c>
      <c r="W694" t="s">
        <v>235</v>
      </c>
      <c r="X694" t="s">
        <v>236</v>
      </c>
      <c r="Z694" t="s">
        <v>84</v>
      </c>
      <c r="AA694" s="1">
        <v>12712</v>
      </c>
      <c r="AB694" s="1">
        <v>11441</v>
      </c>
      <c r="AC694">
        <v>150</v>
      </c>
      <c r="AD694" t="b">
        <v>1</v>
      </c>
      <c r="AE694">
        <v>10</v>
      </c>
      <c r="AF694" t="s">
        <v>9</v>
      </c>
      <c r="AG694">
        <v>1</v>
      </c>
      <c r="AH694" s="1">
        <v>11441</v>
      </c>
      <c r="AI694" s="1">
        <v>1560136</v>
      </c>
      <c r="AJ694" s="1">
        <v>156014</v>
      </c>
      <c r="AK694" s="1">
        <v>1716150</v>
      </c>
      <c r="AL694" s="2">
        <v>1560136</v>
      </c>
      <c r="AM694" s="2">
        <v>156014</v>
      </c>
      <c r="AN694" s="22">
        <v>1716150</v>
      </c>
      <c r="AP694" t="s">
        <v>84</v>
      </c>
      <c r="AQ694">
        <v>150</v>
      </c>
      <c r="AR694" t="s">
        <v>221</v>
      </c>
      <c r="AS694">
        <v>26001</v>
      </c>
      <c r="AT694" t="b">
        <v>0</v>
      </c>
      <c r="AU694" t="s">
        <v>81</v>
      </c>
      <c r="AW694" t="s">
        <v>222</v>
      </c>
      <c r="AY694" t="s">
        <v>85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1716150</v>
      </c>
      <c r="BP694" t="s">
        <v>181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경동사</v>
      </c>
    </row>
    <row r="695" spans="3:76" ht="16.5" customHeight="1" x14ac:dyDescent="0.3">
      <c r="C695" t="b">
        <v>1</v>
      </c>
      <c r="E695" t="s">
        <v>211</v>
      </c>
      <c r="F695">
        <v>202610070013</v>
      </c>
      <c r="G695" s="21">
        <v>46302</v>
      </c>
      <c r="H695" t="s">
        <v>82</v>
      </c>
      <c r="I695" t="s">
        <v>83</v>
      </c>
      <c r="J695" s="20" t="s">
        <v>212</v>
      </c>
      <c r="K695" s="20" t="s">
        <v>213</v>
      </c>
      <c r="L695" t="s">
        <v>506</v>
      </c>
      <c r="M695" s="20" t="s">
        <v>506</v>
      </c>
      <c r="O695" t="s">
        <v>507</v>
      </c>
      <c r="P695" t="s">
        <v>513</v>
      </c>
      <c r="R695" t="b">
        <v>0</v>
      </c>
      <c r="S695" t="s">
        <v>294</v>
      </c>
      <c r="T695" t="s">
        <v>295</v>
      </c>
      <c r="U695">
        <v>21</v>
      </c>
      <c r="V695" t="s">
        <v>218</v>
      </c>
      <c r="W695" t="s">
        <v>219</v>
      </c>
      <c r="X695" t="s">
        <v>225</v>
      </c>
      <c r="Z695" t="s">
        <v>84</v>
      </c>
      <c r="AA695" s="1">
        <v>25200</v>
      </c>
      <c r="AB695" s="1">
        <v>22680</v>
      </c>
      <c r="AC695">
        <v>100</v>
      </c>
      <c r="AD695" t="b">
        <v>1</v>
      </c>
      <c r="AE695">
        <v>10</v>
      </c>
      <c r="AF695" t="s">
        <v>9</v>
      </c>
      <c r="AG695">
        <v>1</v>
      </c>
      <c r="AH695" s="1">
        <v>22680</v>
      </c>
      <c r="AI695" s="1">
        <v>2061818</v>
      </c>
      <c r="AJ695" s="1">
        <v>206182</v>
      </c>
      <c r="AK695" s="1">
        <v>2268000</v>
      </c>
      <c r="AL695" s="2">
        <v>2061818</v>
      </c>
      <c r="AM695" s="2">
        <v>206182</v>
      </c>
      <c r="AN695" s="22">
        <v>2268000</v>
      </c>
      <c r="AP695" t="s">
        <v>84</v>
      </c>
      <c r="AQ695">
        <v>100</v>
      </c>
      <c r="AR695" t="s">
        <v>221</v>
      </c>
      <c r="AS695">
        <v>26004</v>
      </c>
      <c r="AT695" t="b">
        <v>0</v>
      </c>
      <c r="AU695" t="s">
        <v>81</v>
      </c>
      <c r="AW695" t="s">
        <v>222</v>
      </c>
      <c r="AY695" t="s">
        <v>85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2268000</v>
      </c>
      <c r="BP695" t="s">
        <v>181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경동사</v>
      </c>
    </row>
    <row r="696" spans="3:76" ht="16.5" customHeight="1" x14ac:dyDescent="0.3">
      <c r="C696" t="b">
        <v>1</v>
      </c>
      <c r="E696" t="s">
        <v>211</v>
      </c>
      <c r="F696">
        <v>202610070013</v>
      </c>
      <c r="G696" s="21">
        <v>46302</v>
      </c>
      <c r="H696" t="s">
        <v>82</v>
      </c>
      <c r="I696" t="s">
        <v>83</v>
      </c>
      <c r="J696" s="20" t="s">
        <v>212</v>
      </c>
      <c r="K696" s="20" t="s">
        <v>213</v>
      </c>
      <c r="L696" t="s">
        <v>506</v>
      </c>
      <c r="M696" s="20" t="s">
        <v>506</v>
      </c>
      <c r="O696" t="s">
        <v>507</v>
      </c>
      <c r="P696" t="s">
        <v>513</v>
      </c>
      <c r="R696" t="b">
        <v>0</v>
      </c>
      <c r="S696" t="s">
        <v>223</v>
      </c>
      <c r="T696" t="s">
        <v>224</v>
      </c>
      <c r="U696">
        <v>300</v>
      </c>
      <c r="V696" t="s">
        <v>218</v>
      </c>
      <c r="W696" t="s">
        <v>219</v>
      </c>
      <c r="X696" t="s">
        <v>225</v>
      </c>
      <c r="Z696" t="s">
        <v>84</v>
      </c>
      <c r="AA696" s="1">
        <v>44400</v>
      </c>
      <c r="AB696" s="1">
        <v>39960</v>
      </c>
      <c r="AC696">
        <v>20</v>
      </c>
      <c r="AD696" t="b">
        <v>1</v>
      </c>
      <c r="AE696">
        <v>10</v>
      </c>
      <c r="AF696" t="s">
        <v>9</v>
      </c>
      <c r="AG696">
        <v>1</v>
      </c>
      <c r="AH696" s="1">
        <v>39960</v>
      </c>
      <c r="AI696" s="1">
        <v>726545</v>
      </c>
      <c r="AJ696" s="1">
        <v>72655</v>
      </c>
      <c r="AK696" s="1">
        <v>799200</v>
      </c>
      <c r="AL696" s="2">
        <v>726545</v>
      </c>
      <c r="AM696" s="2">
        <v>72655</v>
      </c>
      <c r="AN696" s="22">
        <v>799200</v>
      </c>
      <c r="AP696" t="s">
        <v>84</v>
      </c>
      <c r="AQ696">
        <v>20</v>
      </c>
      <c r="AR696" t="s">
        <v>221</v>
      </c>
      <c r="AS696" t="s">
        <v>1064</v>
      </c>
      <c r="AT696" t="b">
        <v>0</v>
      </c>
      <c r="AU696" t="s">
        <v>81</v>
      </c>
      <c r="AW696" t="s">
        <v>222</v>
      </c>
      <c r="AY696" t="s">
        <v>85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799200</v>
      </c>
      <c r="BP696" t="s">
        <v>181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경동사</v>
      </c>
    </row>
    <row r="697" spans="3:76" ht="16.5" customHeight="1" x14ac:dyDescent="0.3">
      <c r="C697" t="b">
        <v>1</v>
      </c>
      <c r="E697" t="s">
        <v>211</v>
      </c>
      <c r="F697">
        <v>202610070014</v>
      </c>
      <c r="G697" s="21">
        <v>46302</v>
      </c>
      <c r="H697" t="s">
        <v>82</v>
      </c>
      <c r="I697" t="s">
        <v>83</v>
      </c>
      <c r="J697" s="20" t="s">
        <v>212</v>
      </c>
      <c r="K697" s="20" t="s">
        <v>213</v>
      </c>
      <c r="L697" t="s">
        <v>506</v>
      </c>
      <c r="M697" s="20" t="s">
        <v>506</v>
      </c>
      <c r="O697" t="s">
        <v>507</v>
      </c>
      <c r="P697" t="s">
        <v>987</v>
      </c>
      <c r="R697" t="b">
        <v>0</v>
      </c>
      <c r="S697" t="s">
        <v>294</v>
      </c>
      <c r="T697" t="s">
        <v>295</v>
      </c>
      <c r="U697">
        <v>21</v>
      </c>
      <c r="V697" t="s">
        <v>218</v>
      </c>
      <c r="W697" t="s">
        <v>219</v>
      </c>
      <c r="X697" t="s">
        <v>225</v>
      </c>
      <c r="Z697" t="s">
        <v>84</v>
      </c>
      <c r="AA697" s="1">
        <v>25200</v>
      </c>
      <c r="AB697" s="1">
        <v>22680</v>
      </c>
      <c r="AC697">
        <v>50</v>
      </c>
      <c r="AD697" t="b">
        <v>1</v>
      </c>
      <c r="AE697">
        <v>10</v>
      </c>
      <c r="AF697" t="s">
        <v>9</v>
      </c>
      <c r="AG697">
        <v>1</v>
      </c>
      <c r="AH697" s="1">
        <v>22680</v>
      </c>
      <c r="AI697" s="1">
        <v>1030909</v>
      </c>
      <c r="AJ697" s="1">
        <v>103091</v>
      </c>
      <c r="AK697" s="1">
        <v>1134000</v>
      </c>
      <c r="AL697" s="2">
        <v>1030909</v>
      </c>
      <c r="AM697" s="2">
        <v>103091</v>
      </c>
      <c r="AN697" s="22">
        <v>1134000</v>
      </c>
      <c r="AP697" t="s">
        <v>84</v>
      </c>
      <c r="AQ697">
        <v>50</v>
      </c>
      <c r="AR697" t="s">
        <v>221</v>
      </c>
      <c r="AS697">
        <v>26004</v>
      </c>
      <c r="AT697" t="b">
        <v>0</v>
      </c>
      <c r="AU697" t="s">
        <v>81</v>
      </c>
      <c r="AW697" t="s">
        <v>222</v>
      </c>
      <c r="AY697" t="s">
        <v>85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1134000</v>
      </c>
      <c r="BP697" t="s">
        <v>181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경동사</v>
      </c>
    </row>
    <row r="698" spans="3:76" ht="16.5" customHeight="1" x14ac:dyDescent="0.3">
      <c r="C698" t="b">
        <v>1</v>
      </c>
      <c r="E698" t="s">
        <v>211</v>
      </c>
      <c r="F698">
        <v>202610070015</v>
      </c>
      <c r="G698" s="21">
        <v>46302</v>
      </c>
      <c r="H698" t="s">
        <v>82</v>
      </c>
      <c r="I698" t="s">
        <v>83</v>
      </c>
      <c r="J698" s="20" t="s">
        <v>212</v>
      </c>
      <c r="K698" s="20" t="s">
        <v>213</v>
      </c>
      <c r="L698" t="s">
        <v>506</v>
      </c>
      <c r="M698" s="20" t="s">
        <v>506</v>
      </c>
      <c r="O698" t="s">
        <v>507</v>
      </c>
      <c r="P698" t="s">
        <v>506</v>
      </c>
      <c r="R698" t="b">
        <v>0</v>
      </c>
      <c r="S698" t="s">
        <v>245</v>
      </c>
      <c r="T698" t="s">
        <v>246</v>
      </c>
      <c r="U698">
        <v>300</v>
      </c>
      <c r="V698" t="s">
        <v>218</v>
      </c>
      <c r="W698" t="s">
        <v>219</v>
      </c>
      <c r="X698" t="s">
        <v>225</v>
      </c>
      <c r="Z698" t="s">
        <v>84</v>
      </c>
      <c r="AA698" s="1">
        <v>61500</v>
      </c>
      <c r="AB698" s="1">
        <v>55350</v>
      </c>
      <c r="AC698">
        <v>10</v>
      </c>
      <c r="AD698" t="b">
        <v>1</v>
      </c>
      <c r="AE698">
        <v>10</v>
      </c>
      <c r="AF698" t="s">
        <v>9</v>
      </c>
      <c r="AG698">
        <v>1</v>
      </c>
      <c r="AH698" s="1">
        <v>55350</v>
      </c>
      <c r="AI698" s="1">
        <v>503182</v>
      </c>
      <c r="AJ698" s="1">
        <v>50318</v>
      </c>
      <c r="AK698" s="1">
        <v>553500</v>
      </c>
      <c r="AL698" s="2">
        <v>503182</v>
      </c>
      <c r="AM698" s="2">
        <v>50318</v>
      </c>
      <c r="AN698" s="22">
        <v>553500</v>
      </c>
      <c r="AP698" t="s">
        <v>84</v>
      </c>
      <c r="AQ698">
        <v>10</v>
      </c>
      <c r="AR698" t="s">
        <v>221</v>
      </c>
      <c r="AS698" t="s">
        <v>273</v>
      </c>
      <c r="AT698" t="b">
        <v>0</v>
      </c>
      <c r="AU698" t="s">
        <v>81</v>
      </c>
      <c r="AW698" t="s">
        <v>222</v>
      </c>
      <c r="AY698" t="s">
        <v>85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553500</v>
      </c>
      <c r="BP698" t="s">
        <v>181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경동사</v>
      </c>
    </row>
    <row r="699" spans="3:76" ht="16.5" customHeight="1" x14ac:dyDescent="0.3">
      <c r="C699" t="b">
        <v>1</v>
      </c>
      <c r="E699" t="s">
        <v>211</v>
      </c>
      <c r="F699">
        <v>202610070015</v>
      </c>
      <c r="G699" s="21">
        <v>46302</v>
      </c>
      <c r="H699" t="s">
        <v>82</v>
      </c>
      <c r="I699" t="s">
        <v>83</v>
      </c>
      <c r="J699" s="20" t="s">
        <v>212</v>
      </c>
      <c r="K699" s="20" t="s">
        <v>213</v>
      </c>
      <c r="L699" t="s">
        <v>506</v>
      </c>
      <c r="M699" s="20" t="s">
        <v>506</v>
      </c>
      <c r="O699" t="s">
        <v>507</v>
      </c>
      <c r="P699" t="s">
        <v>506</v>
      </c>
      <c r="R699" t="b">
        <v>0</v>
      </c>
      <c r="S699" t="s">
        <v>294</v>
      </c>
      <c r="T699" t="s">
        <v>295</v>
      </c>
      <c r="U699">
        <v>21</v>
      </c>
      <c r="V699" t="s">
        <v>218</v>
      </c>
      <c r="W699" t="s">
        <v>219</v>
      </c>
      <c r="X699" t="s">
        <v>225</v>
      </c>
      <c r="Z699" t="s">
        <v>84</v>
      </c>
      <c r="AA699" s="1">
        <v>25200</v>
      </c>
      <c r="AB699" s="1">
        <v>22680</v>
      </c>
      <c r="AC699">
        <v>100</v>
      </c>
      <c r="AD699" t="b">
        <v>1</v>
      </c>
      <c r="AE699">
        <v>10</v>
      </c>
      <c r="AF699" t="s">
        <v>9</v>
      </c>
      <c r="AG699">
        <v>1</v>
      </c>
      <c r="AH699" s="1">
        <v>22680</v>
      </c>
      <c r="AI699" s="1">
        <v>2061818</v>
      </c>
      <c r="AJ699" s="1">
        <v>206182</v>
      </c>
      <c r="AK699" s="1">
        <v>2268000</v>
      </c>
      <c r="AL699" s="2">
        <v>2061818</v>
      </c>
      <c r="AM699" s="2">
        <v>206182</v>
      </c>
      <c r="AN699" s="22">
        <v>2268000</v>
      </c>
      <c r="AP699" t="s">
        <v>84</v>
      </c>
      <c r="AQ699">
        <v>100</v>
      </c>
      <c r="AR699" t="s">
        <v>221</v>
      </c>
      <c r="AS699">
        <v>26004</v>
      </c>
      <c r="AT699" t="b">
        <v>0</v>
      </c>
      <c r="AU699" t="s">
        <v>81</v>
      </c>
      <c r="AW699" t="s">
        <v>222</v>
      </c>
      <c r="AY699" t="s">
        <v>85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2268000</v>
      </c>
      <c r="BP699" t="s">
        <v>181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경동사</v>
      </c>
    </row>
    <row r="700" spans="3:76" ht="16.5" customHeight="1" x14ac:dyDescent="0.3">
      <c r="C700" t="b">
        <v>1</v>
      </c>
      <c r="E700" t="s">
        <v>211</v>
      </c>
      <c r="F700">
        <v>202610070015</v>
      </c>
      <c r="G700" s="21">
        <v>46302</v>
      </c>
      <c r="H700" t="s">
        <v>82</v>
      </c>
      <c r="I700" t="s">
        <v>83</v>
      </c>
      <c r="J700" s="20" t="s">
        <v>212</v>
      </c>
      <c r="K700" s="20" t="s">
        <v>213</v>
      </c>
      <c r="L700" t="s">
        <v>506</v>
      </c>
      <c r="M700" s="20" t="s">
        <v>506</v>
      </c>
      <c r="O700" t="s">
        <v>507</v>
      </c>
      <c r="P700" t="s">
        <v>506</v>
      </c>
      <c r="R700" t="b">
        <v>0</v>
      </c>
      <c r="S700" t="s">
        <v>340</v>
      </c>
      <c r="T700" t="s">
        <v>341</v>
      </c>
      <c r="U700">
        <v>100</v>
      </c>
      <c r="V700" t="s">
        <v>218</v>
      </c>
      <c r="W700" t="s">
        <v>219</v>
      </c>
      <c r="X700" t="s">
        <v>225</v>
      </c>
      <c r="Z700" t="s">
        <v>84</v>
      </c>
      <c r="AA700" s="1">
        <v>209100</v>
      </c>
      <c r="AB700" s="1">
        <v>188190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188190</v>
      </c>
      <c r="AI700" s="1">
        <v>1710818</v>
      </c>
      <c r="AJ700" s="1">
        <v>171082</v>
      </c>
      <c r="AK700" s="1">
        <v>1881900</v>
      </c>
      <c r="AL700" s="2">
        <v>1710818</v>
      </c>
      <c r="AM700" s="2">
        <v>171082</v>
      </c>
      <c r="AN700" s="22">
        <v>1881900</v>
      </c>
      <c r="AP700" t="s">
        <v>84</v>
      </c>
      <c r="AQ700">
        <v>10</v>
      </c>
      <c r="AR700" t="s">
        <v>221</v>
      </c>
      <c r="AS700">
        <v>24005</v>
      </c>
      <c r="AT700" t="b">
        <v>0</v>
      </c>
      <c r="AU700" t="s">
        <v>81</v>
      </c>
      <c r="AW700" t="s">
        <v>222</v>
      </c>
      <c r="AY700" t="s">
        <v>85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1881900</v>
      </c>
      <c r="BP700" t="s">
        <v>181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경동사</v>
      </c>
    </row>
    <row r="701" spans="3:76" ht="16.5" customHeight="1" x14ac:dyDescent="0.3">
      <c r="C701" t="b">
        <v>1</v>
      </c>
      <c r="E701" t="s">
        <v>211</v>
      </c>
      <c r="F701">
        <v>202610070015</v>
      </c>
      <c r="G701" s="21">
        <v>46302</v>
      </c>
      <c r="H701" t="s">
        <v>82</v>
      </c>
      <c r="I701" t="s">
        <v>83</v>
      </c>
      <c r="J701" s="20" t="s">
        <v>212</v>
      </c>
      <c r="K701" s="20" t="s">
        <v>213</v>
      </c>
      <c r="L701" t="s">
        <v>506</v>
      </c>
      <c r="M701" s="20" t="s">
        <v>506</v>
      </c>
      <c r="O701" t="s">
        <v>507</v>
      </c>
      <c r="P701" t="s">
        <v>506</v>
      </c>
      <c r="R701" t="b">
        <v>0</v>
      </c>
      <c r="S701" t="s">
        <v>274</v>
      </c>
      <c r="T701" t="s">
        <v>275</v>
      </c>
      <c r="U701">
        <v>300</v>
      </c>
      <c r="V701" t="s">
        <v>218</v>
      </c>
      <c r="W701" t="s">
        <v>219</v>
      </c>
      <c r="X701" t="s">
        <v>225</v>
      </c>
      <c r="Z701" t="s">
        <v>84</v>
      </c>
      <c r="AA701" s="1">
        <v>56100</v>
      </c>
      <c r="AB701" s="1">
        <v>50490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50490</v>
      </c>
      <c r="AI701" s="1">
        <v>459000</v>
      </c>
      <c r="AJ701" s="1">
        <v>45900</v>
      </c>
      <c r="AK701" s="1">
        <v>504900</v>
      </c>
      <c r="AL701" s="2">
        <v>459000</v>
      </c>
      <c r="AM701" s="2">
        <v>45900</v>
      </c>
      <c r="AN701" s="22">
        <v>504900</v>
      </c>
      <c r="AP701" t="s">
        <v>84</v>
      </c>
      <c r="AQ701">
        <v>10</v>
      </c>
      <c r="AR701" t="s">
        <v>221</v>
      </c>
      <c r="AS701">
        <v>26002</v>
      </c>
      <c r="AT701" t="b">
        <v>0</v>
      </c>
      <c r="AU701" t="s">
        <v>81</v>
      </c>
      <c r="AW701" t="s">
        <v>222</v>
      </c>
      <c r="AY701" t="s">
        <v>85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504900</v>
      </c>
      <c r="BP701" t="s">
        <v>181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경동사</v>
      </c>
    </row>
    <row r="702" spans="3:76" ht="16.5" customHeight="1" x14ac:dyDescent="0.3">
      <c r="C702" t="b">
        <v>1</v>
      </c>
      <c r="E702" t="s">
        <v>211</v>
      </c>
      <c r="F702">
        <v>202610070015</v>
      </c>
      <c r="G702" s="21">
        <v>46302</v>
      </c>
      <c r="H702" t="s">
        <v>82</v>
      </c>
      <c r="I702" t="s">
        <v>83</v>
      </c>
      <c r="J702" s="20" t="s">
        <v>212</v>
      </c>
      <c r="K702" s="20" t="s">
        <v>213</v>
      </c>
      <c r="L702" t="s">
        <v>506</v>
      </c>
      <c r="M702" s="20" t="s">
        <v>506</v>
      </c>
      <c r="O702" t="s">
        <v>507</v>
      </c>
      <c r="P702" t="s">
        <v>506</v>
      </c>
      <c r="R702" t="b">
        <v>0</v>
      </c>
      <c r="S702" t="s">
        <v>276</v>
      </c>
      <c r="T702" t="s">
        <v>275</v>
      </c>
      <c r="U702">
        <v>30</v>
      </c>
      <c r="V702" t="s">
        <v>218</v>
      </c>
      <c r="W702" t="s">
        <v>219</v>
      </c>
      <c r="X702" t="s">
        <v>225</v>
      </c>
      <c r="Z702" t="s">
        <v>84</v>
      </c>
      <c r="AA702" s="1">
        <v>5610</v>
      </c>
      <c r="AB702" s="1">
        <v>5049</v>
      </c>
      <c r="AC702">
        <v>5</v>
      </c>
      <c r="AD702" t="b">
        <v>1</v>
      </c>
      <c r="AE702">
        <v>10</v>
      </c>
      <c r="AF702" t="s">
        <v>9</v>
      </c>
      <c r="AG702">
        <v>1</v>
      </c>
      <c r="AH702" s="1">
        <v>5049</v>
      </c>
      <c r="AI702" s="1">
        <v>22950</v>
      </c>
      <c r="AJ702" s="1">
        <v>2295</v>
      </c>
      <c r="AK702" s="1">
        <v>25245</v>
      </c>
      <c r="AL702" s="2">
        <v>22950</v>
      </c>
      <c r="AM702" s="2">
        <v>2295</v>
      </c>
      <c r="AN702" s="22">
        <v>25245</v>
      </c>
      <c r="AP702" t="s">
        <v>84</v>
      </c>
      <c r="AQ702">
        <v>5</v>
      </c>
      <c r="AR702" t="s">
        <v>221</v>
      </c>
      <c r="AS702" t="s">
        <v>277</v>
      </c>
      <c r="AT702" t="b">
        <v>0</v>
      </c>
      <c r="AU702" t="s">
        <v>81</v>
      </c>
      <c r="AW702" t="s">
        <v>222</v>
      </c>
      <c r="AY702" t="s">
        <v>85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25245</v>
      </c>
      <c r="BP702" t="s">
        <v>181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경동사</v>
      </c>
    </row>
    <row r="703" spans="3:76" ht="16.5" customHeight="1" x14ac:dyDescent="0.3">
      <c r="C703" t="b">
        <v>1</v>
      </c>
      <c r="E703" t="s">
        <v>211</v>
      </c>
      <c r="F703">
        <v>202610070015</v>
      </c>
      <c r="G703" s="21">
        <v>46302</v>
      </c>
      <c r="H703" t="s">
        <v>82</v>
      </c>
      <c r="I703" t="s">
        <v>83</v>
      </c>
      <c r="J703" s="20" t="s">
        <v>212</v>
      </c>
      <c r="K703" s="20" t="s">
        <v>213</v>
      </c>
      <c r="L703" t="s">
        <v>506</v>
      </c>
      <c r="M703" s="20" t="s">
        <v>506</v>
      </c>
      <c r="O703" t="s">
        <v>507</v>
      </c>
      <c r="P703" t="s">
        <v>506</v>
      </c>
      <c r="R703" t="b">
        <v>0</v>
      </c>
      <c r="S703" t="s">
        <v>223</v>
      </c>
      <c r="T703" t="s">
        <v>224</v>
      </c>
      <c r="U703">
        <v>300</v>
      </c>
      <c r="V703" t="s">
        <v>218</v>
      </c>
      <c r="W703" t="s">
        <v>219</v>
      </c>
      <c r="X703" t="s">
        <v>225</v>
      </c>
      <c r="Z703" t="s">
        <v>84</v>
      </c>
      <c r="AA703" s="1">
        <v>44400</v>
      </c>
      <c r="AB703" s="1">
        <v>39960</v>
      </c>
      <c r="AC703">
        <v>20</v>
      </c>
      <c r="AD703" t="b">
        <v>1</v>
      </c>
      <c r="AE703">
        <v>10</v>
      </c>
      <c r="AF703" t="s">
        <v>9</v>
      </c>
      <c r="AG703">
        <v>1</v>
      </c>
      <c r="AH703" s="1">
        <v>39960</v>
      </c>
      <c r="AI703" s="1">
        <v>726545</v>
      </c>
      <c r="AJ703" s="1">
        <v>72655</v>
      </c>
      <c r="AK703" s="1">
        <v>799200</v>
      </c>
      <c r="AL703" s="2">
        <v>726545</v>
      </c>
      <c r="AM703" s="2">
        <v>72655</v>
      </c>
      <c r="AN703" s="22">
        <v>799200</v>
      </c>
      <c r="AP703" t="s">
        <v>84</v>
      </c>
      <c r="AQ703">
        <v>20</v>
      </c>
      <c r="AR703" t="s">
        <v>221</v>
      </c>
      <c r="AS703" t="s">
        <v>1064</v>
      </c>
      <c r="AT703" t="b">
        <v>0</v>
      </c>
      <c r="AU703" t="s">
        <v>81</v>
      </c>
      <c r="AW703" t="s">
        <v>222</v>
      </c>
      <c r="AY703" t="s">
        <v>85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799200</v>
      </c>
      <c r="BP703" t="s">
        <v>181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경동사</v>
      </c>
    </row>
    <row r="704" spans="3:76" ht="16.5" customHeight="1" x14ac:dyDescent="0.3">
      <c r="C704" t="b">
        <v>1</v>
      </c>
      <c r="E704" t="s">
        <v>211</v>
      </c>
      <c r="F704">
        <v>202610070015</v>
      </c>
      <c r="G704" s="21">
        <v>46302</v>
      </c>
      <c r="H704" t="s">
        <v>82</v>
      </c>
      <c r="I704" t="s">
        <v>83</v>
      </c>
      <c r="J704" s="20" t="s">
        <v>212</v>
      </c>
      <c r="K704" s="20" t="s">
        <v>213</v>
      </c>
      <c r="L704" t="s">
        <v>506</v>
      </c>
      <c r="M704" s="20" t="s">
        <v>506</v>
      </c>
      <c r="O704" t="s">
        <v>507</v>
      </c>
      <c r="P704" t="s">
        <v>506</v>
      </c>
      <c r="R704" t="b">
        <v>0</v>
      </c>
      <c r="S704" t="s">
        <v>334</v>
      </c>
      <c r="T704" t="s">
        <v>335</v>
      </c>
      <c r="U704">
        <v>1</v>
      </c>
      <c r="V704" t="s">
        <v>218</v>
      </c>
      <c r="W704" t="s">
        <v>256</v>
      </c>
      <c r="X704" t="s">
        <v>336</v>
      </c>
      <c r="Z704" t="s">
        <v>84</v>
      </c>
      <c r="AA704" s="1">
        <v>8400</v>
      </c>
      <c r="AB704" s="1">
        <v>7560</v>
      </c>
      <c r="AC704">
        <v>30</v>
      </c>
      <c r="AD704" t="b">
        <v>1</v>
      </c>
      <c r="AE704">
        <v>10</v>
      </c>
      <c r="AF704" t="s">
        <v>9</v>
      </c>
      <c r="AG704">
        <v>1</v>
      </c>
      <c r="AH704" s="1">
        <v>7560</v>
      </c>
      <c r="AI704" s="1">
        <v>206182</v>
      </c>
      <c r="AJ704" s="1">
        <v>20618</v>
      </c>
      <c r="AK704" s="1">
        <v>226800</v>
      </c>
      <c r="AL704" s="2">
        <v>206182</v>
      </c>
      <c r="AM704" s="2">
        <v>20618</v>
      </c>
      <c r="AN704" s="22">
        <v>226800</v>
      </c>
      <c r="AP704" t="s">
        <v>84</v>
      </c>
      <c r="AQ704">
        <v>30</v>
      </c>
      <c r="AR704" t="s">
        <v>221</v>
      </c>
      <c r="AS704">
        <v>25003</v>
      </c>
      <c r="AT704" t="b">
        <v>0</v>
      </c>
      <c r="AU704" t="s">
        <v>81</v>
      </c>
      <c r="AW704" t="s">
        <v>222</v>
      </c>
      <c r="AY704" t="s">
        <v>85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226800</v>
      </c>
      <c r="BP704" t="s">
        <v>181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경동사</v>
      </c>
    </row>
    <row r="705" spans="3:76" ht="16.5" customHeight="1" x14ac:dyDescent="0.3">
      <c r="C705" t="b">
        <v>1</v>
      </c>
      <c r="E705" t="s">
        <v>211</v>
      </c>
      <c r="F705">
        <v>202610070015</v>
      </c>
      <c r="G705" s="21">
        <v>46302</v>
      </c>
      <c r="H705" t="s">
        <v>82</v>
      </c>
      <c r="I705" t="s">
        <v>83</v>
      </c>
      <c r="J705" s="20" t="s">
        <v>212</v>
      </c>
      <c r="K705" s="20" t="s">
        <v>213</v>
      </c>
      <c r="L705" t="s">
        <v>506</v>
      </c>
      <c r="M705" s="20" t="s">
        <v>506</v>
      </c>
      <c r="O705" t="s">
        <v>507</v>
      </c>
      <c r="P705" t="s">
        <v>506</v>
      </c>
      <c r="R705" t="b">
        <v>0</v>
      </c>
      <c r="S705" t="s">
        <v>399</v>
      </c>
      <c r="T705" t="s">
        <v>346</v>
      </c>
      <c r="U705">
        <v>30</v>
      </c>
      <c r="V705" t="s">
        <v>218</v>
      </c>
      <c r="W705" t="s">
        <v>219</v>
      </c>
      <c r="X705" t="s">
        <v>225</v>
      </c>
      <c r="Z705" t="s">
        <v>84</v>
      </c>
      <c r="AA705" s="1">
        <v>15000</v>
      </c>
      <c r="AB705" s="1">
        <v>13500</v>
      </c>
      <c r="AC705">
        <v>60</v>
      </c>
      <c r="AD705" t="b">
        <v>1</v>
      </c>
      <c r="AE705">
        <v>10</v>
      </c>
      <c r="AF705" t="s">
        <v>9</v>
      </c>
      <c r="AG705">
        <v>1</v>
      </c>
      <c r="AH705" s="1">
        <v>13500</v>
      </c>
      <c r="AI705" s="1">
        <v>736364</v>
      </c>
      <c r="AJ705" s="1">
        <v>73636</v>
      </c>
      <c r="AK705" s="1">
        <v>810000</v>
      </c>
      <c r="AL705" s="2">
        <v>736364</v>
      </c>
      <c r="AM705" s="2">
        <v>73636</v>
      </c>
      <c r="AN705" s="22">
        <v>810000</v>
      </c>
      <c r="AP705" t="s">
        <v>84</v>
      </c>
      <c r="AQ705">
        <v>60</v>
      </c>
      <c r="AR705" t="s">
        <v>221</v>
      </c>
      <c r="AS705" t="s">
        <v>396</v>
      </c>
      <c r="AT705" t="b">
        <v>0</v>
      </c>
      <c r="AU705" t="s">
        <v>81</v>
      </c>
      <c r="AW705" t="s">
        <v>222</v>
      </c>
      <c r="AY705" t="s">
        <v>85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810000</v>
      </c>
      <c r="BP705" t="s">
        <v>181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경동사</v>
      </c>
    </row>
    <row r="706" spans="3:76" ht="16.5" customHeight="1" x14ac:dyDescent="0.3">
      <c r="C706" t="b">
        <v>1</v>
      </c>
      <c r="E706" t="s">
        <v>211</v>
      </c>
      <c r="F706">
        <v>202610070016</v>
      </c>
      <c r="G706" s="21">
        <v>46302</v>
      </c>
      <c r="H706" t="s">
        <v>82</v>
      </c>
      <c r="I706" t="s">
        <v>83</v>
      </c>
      <c r="J706" s="20" t="s">
        <v>212</v>
      </c>
      <c r="K706" s="20" t="s">
        <v>213</v>
      </c>
      <c r="L706" t="s">
        <v>465</v>
      </c>
      <c r="M706" s="20" t="s">
        <v>465</v>
      </c>
      <c r="O706" t="s">
        <v>466</v>
      </c>
      <c r="P706" t="s">
        <v>465</v>
      </c>
      <c r="R706" t="b">
        <v>0</v>
      </c>
      <c r="S706" t="s">
        <v>382</v>
      </c>
      <c r="T706" t="s">
        <v>341</v>
      </c>
      <c r="U706">
        <v>30</v>
      </c>
      <c r="V706" t="s">
        <v>218</v>
      </c>
      <c r="W706" t="s">
        <v>219</v>
      </c>
      <c r="X706" t="s">
        <v>225</v>
      </c>
      <c r="Z706" t="s">
        <v>84</v>
      </c>
      <c r="AA706" s="1">
        <v>62730</v>
      </c>
      <c r="AB706" s="1">
        <v>56457</v>
      </c>
      <c r="AC706">
        <v>10</v>
      </c>
      <c r="AD706" t="b">
        <v>1</v>
      </c>
      <c r="AE706">
        <v>10</v>
      </c>
      <c r="AF706" t="s">
        <v>9</v>
      </c>
      <c r="AG706">
        <v>1</v>
      </c>
      <c r="AH706" s="1">
        <v>56457</v>
      </c>
      <c r="AI706" s="1">
        <v>513245</v>
      </c>
      <c r="AJ706" s="1">
        <v>51325</v>
      </c>
      <c r="AK706" s="1">
        <v>564570</v>
      </c>
      <c r="AL706" s="2">
        <v>513245</v>
      </c>
      <c r="AM706" s="2">
        <v>51325</v>
      </c>
      <c r="AN706" s="22">
        <v>564570</v>
      </c>
      <c r="AP706" t="s">
        <v>84</v>
      </c>
      <c r="AQ706">
        <v>10</v>
      </c>
      <c r="AR706" t="s">
        <v>221</v>
      </c>
      <c r="AS706" t="s">
        <v>383</v>
      </c>
      <c r="AT706" t="b">
        <v>0</v>
      </c>
      <c r="AU706" t="s">
        <v>81</v>
      </c>
      <c r="AW706" t="s">
        <v>222</v>
      </c>
      <c r="AY706" t="s">
        <v>85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564570</v>
      </c>
      <c r="BP706" t="s">
        <v>181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</v>
      </c>
    </row>
    <row r="707" spans="3:76" ht="16.5" customHeight="1" x14ac:dyDescent="0.3">
      <c r="C707" t="b">
        <v>1</v>
      </c>
      <c r="E707" t="s">
        <v>211</v>
      </c>
      <c r="F707">
        <v>202610070016</v>
      </c>
      <c r="G707" s="21">
        <v>46302</v>
      </c>
      <c r="H707" t="s">
        <v>82</v>
      </c>
      <c r="I707" t="s">
        <v>83</v>
      </c>
      <c r="J707" s="20" t="s">
        <v>212</v>
      </c>
      <c r="K707" s="20" t="s">
        <v>213</v>
      </c>
      <c r="L707" t="s">
        <v>465</v>
      </c>
      <c r="M707" s="20" t="s">
        <v>465</v>
      </c>
      <c r="O707" t="s">
        <v>466</v>
      </c>
      <c r="P707" t="s">
        <v>465</v>
      </c>
      <c r="R707" t="b">
        <v>0</v>
      </c>
      <c r="S707" t="s">
        <v>343</v>
      </c>
      <c r="T707" t="s">
        <v>325</v>
      </c>
      <c r="U707">
        <v>100</v>
      </c>
      <c r="V707" t="s">
        <v>218</v>
      </c>
      <c r="W707" t="s">
        <v>219</v>
      </c>
      <c r="X707" t="s">
        <v>225</v>
      </c>
      <c r="Z707" t="s">
        <v>84</v>
      </c>
      <c r="AA707" s="1">
        <v>175100</v>
      </c>
      <c r="AB707" s="1">
        <v>157590</v>
      </c>
      <c r="AC707">
        <v>2</v>
      </c>
      <c r="AD707" t="b">
        <v>1</v>
      </c>
      <c r="AE707">
        <v>10</v>
      </c>
      <c r="AF707" t="s">
        <v>9</v>
      </c>
      <c r="AG707">
        <v>1</v>
      </c>
      <c r="AH707" s="1">
        <v>157590</v>
      </c>
      <c r="AI707" s="1">
        <v>286527</v>
      </c>
      <c r="AJ707" s="1">
        <v>28653</v>
      </c>
      <c r="AK707" s="1">
        <v>315180</v>
      </c>
      <c r="AL707" s="2">
        <v>286527</v>
      </c>
      <c r="AM707" s="2">
        <v>28653</v>
      </c>
      <c r="AN707" s="22">
        <v>315180</v>
      </c>
      <c r="AP707" t="s">
        <v>84</v>
      </c>
      <c r="AQ707">
        <v>2</v>
      </c>
      <c r="AR707" t="s">
        <v>221</v>
      </c>
      <c r="AS707" t="s">
        <v>344</v>
      </c>
      <c r="AT707" t="b">
        <v>0</v>
      </c>
      <c r="AU707" t="s">
        <v>81</v>
      </c>
      <c r="AW707" t="s">
        <v>222</v>
      </c>
      <c r="AY707" t="s">
        <v>85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315180</v>
      </c>
      <c r="BP707" t="s">
        <v>181</v>
      </c>
      <c r="BS707">
        <v>0</v>
      </c>
      <c r="BW707" s="24" t="str">
        <f ca="1">VLOOKUP(BX707,Data!B:D,3,0)</f>
        <v>김화니</v>
      </c>
      <c r="BX707" s="24" t="str">
        <f>IFERROR(VLOOKUP(M707, 할인점점포등록!E:I, 5, 0), M707)</f>
        <v>동원약품</v>
      </c>
    </row>
    <row r="708" spans="3:76" ht="16.5" customHeight="1" x14ac:dyDescent="0.3">
      <c r="C708" t="b">
        <v>1</v>
      </c>
      <c r="E708" t="s">
        <v>211</v>
      </c>
      <c r="F708">
        <v>202610070016</v>
      </c>
      <c r="G708" s="21">
        <v>46302</v>
      </c>
      <c r="H708" t="s">
        <v>82</v>
      </c>
      <c r="I708" t="s">
        <v>83</v>
      </c>
      <c r="J708" s="20" t="s">
        <v>212</v>
      </c>
      <c r="K708" s="20" t="s">
        <v>213</v>
      </c>
      <c r="L708" t="s">
        <v>465</v>
      </c>
      <c r="M708" s="20" t="s">
        <v>465</v>
      </c>
      <c r="O708" t="s">
        <v>466</v>
      </c>
      <c r="P708" t="s">
        <v>465</v>
      </c>
      <c r="R708" t="b">
        <v>0</v>
      </c>
      <c r="S708" t="s">
        <v>290</v>
      </c>
      <c r="T708" t="s">
        <v>291</v>
      </c>
      <c r="U708">
        <v>30</v>
      </c>
      <c r="V708" t="s">
        <v>234</v>
      </c>
      <c r="W708" t="s">
        <v>235</v>
      </c>
      <c r="X708" t="s">
        <v>236</v>
      </c>
      <c r="Z708" t="s">
        <v>84</v>
      </c>
      <c r="AA708" s="1">
        <v>21000</v>
      </c>
      <c r="AB708" s="1">
        <v>18900</v>
      </c>
      <c r="AC708">
        <v>5</v>
      </c>
      <c r="AD708" t="b">
        <v>1</v>
      </c>
      <c r="AE708">
        <v>10</v>
      </c>
      <c r="AF708" t="s">
        <v>9</v>
      </c>
      <c r="AG708">
        <v>1</v>
      </c>
      <c r="AH708" s="1">
        <v>18900</v>
      </c>
      <c r="AI708" s="1">
        <v>85909</v>
      </c>
      <c r="AJ708" s="1">
        <v>8591</v>
      </c>
      <c r="AK708" s="1">
        <v>94500</v>
      </c>
      <c r="AL708" s="2">
        <v>85909</v>
      </c>
      <c r="AM708" s="2">
        <v>8591</v>
      </c>
      <c r="AN708" s="22">
        <v>94500</v>
      </c>
      <c r="AP708" t="s">
        <v>84</v>
      </c>
      <c r="AQ708">
        <v>5</v>
      </c>
      <c r="AR708" t="s">
        <v>221</v>
      </c>
      <c r="AS708">
        <v>26001</v>
      </c>
      <c r="AT708" t="b">
        <v>0</v>
      </c>
      <c r="AU708" t="s">
        <v>81</v>
      </c>
      <c r="AW708" t="s">
        <v>222</v>
      </c>
      <c r="AY708" t="s">
        <v>85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94500</v>
      </c>
      <c r="BP708" t="s">
        <v>181</v>
      </c>
      <c r="BS708">
        <v>0</v>
      </c>
      <c r="BW708" s="24" t="str">
        <f ca="1">VLOOKUP(BX708,Data!B:D,3,0)</f>
        <v>김화니</v>
      </c>
      <c r="BX708" s="24" t="str">
        <f>IFERROR(VLOOKUP(M708, 할인점점포등록!E:I, 5, 0), M708)</f>
        <v>동원약품</v>
      </c>
    </row>
    <row r="709" spans="3:76" ht="16.5" customHeight="1" x14ac:dyDescent="0.3">
      <c r="C709" t="b">
        <v>1</v>
      </c>
      <c r="E709" t="s">
        <v>211</v>
      </c>
      <c r="F709">
        <v>202610070017</v>
      </c>
      <c r="G709" s="21">
        <v>46302</v>
      </c>
      <c r="H709" t="s">
        <v>82</v>
      </c>
      <c r="I709" t="s">
        <v>83</v>
      </c>
      <c r="J709" s="20" t="s">
        <v>212</v>
      </c>
      <c r="K709" s="20" t="s">
        <v>213</v>
      </c>
      <c r="L709" t="s">
        <v>449</v>
      </c>
      <c r="M709" s="20" t="s">
        <v>449</v>
      </c>
      <c r="O709" t="s">
        <v>450</v>
      </c>
      <c r="P709" t="s">
        <v>455</v>
      </c>
      <c r="R709" t="b">
        <v>0</v>
      </c>
      <c r="S709" t="s">
        <v>323</v>
      </c>
      <c r="T709" t="s">
        <v>322</v>
      </c>
      <c r="U709">
        <v>30</v>
      </c>
      <c r="V709" t="s">
        <v>86</v>
      </c>
      <c r="W709" t="s">
        <v>283</v>
      </c>
      <c r="X709" t="s">
        <v>284</v>
      </c>
      <c r="Z709" t="s">
        <v>84</v>
      </c>
      <c r="AA709" s="1">
        <v>5040</v>
      </c>
      <c r="AB709" s="1">
        <v>4536</v>
      </c>
      <c r="AC709">
        <v>5</v>
      </c>
      <c r="AD709" t="b">
        <v>1</v>
      </c>
      <c r="AE709">
        <v>10</v>
      </c>
      <c r="AF709" t="s">
        <v>9</v>
      </c>
      <c r="AG709">
        <v>1</v>
      </c>
      <c r="AH709" s="1">
        <v>4536</v>
      </c>
      <c r="AI709" s="1">
        <v>20618</v>
      </c>
      <c r="AJ709" s="1">
        <v>2062</v>
      </c>
      <c r="AK709" s="1">
        <v>22680</v>
      </c>
      <c r="AL709" s="2">
        <v>20618</v>
      </c>
      <c r="AM709" s="2">
        <v>2062</v>
      </c>
      <c r="AN709" s="22">
        <v>22680</v>
      </c>
      <c r="AP709" t="s">
        <v>84</v>
      </c>
      <c r="AQ709">
        <v>5</v>
      </c>
      <c r="AR709" t="s">
        <v>221</v>
      </c>
      <c r="AS709">
        <v>24001</v>
      </c>
      <c r="AT709" t="b">
        <v>0</v>
      </c>
      <c r="AU709" t="s">
        <v>81</v>
      </c>
      <c r="AW709" t="s">
        <v>222</v>
      </c>
      <c r="AY709" t="s">
        <v>85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22680</v>
      </c>
      <c r="BP709" t="s">
        <v>86</v>
      </c>
      <c r="BS709">
        <v>0</v>
      </c>
      <c r="BW709" s="24" t="str">
        <f ca="1">VLOOKUP(BX709,Data!B:D,3,0)</f>
        <v>김화니</v>
      </c>
      <c r="BX709" s="24" t="str">
        <f>IFERROR(VLOOKUP(M709, 할인점점포등록!E:I, 5, 0), M709)</f>
        <v>복산나이스</v>
      </c>
    </row>
    <row r="710" spans="3:76" ht="16.5" customHeight="1" x14ac:dyDescent="0.3">
      <c r="C710" t="b">
        <v>1</v>
      </c>
      <c r="E710" t="s">
        <v>211</v>
      </c>
      <c r="F710">
        <v>202610070017</v>
      </c>
      <c r="G710" s="21">
        <v>46302</v>
      </c>
      <c r="H710" t="s">
        <v>82</v>
      </c>
      <c r="I710" t="s">
        <v>83</v>
      </c>
      <c r="J710" s="20" t="s">
        <v>212</v>
      </c>
      <c r="K710" s="20" t="s">
        <v>213</v>
      </c>
      <c r="L710" t="s">
        <v>449</v>
      </c>
      <c r="M710" s="20" t="s">
        <v>449</v>
      </c>
      <c r="O710" t="s">
        <v>450</v>
      </c>
      <c r="P710" t="s">
        <v>455</v>
      </c>
      <c r="R710" t="b">
        <v>0</v>
      </c>
      <c r="S710" t="s">
        <v>389</v>
      </c>
      <c r="T710" t="s">
        <v>390</v>
      </c>
      <c r="U710">
        <v>30</v>
      </c>
      <c r="V710" t="s">
        <v>234</v>
      </c>
      <c r="W710" t="s">
        <v>235</v>
      </c>
      <c r="X710" t="s">
        <v>236</v>
      </c>
      <c r="Z710" t="s">
        <v>84</v>
      </c>
      <c r="AA710" s="1">
        <v>19320</v>
      </c>
      <c r="AB710" s="1">
        <v>17388</v>
      </c>
      <c r="AC710">
        <v>5</v>
      </c>
      <c r="AD710" t="b">
        <v>1</v>
      </c>
      <c r="AE710">
        <v>10</v>
      </c>
      <c r="AF710" t="s">
        <v>9</v>
      </c>
      <c r="AG710">
        <v>1</v>
      </c>
      <c r="AH710" s="1">
        <v>17388</v>
      </c>
      <c r="AI710" s="1">
        <v>79036</v>
      </c>
      <c r="AJ710" s="1">
        <v>7904</v>
      </c>
      <c r="AK710" s="1">
        <v>86940</v>
      </c>
      <c r="AL710" s="2">
        <v>79036</v>
      </c>
      <c r="AM710" s="2">
        <v>7904</v>
      </c>
      <c r="AN710" s="22">
        <v>86940</v>
      </c>
      <c r="AP710" t="s">
        <v>84</v>
      </c>
      <c r="AQ710">
        <v>5</v>
      </c>
      <c r="AR710" t="s">
        <v>221</v>
      </c>
      <c r="AS710">
        <v>25001</v>
      </c>
      <c r="AT710" t="b">
        <v>0</v>
      </c>
      <c r="AU710" t="s">
        <v>81</v>
      </c>
      <c r="AW710" t="s">
        <v>222</v>
      </c>
      <c r="AY710" t="s">
        <v>85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86940</v>
      </c>
      <c r="BP710" t="s">
        <v>181</v>
      </c>
      <c r="BS710">
        <v>0</v>
      </c>
      <c r="BW710" s="24" t="str">
        <f ca="1">VLOOKUP(BX710,Data!B:D,3,0)</f>
        <v>김화니</v>
      </c>
      <c r="BX710" s="24" t="str">
        <f>IFERROR(VLOOKUP(M710, 할인점점포등록!E:I, 5, 0), M710)</f>
        <v>복산나이스</v>
      </c>
    </row>
    <row r="711" spans="3:76" ht="16.5" customHeight="1" x14ac:dyDescent="0.3">
      <c r="C711" t="b">
        <v>1</v>
      </c>
      <c r="E711" t="s">
        <v>211</v>
      </c>
      <c r="F711">
        <v>202610070017</v>
      </c>
      <c r="G711" s="21">
        <v>46302</v>
      </c>
      <c r="H711" t="s">
        <v>82</v>
      </c>
      <c r="I711" t="s">
        <v>83</v>
      </c>
      <c r="J711" s="20" t="s">
        <v>212</v>
      </c>
      <c r="K711" s="20" t="s">
        <v>213</v>
      </c>
      <c r="L711" t="s">
        <v>449</v>
      </c>
      <c r="M711" s="20" t="s">
        <v>449</v>
      </c>
      <c r="O711" t="s">
        <v>450</v>
      </c>
      <c r="P711" t="s">
        <v>455</v>
      </c>
      <c r="R711" t="b">
        <v>0</v>
      </c>
      <c r="S711" t="s">
        <v>223</v>
      </c>
      <c r="T711" t="s">
        <v>224</v>
      </c>
      <c r="U711">
        <v>300</v>
      </c>
      <c r="V711" t="s">
        <v>218</v>
      </c>
      <c r="W711" t="s">
        <v>219</v>
      </c>
      <c r="X711" t="s">
        <v>225</v>
      </c>
      <c r="Z711" t="s">
        <v>84</v>
      </c>
      <c r="AA711" s="1">
        <v>44400</v>
      </c>
      <c r="AB711" s="1">
        <v>39960</v>
      </c>
      <c r="AC711">
        <v>5</v>
      </c>
      <c r="AD711" t="b">
        <v>1</v>
      </c>
      <c r="AE711">
        <v>10</v>
      </c>
      <c r="AF711" t="s">
        <v>9</v>
      </c>
      <c r="AG711">
        <v>1</v>
      </c>
      <c r="AH711" s="1">
        <v>39960</v>
      </c>
      <c r="AI711" s="1">
        <v>181636</v>
      </c>
      <c r="AJ711" s="1">
        <v>18164</v>
      </c>
      <c r="AK711" s="1">
        <v>199800</v>
      </c>
      <c r="AL711" s="2">
        <v>181636</v>
      </c>
      <c r="AM711" s="2">
        <v>18164</v>
      </c>
      <c r="AN711" s="22">
        <v>199800</v>
      </c>
      <c r="AP711" t="s">
        <v>84</v>
      </c>
      <c r="AQ711">
        <v>5</v>
      </c>
      <c r="AR711" t="s">
        <v>221</v>
      </c>
      <c r="AS711" t="s">
        <v>1064</v>
      </c>
      <c r="AT711" t="b">
        <v>0</v>
      </c>
      <c r="AU711" t="s">
        <v>81</v>
      </c>
      <c r="AW711" t="s">
        <v>222</v>
      </c>
      <c r="AY711" t="s">
        <v>85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199800</v>
      </c>
      <c r="BP711" t="s">
        <v>181</v>
      </c>
      <c r="BS711">
        <v>0</v>
      </c>
      <c r="BW711" s="24" t="str">
        <f ca="1">VLOOKUP(BX711,Data!B:D,3,0)</f>
        <v>김화니</v>
      </c>
      <c r="BX711" s="24" t="str">
        <f>IFERROR(VLOOKUP(M711, 할인점점포등록!E:I, 5, 0), M711)</f>
        <v>복산나이스</v>
      </c>
    </row>
    <row r="712" spans="3:76" ht="16.5" customHeight="1" x14ac:dyDescent="0.3">
      <c r="C712" t="b">
        <v>1</v>
      </c>
      <c r="E712" t="s">
        <v>211</v>
      </c>
      <c r="F712">
        <v>202610070017</v>
      </c>
      <c r="G712" s="21">
        <v>46302</v>
      </c>
      <c r="H712" t="s">
        <v>82</v>
      </c>
      <c r="I712" t="s">
        <v>83</v>
      </c>
      <c r="J712" s="20" t="s">
        <v>212</v>
      </c>
      <c r="K712" s="20" t="s">
        <v>213</v>
      </c>
      <c r="L712" t="s">
        <v>449</v>
      </c>
      <c r="M712" s="20" t="s">
        <v>449</v>
      </c>
      <c r="O712" t="s">
        <v>450</v>
      </c>
      <c r="P712" t="s">
        <v>455</v>
      </c>
      <c r="R712" t="b">
        <v>0</v>
      </c>
      <c r="S712" t="s">
        <v>267</v>
      </c>
      <c r="T712" t="s">
        <v>224</v>
      </c>
      <c r="U712">
        <v>30</v>
      </c>
      <c r="V712" t="s">
        <v>218</v>
      </c>
      <c r="W712" t="s">
        <v>219</v>
      </c>
      <c r="X712" t="s">
        <v>225</v>
      </c>
      <c r="Z712" t="s">
        <v>84</v>
      </c>
      <c r="AA712" s="1">
        <v>4440</v>
      </c>
      <c r="AB712" s="1">
        <v>3996</v>
      </c>
      <c r="AC712">
        <v>10</v>
      </c>
      <c r="AD712" t="b">
        <v>1</v>
      </c>
      <c r="AE712">
        <v>10</v>
      </c>
      <c r="AF712" t="s">
        <v>9</v>
      </c>
      <c r="AG712">
        <v>1</v>
      </c>
      <c r="AH712" s="1">
        <v>3996</v>
      </c>
      <c r="AI712" s="1">
        <v>36327</v>
      </c>
      <c r="AJ712" s="1">
        <v>3633</v>
      </c>
      <c r="AK712" s="1">
        <v>39960</v>
      </c>
      <c r="AL712" s="2">
        <v>36327</v>
      </c>
      <c r="AM712" s="2">
        <v>3633</v>
      </c>
      <c r="AN712" s="22">
        <v>39960</v>
      </c>
      <c r="AP712" t="s">
        <v>84</v>
      </c>
      <c r="AQ712">
        <v>10</v>
      </c>
      <c r="AR712" t="s">
        <v>221</v>
      </c>
      <c r="AS712" t="s">
        <v>268</v>
      </c>
      <c r="AT712" t="b">
        <v>0</v>
      </c>
      <c r="AU712" t="s">
        <v>81</v>
      </c>
      <c r="AW712" t="s">
        <v>222</v>
      </c>
      <c r="AY712" t="s">
        <v>85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39960</v>
      </c>
      <c r="BP712" t="s">
        <v>181</v>
      </c>
      <c r="BS712">
        <v>0</v>
      </c>
      <c r="BW712" s="24" t="str">
        <f ca="1">VLOOKUP(BX712,Data!B:D,3,0)</f>
        <v>김화니</v>
      </c>
      <c r="BX712" s="24" t="str">
        <f>IFERROR(VLOOKUP(M712, 할인점점포등록!E:I, 5, 0), M712)</f>
        <v>복산나이스</v>
      </c>
    </row>
    <row r="713" spans="3:76" ht="16.5" customHeight="1" x14ac:dyDescent="0.3">
      <c r="C713" t="b">
        <v>1</v>
      </c>
      <c r="E713" t="s">
        <v>211</v>
      </c>
      <c r="F713">
        <v>202610070017</v>
      </c>
      <c r="G713" s="21">
        <v>46302</v>
      </c>
      <c r="H713" t="s">
        <v>82</v>
      </c>
      <c r="I713" t="s">
        <v>83</v>
      </c>
      <c r="J713" s="20" t="s">
        <v>212</v>
      </c>
      <c r="K713" s="20" t="s">
        <v>213</v>
      </c>
      <c r="L713" t="s">
        <v>449</v>
      </c>
      <c r="M713" s="20" t="s">
        <v>449</v>
      </c>
      <c r="O713" t="s">
        <v>450</v>
      </c>
      <c r="P713" t="s">
        <v>455</v>
      </c>
      <c r="R713" t="b">
        <v>0</v>
      </c>
      <c r="S713" t="s">
        <v>369</v>
      </c>
      <c r="T713" t="s">
        <v>370</v>
      </c>
      <c r="U713">
        <v>60</v>
      </c>
      <c r="V713" t="s">
        <v>234</v>
      </c>
      <c r="W713" t="s">
        <v>235</v>
      </c>
      <c r="X713" t="s">
        <v>236</v>
      </c>
      <c r="Z713" t="s">
        <v>84</v>
      </c>
      <c r="AA713" s="1">
        <v>28980</v>
      </c>
      <c r="AB713" s="1">
        <v>26082</v>
      </c>
      <c r="AC713">
        <v>3</v>
      </c>
      <c r="AD713" t="b">
        <v>1</v>
      </c>
      <c r="AE713">
        <v>10</v>
      </c>
      <c r="AF713" t="s">
        <v>9</v>
      </c>
      <c r="AG713">
        <v>1</v>
      </c>
      <c r="AH713" s="1">
        <v>26082</v>
      </c>
      <c r="AI713" s="1">
        <v>71133</v>
      </c>
      <c r="AJ713" s="1">
        <v>7113</v>
      </c>
      <c r="AK713" s="1">
        <v>78246</v>
      </c>
      <c r="AL713" s="2">
        <v>71133</v>
      </c>
      <c r="AM713" s="2">
        <v>7113</v>
      </c>
      <c r="AN713" s="22">
        <v>78246</v>
      </c>
      <c r="AP713" t="s">
        <v>84</v>
      </c>
      <c r="AQ713">
        <v>3</v>
      </c>
      <c r="AR713" t="s">
        <v>221</v>
      </c>
      <c r="AS713">
        <v>26002</v>
      </c>
      <c r="AT713" t="b">
        <v>0</v>
      </c>
      <c r="AU713" t="s">
        <v>81</v>
      </c>
      <c r="AW713" t="s">
        <v>222</v>
      </c>
      <c r="AY713" t="s">
        <v>85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78246</v>
      </c>
      <c r="BP713" t="s">
        <v>181</v>
      </c>
      <c r="BS713">
        <v>0</v>
      </c>
      <c r="BW713" s="24" t="str">
        <f ca="1">VLOOKUP(BX713,Data!B:D,3,0)</f>
        <v>김화니</v>
      </c>
      <c r="BX713" s="24" t="str">
        <f>IFERROR(VLOOKUP(M713, 할인점점포등록!E:I, 5, 0), M713)</f>
        <v>복산나이스</v>
      </c>
    </row>
    <row r="714" spans="3:76" ht="16.5" customHeight="1" x14ac:dyDescent="0.3">
      <c r="C714" t="b">
        <v>1</v>
      </c>
      <c r="E714" t="s">
        <v>211</v>
      </c>
      <c r="F714">
        <v>202610070017</v>
      </c>
      <c r="G714" s="21">
        <v>46302</v>
      </c>
      <c r="H714" t="s">
        <v>82</v>
      </c>
      <c r="I714" t="s">
        <v>83</v>
      </c>
      <c r="J714" s="20" t="s">
        <v>212</v>
      </c>
      <c r="K714" s="20" t="s">
        <v>213</v>
      </c>
      <c r="L714" t="s">
        <v>449</v>
      </c>
      <c r="M714" s="20" t="s">
        <v>449</v>
      </c>
      <c r="O714" t="s">
        <v>450</v>
      </c>
      <c r="P714" t="s">
        <v>455</v>
      </c>
      <c r="R714" t="b">
        <v>0</v>
      </c>
      <c r="S714" t="s">
        <v>272</v>
      </c>
      <c r="T714" t="s">
        <v>230</v>
      </c>
      <c r="U714">
        <v>300</v>
      </c>
      <c r="V714" t="s">
        <v>218</v>
      </c>
      <c r="W714" t="s">
        <v>219</v>
      </c>
      <c r="X714" t="s">
        <v>225</v>
      </c>
      <c r="Z714" t="s">
        <v>84</v>
      </c>
      <c r="AA714" s="1">
        <v>37500</v>
      </c>
      <c r="AB714" s="1">
        <v>33750</v>
      </c>
      <c r="AC714">
        <v>10</v>
      </c>
      <c r="AD714" t="b">
        <v>1</v>
      </c>
      <c r="AE714">
        <v>10</v>
      </c>
      <c r="AF714" t="s">
        <v>9</v>
      </c>
      <c r="AG714">
        <v>1</v>
      </c>
      <c r="AH714" s="1">
        <v>33750</v>
      </c>
      <c r="AI714" s="1">
        <v>306818</v>
      </c>
      <c r="AJ714" s="1">
        <v>30682</v>
      </c>
      <c r="AK714" s="1">
        <v>337500</v>
      </c>
      <c r="AL714" s="2">
        <v>306818</v>
      </c>
      <c r="AM714" s="2">
        <v>30682</v>
      </c>
      <c r="AN714" s="22">
        <v>337500</v>
      </c>
      <c r="AP714" t="s">
        <v>84</v>
      </c>
      <c r="AQ714">
        <v>10</v>
      </c>
      <c r="AR714" t="s">
        <v>221</v>
      </c>
      <c r="AS714" t="s">
        <v>1049</v>
      </c>
      <c r="AT714" t="b">
        <v>0</v>
      </c>
      <c r="AU714" t="s">
        <v>81</v>
      </c>
      <c r="AW714" t="s">
        <v>222</v>
      </c>
      <c r="AY714" t="s">
        <v>85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337500</v>
      </c>
      <c r="BP714" t="s">
        <v>181</v>
      </c>
      <c r="BS714">
        <v>0</v>
      </c>
      <c r="BW714" s="24" t="str">
        <f ca="1">VLOOKUP(BX714,Data!B:D,3,0)</f>
        <v>김화니</v>
      </c>
      <c r="BX714" s="24" t="str">
        <f>IFERROR(VLOOKUP(M714, 할인점점포등록!E:I, 5, 0), M714)</f>
        <v>복산나이스</v>
      </c>
    </row>
    <row r="715" spans="3:76" ht="16.5" customHeight="1" x14ac:dyDescent="0.3">
      <c r="C715" t="b">
        <v>1</v>
      </c>
      <c r="E715" t="s">
        <v>211</v>
      </c>
      <c r="F715">
        <v>202610070017</v>
      </c>
      <c r="G715" s="21">
        <v>46302</v>
      </c>
      <c r="H715" t="s">
        <v>82</v>
      </c>
      <c r="I715" t="s">
        <v>83</v>
      </c>
      <c r="J715" s="20" t="s">
        <v>212</v>
      </c>
      <c r="K715" s="20" t="s">
        <v>213</v>
      </c>
      <c r="L715" t="s">
        <v>449</v>
      </c>
      <c r="M715" s="20" t="s">
        <v>449</v>
      </c>
      <c r="O715" t="s">
        <v>450</v>
      </c>
      <c r="P715" t="s">
        <v>455</v>
      </c>
      <c r="R715" t="b">
        <v>0</v>
      </c>
      <c r="S715" t="s">
        <v>229</v>
      </c>
      <c r="T715" t="s">
        <v>230</v>
      </c>
      <c r="U715">
        <v>30</v>
      </c>
      <c r="V715" t="s">
        <v>218</v>
      </c>
      <c r="W715" t="s">
        <v>219</v>
      </c>
      <c r="X715" t="s">
        <v>225</v>
      </c>
      <c r="Z715" t="s">
        <v>84</v>
      </c>
      <c r="AA715" s="1">
        <v>3750</v>
      </c>
      <c r="AB715" s="1">
        <v>3375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3375</v>
      </c>
      <c r="AI715" s="1">
        <v>30682</v>
      </c>
      <c r="AJ715" s="1">
        <v>3068</v>
      </c>
      <c r="AK715" s="1">
        <v>33750</v>
      </c>
      <c r="AL715" s="2">
        <v>30682</v>
      </c>
      <c r="AM715" s="2">
        <v>3068</v>
      </c>
      <c r="AN715" s="22">
        <v>33750</v>
      </c>
      <c r="AP715" t="s">
        <v>84</v>
      </c>
      <c r="AQ715">
        <v>10</v>
      </c>
      <c r="AR715" t="s">
        <v>221</v>
      </c>
      <c r="AS715" t="s">
        <v>231</v>
      </c>
      <c r="AT715" t="b">
        <v>0</v>
      </c>
      <c r="AU715" t="s">
        <v>81</v>
      </c>
      <c r="AW715" t="s">
        <v>222</v>
      </c>
      <c r="AY715" t="s">
        <v>85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33750</v>
      </c>
      <c r="BP715" t="s">
        <v>181</v>
      </c>
      <c r="BS715">
        <v>0</v>
      </c>
      <c r="BW715" s="24" t="str">
        <f ca="1">VLOOKUP(BX715,Data!B:D,3,0)</f>
        <v>김화니</v>
      </c>
      <c r="BX715" s="24" t="str">
        <f>IFERROR(VLOOKUP(M715, 할인점점포등록!E:I, 5, 0), M715)</f>
        <v>복산나이스</v>
      </c>
    </row>
    <row r="716" spans="3:76" ht="16.5" customHeight="1" x14ac:dyDescent="0.3">
      <c r="C716" t="b">
        <v>1</v>
      </c>
      <c r="E716" t="s">
        <v>211</v>
      </c>
      <c r="F716">
        <v>202610070017</v>
      </c>
      <c r="G716" s="21">
        <v>46302</v>
      </c>
      <c r="H716" t="s">
        <v>82</v>
      </c>
      <c r="I716" t="s">
        <v>83</v>
      </c>
      <c r="J716" s="20" t="s">
        <v>212</v>
      </c>
      <c r="K716" s="20" t="s">
        <v>213</v>
      </c>
      <c r="L716" t="s">
        <v>449</v>
      </c>
      <c r="M716" s="20" t="s">
        <v>449</v>
      </c>
      <c r="O716" t="s">
        <v>450</v>
      </c>
      <c r="P716" t="s">
        <v>455</v>
      </c>
      <c r="R716" t="b">
        <v>0</v>
      </c>
      <c r="S716" t="s">
        <v>414</v>
      </c>
      <c r="T716" t="s">
        <v>395</v>
      </c>
      <c r="U716">
        <v>500</v>
      </c>
      <c r="V716" t="s">
        <v>234</v>
      </c>
      <c r="W716" t="s">
        <v>235</v>
      </c>
      <c r="X716" t="s">
        <v>236</v>
      </c>
      <c r="Z716" t="s">
        <v>84</v>
      </c>
      <c r="AA716" s="1">
        <v>62500</v>
      </c>
      <c r="AB716" s="1">
        <v>56250</v>
      </c>
      <c r="AC716">
        <v>3</v>
      </c>
      <c r="AD716" t="b">
        <v>1</v>
      </c>
      <c r="AE716">
        <v>10</v>
      </c>
      <c r="AF716" t="s">
        <v>9</v>
      </c>
      <c r="AG716">
        <v>1</v>
      </c>
      <c r="AH716" s="1">
        <v>56250</v>
      </c>
      <c r="AI716" s="1">
        <v>153409</v>
      </c>
      <c r="AJ716" s="1">
        <v>15341</v>
      </c>
      <c r="AK716" s="1">
        <v>168750</v>
      </c>
      <c r="AL716" s="2">
        <v>153409</v>
      </c>
      <c r="AM716" s="2">
        <v>15341</v>
      </c>
      <c r="AN716" s="22">
        <v>168750</v>
      </c>
      <c r="AP716" t="s">
        <v>84</v>
      </c>
      <c r="AQ716">
        <v>3</v>
      </c>
      <c r="AR716" t="s">
        <v>221</v>
      </c>
      <c r="AS716" t="s">
        <v>271</v>
      </c>
      <c r="AT716" t="b">
        <v>0</v>
      </c>
      <c r="AU716" t="s">
        <v>81</v>
      </c>
      <c r="AW716" t="s">
        <v>222</v>
      </c>
      <c r="AY716" t="s">
        <v>85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168750</v>
      </c>
      <c r="BP716" t="s">
        <v>181</v>
      </c>
      <c r="BS716">
        <v>0</v>
      </c>
      <c r="BW716" s="24" t="str">
        <f ca="1">VLOOKUP(BX716,Data!B:D,3,0)</f>
        <v>김화니</v>
      </c>
      <c r="BX716" s="24" t="str">
        <f>IFERROR(VLOOKUP(M716, 할인점점포등록!E:I, 5, 0), M716)</f>
        <v>복산나이스</v>
      </c>
    </row>
    <row r="717" spans="3:76" ht="16.5" customHeight="1" x14ac:dyDescent="0.3">
      <c r="C717" t="b">
        <v>1</v>
      </c>
      <c r="E717" t="s">
        <v>211</v>
      </c>
      <c r="F717">
        <v>202610070017</v>
      </c>
      <c r="G717" s="21">
        <v>46302</v>
      </c>
      <c r="H717" t="s">
        <v>82</v>
      </c>
      <c r="I717" t="s">
        <v>83</v>
      </c>
      <c r="J717" s="20" t="s">
        <v>212</v>
      </c>
      <c r="K717" s="20" t="s">
        <v>213</v>
      </c>
      <c r="L717" t="s">
        <v>449</v>
      </c>
      <c r="M717" s="20" t="s">
        <v>449</v>
      </c>
      <c r="O717" t="s">
        <v>450</v>
      </c>
      <c r="P717" t="s">
        <v>455</v>
      </c>
      <c r="R717" t="b">
        <v>0</v>
      </c>
      <c r="S717" t="s">
        <v>216</v>
      </c>
      <c r="T717" t="s">
        <v>217</v>
      </c>
      <c r="U717">
        <v>90</v>
      </c>
      <c r="V717" t="s">
        <v>218</v>
      </c>
      <c r="W717" t="s">
        <v>219</v>
      </c>
      <c r="X717" t="s">
        <v>220</v>
      </c>
      <c r="Z717" t="s">
        <v>84</v>
      </c>
      <c r="AA717" s="1">
        <v>36000</v>
      </c>
      <c r="AB717" s="1">
        <v>32400</v>
      </c>
      <c r="AC717">
        <v>10</v>
      </c>
      <c r="AD717" t="b">
        <v>1</v>
      </c>
      <c r="AE717">
        <v>10</v>
      </c>
      <c r="AF717" t="s">
        <v>9</v>
      </c>
      <c r="AG717">
        <v>1</v>
      </c>
      <c r="AH717" s="1">
        <v>32400</v>
      </c>
      <c r="AI717" s="1">
        <v>294545</v>
      </c>
      <c r="AJ717" s="1">
        <v>29455</v>
      </c>
      <c r="AK717" s="1">
        <v>324000</v>
      </c>
      <c r="AL717" s="2">
        <v>294545</v>
      </c>
      <c r="AM717" s="2">
        <v>29455</v>
      </c>
      <c r="AN717" s="22">
        <v>324000</v>
      </c>
      <c r="AP717" t="s">
        <v>84</v>
      </c>
      <c r="AQ717">
        <v>10</v>
      </c>
      <c r="AR717" t="s">
        <v>221</v>
      </c>
      <c r="AS717">
        <v>26003</v>
      </c>
      <c r="AT717" t="b">
        <v>0</v>
      </c>
      <c r="AU717" t="s">
        <v>81</v>
      </c>
      <c r="AW717" t="s">
        <v>222</v>
      </c>
      <c r="AY717" t="s">
        <v>85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324000</v>
      </c>
      <c r="BP717" t="s">
        <v>181</v>
      </c>
      <c r="BS717">
        <v>0</v>
      </c>
      <c r="BW717" s="24" t="str">
        <f ca="1">VLOOKUP(BX717,Data!B:D,3,0)</f>
        <v>김화니</v>
      </c>
      <c r="BX717" s="24" t="str">
        <f>IFERROR(VLOOKUP(M717, 할인점점포등록!E:I, 5, 0), M717)</f>
        <v>복산나이스</v>
      </c>
    </row>
    <row r="718" spans="3:76" ht="16.5" customHeight="1" x14ac:dyDescent="0.3">
      <c r="C718" t="b">
        <v>1</v>
      </c>
      <c r="E718" t="s">
        <v>211</v>
      </c>
      <c r="F718">
        <v>202610070018</v>
      </c>
      <c r="G718" s="21">
        <v>46302</v>
      </c>
      <c r="H718" t="s">
        <v>82</v>
      </c>
      <c r="I718" t="s">
        <v>83</v>
      </c>
      <c r="J718" s="20" t="s">
        <v>212</v>
      </c>
      <c r="K718" s="20" t="s">
        <v>213</v>
      </c>
      <c r="L718" t="s">
        <v>449</v>
      </c>
      <c r="M718" s="20" t="s">
        <v>449</v>
      </c>
      <c r="O718" t="s">
        <v>450</v>
      </c>
      <c r="P718" t="s">
        <v>458</v>
      </c>
      <c r="R718" t="b">
        <v>0</v>
      </c>
      <c r="S718" t="s">
        <v>419</v>
      </c>
      <c r="T718" t="s">
        <v>420</v>
      </c>
      <c r="U718">
        <v>11</v>
      </c>
      <c r="V718" t="s">
        <v>86</v>
      </c>
      <c r="W718" t="s">
        <v>283</v>
      </c>
      <c r="X718" t="s">
        <v>421</v>
      </c>
      <c r="Z718" t="s">
        <v>84</v>
      </c>
      <c r="AA718" s="1">
        <v>12100</v>
      </c>
      <c r="AB718" s="1">
        <v>10890</v>
      </c>
      <c r="AC718">
        <v>20</v>
      </c>
      <c r="AD718" t="b">
        <v>1</v>
      </c>
      <c r="AE718">
        <v>10</v>
      </c>
      <c r="AF718" t="s">
        <v>9</v>
      </c>
      <c r="AG718">
        <v>1</v>
      </c>
      <c r="AH718" s="1">
        <v>10890</v>
      </c>
      <c r="AI718" s="1">
        <v>198000</v>
      </c>
      <c r="AJ718" s="1">
        <v>19800</v>
      </c>
      <c r="AK718" s="1">
        <v>217800</v>
      </c>
      <c r="AL718" s="2">
        <v>198000</v>
      </c>
      <c r="AM718" s="2">
        <v>19800</v>
      </c>
      <c r="AN718" s="22">
        <v>217800</v>
      </c>
      <c r="AP718" t="s">
        <v>84</v>
      </c>
      <c r="AQ718">
        <v>20</v>
      </c>
      <c r="AR718" t="s">
        <v>221</v>
      </c>
      <c r="AS718" t="s">
        <v>422</v>
      </c>
      <c r="AT718" t="b">
        <v>0</v>
      </c>
      <c r="AU718" t="s">
        <v>81</v>
      </c>
      <c r="AW718" t="s">
        <v>222</v>
      </c>
      <c r="AY718" t="s">
        <v>85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217800</v>
      </c>
      <c r="BP718" t="s">
        <v>86</v>
      </c>
      <c r="BS718">
        <v>0</v>
      </c>
      <c r="BW718" s="24" t="str">
        <f ca="1">VLOOKUP(BX718,Data!B:D,3,0)</f>
        <v>김화니</v>
      </c>
      <c r="BX718" s="24" t="str">
        <f>IFERROR(VLOOKUP(M718, 할인점점포등록!E:I, 5, 0), M718)</f>
        <v>복산나이스</v>
      </c>
    </row>
    <row r="719" spans="3:76" ht="16.5" customHeight="1" x14ac:dyDescent="0.3">
      <c r="C719" t="b">
        <v>1</v>
      </c>
      <c r="E719" t="s">
        <v>211</v>
      </c>
      <c r="F719">
        <v>202610070018</v>
      </c>
      <c r="G719" s="21">
        <v>46302</v>
      </c>
      <c r="H719" t="s">
        <v>82</v>
      </c>
      <c r="I719" t="s">
        <v>83</v>
      </c>
      <c r="J719" s="20" t="s">
        <v>212</v>
      </c>
      <c r="K719" s="20" t="s">
        <v>213</v>
      </c>
      <c r="L719" t="s">
        <v>449</v>
      </c>
      <c r="M719" s="20" t="s">
        <v>449</v>
      </c>
      <c r="O719" t="s">
        <v>450</v>
      </c>
      <c r="P719" t="s">
        <v>458</v>
      </c>
      <c r="R719" t="b">
        <v>0</v>
      </c>
      <c r="S719" t="s">
        <v>423</v>
      </c>
      <c r="T719" t="s">
        <v>424</v>
      </c>
      <c r="U719">
        <v>28</v>
      </c>
      <c r="V719" t="s">
        <v>234</v>
      </c>
      <c r="W719" t="s">
        <v>235</v>
      </c>
      <c r="X719" t="s">
        <v>236</v>
      </c>
      <c r="Z719" t="s">
        <v>84</v>
      </c>
      <c r="AA719" s="1">
        <v>30800</v>
      </c>
      <c r="AB719" s="1">
        <v>27720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27720</v>
      </c>
      <c r="AI719" s="1">
        <v>756000</v>
      </c>
      <c r="AJ719" s="1">
        <v>75600</v>
      </c>
      <c r="AK719" s="1">
        <v>831600</v>
      </c>
      <c r="AL719" s="2">
        <v>756000</v>
      </c>
      <c r="AM719" s="2">
        <v>75600</v>
      </c>
      <c r="AN719" s="22">
        <v>831600</v>
      </c>
      <c r="AP719" t="s">
        <v>84</v>
      </c>
      <c r="AQ719">
        <v>30</v>
      </c>
      <c r="AR719" t="s">
        <v>221</v>
      </c>
      <c r="AS719">
        <v>26001</v>
      </c>
      <c r="AT719" t="b">
        <v>0</v>
      </c>
      <c r="AU719" t="s">
        <v>81</v>
      </c>
      <c r="AW719" t="s">
        <v>222</v>
      </c>
      <c r="AY719" t="s">
        <v>85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831600</v>
      </c>
      <c r="BP719" t="s">
        <v>181</v>
      </c>
      <c r="BS719">
        <v>0</v>
      </c>
      <c r="BW719" s="24" t="str">
        <f ca="1">VLOOKUP(BX719,Data!B:D,3,0)</f>
        <v>김화니</v>
      </c>
      <c r="BX719" s="24" t="str">
        <f>IFERROR(VLOOKUP(M719, 할인점점포등록!E:I, 5, 0), M719)</f>
        <v>복산나이스</v>
      </c>
    </row>
    <row r="720" spans="3:76" ht="16.5" customHeight="1" x14ac:dyDescent="0.3">
      <c r="C720" t="b">
        <v>1</v>
      </c>
      <c r="E720" t="s">
        <v>211</v>
      </c>
      <c r="F720">
        <v>202610070018</v>
      </c>
      <c r="G720" s="21">
        <v>46302</v>
      </c>
      <c r="H720" t="s">
        <v>82</v>
      </c>
      <c r="I720" t="s">
        <v>83</v>
      </c>
      <c r="J720" s="20" t="s">
        <v>212</v>
      </c>
      <c r="K720" s="20" t="s">
        <v>213</v>
      </c>
      <c r="L720" t="s">
        <v>449</v>
      </c>
      <c r="M720" s="20" t="s">
        <v>449</v>
      </c>
      <c r="O720" t="s">
        <v>450</v>
      </c>
      <c r="P720" t="s">
        <v>458</v>
      </c>
      <c r="R720" t="b">
        <v>0</v>
      </c>
      <c r="S720" t="s">
        <v>317</v>
      </c>
      <c r="T720" t="s">
        <v>318</v>
      </c>
      <c r="U720">
        <v>21</v>
      </c>
      <c r="V720" t="s">
        <v>218</v>
      </c>
      <c r="W720" t="s">
        <v>219</v>
      </c>
      <c r="X720" t="s">
        <v>225</v>
      </c>
      <c r="Z720" t="s">
        <v>84</v>
      </c>
      <c r="AA720" s="1">
        <v>33600</v>
      </c>
      <c r="AB720" s="1">
        <v>30240</v>
      </c>
      <c r="AC720">
        <v>50</v>
      </c>
      <c r="AD720" t="b">
        <v>1</v>
      </c>
      <c r="AE720">
        <v>10</v>
      </c>
      <c r="AF720" t="s">
        <v>9</v>
      </c>
      <c r="AG720">
        <v>1</v>
      </c>
      <c r="AH720" s="1">
        <v>30240</v>
      </c>
      <c r="AI720" s="1">
        <v>1374545</v>
      </c>
      <c r="AJ720" s="1">
        <v>137455</v>
      </c>
      <c r="AK720" s="1">
        <v>1512000</v>
      </c>
      <c r="AL720" s="2">
        <v>1374545</v>
      </c>
      <c r="AM720" s="2">
        <v>137455</v>
      </c>
      <c r="AN720" s="22">
        <v>1512000</v>
      </c>
      <c r="AP720" t="s">
        <v>84</v>
      </c>
      <c r="AQ720">
        <v>50</v>
      </c>
      <c r="AR720" t="s">
        <v>221</v>
      </c>
      <c r="AS720">
        <v>25002</v>
      </c>
      <c r="AT720" t="b">
        <v>0</v>
      </c>
      <c r="AU720" t="s">
        <v>81</v>
      </c>
      <c r="AW720" t="s">
        <v>222</v>
      </c>
      <c r="AY720" t="s">
        <v>85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1512000</v>
      </c>
      <c r="BP720" t="s">
        <v>181</v>
      </c>
      <c r="BS720">
        <v>0</v>
      </c>
      <c r="BW720" s="24" t="str">
        <f ca="1">VLOOKUP(BX720,Data!B:D,3,0)</f>
        <v>김화니</v>
      </c>
      <c r="BX720" s="24" t="str">
        <f>IFERROR(VLOOKUP(M720, 할인점점포등록!E:I, 5, 0), M720)</f>
        <v>복산나이스</v>
      </c>
    </row>
    <row r="721" spans="3:76" ht="16.5" customHeight="1" x14ac:dyDescent="0.3">
      <c r="C721" t="b">
        <v>1</v>
      </c>
      <c r="E721" t="s">
        <v>211</v>
      </c>
      <c r="F721">
        <v>202610070018</v>
      </c>
      <c r="G721" s="21">
        <v>46302</v>
      </c>
      <c r="H721" t="s">
        <v>82</v>
      </c>
      <c r="I721" t="s">
        <v>83</v>
      </c>
      <c r="J721" s="20" t="s">
        <v>212</v>
      </c>
      <c r="K721" s="20" t="s">
        <v>213</v>
      </c>
      <c r="L721" t="s">
        <v>449</v>
      </c>
      <c r="M721" s="20" t="s">
        <v>449</v>
      </c>
      <c r="O721" t="s">
        <v>450</v>
      </c>
      <c r="P721" t="s">
        <v>458</v>
      </c>
      <c r="R721" t="b">
        <v>0</v>
      </c>
      <c r="S721" t="s">
        <v>433</v>
      </c>
      <c r="T721" t="s">
        <v>434</v>
      </c>
      <c r="U721">
        <v>30</v>
      </c>
      <c r="V721" t="s">
        <v>234</v>
      </c>
      <c r="W721" t="s">
        <v>235</v>
      </c>
      <c r="X721" t="s">
        <v>236</v>
      </c>
      <c r="Z721" t="s">
        <v>84</v>
      </c>
      <c r="AA721" s="1">
        <v>17760</v>
      </c>
      <c r="AB721" s="1">
        <v>15984</v>
      </c>
      <c r="AC721">
        <v>40</v>
      </c>
      <c r="AD721" t="b">
        <v>1</v>
      </c>
      <c r="AE721">
        <v>10</v>
      </c>
      <c r="AF721" t="s">
        <v>9</v>
      </c>
      <c r="AG721">
        <v>1</v>
      </c>
      <c r="AH721" s="1">
        <v>15984</v>
      </c>
      <c r="AI721" s="1">
        <v>581236</v>
      </c>
      <c r="AJ721" s="1">
        <v>58124</v>
      </c>
      <c r="AK721" s="1">
        <v>639360</v>
      </c>
      <c r="AL721" s="2">
        <v>581236</v>
      </c>
      <c r="AM721" s="2">
        <v>58124</v>
      </c>
      <c r="AN721" s="22">
        <v>639360</v>
      </c>
      <c r="AP721" t="s">
        <v>84</v>
      </c>
      <c r="AQ721">
        <v>40</v>
      </c>
      <c r="AR721" t="s">
        <v>221</v>
      </c>
      <c r="AS721">
        <v>25001</v>
      </c>
      <c r="AT721" t="b">
        <v>0</v>
      </c>
      <c r="AU721" t="s">
        <v>81</v>
      </c>
      <c r="AW721" t="s">
        <v>222</v>
      </c>
      <c r="AY721" t="s">
        <v>85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639360</v>
      </c>
      <c r="BP721" t="s">
        <v>181</v>
      </c>
      <c r="BS721">
        <v>0</v>
      </c>
      <c r="BW721" s="24" t="str">
        <f ca="1">VLOOKUP(BX721,Data!B:D,3,0)</f>
        <v>김화니</v>
      </c>
      <c r="BX721" s="24" t="str">
        <f>IFERROR(VLOOKUP(M721, 할인점점포등록!E:I, 5, 0), M721)</f>
        <v>복산나이스</v>
      </c>
    </row>
    <row r="722" spans="3:76" ht="16.5" customHeight="1" x14ac:dyDescent="0.3">
      <c r="C722" t="b">
        <v>1</v>
      </c>
      <c r="E722" t="s">
        <v>211</v>
      </c>
      <c r="F722">
        <v>202610070018</v>
      </c>
      <c r="G722" s="21">
        <v>46302</v>
      </c>
      <c r="H722" t="s">
        <v>82</v>
      </c>
      <c r="I722" t="s">
        <v>83</v>
      </c>
      <c r="J722" s="20" t="s">
        <v>212</v>
      </c>
      <c r="K722" s="20" t="s">
        <v>213</v>
      </c>
      <c r="L722" t="s">
        <v>449</v>
      </c>
      <c r="M722" s="20" t="s">
        <v>449</v>
      </c>
      <c r="O722" t="s">
        <v>450</v>
      </c>
      <c r="P722" t="s">
        <v>458</v>
      </c>
      <c r="R722" t="b">
        <v>0</v>
      </c>
      <c r="S722" t="s">
        <v>389</v>
      </c>
      <c r="T722" t="s">
        <v>390</v>
      </c>
      <c r="U722">
        <v>30</v>
      </c>
      <c r="V722" t="s">
        <v>234</v>
      </c>
      <c r="W722" t="s">
        <v>235</v>
      </c>
      <c r="X722" t="s">
        <v>236</v>
      </c>
      <c r="Z722" t="s">
        <v>84</v>
      </c>
      <c r="AA722" s="1">
        <v>19320</v>
      </c>
      <c r="AB722" s="1">
        <v>17388</v>
      </c>
      <c r="AC722">
        <v>10</v>
      </c>
      <c r="AD722" t="b">
        <v>1</v>
      </c>
      <c r="AE722">
        <v>10</v>
      </c>
      <c r="AF722" t="s">
        <v>9</v>
      </c>
      <c r="AG722">
        <v>1</v>
      </c>
      <c r="AH722" s="1">
        <v>17388</v>
      </c>
      <c r="AI722" s="1">
        <v>158073</v>
      </c>
      <c r="AJ722" s="1">
        <v>15807</v>
      </c>
      <c r="AK722" s="1">
        <v>173880</v>
      </c>
      <c r="AL722" s="2">
        <v>158073</v>
      </c>
      <c r="AM722" s="2">
        <v>15807</v>
      </c>
      <c r="AN722" s="22">
        <v>173880</v>
      </c>
      <c r="AP722" t="s">
        <v>84</v>
      </c>
      <c r="AQ722">
        <v>10</v>
      </c>
      <c r="AR722" t="s">
        <v>221</v>
      </c>
      <c r="AS722">
        <v>25001</v>
      </c>
      <c r="AT722" t="b">
        <v>0</v>
      </c>
      <c r="AU722" t="s">
        <v>81</v>
      </c>
      <c r="AW722" t="s">
        <v>222</v>
      </c>
      <c r="AY722" t="s">
        <v>85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173880</v>
      </c>
      <c r="BP722" t="s">
        <v>181</v>
      </c>
      <c r="BS722">
        <v>0</v>
      </c>
      <c r="BW722" s="24" t="str">
        <f ca="1">VLOOKUP(BX722,Data!B:D,3,0)</f>
        <v>김화니</v>
      </c>
      <c r="BX722" s="24" t="str">
        <f>IFERROR(VLOOKUP(M722, 할인점점포등록!E:I, 5, 0), M722)</f>
        <v>복산나이스</v>
      </c>
    </row>
    <row r="723" spans="3:76" ht="16.5" customHeight="1" x14ac:dyDescent="0.3">
      <c r="C723" t="b">
        <v>1</v>
      </c>
      <c r="E723" t="s">
        <v>211</v>
      </c>
      <c r="F723">
        <v>202610070018</v>
      </c>
      <c r="G723" s="21">
        <v>46302</v>
      </c>
      <c r="H723" t="s">
        <v>82</v>
      </c>
      <c r="I723" t="s">
        <v>83</v>
      </c>
      <c r="J723" s="20" t="s">
        <v>212</v>
      </c>
      <c r="K723" s="20" t="s">
        <v>213</v>
      </c>
      <c r="L723" t="s">
        <v>449</v>
      </c>
      <c r="M723" s="20" t="s">
        <v>449</v>
      </c>
      <c r="O723" t="s">
        <v>450</v>
      </c>
      <c r="P723" t="s">
        <v>458</v>
      </c>
      <c r="R723" t="b">
        <v>0</v>
      </c>
      <c r="S723" t="s">
        <v>399</v>
      </c>
      <c r="T723" t="s">
        <v>346</v>
      </c>
      <c r="U723">
        <v>30</v>
      </c>
      <c r="V723" t="s">
        <v>218</v>
      </c>
      <c r="W723" t="s">
        <v>219</v>
      </c>
      <c r="X723" t="s">
        <v>225</v>
      </c>
      <c r="Z723" t="s">
        <v>84</v>
      </c>
      <c r="AA723" s="1">
        <v>15000</v>
      </c>
      <c r="AB723" s="1">
        <v>13500</v>
      </c>
      <c r="AC723">
        <v>5</v>
      </c>
      <c r="AD723" t="b">
        <v>1</v>
      </c>
      <c r="AE723">
        <v>10</v>
      </c>
      <c r="AF723" t="s">
        <v>9</v>
      </c>
      <c r="AG723">
        <v>1</v>
      </c>
      <c r="AH723" s="1">
        <v>13500</v>
      </c>
      <c r="AI723" s="1">
        <v>61364</v>
      </c>
      <c r="AJ723" s="1">
        <v>6136</v>
      </c>
      <c r="AK723" s="1">
        <v>67500</v>
      </c>
      <c r="AL723" s="2">
        <v>61364</v>
      </c>
      <c r="AM723" s="2">
        <v>6136</v>
      </c>
      <c r="AN723" s="22">
        <v>67500</v>
      </c>
      <c r="AP723" t="s">
        <v>84</v>
      </c>
      <c r="AQ723">
        <v>5</v>
      </c>
      <c r="AR723" t="s">
        <v>221</v>
      </c>
      <c r="AS723" t="s">
        <v>396</v>
      </c>
      <c r="AT723" t="b">
        <v>0</v>
      </c>
      <c r="AU723" t="s">
        <v>81</v>
      </c>
      <c r="AW723" t="s">
        <v>222</v>
      </c>
      <c r="AY723" t="s">
        <v>85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67500</v>
      </c>
      <c r="BP723" t="s">
        <v>181</v>
      </c>
      <c r="BS723">
        <v>0</v>
      </c>
      <c r="BW723" s="24" t="str">
        <f ca="1">VLOOKUP(BX723,Data!B:D,3,0)</f>
        <v>김화니</v>
      </c>
      <c r="BX723" s="24" t="str">
        <f>IFERROR(VLOOKUP(M723, 할인점점포등록!E:I, 5, 0), M723)</f>
        <v>복산나이스</v>
      </c>
    </row>
    <row r="724" spans="3:76" ht="16.5" customHeight="1" x14ac:dyDescent="0.3">
      <c r="C724" t="b">
        <v>1</v>
      </c>
      <c r="E724" t="s">
        <v>211</v>
      </c>
      <c r="F724">
        <v>202610070018</v>
      </c>
      <c r="G724" s="21">
        <v>46302</v>
      </c>
      <c r="H724" t="s">
        <v>82</v>
      </c>
      <c r="I724" t="s">
        <v>83</v>
      </c>
      <c r="J724" s="20" t="s">
        <v>212</v>
      </c>
      <c r="K724" s="20" t="s">
        <v>213</v>
      </c>
      <c r="L724" t="s">
        <v>449</v>
      </c>
      <c r="M724" s="20" t="s">
        <v>449</v>
      </c>
      <c r="O724" t="s">
        <v>450</v>
      </c>
      <c r="P724" t="s">
        <v>458</v>
      </c>
      <c r="R724" t="b">
        <v>0</v>
      </c>
      <c r="S724" t="s">
        <v>223</v>
      </c>
      <c r="T724" t="s">
        <v>224</v>
      </c>
      <c r="U724">
        <v>300</v>
      </c>
      <c r="V724" t="s">
        <v>218</v>
      </c>
      <c r="W724" t="s">
        <v>219</v>
      </c>
      <c r="X724" t="s">
        <v>225</v>
      </c>
      <c r="Z724" t="s">
        <v>84</v>
      </c>
      <c r="AA724" s="1">
        <v>44400</v>
      </c>
      <c r="AB724" s="1">
        <v>39960</v>
      </c>
      <c r="AC724">
        <v>15</v>
      </c>
      <c r="AD724" t="b">
        <v>1</v>
      </c>
      <c r="AE724">
        <v>10</v>
      </c>
      <c r="AF724" t="s">
        <v>9</v>
      </c>
      <c r="AG724">
        <v>1</v>
      </c>
      <c r="AH724" s="1">
        <v>39960</v>
      </c>
      <c r="AI724" s="1">
        <v>544909</v>
      </c>
      <c r="AJ724" s="1">
        <v>54491</v>
      </c>
      <c r="AK724" s="1">
        <v>599400</v>
      </c>
      <c r="AL724" s="2">
        <v>544909</v>
      </c>
      <c r="AM724" s="2">
        <v>54491</v>
      </c>
      <c r="AN724" s="22">
        <v>599400</v>
      </c>
      <c r="AP724" t="s">
        <v>84</v>
      </c>
      <c r="AQ724">
        <v>15</v>
      </c>
      <c r="AR724" t="s">
        <v>221</v>
      </c>
      <c r="AS724" t="s">
        <v>1064</v>
      </c>
      <c r="AT724" t="b">
        <v>0</v>
      </c>
      <c r="AU724" t="s">
        <v>81</v>
      </c>
      <c r="AW724" t="s">
        <v>222</v>
      </c>
      <c r="AY724" t="s">
        <v>85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599400</v>
      </c>
      <c r="BP724" t="s">
        <v>181</v>
      </c>
      <c r="BS724">
        <v>0</v>
      </c>
      <c r="BW724" s="24" t="str">
        <f ca="1">VLOOKUP(BX724,Data!B:D,3,0)</f>
        <v>김화니</v>
      </c>
      <c r="BX724" s="24" t="str">
        <f>IFERROR(VLOOKUP(M724, 할인점점포등록!E:I, 5, 0), M724)</f>
        <v>복산나이스</v>
      </c>
    </row>
    <row r="725" spans="3:76" ht="16.5" customHeight="1" x14ac:dyDescent="0.3">
      <c r="C725" t="b">
        <v>1</v>
      </c>
      <c r="E725" t="s">
        <v>211</v>
      </c>
      <c r="F725">
        <v>202610070018</v>
      </c>
      <c r="G725" s="21">
        <v>46302</v>
      </c>
      <c r="H725" t="s">
        <v>82</v>
      </c>
      <c r="I725" t="s">
        <v>83</v>
      </c>
      <c r="J725" s="20" t="s">
        <v>212</v>
      </c>
      <c r="K725" s="20" t="s">
        <v>213</v>
      </c>
      <c r="L725" t="s">
        <v>449</v>
      </c>
      <c r="M725" s="20" t="s">
        <v>449</v>
      </c>
      <c r="O725" t="s">
        <v>450</v>
      </c>
      <c r="P725" t="s">
        <v>458</v>
      </c>
      <c r="R725" t="b">
        <v>0</v>
      </c>
      <c r="S725" t="s">
        <v>267</v>
      </c>
      <c r="T725" t="s">
        <v>224</v>
      </c>
      <c r="U725">
        <v>30</v>
      </c>
      <c r="V725" t="s">
        <v>218</v>
      </c>
      <c r="W725" t="s">
        <v>219</v>
      </c>
      <c r="X725" t="s">
        <v>225</v>
      </c>
      <c r="Z725" t="s">
        <v>84</v>
      </c>
      <c r="AA725" s="1">
        <v>4440</v>
      </c>
      <c r="AB725" s="1">
        <v>3996</v>
      </c>
      <c r="AC725">
        <v>10</v>
      </c>
      <c r="AD725" t="b">
        <v>1</v>
      </c>
      <c r="AE725">
        <v>10</v>
      </c>
      <c r="AF725" t="s">
        <v>9</v>
      </c>
      <c r="AG725">
        <v>1</v>
      </c>
      <c r="AH725" s="1">
        <v>3996</v>
      </c>
      <c r="AI725" s="1">
        <v>36327</v>
      </c>
      <c r="AJ725" s="1">
        <v>3633</v>
      </c>
      <c r="AK725" s="1">
        <v>39960</v>
      </c>
      <c r="AL725" s="2">
        <v>36327</v>
      </c>
      <c r="AM725" s="2">
        <v>3633</v>
      </c>
      <c r="AN725" s="22">
        <v>39960</v>
      </c>
      <c r="AP725" t="s">
        <v>84</v>
      </c>
      <c r="AQ725">
        <v>10</v>
      </c>
      <c r="AR725" t="s">
        <v>221</v>
      </c>
      <c r="AS725" t="s">
        <v>268</v>
      </c>
      <c r="AT725" t="b">
        <v>0</v>
      </c>
      <c r="AU725" t="s">
        <v>81</v>
      </c>
      <c r="AW725" t="s">
        <v>222</v>
      </c>
      <c r="AY725" t="s">
        <v>85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39960</v>
      </c>
      <c r="BP725" t="s">
        <v>181</v>
      </c>
      <c r="BS725">
        <v>0</v>
      </c>
      <c r="BW725" s="24" t="str">
        <f ca="1">VLOOKUP(BX725,Data!B:D,3,0)</f>
        <v>김화니</v>
      </c>
      <c r="BX725" s="24" t="str">
        <f>IFERROR(VLOOKUP(M725, 할인점점포등록!E:I, 5, 0), M725)</f>
        <v>복산나이스</v>
      </c>
    </row>
    <row r="726" spans="3:76" ht="16.5" customHeight="1" x14ac:dyDescent="0.3">
      <c r="C726" t="b">
        <v>1</v>
      </c>
      <c r="E726" t="s">
        <v>211</v>
      </c>
      <c r="F726">
        <v>202610070018</v>
      </c>
      <c r="G726" s="21">
        <v>46302</v>
      </c>
      <c r="H726" t="s">
        <v>82</v>
      </c>
      <c r="I726" t="s">
        <v>83</v>
      </c>
      <c r="J726" s="20" t="s">
        <v>212</v>
      </c>
      <c r="K726" s="20" t="s">
        <v>213</v>
      </c>
      <c r="L726" t="s">
        <v>449</v>
      </c>
      <c r="M726" s="20" t="s">
        <v>449</v>
      </c>
      <c r="O726" t="s">
        <v>450</v>
      </c>
      <c r="P726" t="s">
        <v>458</v>
      </c>
      <c r="R726" t="b">
        <v>0</v>
      </c>
      <c r="S726" t="s">
        <v>367</v>
      </c>
      <c r="T726" t="s">
        <v>368</v>
      </c>
      <c r="U726">
        <v>100</v>
      </c>
      <c r="V726" t="s">
        <v>234</v>
      </c>
      <c r="W726" t="s">
        <v>235</v>
      </c>
      <c r="X726" t="s">
        <v>236</v>
      </c>
      <c r="Z726" t="s">
        <v>84</v>
      </c>
      <c r="AA726" s="1">
        <v>30000</v>
      </c>
      <c r="AB726" s="1">
        <v>27000</v>
      </c>
      <c r="AC726">
        <v>10</v>
      </c>
      <c r="AD726" t="b">
        <v>1</v>
      </c>
      <c r="AE726">
        <v>10</v>
      </c>
      <c r="AF726" t="s">
        <v>9</v>
      </c>
      <c r="AG726">
        <v>1</v>
      </c>
      <c r="AH726" s="1">
        <v>27000</v>
      </c>
      <c r="AI726" s="1">
        <v>245455</v>
      </c>
      <c r="AJ726" s="1">
        <v>24545</v>
      </c>
      <c r="AK726" s="1">
        <v>270000</v>
      </c>
      <c r="AL726" s="2">
        <v>245455</v>
      </c>
      <c r="AM726" s="2">
        <v>24545</v>
      </c>
      <c r="AN726" s="22">
        <v>270000</v>
      </c>
      <c r="AP726" t="s">
        <v>84</v>
      </c>
      <c r="AQ726">
        <v>10</v>
      </c>
      <c r="AR726" t="s">
        <v>221</v>
      </c>
      <c r="AS726">
        <v>25003</v>
      </c>
      <c r="AT726" t="b">
        <v>0</v>
      </c>
      <c r="AU726" t="s">
        <v>81</v>
      </c>
      <c r="AW726" t="s">
        <v>222</v>
      </c>
      <c r="AY726" t="s">
        <v>85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270000</v>
      </c>
      <c r="BP726" t="s">
        <v>181</v>
      </c>
      <c r="BS726">
        <v>0</v>
      </c>
      <c r="BW726" s="24" t="str">
        <f ca="1">VLOOKUP(BX726,Data!B:D,3,0)</f>
        <v>김화니</v>
      </c>
      <c r="BX726" s="24" t="str">
        <f>IFERROR(VLOOKUP(M726, 할인점점포등록!E:I, 5, 0), M726)</f>
        <v>복산나이스</v>
      </c>
    </row>
    <row r="727" spans="3:76" ht="16.5" customHeight="1" x14ac:dyDescent="0.3">
      <c r="C727" t="b">
        <v>1</v>
      </c>
      <c r="E727" t="s">
        <v>211</v>
      </c>
      <c r="F727">
        <v>202610070018</v>
      </c>
      <c r="G727" s="21">
        <v>46302</v>
      </c>
      <c r="H727" t="s">
        <v>82</v>
      </c>
      <c r="I727" t="s">
        <v>83</v>
      </c>
      <c r="J727" s="20" t="s">
        <v>212</v>
      </c>
      <c r="K727" s="20" t="s">
        <v>213</v>
      </c>
      <c r="L727" t="s">
        <v>449</v>
      </c>
      <c r="M727" s="20" t="s">
        <v>449</v>
      </c>
      <c r="O727" t="s">
        <v>450</v>
      </c>
      <c r="P727" t="s">
        <v>458</v>
      </c>
      <c r="R727" t="b">
        <v>0</v>
      </c>
      <c r="S727" t="s">
        <v>369</v>
      </c>
      <c r="T727" t="s">
        <v>370</v>
      </c>
      <c r="U727">
        <v>60</v>
      </c>
      <c r="V727" t="s">
        <v>234</v>
      </c>
      <c r="W727" t="s">
        <v>235</v>
      </c>
      <c r="X727" t="s">
        <v>236</v>
      </c>
      <c r="Z727" t="s">
        <v>84</v>
      </c>
      <c r="AA727" s="1">
        <v>28980</v>
      </c>
      <c r="AB727" s="1">
        <v>26082</v>
      </c>
      <c r="AC727">
        <v>5</v>
      </c>
      <c r="AD727" t="b">
        <v>1</v>
      </c>
      <c r="AE727">
        <v>10</v>
      </c>
      <c r="AF727" t="s">
        <v>9</v>
      </c>
      <c r="AG727">
        <v>1</v>
      </c>
      <c r="AH727" s="1">
        <v>26082</v>
      </c>
      <c r="AI727" s="1">
        <v>118555</v>
      </c>
      <c r="AJ727" s="1">
        <v>11855</v>
      </c>
      <c r="AK727" s="1">
        <v>130410</v>
      </c>
      <c r="AL727" s="2">
        <v>118555</v>
      </c>
      <c r="AM727" s="2">
        <v>11855</v>
      </c>
      <c r="AN727" s="22">
        <v>130410</v>
      </c>
      <c r="AP727" t="s">
        <v>84</v>
      </c>
      <c r="AQ727">
        <v>5</v>
      </c>
      <c r="AR727" t="s">
        <v>221</v>
      </c>
      <c r="AS727">
        <v>26002</v>
      </c>
      <c r="AT727" t="b">
        <v>0</v>
      </c>
      <c r="AU727" t="s">
        <v>81</v>
      </c>
      <c r="AW727" t="s">
        <v>222</v>
      </c>
      <c r="AY727" t="s">
        <v>85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130410</v>
      </c>
      <c r="BP727" t="s">
        <v>181</v>
      </c>
      <c r="BS727">
        <v>0</v>
      </c>
      <c r="BW727" s="24" t="str">
        <f ca="1">VLOOKUP(BX727,Data!B:D,3,0)</f>
        <v>김화니</v>
      </c>
      <c r="BX727" s="24" t="str">
        <f>IFERROR(VLOOKUP(M727, 할인점점포등록!E:I, 5, 0), M727)</f>
        <v>복산나이스</v>
      </c>
    </row>
    <row r="728" spans="3:76" ht="16.5" customHeight="1" x14ac:dyDescent="0.3">
      <c r="C728" t="b">
        <v>1</v>
      </c>
      <c r="E728" t="s">
        <v>211</v>
      </c>
      <c r="F728">
        <v>202610070018</v>
      </c>
      <c r="G728" s="21">
        <v>46302</v>
      </c>
      <c r="H728" t="s">
        <v>82</v>
      </c>
      <c r="I728" t="s">
        <v>83</v>
      </c>
      <c r="J728" s="20" t="s">
        <v>212</v>
      </c>
      <c r="K728" s="20" t="s">
        <v>213</v>
      </c>
      <c r="L728" t="s">
        <v>449</v>
      </c>
      <c r="M728" s="20" t="s">
        <v>449</v>
      </c>
      <c r="O728" t="s">
        <v>450</v>
      </c>
      <c r="P728" t="s">
        <v>458</v>
      </c>
      <c r="R728" t="b">
        <v>0</v>
      </c>
      <c r="S728" t="s">
        <v>371</v>
      </c>
      <c r="T728" t="s">
        <v>372</v>
      </c>
      <c r="U728">
        <v>30</v>
      </c>
      <c r="V728" t="s">
        <v>234</v>
      </c>
      <c r="W728" t="s">
        <v>235</v>
      </c>
      <c r="X728" t="s">
        <v>236</v>
      </c>
      <c r="Z728" t="s">
        <v>84</v>
      </c>
      <c r="AA728" s="1">
        <v>10020</v>
      </c>
      <c r="AB728" s="1">
        <v>9018</v>
      </c>
      <c r="AC728">
        <v>5</v>
      </c>
      <c r="AD728" t="b">
        <v>1</v>
      </c>
      <c r="AE728">
        <v>10</v>
      </c>
      <c r="AF728" t="s">
        <v>9</v>
      </c>
      <c r="AG728">
        <v>1</v>
      </c>
      <c r="AH728" s="1">
        <v>9018</v>
      </c>
      <c r="AI728" s="1">
        <v>40991</v>
      </c>
      <c r="AJ728" s="1">
        <v>4099</v>
      </c>
      <c r="AK728" s="1">
        <v>45090</v>
      </c>
      <c r="AL728" s="2">
        <v>40991</v>
      </c>
      <c r="AM728" s="2">
        <v>4099</v>
      </c>
      <c r="AN728" s="22">
        <v>45090</v>
      </c>
      <c r="AP728" t="s">
        <v>84</v>
      </c>
      <c r="AQ728">
        <v>5</v>
      </c>
      <c r="AR728" t="s">
        <v>221</v>
      </c>
      <c r="AS728">
        <v>25001</v>
      </c>
      <c r="AT728" t="b">
        <v>0</v>
      </c>
      <c r="AU728" t="s">
        <v>81</v>
      </c>
      <c r="AW728" t="s">
        <v>222</v>
      </c>
      <c r="AY728" t="s">
        <v>85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45090</v>
      </c>
      <c r="BP728" t="s">
        <v>181</v>
      </c>
      <c r="BS728">
        <v>0</v>
      </c>
      <c r="BW728" s="24" t="str">
        <f ca="1">VLOOKUP(BX728,Data!B:D,3,0)</f>
        <v>김화니</v>
      </c>
      <c r="BX728" s="24" t="str">
        <f>IFERROR(VLOOKUP(M728, 할인점점포등록!E:I, 5, 0), M728)</f>
        <v>복산나이스</v>
      </c>
    </row>
    <row r="729" spans="3:76" ht="16.5" customHeight="1" x14ac:dyDescent="0.3">
      <c r="C729" t="b">
        <v>1</v>
      </c>
      <c r="E729" t="s">
        <v>211</v>
      </c>
      <c r="F729">
        <v>202610070018</v>
      </c>
      <c r="G729" s="21">
        <v>46302</v>
      </c>
      <c r="H729" t="s">
        <v>82</v>
      </c>
      <c r="I729" t="s">
        <v>83</v>
      </c>
      <c r="J729" s="20" t="s">
        <v>212</v>
      </c>
      <c r="K729" s="20" t="s">
        <v>213</v>
      </c>
      <c r="L729" t="s">
        <v>449</v>
      </c>
      <c r="M729" s="20" t="s">
        <v>449</v>
      </c>
      <c r="O729" t="s">
        <v>450</v>
      </c>
      <c r="P729" t="s">
        <v>458</v>
      </c>
      <c r="R729" t="b">
        <v>0</v>
      </c>
      <c r="S729" t="s">
        <v>254</v>
      </c>
      <c r="T729" t="s">
        <v>255</v>
      </c>
      <c r="U729">
        <v>10</v>
      </c>
      <c r="V729" t="s">
        <v>218</v>
      </c>
      <c r="W729" t="s">
        <v>256</v>
      </c>
      <c r="X729" t="s">
        <v>257</v>
      </c>
      <c r="Z729" t="s">
        <v>84</v>
      </c>
      <c r="AA729" s="1">
        <v>6780</v>
      </c>
      <c r="AB729" s="1">
        <v>6102</v>
      </c>
      <c r="AC729">
        <v>10</v>
      </c>
      <c r="AD729" t="b">
        <v>1</v>
      </c>
      <c r="AE729">
        <v>10</v>
      </c>
      <c r="AF729" t="s">
        <v>9</v>
      </c>
      <c r="AG729">
        <v>1</v>
      </c>
      <c r="AH729" s="1">
        <v>6102</v>
      </c>
      <c r="AI729" s="1">
        <v>55472.71</v>
      </c>
      <c r="AJ729" s="1">
        <v>5547.29</v>
      </c>
      <c r="AK729" s="1">
        <v>61020</v>
      </c>
      <c r="AL729" s="2">
        <v>55473</v>
      </c>
      <c r="AM729" s="2">
        <v>5547</v>
      </c>
      <c r="AN729" s="22">
        <v>61020</v>
      </c>
      <c r="AP729" t="s">
        <v>84</v>
      </c>
      <c r="AQ729">
        <v>10</v>
      </c>
      <c r="AR729" t="s">
        <v>221</v>
      </c>
      <c r="AS729">
        <v>25005</v>
      </c>
      <c r="AT729" t="b">
        <v>0</v>
      </c>
      <c r="AU729" t="s">
        <v>81</v>
      </c>
      <c r="AW729" t="s">
        <v>222</v>
      </c>
      <c r="AY729" t="s">
        <v>85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61020</v>
      </c>
      <c r="BP729" t="s">
        <v>181</v>
      </c>
      <c r="BS729">
        <v>0</v>
      </c>
      <c r="BW729" s="24" t="str">
        <f ca="1">VLOOKUP(BX729,Data!B:D,3,0)</f>
        <v>김화니</v>
      </c>
      <c r="BX729" s="24" t="str">
        <f>IFERROR(VLOOKUP(M729, 할인점점포등록!E:I, 5, 0), M729)</f>
        <v>복산나이스</v>
      </c>
    </row>
    <row r="730" spans="3:76" ht="16.5" customHeight="1" x14ac:dyDescent="0.3">
      <c r="C730" t="b">
        <v>1</v>
      </c>
      <c r="E730" t="s">
        <v>211</v>
      </c>
      <c r="F730">
        <v>202610070018</v>
      </c>
      <c r="G730" s="21">
        <v>46302</v>
      </c>
      <c r="H730" t="s">
        <v>82</v>
      </c>
      <c r="I730" t="s">
        <v>83</v>
      </c>
      <c r="J730" s="20" t="s">
        <v>212</v>
      </c>
      <c r="K730" s="20" t="s">
        <v>213</v>
      </c>
      <c r="L730" t="s">
        <v>449</v>
      </c>
      <c r="M730" s="20" t="s">
        <v>449</v>
      </c>
      <c r="O730" t="s">
        <v>450</v>
      </c>
      <c r="P730" t="s">
        <v>458</v>
      </c>
      <c r="R730" t="b">
        <v>0</v>
      </c>
      <c r="S730" t="s">
        <v>254</v>
      </c>
      <c r="T730" t="s">
        <v>255</v>
      </c>
      <c r="U730">
        <v>10</v>
      </c>
      <c r="V730" t="s">
        <v>218</v>
      </c>
      <c r="W730" t="s">
        <v>256</v>
      </c>
      <c r="X730" t="s">
        <v>257</v>
      </c>
      <c r="Z730" t="s">
        <v>84</v>
      </c>
      <c r="AA730" s="1">
        <v>6780</v>
      </c>
      <c r="AB730" s="1">
        <v>6102</v>
      </c>
      <c r="AC730">
        <v>60</v>
      </c>
      <c r="AD730" t="b">
        <v>1</v>
      </c>
      <c r="AE730">
        <v>10</v>
      </c>
      <c r="AF730" t="s">
        <v>9</v>
      </c>
      <c r="AG730">
        <v>1</v>
      </c>
      <c r="AH730" s="1">
        <v>6102</v>
      </c>
      <c r="AI730" s="1">
        <v>332836.28999999998</v>
      </c>
      <c r="AJ730" s="1">
        <v>33283.71</v>
      </c>
      <c r="AK730" s="1">
        <v>366120</v>
      </c>
      <c r="AL730" s="2">
        <v>332836</v>
      </c>
      <c r="AM730" s="2">
        <v>33284</v>
      </c>
      <c r="AN730" s="22">
        <v>366120</v>
      </c>
      <c r="AP730" t="s">
        <v>84</v>
      </c>
      <c r="AQ730">
        <v>60</v>
      </c>
      <c r="AR730" t="s">
        <v>221</v>
      </c>
      <c r="AS730">
        <v>26001</v>
      </c>
      <c r="AT730" t="b">
        <v>0</v>
      </c>
      <c r="AU730" t="s">
        <v>81</v>
      </c>
      <c r="AW730" t="s">
        <v>222</v>
      </c>
      <c r="AY730" t="s">
        <v>85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366120</v>
      </c>
      <c r="BP730" t="s">
        <v>181</v>
      </c>
      <c r="BS730">
        <v>0</v>
      </c>
      <c r="BW730" s="24" t="str">
        <f ca="1">VLOOKUP(BX730,Data!B:D,3,0)</f>
        <v>김화니</v>
      </c>
      <c r="BX730" s="24" t="str">
        <f>IFERROR(VLOOKUP(M730, 할인점점포등록!E:I, 5, 0), M730)</f>
        <v>복산나이스</v>
      </c>
    </row>
    <row r="731" spans="3:76" ht="16.5" customHeight="1" x14ac:dyDescent="0.3">
      <c r="C731" t="b">
        <v>1</v>
      </c>
      <c r="E731" t="s">
        <v>211</v>
      </c>
      <c r="F731">
        <v>202610070018</v>
      </c>
      <c r="G731" s="21">
        <v>46302</v>
      </c>
      <c r="H731" t="s">
        <v>82</v>
      </c>
      <c r="I731" t="s">
        <v>83</v>
      </c>
      <c r="J731" s="20" t="s">
        <v>212</v>
      </c>
      <c r="K731" s="20" t="s">
        <v>213</v>
      </c>
      <c r="L731" t="s">
        <v>449</v>
      </c>
      <c r="M731" s="20" t="s">
        <v>449</v>
      </c>
      <c r="O731" t="s">
        <v>450</v>
      </c>
      <c r="P731" t="s">
        <v>458</v>
      </c>
      <c r="R731" t="b">
        <v>0</v>
      </c>
      <c r="S731" t="s">
        <v>996</v>
      </c>
      <c r="T731" t="s">
        <v>997</v>
      </c>
      <c r="U731">
        <v>30</v>
      </c>
      <c r="V731" t="s">
        <v>234</v>
      </c>
      <c r="W731" t="s">
        <v>235</v>
      </c>
      <c r="X731" t="s">
        <v>236</v>
      </c>
      <c r="Z731" t="s">
        <v>84</v>
      </c>
      <c r="AA731" s="1">
        <v>10560</v>
      </c>
      <c r="AB731" s="1">
        <v>9504</v>
      </c>
      <c r="AC731">
        <v>5</v>
      </c>
      <c r="AD731" t="b">
        <v>1</v>
      </c>
      <c r="AE731">
        <v>10</v>
      </c>
      <c r="AF731" t="s">
        <v>9</v>
      </c>
      <c r="AG731">
        <v>1</v>
      </c>
      <c r="AH731" s="1">
        <v>9504</v>
      </c>
      <c r="AI731" s="1">
        <v>43200</v>
      </c>
      <c r="AJ731" s="1">
        <v>4320</v>
      </c>
      <c r="AK731" s="1">
        <v>47520</v>
      </c>
      <c r="AL731" s="2">
        <v>43200</v>
      </c>
      <c r="AM731" s="2">
        <v>4320</v>
      </c>
      <c r="AN731" s="22">
        <v>47520</v>
      </c>
      <c r="AP731" t="s">
        <v>84</v>
      </c>
      <c r="AQ731">
        <v>5</v>
      </c>
      <c r="AR731" t="s">
        <v>221</v>
      </c>
      <c r="AS731" t="s">
        <v>231</v>
      </c>
      <c r="AT731" t="b">
        <v>0</v>
      </c>
      <c r="AU731" t="s">
        <v>81</v>
      </c>
      <c r="AW731" t="s">
        <v>222</v>
      </c>
      <c r="AY731" t="s">
        <v>85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47520</v>
      </c>
      <c r="BP731" t="s">
        <v>181</v>
      </c>
      <c r="BS731">
        <v>0</v>
      </c>
      <c r="BW731" s="24" t="str">
        <f ca="1">VLOOKUP(BX731,Data!B:D,3,0)</f>
        <v>김화니</v>
      </c>
      <c r="BX731" s="24" t="str">
        <f>IFERROR(VLOOKUP(M731, 할인점점포등록!E:I, 5, 0), M731)</f>
        <v>복산나이스</v>
      </c>
    </row>
    <row r="732" spans="3:76" ht="16.5" customHeight="1" x14ac:dyDescent="0.3">
      <c r="C732" t="b">
        <v>1</v>
      </c>
      <c r="E732" t="s">
        <v>211</v>
      </c>
      <c r="F732">
        <v>202610070018</v>
      </c>
      <c r="G732" s="21">
        <v>46302</v>
      </c>
      <c r="H732" t="s">
        <v>82</v>
      </c>
      <c r="I732" t="s">
        <v>83</v>
      </c>
      <c r="J732" s="20" t="s">
        <v>212</v>
      </c>
      <c r="K732" s="20" t="s">
        <v>213</v>
      </c>
      <c r="L732" t="s">
        <v>449</v>
      </c>
      <c r="M732" s="20" t="s">
        <v>449</v>
      </c>
      <c r="O732" t="s">
        <v>450</v>
      </c>
      <c r="P732" t="s">
        <v>458</v>
      </c>
      <c r="R732" t="b">
        <v>0</v>
      </c>
      <c r="S732" t="s">
        <v>373</v>
      </c>
      <c r="T732" t="s">
        <v>374</v>
      </c>
      <c r="U732">
        <v>1</v>
      </c>
      <c r="V732" t="s">
        <v>234</v>
      </c>
      <c r="W732" t="s">
        <v>375</v>
      </c>
      <c r="X732" t="s">
        <v>376</v>
      </c>
      <c r="Z732" t="s">
        <v>84</v>
      </c>
      <c r="AA732" s="1">
        <v>9000</v>
      </c>
      <c r="AB732" s="1">
        <v>8100</v>
      </c>
      <c r="AC732">
        <v>10</v>
      </c>
      <c r="AD732" t="b">
        <v>1</v>
      </c>
      <c r="AE732">
        <v>10</v>
      </c>
      <c r="AF732" t="s">
        <v>9</v>
      </c>
      <c r="AG732">
        <v>1</v>
      </c>
      <c r="AH732" s="1">
        <v>8100</v>
      </c>
      <c r="AI732" s="1">
        <v>73636</v>
      </c>
      <c r="AJ732" s="1">
        <v>7364</v>
      </c>
      <c r="AK732" s="1">
        <v>81000</v>
      </c>
      <c r="AL732" s="2">
        <v>73636</v>
      </c>
      <c r="AM732" s="2">
        <v>7364</v>
      </c>
      <c r="AN732" s="22">
        <v>81000</v>
      </c>
      <c r="AP732" t="s">
        <v>84</v>
      </c>
      <c r="AQ732">
        <v>10</v>
      </c>
      <c r="AR732" t="s">
        <v>221</v>
      </c>
      <c r="AS732">
        <v>25001</v>
      </c>
      <c r="AT732" t="b">
        <v>0</v>
      </c>
      <c r="AU732" t="s">
        <v>81</v>
      </c>
      <c r="AW732" t="s">
        <v>222</v>
      </c>
      <c r="AY732" t="s">
        <v>85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81000</v>
      </c>
      <c r="BP732" t="s">
        <v>181</v>
      </c>
      <c r="BS732">
        <v>0</v>
      </c>
      <c r="BW732" s="24" t="str">
        <f ca="1">VLOOKUP(BX732,Data!B:D,3,0)</f>
        <v>김화니</v>
      </c>
      <c r="BX732" s="24" t="str">
        <f>IFERROR(VLOOKUP(M732, 할인점점포등록!E:I, 5, 0), M732)</f>
        <v>복산나이스</v>
      </c>
    </row>
    <row r="733" spans="3:76" ht="16.5" customHeight="1" x14ac:dyDescent="0.3">
      <c r="C733" t="b">
        <v>1</v>
      </c>
      <c r="E733" t="s">
        <v>211</v>
      </c>
      <c r="F733">
        <v>202610070018</v>
      </c>
      <c r="G733" s="21">
        <v>46302</v>
      </c>
      <c r="H733" t="s">
        <v>82</v>
      </c>
      <c r="I733" t="s">
        <v>83</v>
      </c>
      <c r="J733" s="20" t="s">
        <v>212</v>
      </c>
      <c r="K733" s="20" t="s">
        <v>213</v>
      </c>
      <c r="L733" t="s">
        <v>449</v>
      </c>
      <c r="M733" s="20" t="s">
        <v>449</v>
      </c>
      <c r="O733" t="s">
        <v>450</v>
      </c>
      <c r="P733" t="s">
        <v>458</v>
      </c>
      <c r="R733" t="b">
        <v>0</v>
      </c>
      <c r="S733" t="s">
        <v>272</v>
      </c>
      <c r="T733" t="s">
        <v>230</v>
      </c>
      <c r="U733">
        <v>300</v>
      </c>
      <c r="V733" t="s">
        <v>218</v>
      </c>
      <c r="W733" t="s">
        <v>219</v>
      </c>
      <c r="X733" t="s">
        <v>225</v>
      </c>
      <c r="Z733" t="s">
        <v>84</v>
      </c>
      <c r="AA733" s="1">
        <v>37500</v>
      </c>
      <c r="AB733" s="1">
        <v>33750</v>
      </c>
      <c r="AC733">
        <v>10</v>
      </c>
      <c r="AD733" t="b">
        <v>1</v>
      </c>
      <c r="AE733">
        <v>10</v>
      </c>
      <c r="AF733" t="s">
        <v>9</v>
      </c>
      <c r="AG733">
        <v>1</v>
      </c>
      <c r="AH733" s="1">
        <v>33750</v>
      </c>
      <c r="AI733" s="1">
        <v>306818</v>
      </c>
      <c r="AJ733" s="1">
        <v>30682</v>
      </c>
      <c r="AK733" s="1">
        <v>337500</v>
      </c>
      <c r="AL733" s="2">
        <v>306818</v>
      </c>
      <c r="AM733" s="2">
        <v>30682</v>
      </c>
      <c r="AN733" s="22">
        <v>337500</v>
      </c>
      <c r="AP733" t="s">
        <v>84</v>
      </c>
      <c r="AQ733">
        <v>10</v>
      </c>
      <c r="AR733" t="s">
        <v>221</v>
      </c>
      <c r="AS733" t="s">
        <v>1049</v>
      </c>
      <c r="AT733" t="b">
        <v>0</v>
      </c>
      <c r="AU733" t="s">
        <v>81</v>
      </c>
      <c r="AW733" t="s">
        <v>222</v>
      </c>
      <c r="AY733" t="s">
        <v>85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337500</v>
      </c>
      <c r="BP733" t="s">
        <v>181</v>
      </c>
      <c r="BS733">
        <v>0</v>
      </c>
      <c r="BW733" s="24" t="str">
        <f ca="1">VLOOKUP(BX733,Data!B:D,3,0)</f>
        <v>김화니</v>
      </c>
      <c r="BX733" s="24" t="str">
        <f>IFERROR(VLOOKUP(M733, 할인점점포등록!E:I, 5, 0), M733)</f>
        <v>복산나이스</v>
      </c>
    </row>
    <row r="734" spans="3:76" ht="16.5" customHeight="1" x14ac:dyDescent="0.3">
      <c r="C734" t="b">
        <v>1</v>
      </c>
      <c r="E734" t="s">
        <v>211</v>
      </c>
      <c r="F734">
        <v>202610070018</v>
      </c>
      <c r="G734" s="21">
        <v>46302</v>
      </c>
      <c r="H734" t="s">
        <v>82</v>
      </c>
      <c r="I734" t="s">
        <v>83</v>
      </c>
      <c r="J734" s="20" t="s">
        <v>212</v>
      </c>
      <c r="K734" s="20" t="s">
        <v>213</v>
      </c>
      <c r="L734" t="s">
        <v>449</v>
      </c>
      <c r="M734" s="20" t="s">
        <v>449</v>
      </c>
      <c r="O734" t="s">
        <v>450</v>
      </c>
      <c r="P734" t="s">
        <v>458</v>
      </c>
      <c r="R734" t="b">
        <v>0</v>
      </c>
      <c r="S734" t="s">
        <v>229</v>
      </c>
      <c r="T734" t="s">
        <v>230</v>
      </c>
      <c r="U734">
        <v>30</v>
      </c>
      <c r="V734" t="s">
        <v>218</v>
      </c>
      <c r="W734" t="s">
        <v>219</v>
      </c>
      <c r="X734" t="s">
        <v>225</v>
      </c>
      <c r="Z734" t="s">
        <v>84</v>
      </c>
      <c r="AA734" s="1">
        <v>3750</v>
      </c>
      <c r="AB734" s="1">
        <v>3375</v>
      </c>
      <c r="AC734">
        <v>10</v>
      </c>
      <c r="AD734" t="b">
        <v>1</v>
      </c>
      <c r="AE734">
        <v>10</v>
      </c>
      <c r="AF734" t="s">
        <v>9</v>
      </c>
      <c r="AG734">
        <v>1</v>
      </c>
      <c r="AH734" s="1">
        <v>3375</v>
      </c>
      <c r="AI734" s="1">
        <v>30682</v>
      </c>
      <c r="AJ734" s="1">
        <v>3068</v>
      </c>
      <c r="AK734" s="1">
        <v>33750</v>
      </c>
      <c r="AL734" s="2">
        <v>30682</v>
      </c>
      <c r="AM734" s="2">
        <v>3068</v>
      </c>
      <c r="AN734" s="22">
        <v>33750</v>
      </c>
      <c r="AP734" t="s">
        <v>84</v>
      </c>
      <c r="AQ734">
        <v>10</v>
      </c>
      <c r="AR734" t="s">
        <v>221</v>
      </c>
      <c r="AS734" t="s">
        <v>231</v>
      </c>
      <c r="AT734" t="b">
        <v>0</v>
      </c>
      <c r="AU734" t="s">
        <v>81</v>
      </c>
      <c r="AW734" t="s">
        <v>222</v>
      </c>
      <c r="AY734" t="s">
        <v>85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33750</v>
      </c>
      <c r="BP734" t="s">
        <v>181</v>
      </c>
      <c r="BS734">
        <v>0</v>
      </c>
      <c r="BW734" s="24" t="str">
        <f ca="1">VLOOKUP(BX734,Data!B:D,3,0)</f>
        <v>김화니</v>
      </c>
      <c r="BX734" s="24" t="str">
        <f>IFERROR(VLOOKUP(M734, 할인점점포등록!E:I, 5, 0), M734)</f>
        <v>복산나이스</v>
      </c>
    </row>
    <row r="735" spans="3:76" ht="16.5" customHeight="1" x14ac:dyDescent="0.3">
      <c r="C735" t="b">
        <v>1</v>
      </c>
      <c r="E735" t="s">
        <v>211</v>
      </c>
      <c r="F735">
        <v>202610070018</v>
      </c>
      <c r="G735" s="21">
        <v>46302</v>
      </c>
      <c r="H735" t="s">
        <v>82</v>
      </c>
      <c r="I735" t="s">
        <v>83</v>
      </c>
      <c r="J735" s="20" t="s">
        <v>212</v>
      </c>
      <c r="K735" s="20" t="s">
        <v>213</v>
      </c>
      <c r="L735" t="s">
        <v>449</v>
      </c>
      <c r="M735" s="20" t="s">
        <v>449</v>
      </c>
      <c r="O735" t="s">
        <v>450</v>
      </c>
      <c r="P735" t="s">
        <v>458</v>
      </c>
      <c r="R735" t="b">
        <v>0</v>
      </c>
      <c r="S735" t="s">
        <v>414</v>
      </c>
      <c r="T735" t="s">
        <v>395</v>
      </c>
      <c r="U735">
        <v>500</v>
      </c>
      <c r="V735" t="s">
        <v>234</v>
      </c>
      <c r="W735" t="s">
        <v>235</v>
      </c>
      <c r="X735" t="s">
        <v>236</v>
      </c>
      <c r="Z735" t="s">
        <v>84</v>
      </c>
      <c r="AA735" s="1">
        <v>62500</v>
      </c>
      <c r="AB735" s="1">
        <v>56250</v>
      </c>
      <c r="AC735">
        <v>3</v>
      </c>
      <c r="AD735" t="b">
        <v>1</v>
      </c>
      <c r="AE735">
        <v>10</v>
      </c>
      <c r="AF735" t="s">
        <v>9</v>
      </c>
      <c r="AG735">
        <v>1</v>
      </c>
      <c r="AH735" s="1">
        <v>56250</v>
      </c>
      <c r="AI735" s="1">
        <v>153409</v>
      </c>
      <c r="AJ735" s="1">
        <v>15341</v>
      </c>
      <c r="AK735" s="1">
        <v>168750</v>
      </c>
      <c r="AL735" s="2">
        <v>153409</v>
      </c>
      <c r="AM735" s="2">
        <v>15341</v>
      </c>
      <c r="AN735" s="22">
        <v>168750</v>
      </c>
      <c r="AP735" t="s">
        <v>84</v>
      </c>
      <c r="AQ735">
        <v>3</v>
      </c>
      <c r="AR735" t="s">
        <v>221</v>
      </c>
      <c r="AS735" t="s">
        <v>271</v>
      </c>
      <c r="AT735" t="b">
        <v>0</v>
      </c>
      <c r="AU735" t="s">
        <v>81</v>
      </c>
      <c r="AW735" t="s">
        <v>222</v>
      </c>
      <c r="AY735" t="s">
        <v>85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168750</v>
      </c>
      <c r="BP735" t="s">
        <v>181</v>
      </c>
      <c r="BS735">
        <v>0</v>
      </c>
      <c r="BW735" s="24" t="str">
        <f ca="1">VLOOKUP(BX735,Data!B:D,3,0)</f>
        <v>김화니</v>
      </c>
      <c r="BX735" s="24" t="str">
        <f>IFERROR(VLOOKUP(M735, 할인점점포등록!E:I, 5, 0), M735)</f>
        <v>복산나이스</v>
      </c>
    </row>
    <row r="736" spans="3:76" ht="16.5" customHeight="1" x14ac:dyDescent="0.3">
      <c r="C736" t="b">
        <v>1</v>
      </c>
      <c r="E736" t="s">
        <v>211</v>
      </c>
      <c r="F736">
        <v>202610070018</v>
      </c>
      <c r="G736" s="21">
        <v>46302</v>
      </c>
      <c r="H736" t="s">
        <v>82</v>
      </c>
      <c r="I736" t="s">
        <v>83</v>
      </c>
      <c r="J736" s="20" t="s">
        <v>212</v>
      </c>
      <c r="K736" s="20" t="s">
        <v>213</v>
      </c>
      <c r="L736" t="s">
        <v>449</v>
      </c>
      <c r="M736" s="20" t="s">
        <v>449</v>
      </c>
      <c r="O736" t="s">
        <v>450</v>
      </c>
      <c r="P736" t="s">
        <v>458</v>
      </c>
      <c r="R736" t="b">
        <v>0</v>
      </c>
      <c r="S736" t="s">
        <v>216</v>
      </c>
      <c r="T736" t="s">
        <v>217</v>
      </c>
      <c r="U736">
        <v>90</v>
      </c>
      <c r="V736" t="s">
        <v>218</v>
      </c>
      <c r="W736" t="s">
        <v>219</v>
      </c>
      <c r="X736" t="s">
        <v>220</v>
      </c>
      <c r="Z736" t="s">
        <v>84</v>
      </c>
      <c r="AA736" s="1">
        <v>36000</v>
      </c>
      <c r="AB736" s="1">
        <v>32400</v>
      </c>
      <c r="AC736">
        <v>30</v>
      </c>
      <c r="AD736" t="b">
        <v>1</v>
      </c>
      <c r="AE736">
        <v>10</v>
      </c>
      <c r="AF736" t="s">
        <v>9</v>
      </c>
      <c r="AG736">
        <v>1</v>
      </c>
      <c r="AH736" s="1">
        <v>32400</v>
      </c>
      <c r="AI736" s="1">
        <v>883636</v>
      </c>
      <c r="AJ736" s="1">
        <v>88364</v>
      </c>
      <c r="AK736" s="1">
        <v>972000</v>
      </c>
      <c r="AL736" s="2">
        <v>883636</v>
      </c>
      <c r="AM736" s="2">
        <v>88364</v>
      </c>
      <c r="AN736" s="22">
        <v>972000</v>
      </c>
      <c r="AP736" t="s">
        <v>84</v>
      </c>
      <c r="AQ736">
        <v>30</v>
      </c>
      <c r="AR736" t="s">
        <v>221</v>
      </c>
      <c r="AS736">
        <v>26003</v>
      </c>
      <c r="AT736" t="b">
        <v>0</v>
      </c>
      <c r="AU736" t="s">
        <v>81</v>
      </c>
      <c r="AW736" t="s">
        <v>222</v>
      </c>
      <c r="AY736" t="s">
        <v>85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972000</v>
      </c>
      <c r="BP736" t="s">
        <v>181</v>
      </c>
      <c r="BS736">
        <v>0</v>
      </c>
      <c r="BW736" s="24" t="str">
        <f ca="1">VLOOKUP(BX736,Data!B:D,3,0)</f>
        <v>김화니</v>
      </c>
      <c r="BX736" s="24" t="str">
        <f>IFERROR(VLOOKUP(M736, 할인점점포등록!E:I, 5, 0), M736)</f>
        <v>복산나이스</v>
      </c>
    </row>
    <row r="737" spans="3:76" ht="16.5" customHeight="1" x14ac:dyDescent="0.3">
      <c r="C737" t="b">
        <v>1</v>
      </c>
      <c r="E737" t="s">
        <v>211</v>
      </c>
      <c r="F737">
        <v>202610070018</v>
      </c>
      <c r="G737" s="21">
        <v>46302</v>
      </c>
      <c r="H737" t="s">
        <v>82</v>
      </c>
      <c r="I737" t="s">
        <v>83</v>
      </c>
      <c r="J737" s="20" t="s">
        <v>212</v>
      </c>
      <c r="K737" s="20" t="s">
        <v>213</v>
      </c>
      <c r="L737" t="s">
        <v>449</v>
      </c>
      <c r="M737" s="20" t="s">
        <v>449</v>
      </c>
      <c r="O737" t="s">
        <v>450</v>
      </c>
      <c r="P737" t="s">
        <v>458</v>
      </c>
      <c r="R737" t="b">
        <v>0</v>
      </c>
      <c r="S737" t="s">
        <v>328</v>
      </c>
      <c r="T737" t="s">
        <v>329</v>
      </c>
      <c r="U737">
        <v>300</v>
      </c>
      <c r="V737" t="s">
        <v>234</v>
      </c>
      <c r="W737" t="s">
        <v>235</v>
      </c>
      <c r="X737" t="s">
        <v>330</v>
      </c>
      <c r="Z737" t="s">
        <v>84</v>
      </c>
      <c r="AA737" s="1">
        <v>111600</v>
      </c>
      <c r="AB737" s="1">
        <v>100440</v>
      </c>
      <c r="AC737">
        <v>10</v>
      </c>
      <c r="AD737" t="b">
        <v>1</v>
      </c>
      <c r="AE737">
        <v>10</v>
      </c>
      <c r="AF737" t="s">
        <v>9</v>
      </c>
      <c r="AG737">
        <v>1</v>
      </c>
      <c r="AH737" s="1">
        <v>100440</v>
      </c>
      <c r="AI737" s="1">
        <v>913091</v>
      </c>
      <c r="AJ737" s="1">
        <v>91309</v>
      </c>
      <c r="AK737" s="1">
        <v>1004400</v>
      </c>
      <c r="AL737" s="2">
        <v>913091</v>
      </c>
      <c r="AM737" s="2">
        <v>91309</v>
      </c>
      <c r="AN737" s="22">
        <v>1004400</v>
      </c>
      <c r="AP737" t="s">
        <v>84</v>
      </c>
      <c r="AQ737">
        <v>10</v>
      </c>
      <c r="AR737" t="s">
        <v>221</v>
      </c>
      <c r="AS737">
        <v>25003</v>
      </c>
      <c r="AT737" t="b">
        <v>0</v>
      </c>
      <c r="AU737" t="s">
        <v>81</v>
      </c>
      <c r="AW737" t="s">
        <v>222</v>
      </c>
      <c r="AY737" t="s">
        <v>85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1004400</v>
      </c>
      <c r="BP737" t="s">
        <v>181</v>
      </c>
      <c r="BS737">
        <v>0</v>
      </c>
      <c r="BW737" s="24" t="str">
        <f ca="1">VLOOKUP(BX737,Data!B:D,3,0)</f>
        <v>김화니</v>
      </c>
      <c r="BX737" s="24" t="str">
        <f>IFERROR(VLOOKUP(M737, 할인점점포등록!E:I, 5, 0), M737)</f>
        <v>복산나이스</v>
      </c>
    </row>
    <row r="738" spans="3:76" ht="16.5" customHeight="1" x14ac:dyDescent="0.3">
      <c r="C738" t="b">
        <v>1</v>
      </c>
      <c r="E738" t="s">
        <v>211</v>
      </c>
      <c r="F738">
        <v>202610070019</v>
      </c>
      <c r="G738" s="21">
        <v>46302</v>
      </c>
      <c r="H738" t="s">
        <v>82</v>
      </c>
      <c r="I738" t="s">
        <v>83</v>
      </c>
      <c r="J738" s="20" t="s">
        <v>212</v>
      </c>
      <c r="K738" s="20" t="s">
        <v>213</v>
      </c>
      <c r="L738" t="s">
        <v>600</v>
      </c>
      <c r="M738" s="20" t="s">
        <v>600</v>
      </c>
      <c r="O738" t="s">
        <v>965</v>
      </c>
      <c r="P738" t="s">
        <v>600</v>
      </c>
      <c r="R738" t="b">
        <v>0</v>
      </c>
      <c r="S738" t="s">
        <v>263</v>
      </c>
      <c r="T738" t="s">
        <v>264</v>
      </c>
      <c r="U738">
        <v>28</v>
      </c>
      <c r="V738" t="s">
        <v>234</v>
      </c>
      <c r="W738" t="s">
        <v>235</v>
      </c>
      <c r="X738" t="s">
        <v>236</v>
      </c>
      <c r="Z738" t="s">
        <v>84</v>
      </c>
      <c r="AA738" s="1">
        <v>18172</v>
      </c>
      <c r="AB738" s="1">
        <v>16355</v>
      </c>
      <c r="AC738">
        <v>20</v>
      </c>
      <c r="AD738" t="b">
        <v>1</v>
      </c>
      <c r="AE738">
        <v>10</v>
      </c>
      <c r="AF738" t="s">
        <v>9</v>
      </c>
      <c r="AG738">
        <v>1</v>
      </c>
      <c r="AH738" s="1">
        <v>16355</v>
      </c>
      <c r="AI738" s="1">
        <v>297364</v>
      </c>
      <c r="AJ738" s="1">
        <v>29736</v>
      </c>
      <c r="AK738" s="1">
        <v>327100</v>
      </c>
      <c r="AL738" s="2">
        <v>297364</v>
      </c>
      <c r="AM738" s="2">
        <v>29736</v>
      </c>
      <c r="AN738" s="22">
        <v>327100</v>
      </c>
      <c r="AP738" t="s">
        <v>84</v>
      </c>
      <c r="AQ738">
        <v>20</v>
      </c>
      <c r="AR738" t="s">
        <v>221</v>
      </c>
      <c r="AS738">
        <v>26001</v>
      </c>
      <c r="AT738" t="b">
        <v>0</v>
      </c>
      <c r="AU738" t="s">
        <v>81</v>
      </c>
      <c r="AW738" t="s">
        <v>222</v>
      </c>
      <c r="AY738" t="s">
        <v>85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327100</v>
      </c>
      <c r="BP738" t="s">
        <v>181</v>
      </c>
      <c r="BS738">
        <v>0</v>
      </c>
      <c r="BW738" s="24" t="str">
        <f ca="1">VLOOKUP(BX738,Data!B:D,3,0)</f>
        <v>김화니</v>
      </c>
      <c r="BX738" s="24" t="str">
        <f>IFERROR(VLOOKUP(M738, 할인점점포등록!E:I, 5, 0), M738)</f>
        <v>이노베이션메디칼팜</v>
      </c>
    </row>
    <row r="739" spans="3:76" ht="16.5" customHeight="1" x14ac:dyDescent="0.3">
      <c r="C739" t="b">
        <v>1</v>
      </c>
      <c r="E739" t="s">
        <v>211</v>
      </c>
      <c r="F739">
        <v>202610070019</v>
      </c>
      <c r="G739" s="21">
        <v>46302</v>
      </c>
      <c r="H739" t="s">
        <v>82</v>
      </c>
      <c r="I739" t="s">
        <v>83</v>
      </c>
      <c r="J739" s="20" t="s">
        <v>212</v>
      </c>
      <c r="K739" s="20" t="s">
        <v>213</v>
      </c>
      <c r="L739" t="s">
        <v>600</v>
      </c>
      <c r="M739" s="20" t="s">
        <v>600</v>
      </c>
      <c r="O739" t="s">
        <v>965</v>
      </c>
      <c r="P739" t="s">
        <v>600</v>
      </c>
      <c r="R739" t="b">
        <v>0</v>
      </c>
      <c r="S739" t="s">
        <v>570</v>
      </c>
      <c r="T739" t="s">
        <v>571</v>
      </c>
      <c r="U739">
        <v>30</v>
      </c>
      <c r="V739" t="s">
        <v>234</v>
      </c>
      <c r="W739" t="s">
        <v>235</v>
      </c>
      <c r="X739" t="s">
        <v>236</v>
      </c>
      <c r="Z739" t="s">
        <v>84</v>
      </c>
      <c r="AA739" s="1">
        <v>15600</v>
      </c>
      <c r="AB739" s="1">
        <v>14040</v>
      </c>
      <c r="AC739">
        <v>160</v>
      </c>
      <c r="AD739" t="b">
        <v>1</v>
      </c>
      <c r="AE739">
        <v>10</v>
      </c>
      <c r="AF739" t="s">
        <v>9</v>
      </c>
      <c r="AG739">
        <v>1</v>
      </c>
      <c r="AH739" s="1">
        <v>14040</v>
      </c>
      <c r="AI739" s="1">
        <v>2042182</v>
      </c>
      <c r="AJ739" s="1">
        <v>204218</v>
      </c>
      <c r="AK739" s="1">
        <v>2246400</v>
      </c>
      <c r="AL739" s="2">
        <v>2042182</v>
      </c>
      <c r="AM739" s="2">
        <v>204218</v>
      </c>
      <c r="AN739" s="22">
        <v>2246400</v>
      </c>
      <c r="AP739" t="s">
        <v>84</v>
      </c>
      <c r="AQ739">
        <v>160</v>
      </c>
      <c r="AR739" t="s">
        <v>221</v>
      </c>
      <c r="AS739">
        <v>26001</v>
      </c>
      <c r="AT739" t="b">
        <v>0</v>
      </c>
      <c r="AU739" t="s">
        <v>81</v>
      </c>
      <c r="AW739" t="s">
        <v>222</v>
      </c>
      <c r="AY739" t="s">
        <v>85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2246400</v>
      </c>
      <c r="BP739" t="s">
        <v>181</v>
      </c>
      <c r="BS739">
        <v>0</v>
      </c>
      <c r="BW739" s="24" t="str">
        <f ca="1">VLOOKUP(BX739,Data!B:D,3,0)</f>
        <v>김화니</v>
      </c>
      <c r="BX739" s="24" t="str">
        <f>IFERROR(VLOOKUP(M739, 할인점점포등록!E:I, 5, 0), M739)</f>
        <v>이노베이션메디칼팜</v>
      </c>
    </row>
    <row r="740" spans="3:76" ht="16.5" customHeight="1" x14ac:dyDescent="0.3">
      <c r="C740" t="b">
        <v>1</v>
      </c>
      <c r="E740" t="s">
        <v>211</v>
      </c>
      <c r="F740">
        <v>202610070019</v>
      </c>
      <c r="G740" s="21">
        <v>46302</v>
      </c>
      <c r="H740" t="s">
        <v>82</v>
      </c>
      <c r="I740" t="s">
        <v>83</v>
      </c>
      <c r="J740" s="20" t="s">
        <v>212</v>
      </c>
      <c r="K740" s="20" t="s">
        <v>213</v>
      </c>
      <c r="L740" t="s">
        <v>600</v>
      </c>
      <c r="M740" s="20" t="s">
        <v>600</v>
      </c>
      <c r="O740" t="s">
        <v>965</v>
      </c>
      <c r="P740" t="s">
        <v>600</v>
      </c>
      <c r="R740" t="b">
        <v>0</v>
      </c>
      <c r="S740" t="s">
        <v>321</v>
      </c>
      <c r="T740" t="s">
        <v>322</v>
      </c>
      <c r="U740">
        <v>100</v>
      </c>
      <c r="V740" t="s">
        <v>86</v>
      </c>
      <c r="W740" t="s">
        <v>283</v>
      </c>
      <c r="X740" t="s">
        <v>284</v>
      </c>
      <c r="Z740" t="s">
        <v>84</v>
      </c>
      <c r="AA740" s="1">
        <v>16800</v>
      </c>
      <c r="AB740" s="1">
        <v>15120</v>
      </c>
      <c r="AC740">
        <v>50</v>
      </c>
      <c r="AD740" t="b">
        <v>1</v>
      </c>
      <c r="AE740">
        <v>10</v>
      </c>
      <c r="AF740" t="s">
        <v>9</v>
      </c>
      <c r="AG740">
        <v>1</v>
      </c>
      <c r="AH740" s="1">
        <v>15120</v>
      </c>
      <c r="AI740" s="1">
        <v>687273</v>
      </c>
      <c r="AJ740" s="1">
        <v>68727</v>
      </c>
      <c r="AK740" s="1">
        <v>756000</v>
      </c>
      <c r="AL740" s="2">
        <v>687273</v>
      </c>
      <c r="AM740" s="2">
        <v>68727</v>
      </c>
      <c r="AN740" s="22">
        <v>756000</v>
      </c>
      <c r="AP740" t="s">
        <v>84</v>
      </c>
      <c r="AQ740">
        <v>50</v>
      </c>
      <c r="AR740" t="s">
        <v>221</v>
      </c>
      <c r="AS740">
        <v>24001</v>
      </c>
      <c r="AT740" t="b">
        <v>0</v>
      </c>
      <c r="AU740" t="s">
        <v>81</v>
      </c>
      <c r="AW740" t="s">
        <v>222</v>
      </c>
      <c r="AY740" t="s">
        <v>85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756000</v>
      </c>
      <c r="BP740" t="s">
        <v>86</v>
      </c>
      <c r="BS740">
        <v>0</v>
      </c>
      <c r="BW740" s="24" t="str">
        <f ca="1">VLOOKUP(BX740,Data!B:D,3,0)</f>
        <v>김화니</v>
      </c>
      <c r="BX740" s="24" t="str">
        <f>IFERROR(VLOOKUP(M740, 할인점점포등록!E:I, 5, 0), M740)</f>
        <v>이노베이션메디칼팜</v>
      </c>
    </row>
    <row r="741" spans="3:76" ht="16.5" customHeight="1" x14ac:dyDescent="0.3">
      <c r="C741" t="b">
        <v>1</v>
      </c>
      <c r="E741" t="s">
        <v>211</v>
      </c>
      <c r="F741">
        <v>202610070019</v>
      </c>
      <c r="G741" s="21">
        <v>46302</v>
      </c>
      <c r="H741" t="s">
        <v>82</v>
      </c>
      <c r="I741" t="s">
        <v>83</v>
      </c>
      <c r="J741" s="20" t="s">
        <v>212</v>
      </c>
      <c r="K741" s="20" t="s">
        <v>213</v>
      </c>
      <c r="L741" t="s">
        <v>600</v>
      </c>
      <c r="M741" s="20" t="s">
        <v>600</v>
      </c>
      <c r="O741" t="s">
        <v>965</v>
      </c>
      <c r="P741" t="s">
        <v>600</v>
      </c>
      <c r="R741" t="b">
        <v>0</v>
      </c>
      <c r="S741" t="s">
        <v>308</v>
      </c>
      <c r="T741" t="s">
        <v>309</v>
      </c>
      <c r="U741">
        <v>100</v>
      </c>
      <c r="V741" t="s">
        <v>86</v>
      </c>
      <c r="W741" t="s">
        <v>283</v>
      </c>
      <c r="X741" t="s">
        <v>284</v>
      </c>
      <c r="Z741" t="s">
        <v>84</v>
      </c>
      <c r="AA741" s="1">
        <v>34600</v>
      </c>
      <c r="AB741" s="1">
        <v>31140</v>
      </c>
      <c r="AC741">
        <v>10</v>
      </c>
      <c r="AD741" t="b">
        <v>1</v>
      </c>
      <c r="AE741">
        <v>10</v>
      </c>
      <c r="AF741" t="s">
        <v>9</v>
      </c>
      <c r="AG741">
        <v>1</v>
      </c>
      <c r="AH741" s="1">
        <v>31140</v>
      </c>
      <c r="AI741" s="1">
        <v>283091</v>
      </c>
      <c r="AJ741" s="1">
        <v>28309</v>
      </c>
      <c r="AK741" s="1">
        <v>311400</v>
      </c>
      <c r="AL741" s="2">
        <v>283091</v>
      </c>
      <c r="AM741" s="2">
        <v>28309</v>
      </c>
      <c r="AN741" s="22">
        <v>311400</v>
      </c>
      <c r="AP741" t="s">
        <v>84</v>
      </c>
      <c r="AQ741">
        <v>10</v>
      </c>
      <c r="AR741" t="s">
        <v>221</v>
      </c>
      <c r="AS741">
        <v>26001</v>
      </c>
      <c r="AT741" t="b">
        <v>0</v>
      </c>
      <c r="AU741" t="s">
        <v>81</v>
      </c>
      <c r="AW741" t="s">
        <v>222</v>
      </c>
      <c r="AY741" t="s">
        <v>85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311400</v>
      </c>
      <c r="BP741" t="s">
        <v>86</v>
      </c>
      <c r="BS741">
        <v>0</v>
      </c>
      <c r="BW741" s="24" t="str">
        <f ca="1">VLOOKUP(BX741,Data!B:D,3,0)</f>
        <v>김화니</v>
      </c>
      <c r="BX741" s="24" t="str">
        <f>IFERROR(VLOOKUP(M741, 할인점점포등록!E:I, 5, 0), M741)</f>
        <v>이노베이션메디칼팜</v>
      </c>
    </row>
    <row r="742" spans="3:76" ht="16.5" customHeight="1" x14ac:dyDescent="0.3">
      <c r="C742" t="b">
        <v>1</v>
      </c>
      <c r="E742" t="s">
        <v>211</v>
      </c>
      <c r="F742">
        <v>202610070020</v>
      </c>
      <c r="G742" s="21">
        <v>46302</v>
      </c>
      <c r="H742" t="s">
        <v>82</v>
      </c>
      <c r="I742" t="s">
        <v>83</v>
      </c>
      <c r="J742" s="20" t="s">
        <v>212</v>
      </c>
      <c r="K742" s="20" t="s">
        <v>213</v>
      </c>
      <c r="L742" t="s">
        <v>449</v>
      </c>
      <c r="M742" s="20" t="s">
        <v>449</v>
      </c>
      <c r="O742" t="s">
        <v>450</v>
      </c>
      <c r="P742" t="s">
        <v>452</v>
      </c>
      <c r="R742" t="b">
        <v>0</v>
      </c>
      <c r="S742" t="s">
        <v>453</v>
      </c>
      <c r="T742" t="s">
        <v>454</v>
      </c>
      <c r="U742">
        <v>30</v>
      </c>
      <c r="V742" t="s">
        <v>234</v>
      </c>
      <c r="W742" t="s">
        <v>235</v>
      </c>
      <c r="X742" t="s">
        <v>446</v>
      </c>
      <c r="Z742" t="s">
        <v>84</v>
      </c>
      <c r="AA742" s="1">
        <v>18900</v>
      </c>
      <c r="AB742" s="1">
        <v>17010</v>
      </c>
      <c r="AC742">
        <v>10</v>
      </c>
      <c r="AD742" t="b">
        <v>1</v>
      </c>
      <c r="AE742">
        <v>10</v>
      </c>
      <c r="AF742" t="s">
        <v>9</v>
      </c>
      <c r="AG742">
        <v>1</v>
      </c>
      <c r="AH742" s="1">
        <v>17010</v>
      </c>
      <c r="AI742" s="1">
        <v>154636</v>
      </c>
      <c r="AJ742" s="1">
        <v>15464</v>
      </c>
      <c r="AK742" s="1">
        <v>170100</v>
      </c>
      <c r="AL742" s="2">
        <v>154636</v>
      </c>
      <c r="AM742" s="2">
        <v>15464</v>
      </c>
      <c r="AN742" s="22">
        <v>170100</v>
      </c>
      <c r="AP742" t="s">
        <v>84</v>
      </c>
      <c r="AQ742">
        <v>10</v>
      </c>
      <c r="AR742" t="s">
        <v>221</v>
      </c>
      <c r="AS742">
        <v>24002</v>
      </c>
      <c r="AT742" t="b">
        <v>0</v>
      </c>
      <c r="AU742" t="s">
        <v>81</v>
      </c>
      <c r="AW742" s="25" t="s">
        <v>222</v>
      </c>
      <c r="AY742" t="s">
        <v>85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170100</v>
      </c>
      <c r="BP742" t="s">
        <v>181</v>
      </c>
      <c r="BS742">
        <v>0</v>
      </c>
      <c r="BW742" s="24" t="str">
        <f ca="1">VLOOKUP(BX742,Data!B:D,3,0)</f>
        <v>김화니</v>
      </c>
      <c r="BX742" s="24" t="str">
        <f>IFERROR(VLOOKUP(M742, 할인점점포등록!E:I, 5, 0), M742)</f>
        <v>복산나이스</v>
      </c>
    </row>
    <row r="743" spans="3:76" ht="16.5" customHeight="1" x14ac:dyDescent="0.3">
      <c r="C743" t="b">
        <v>1</v>
      </c>
      <c r="E743" t="s">
        <v>211</v>
      </c>
      <c r="F743">
        <v>202610070021</v>
      </c>
      <c r="G743" s="21">
        <v>46302</v>
      </c>
      <c r="H743" t="s">
        <v>82</v>
      </c>
      <c r="I743" t="s">
        <v>83</v>
      </c>
      <c r="J743" s="20" t="s">
        <v>212</v>
      </c>
      <c r="K743" s="20" t="s">
        <v>213</v>
      </c>
      <c r="L743" t="s">
        <v>449</v>
      </c>
      <c r="M743" s="20" t="s">
        <v>449</v>
      </c>
      <c r="O743" t="s">
        <v>450</v>
      </c>
      <c r="P743" t="s">
        <v>451</v>
      </c>
      <c r="R743" t="b">
        <v>0</v>
      </c>
      <c r="S743" t="s">
        <v>241</v>
      </c>
      <c r="T743" t="s">
        <v>242</v>
      </c>
      <c r="U743">
        <v>28</v>
      </c>
      <c r="V743" t="s">
        <v>234</v>
      </c>
      <c r="W743" t="s">
        <v>235</v>
      </c>
      <c r="X743" t="s">
        <v>236</v>
      </c>
      <c r="Z743" t="s">
        <v>84</v>
      </c>
      <c r="AA743" s="1">
        <v>12712</v>
      </c>
      <c r="AB743" s="1">
        <v>11441</v>
      </c>
      <c r="AC743">
        <v>40</v>
      </c>
      <c r="AD743" t="b">
        <v>1</v>
      </c>
      <c r="AE743">
        <v>10</v>
      </c>
      <c r="AF743" t="s">
        <v>9</v>
      </c>
      <c r="AG743">
        <v>1</v>
      </c>
      <c r="AH743" s="1">
        <v>11441</v>
      </c>
      <c r="AI743" s="1">
        <v>416036</v>
      </c>
      <c r="AJ743" s="1">
        <v>41604</v>
      </c>
      <c r="AK743" s="1">
        <v>457640</v>
      </c>
      <c r="AL743" s="2">
        <v>416036</v>
      </c>
      <c r="AM743" s="2">
        <v>41604</v>
      </c>
      <c r="AN743" s="22">
        <v>457640</v>
      </c>
      <c r="AP743" t="s">
        <v>84</v>
      </c>
      <c r="AQ743">
        <v>40</v>
      </c>
      <c r="AR743" t="s">
        <v>221</v>
      </c>
      <c r="AS743">
        <v>26001</v>
      </c>
      <c r="AT743" t="b">
        <v>0</v>
      </c>
      <c r="AU743" t="s">
        <v>81</v>
      </c>
      <c r="AW743" t="s">
        <v>222</v>
      </c>
      <c r="AY743" t="s">
        <v>85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457640</v>
      </c>
      <c r="BP743" t="s">
        <v>181</v>
      </c>
      <c r="BS743">
        <v>0</v>
      </c>
      <c r="BW743" s="24" t="str">
        <f ca="1">VLOOKUP(BX743,Data!B:D,3,0)</f>
        <v>김화니</v>
      </c>
      <c r="BX743" s="24" t="str">
        <f>IFERROR(VLOOKUP(M743, 할인점점포등록!E:I, 5, 0), M743)</f>
        <v>복산나이스</v>
      </c>
    </row>
    <row r="744" spans="3:76" ht="16.5" customHeight="1" x14ac:dyDescent="0.3">
      <c r="C744" t="b">
        <v>1</v>
      </c>
      <c r="E744" t="s">
        <v>211</v>
      </c>
      <c r="F744">
        <v>202610070021</v>
      </c>
      <c r="G744" s="21">
        <v>46302</v>
      </c>
      <c r="H744" t="s">
        <v>82</v>
      </c>
      <c r="I744" t="s">
        <v>83</v>
      </c>
      <c r="J744" s="20" t="s">
        <v>212</v>
      </c>
      <c r="K744" s="20" t="s">
        <v>213</v>
      </c>
      <c r="L744" t="s">
        <v>449</v>
      </c>
      <c r="M744" s="20" t="s">
        <v>449</v>
      </c>
      <c r="O744" t="s">
        <v>450</v>
      </c>
      <c r="P744" t="s">
        <v>451</v>
      </c>
      <c r="R744" t="b">
        <v>0</v>
      </c>
      <c r="S744" t="s">
        <v>294</v>
      </c>
      <c r="T744" t="s">
        <v>295</v>
      </c>
      <c r="U744">
        <v>21</v>
      </c>
      <c r="V744" t="s">
        <v>218</v>
      </c>
      <c r="W744" t="s">
        <v>219</v>
      </c>
      <c r="X744" t="s">
        <v>225</v>
      </c>
      <c r="Z744" t="s">
        <v>84</v>
      </c>
      <c r="AA744" s="1">
        <v>25200</v>
      </c>
      <c r="AB744" s="1">
        <v>22680</v>
      </c>
      <c r="AC744">
        <v>50</v>
      </c>
      <c r="AD744" t="b">
        <v>1</v>
      </c>
      <c r="AE744">
        <v>10</v>
      </c>
      <c r="AF744" t="s">
        <v>9</v>
      </c>
      <c r="AG744">
        <v>1</v>
      </c>
      <c r="AH744" s="1">
        <v>22680</v>
      </c>
      <c r="AI744" s="1">
        <v>1030909</v>
      </c>
      <c r="AJ744" s="1">
        <v>103091</v>
      </c>
      <c r="AK744" s="1">
        <v>1134000</v>
      </c>
      <c r="AL744" s="2">
        <v>1030909</v>
      </c>
      <c r="AM744" s="2">
        <v>103091</v>
      </c>
      <c r="AN744" s="22">
        <v>1134000</v>
      </c>
      <c r="AP744" t="s">
        <v>84</v>
      </c>
      <c r="AQ744">
        <v>50</v>
      </c>
      <c r="AR744" t="s">
        <v>221</v>
      </c>
      <c r="AS744">
        <v>26004</v>
      </c>
      <c r="AT744" t="b">
        <v>0</v>
      </c>
      <c r="AU744" t="s">
        <v>81</v>
      </c>
      <c r="AW744" t="s">
        <v>222</v>
      </c>
      <c r="AY744" t="s">
        <v>85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1134000</v>
      </c>
      <c r="BP744" t="s">
        <v>181</v>
      </c>
      <c r="BS744">
        <v>0</v>
      </c>
      <c r="BW744" s="24" t="str">
        <f ca="1">VLOOKUP(BX744,Data!B:D,3,0)</f>
        <v>김화니</v>
      </c>
      <c r="BX744" s="24" t="str">
        <f>IFERROR(VLOOKUP(M744, 할인점점포등록!E:I, 5, 0), M744)</f>
        <v>복산나이스</v>
      </c>
    </row>
    <row r="745" spans="3:76" ht="16.5" customHeight="1" x14ac:dyDescent="0.3">
      <c r="C745" t="b">
        <v>1</v>
      </c>
      <c r="E745" t="s">
        <v>211</v>
      </c>
      <c r="F745">
        <v>202610070021</v>
      </c>
      <c r="G745" s="21">
        <v>46302</v>
      </c>
      <c r="H745" t="s">
        <v>82</v>
      </c>
      <c r="I745" t="s">
        <v>83</v>
      </c>
      <c r="J745" s="20" t="s">
        <v>212</v>
      </c>
      <c r="K745" s="20" t="s">
        <v>213</v>
      </c>
      <c r="L745" t="s">
        <v>449</v>
      </c>
      <c r="M745" s="20" t="s">
        <v>449</v>
      </c>
      <c r="O745" t="s">
        <v>450</v>
      </c>
      <c r="P745" t="s">
        <v>451</v>
      </c>
      <c r="R745" t="b">
        <v>0</v>
      </c>
      <c r="S745" t="s">
        <v>317</v>
      </c>
      <c r="T745" t="s">
        <v>318</v>
      </c>
      <c r="U745">
        <v>21</v>
      </c>
      <c r="V745" t="s">
        <v>218</v>
      </c>
      <c r="W745" t="s">
        <v>219</v>
      </c>
      <c r="X745" t="s">
        <v>225</v>
      </c>
      <c r="Z745" t="s">
        <v>84</v>
      </c>
      <c r="AA745" s="1">
        <v>33600</v>
      </c>
      <c r="AB745" s="1">
        <v>30240</v>
      </c>
      <c r="AC745">
        <v>100</v>
      </c>
      <c r="AD745" t="b">
        <v>1</v>
      </c>
      <c r="AE745">
        <v>10</v>
      </c>
      <c r="AF745" t="s">
        <v>9</v>
      </c>
      <c r="AG745">
        <v>1</v>
      </c>
      <c r="AH745" s="1">
        <v>30240</v>
      </c>
      <c r="AI745" s="1">
        <v>2749091</v>
      </c>
      <c r="AJ745" s="1">
        <v>274909</v>
      </c>
      <c r="AK745" s="1">
        <v>3024000</v>
      </c>
      <c r="AL745" s="2">
        <v>2749091</v>
      </c>
      <c r="AM745" s="2">
        <v>274909</v>
      </c>
      <c r="AN745" s="22">
        <v>3024000</v>
      </c>
      <c r="AP745" t="s">
        <v>84</v>
      </c>
      <c r="AQ745">
        <v>100</v>
      </c>
      <c r="AR745" t="s">
        <v>221</v>
      </c>
      <c r="AS745">
        <v>25002</v>
      </c>
      <c r="AT745" t="b">
        <v>0</v>
      </c>
      <c r="AU745" t="s">
        <v>81</v>
      </c>
      <c r="AW745" t="s">
        <v>222</v>
      </c>
      <c r="AY745" t="s">
        <v>85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3024000</v>
      </c>
      <c r="BP745" t="s">
        <v>181</v>
      </c>
      <c r="BS745">
        <v>0</v>
      </c>
      <c r="BW745" s="24" t="str">
        <f ca="1">VLOOKUP(BX745,Data!B:D,3,0)</f>
        <v>김화니</v>
      </c>
      <c r="BX745" s="24" t="str">
        <f>IFERROR(VLOOKUP(M745, 할인점점포등록!E:I, 5, 0), M745)</f>
        <v>복산나이스</v>
      </c>
    </row>
    <row r="746" spans="3:76" ht="16.5" customHeight="1" x14ac:dyDescent="0.3">
      <c r="C746" t="b">
        <v>1</v>
      </c>
      <c r="E746" t="s">
        <v>211</v>
      </c>
      <c r="F746">
        <v>202610070021</v>
      </c>
      <c r="G746" s="21">
        <v>46302</v>
      </c>
      <c r="H746" t="s">
        <v>82</v>
      </c>
      <c r="I746" t="s">
        <v>83</v>
      </c>
      <c r="J746" s="20" t="s">
        <v>212</v>
      </c>
      <c r="K746" s="20" t="s">
        <v>213</v>
      </c>
      <c r="L746" t="s">
        <v>449</v>
      </c>
      <c r="M746" s="20" t="s">
        <v>449</v>
      </c>
      <c r="O746" t="s">
        <v>450</v>
      </c>
      <c r="P746" t="s">
        <v>451</v>
      </c>
      <c r="R746" t="b">
        <v>0</v>
      </c>
      <c r="S746" t="s">
        <v>345</v>
      </c>
      <c r="T746" t="s">
        <v>346</v>
      </c>
      <c r="U746">
        <v>90</v>
      </c>
      <c r="V746" t="s">
        <v>218</v>
      </c>
      <c r="W746" t="s">
        <v>219</v>
      </c>
      <c r="X746" t="s">
        <v>225</v>
      </c>
      <c r="Z746" t="s">
        <v>84</v>
      </c>
      <c r="AA746" s="1">
        <v>45000</v>
      </c>
      <c r="AB746" s="1">
        <v>40500</v>
      </c>
      <c r="AC746">
        <v>50</v>
      </c>
      <c r="AD746" t="b">
        <v>1</v>
      </c>
      <c r="AE746">
        <v>10</v>
      </c>
      <c r="AF746" t="s">
        <v>9</v>
      </c>
      <c r="AG746">
        <v>1</v>
      </c>
      <c r="AH746" s="1">
        <v>40500</v>
      </c>
      <c r="AI746" s="1">
        <v>1840909</v>
      </c>
      <c r="AJ746" s="1">
        <v>184091</v>
      </c>
      <c r="AK746" s="1">
        <v>2025000</v>
      </c>
      <c r="AL746" s="2">
        <v>1840909</v>
      </c>
      <c r="AM746" s="2">
        <v>184091</v>
      </c>
      <c r="AN746" s="22">
        <v>2025000</v>
      </c>
      <c r="AP746" t="s">
        <v>84</v>
      </c>
      <c r="AQ746">
        <v>50</v>
      </c>
      <c r="AR746" t="s">
        <v>221</v>
      </c>
      <c r="AS746">
        <v>24004</v>
      </c>
      <c r="AT746" t="b">
        <v>0</v>
      </c>
      <c r="AU746" t="s">
        <v>81</v>
      </c>
      <c r="AW746" t="s">
        <v>222</v>
      </c>
      <c r="AY746" t="s">
        <v>85</v>
      </c>
      <c r="AZ746" t="b">
        <v>0</v>
      </c>
      <c r="BE746" t="b">
        <v>0</v>
      </c>
      <c r="BF746" t="b">
        <v>0</v>
      </c>
      <c r="BI746">
        <v>0</v>
      </c>
      <c r="BJ746" s="23">
        <v>0</v>
      </c>
      <c r="BK746" s="23">
        <v>2025000</v>
      </c>
      <c r="BP746" t="s">
        <v>181</v>
      </c>
      <c r="BS746">
        <v>0</v>
      </c>
      <c r="BW746" s="24" t="str">
        <f ca="1">VLOOKUP(BX746,Data!B:D,3,0)</f>
        <v>김화니</v>
      </c>
      <c r="BX746" s="24" t="str">
        <f>IFERROR(VLOOKUP(M746, 할인점점포등록!E:I, 5, 0), M746)</f>
        <v>복산나이스</v>
      </c>
    </row>
    <row r="747" spans="3:76" ht="16.5" customHeight="1" x14ac:dyDescent="0.3">
      <c r="C747" t="b">
        <v>1</v>
      </c>
      <c r="E747" t="s">
        <v>211</v>
      </c>
      <c r="F747">
        <v>202610070021</v>
      </c>
      <c r="G747" s="21">
        <v>46302</v>
      </c>
      <c r="H747" t="s">
        <v>82</v>
      </c>
      <c r="I747" t="s">
        <v>83</v>
      </c>
      <c r="J747" s="20" t="s">
        <v>212</v>
      </c>
      <c r="K747" s="20" t="s">
        <v>213</v>
      </c>
      <c r="L747" t="s">
        <v>449</v>
      </c>
      <c r="M747" s="20" t="s">
        <v>449</v>
      </c>
      <c r="O747" t="s">
        <v>450</v>
      </c>
      <c r="P747" t="s">
        <v>451</v>
      </c>
      <c r="R747" t="b">
        <v>0</v>
      </c>
      <c r="S747" t="s">
        <v>223</v>
      </c>
      <c r="T747" t="s">
        <v>224</v>
      </c>
      <c r="U747">
        <v>300</v>
      </c>
      <c r="V747" t="s">
        <v>218</v>
      </c>
      <c r="W747" t="s">
        <v>219</v>
      </c>
      <c r="X747" t="s">
        <v>225</v>
      </c>
      <c r="Z747" t="s">
        <v>84</v>
      </c>
      <c r="AA747" s="1">
        <v>44400</v>
      </c>
      <c r="AB747" s="1">
        <v>39960</v>
      </c>
      <c r="AC747">
        <v>5</v>
      </c>
      <c r="AD747" t="b">
        <v>1</v>
      </c>
      <c r="AE747">
        <v>10</v>
      </c>
      <c r="AF747" t="s">
        <v>9</v>
      </c>
      <c r="AG747">
        <v>1</v>
      </c>
      <c r="AH747" s="1">
        <v>39960</v>
      </c>
      <c r="AI747" s="1">
        <v>181636</v>
      </c>
      <c r="AJ747" s="1">
        <v>18164</v>
      </c>
      <c r="AK747" s="1">
        <v>199800</v>
      </c>
      <c r="AL747" s="2">
        <v>181636</v>
      </c>
      <c r="AM747" s="2">
        <v>18164</v>
      </c>
      <c r="AN747" s="22">
        <v>199800</v>
      </c>
      <c r="AP747" t="s">
        <v>84</v>
      </c>
      <c r="AQ747">
        <v>5</v>
      </c>
      <c r="AR747" t="s">
        <v>221</v>
      </c>
      <c r="AS747" t="s">
        <v>1064</v>
      </c>
      <c r="AT747" t="b">
        <v>0</v>
      </c>
      <c r="AU747" t="s">
        <v>81</v>
      </c>
      <c r="AW747" t="s">
        <v>222</v>
      </c>
      <c r="AY747" t="s">
        <v>85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199800</v>
      </c>
      <c r="BP747" t="s">
        <v>181</v>
      </c>
      <c r="BS747">
        <v>0</v>
      </c>
      <c r="BW747" s="24" t="str">
        <f ca="1">VLOOKUP(BX747,Data!B:D,3,0)</f>
        <v>김화니</v>
      </c>
      <c r="BX747" s="24" t="str">
        <f>IFERROR(VLOOKUP(M747, 할인점점포등록!E:I, 5, 0), M747)</f>
        <v>복산나이스</v>
      </c>
    </row>
    <row r="748" spans="3:76" ht="16.5" customHeight="1" x14ac:dyDescent="0.3">
      <c r="C748" t="b">
        <v>1</v>
      </c>
      <c r="E748" t="s">
        <v>211</v>
      </c>
      <c r="F748">
        <v>202610070021</v>
      </c>
      <c r="G748" s="21">
        <v>46302</v>
      </c>
      <c r="H748" t="s">
        <v>82</v>
      </c>
      <c r="I748" t="s">
        <v>83</v>
      </c>
      <c r="J748" s="20" t="s">
        <v>212</v>
      </c>
      <c r="K748" s="20" t="s">
        <v>213</v>
      </c>
      <c r="L748" t="s">
        <v>449</v>
      </c>
      <c r="M748" s="20" t="s">
        <v>449</v>
      </c>
      <c r="O748" t="s">
        <v>450</v>
      </c>
      <c r="P748" t="s">
        <v>451</v>
      </c>
      <c r="R748" t="b">
        <v>0</v>
      </c>
      <c r="S748" t="s">
        <v>414</v>
      </c>
      <c r="T748" t="s">
        <v>395</v>
      </c>
      <c r="U748">
        <v>500</v>
      </c>
      <c r="V748" t="s">
        <v>234</v>
      </c>
      <c r="W748" t="s">
        <v>235</v>
      </c>
      <c r="X748" t="s">
        <v>236</v>
      </c>
      <c r="Z748" t="s">
        <v>84</v>
      </c>
      <c r="AA748" s="1">
        <v>62500</v>
      </c>
      <c r="AB748" s="1">
        <v>56250</v>
      </c>
      <c r="AC748">
        <v>3</v>
      </c>
      <c r="AD748" t="b">
        <v>1</v>
      </c>
      <c r="AE748">
        <v>10</v>
      </c>
      <c r="AF748" t="s">
        <v>9</v>
      </c>
      <c r="AG748">
        <v>1</v>
      </c>
      <c r="AH748" s="1">
        <v>56250</v>
      </c>
      <c r="AI748" s="1">
        <v>153409</v>
      </c>
      <c r="AJ748" s="1">
        <v>15341</v>
      </c>
      <c r="AK748" s="1">
        <v>168750</v>
      </c>
      <c r="AL748" s="2">
        <v>153409</v>
      </c>
      <c r="AM748" s="2">
        <v>15341</v>
      </c>
      <c r="AN748" s="22">
        <v>168750</v>
      </c>
      <c r="AP748" t="s">
        <v>84</v>
      </c>
      <c r="AQ748">
        <v>3</v>
      </c>
      <c r="AR748" t="s">
        <v>221</v>
      </c>
      <c r="AS748" t="s">
        <v>271</v>
      </c>
      <c r="AT748" t="b">
        <v>0</v>
      </c>
      <c r="AU748" t="s">
        <v>81</v>
      </c>
      <c r="AW748" t="s">
        <v>222</v>
      </c>
      <c r="AY748" t="s">
        <v>85</v>
      </c>
      <c r="AZ748" t="b">
        <v>0</v>
      </c>
      <c r="BE748" t="b">
        <v>0</v>
      </c>
      <c r="BF748" t="b">
        <v>0</v>
      </c>
      <c r="BI748">
        <v>0</v>
      </c>
      <c r="BJ748" s="20">
        <v>0</v>
      </c>
      <c r="BK748" s="23">
        <v>168750</v>
      </c>
      <c r="BP748" t="s">
        <v>181</v>
      </c>
      <c r="BS748">
        <v>0</v>
      </c>
      <c r="BW748" s="24" t="str">
        <f ca="1">VLOOKUP(BX748,Data!B:D,3,0)</f>
        <v>김화니</v>
      </c>
      <c r="BX748" s="24" t="str">
        <f>IFERROR(VLOOKUP(M748, 할인점점포등록!E:I, 5, 0), M748)</f>
        <v>복산나이스</v>
      </c>
    </row>
    <row r="749" spans="3:76" ht="16.5" customHeight="1" x14ac:dyDescent="0.3">
      <c r="C749" t="b">
        <v>1</v>
      </c>
      <c r="E749" t="s">
        <v>211</v>
      </c>
      <c r="F749">
        <v>202610070021</v>
      </c>
      <c r="G749" s="21">
        <v>46302</v>
      </c>
      <c r="H749" t="s">
        <v>82</v>
      </c>
      <c r="I749" t="s">
        <v>83</v>
      </c>
      <c r="J749" s="20" t="s">
        <v>212</v>
      </c>
      <c r="K749" s="20" t="s">
        <v>213</v>
      </c>
      <c r="L749" t="s">
        <v>449</v>
      </c>
      <c r="M749" s="20" t="s">
        <v>449</v>
      </c>
      <c r="O749" t="s">
        <v>450</v>
      </c>
      <c r="P749" t="s">
        <v>451</v>
      </c>
      <c r="R749" t="b">
        <v>0</v>
      </c>
      <c r="S749" t="s">
        <v>216</v>
      </c>
      <c r="T749" t="s">
        <v>217</v>
      </c>
      <c r="U749">
        <v>90</v>
      </c>
      <c r="V749" t="s">
        <v>218</v>
      </c>
      <c r="W749" t="s">
        <v>219</v>
      </c>
      <c r="X749" t="s">
        <v>220</v>
      </c>
      <c r="Z749" t="s">
        <v>84</v>
      </c>
      <c r="AA749" s="1">
        <v>36000</v>
      </c>
      <c r="AB749" s="1">
        <v>32400</v>
      </c>
      <c r="AC749">
        <v>20</v>
      </c>
      <c r="AD749" t="b">
        <v>1</v>
      </c>
      <c r="AE749">
        <v>10</v>
      </c>
      <c r="AF749" t="s">
        <v>9</v>
      </c>
      <c r="AG749">
        <v>1</v>
      </c>
      <c r="AH749" s="1">
        <v>32400</v>
      </c>
      <c r="AI749" s="1">
        <v>589091</v>
      </c>
      <c r="AJ749" s="1">
        <v>58909</v>
      </c>
      <c r="AK749" s="1">
        <v>648000</v>
      </c>
      <c r="AL749" s="2">
        <v>589091</v>
      </c>
      <c r="AM749" s="2">
        <v>58909</v>
      </c>
      <c r="AN749" s="22">
        <v>648000</v>
      </c>
      <c r="AP749" t="s">
        <v>84</v>
      </c>
      <c r="AQ749">
        <v>20</v>
      </c>
      <c r="AR749" t="s">
        <v>221</v>
      </c>
      <c r="AS749">
        <v>26003</v>
      </c>
      <c r="AT749" t="b">
        <v>0</v>
      </c>
      <c r="AU749" t="s">
        <v>81</v>
      </c>
      <c r="AW749" t="s">
        <v>222</v>
      </c>
      <c r="AY749" t="s">
        <v>85</v>
      </c>
      <c r="AZ749" t="b">
        <v>0</v>
      </c>
      <c r="BE749" t="b">
        <v>0</v>
      </c>
      <c r="BF749" t="b">
        <v>0</v>
      </c>
      <c r="BI749">
        <v>0</v>
      </c>
      <c r="BJ749" s="20">
        <v>0</v>
      </c>
      <c r="BK749" s="23">
        <v>648000</v>
      </c>
      <c r="BP749" t="s">
        <v>181</v>
      </c>
      <c r="BS749">
        <v>0</v>
      </c>
      <c r="BW749" s="24" t="str">
        <f ca="1">VLOOKUP(BX749,Data!B:D,3,0)</f>
        <v>김화니</v>
      </c>
      <c r="BX749" s="24" t="str">
        <f>IFERROR(VLOOKUP(M749, 할인점점포등록!E:I, 5, 0), M749)</f>
        <v>복산나이스</v>
      </c>
    </row>
    <row r="750" spans="3:76" ht="16.5" customHeight="1" x14ac:dyDescent="0.3">
      <c r="C750" t="b">
        <v>1</v>
      </c>
      <c r="E750" t="s">
        <v>211</v>
      </c>
      <c r="F750">
        <v>202610070021</v>
      </c>
      <c r="G750" s="21">
        <v>46302</v>
      </c>
      <c r="H750" t="s">
        <v>82</v>
      </c>
      <c r="I750" t="s">
        <v>83</v>
      </c>
      <c r="J750" s="20" t="s">
        <v>212</v>
      </c>
      <c r="K750" s="20" t="s">
        <v>213</v>
      </c>
      <c r="L750" t="s">
        <v>449</v>
      </c>
      <c r="M750" s="20" t="s">
        <v>449</v>
      </c>
      <c r="O750" t="s">
        <v>450</v>
      </c>
      <c r="P750" t="s">
        <v>451</v>
      </c>
      <c r="R750" t="b">
        <v>0</v>
      </c>
      <c r="S750" t="s">
        <v>337</v>
      </c>
      <c r="T750" t="s">
        <v>338</v>
      </c>
      <c r="U750">
        <v>100</v>
      </c>
      <c r="V750" t="s">
        <v>234</v>
      </c>
      <c r="W750" t="s">
        <v>235</v>
      </c>
      <c r="X750" t="s">
        <v>330</v>
      </c>
      <c r="Z750" t="s">
        <v>84</v>
      </c>
      <c r="AA750" s="1">
        <v>33000</v>
      </c>
      <c r="AB750" s="1">
        <v>29700</v>
      </c>
      <c r="AC750">
        <v>60</v>
      </c>
      <c r="AD750" t="b">
        <v>1</v>
      </c>
      <c r="AE750">
        <v>10</v>
      </c>
      <c r="AF750" t="s">
        <v>9</v>
      </c>
      <c r="AG750">
        <v>1</v>
      </c>
      <c r="AH750" s="1">
        <v>29700</v>
      </c>
      <c r="AI750" s="1">
        <v>1620000</v>
      </c>
      <c r="AJ750" s="1">
        <v>162000</v>
      </c>
      <c r="AK750" s="1">
        <v>1782000</v>
      </c>
      <c r="AL750" s="2">
        <v>1620000</v>
      </c>
      <c r="AM750" s="2">
        <v>162000</v>
      </c>
      <c r="AN750" s="22">
        <v>1782000</v>
      </c>
      <c r="AP750" t="s">
        <v>84</v>
      </c>
      <c r="AQ750">
        <v>60</v>
      </c>
      <c r="AR750" t="s">
        <v>221</v>
      </c>
      <c r="AS750" t="s">
        <v>981</v>
      </c>
      <c r="AT750" t="b">
        <v>0</v>
      </c>
      <c r="AU750" t="s">
        <v>81</v>
      </c>
      <c r="AW750" t="s">
        <v>222</v>
      </c>
      <c r="AY750" t="s">
        <v>85</v>
      </c>
      <c r="AZ750" t="b">
        <v>0</v>
      </c>
      <c r="BE750" t="b">
        <v>0</v>
      </c>
      <c r="BF750" t="b">
        <v>0</v>
      </c>
      <c r="BI750">
        <v>0</v>
      </c>
      <c r="BJ750" s="20">
        <v>0</v>
      </c>
      <c r="BK750" s="23">
        <v>1782000</v>
      </c>
      <c r="BP750" t="s">
        <v>181</v>
      </c>
      <c r="BS750">
        <v>0</v>
      </c>
      <c r="BW750" s="24" t="str">
        <f ca="1">VLOOKUP(BX750,Data!B:D,3,0)</f>
        <v>김화니</v>
      </c>
      <c r="BX750" s="24" t="str">
        <f>IFERROR(VLOOKUP(M750, 할인점점포등록!E:I, 5, 0), M750)</f>
        <v>복산나이스</v>
      </c>
    </row>
    <row r="751" spans="3:76" ht="16.5" customHeight="1" x14ac:dyDescent="0.3">
      <c r="C751" t="b">
        <v>1</v>
      </c>
      <c r="E751" t="s">
        <v>211</v>
      </c>
      <c r="F751">
        <v>202610070022</v>
      </c>
      <c r="G751" s="21">
        <v>46302</v>
      </c>
      <c r="H751" t="s">
        <v>82</v>
      </c>
      <c r="I751" t="s">
        <v>83</v>
      </c>
      <c r="J751" s="20" t="s">
        <v>212</v>
      </c>
      <c r="K751" s="20" t="s">
        <v>213</v>
      </c>
      <c r="L751" t="s">
        <v>331</v>
      </c>
      <c r="M751" s="20" t="s">
        <v>331</v>
      </c>
      <c r="O751" t="s">
        <v>332</v>
      </c>
      <c r="P751" t="s">
        <v>339</v>
      </c>
      <c r="R751" t="b">
        <v>0</v>
      </c>
      <c r="S751" t="s">
        <v>263</v>
      </c>
      <c r="T751" t="s">
        <v>264</v>
      </c>
      <c r="U751">
        <v>28</v>
      </c>
      <c r="V751" t="s">
        <v>234</v>
      </c>
      <c r="W751" t="s">
        <v>235</v>
      </c>
      <c r="X751" t="s">
        <v>236</v>
      </c>
      <c r="Z751" t="s">
        <v>84</v>
      </c>
      <c r="AA751" s="1">
        <v>18172</v>
      </c>
      <c r="AB751" s="1">
        <v>16355</v>
      </c>
      <c r="AC751">
        <v>20</v>
      </c>
      <c r="AD751" t="b">
        <v>1</v>
      </c>
      <c r="AE751">
        <v>10</v>
      </c>
      <c r="AF751" t="s">
        <v>9</v>
      </c>
      <c r="AG751">
        <v>1</v>
      </c>
      <c r="AH751" s="1">
        <v>16355</v>
      </c>
      <c r="AI751" s="1">
        <v>297364</v>
      </c>
      <c r="AJ751" s="1">
        <v>29736</v>
      </c>
      <c r="AK751" s="1">
        <v>327100</v>
      </c>
      <c r="AL751" s="2">
        <v>297364</v>
      </c>
      <c r="AM751" s="2">
        <v>29736</v>
      </c>
      <c r="AN751" s="22">
        <v>327100</v>
      </c>
      <c r="AP751" t="s">
        <v>84</v>
      </c>
      <c r="AQ751">
        <v>20</v>
      </c>
      <c r="AR751" t="s">
        <v>221</v>
      </c>
      <c r="AS751">
        <v>26001</v>
      </c>
      <c r="AT751" t="b">
        <v>0</v>
      </c>
      <c r="AU751" t="s">
        <v>81</v>
      </c>
      <c r="AW751" t="s">
        <v>222</v>
      </c>
      <c r="AY751" t="s">
        <v>85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327100</v>
      </c>
      <c r="BP751" t="s">
        <v>181</v>
      </c>
      <c r="BS751">
        <v>0</v>
      </c>
      <c r="BU751" t="s">
        <v>342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211</v>
      </c>
      <c r="F752">
        <v>202610070022</v>
      </c>
      <c r="G752" s="21">
        <v>46302</v>
      </c>
      <c r="H752" t="s">
        <v>82</v>
      </c>
      <c r="I752" t="s">
        <v>83</v>
      </c>
      <c r="J752" s="20" t="s">
        <v>212</v>
      </c>
      <c r="K752" s="20" t="s">
        <v>213</v>
      </c>
      <c r="L752" t="s">
        <v>331</v>
      </c>
      <c r="M752" s="20" t="s">
        <v>331</v>
      </c>
      <c r="O752" t="s">
        <v>332</v>
      </c>
      <c r="P752" t="s">
        <v>339</v>
      </c>
      <c r="R752" t="b">
        <v>0</v>
      </c>
      <c r="S752" t="s">
        <v>343</v>
      </c>
      <c r="T752" t="s">
        <v>325</v>
      </c>
      <c r="U752">
        <v>100</v>
      </c>
      <c r="V752" t="s">
        <v>218</v>
      </c>
      <c r="W752" t="s">
        <v>219</v>
      </c>
      <c r="X752" t="s">
        <v>225</v>
      </c>
      <c r="Z752" t="s">
        <v>84</v>
      </c>
      <c r="AA752" s="1">
        <v>175100</v>
      </c>
      <c r="AB752" s="1">
        <v>157590</v>
      </c>
      <c r="AC752">
        <v>10</v>
      </c>
      <c r="AD752" t="b">
        <v>1</v>
      </c>
      <c r="AE752">
        <v>10</v>
      </c>
      <c r="AF752" t="s">
        <v>9</v>
      </c>
      <c r="AG752">
        <v>1</v>
      </c>
      <c r="AH752" s="1">
        <v>157590</v>
      </c>
      <c r="AI752" s="1">
        <v>1432636</v>
      </c>
      <c r="AJ752" s="1">
        <v>143264</v>
      </c>
      <c r="AK752" s="1">
        <v>1575900</v>
      </c>
      <c r="AL752" s="2">
        <v>1432636</v>
      </c>
      <c r="AM752" s="2">
        <v>143264</v>
      </c>
      <c r="AN752" s="22">
        <v>1575900</v>
      </c>
      <c r="AP752" t="s">
        <v>84</v>
      </c>
      <c r="AQ752">
        <v>10</v>
      </c>
      <c r="AR752" t="s">
        <v>221</v>
      </c>
      <c r="AS752" t="s">
        <v>344</v>
      </c>
      <c r="AT752" t="b">
        <v>0</v>
      </c>
      <c r="AU752" t="s">
        <v>81</v>
      </c>
      <c r="AW752" t="s">
        <v>222</v>
      </c>
      <c r="AY752" t="s">
        <v>85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1575900</v>
      </c>
      <c r="BP752" t="s">
        <v>181</v>
      </c>
      <c r="BS752">
        <v>0</v>
      </c>
      <c r="BU752" t="s">
        <v>342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211</v>
      </c>
      <c r="F753">
        <v>202610070022</v>
      </c>
      <c r="G753" s="21">
        <v>46302</v>
      </c>
      <c r="H753" t="s">
        <v>82</v>
      </c>
      <c r="I753" t="s">
        <v>83</v>
      </c>
      <c r="J753" s="20" t="s">
        <v>212</v>
      </c>
      <c r="K753" s="20" t="s">
        <v>213</v>
      </c>
      <c r="L753" t="s">
        <v>331</v>
      </c>
      <c r="M753" s="20" t="s">
        <v>331</v>
      </c>
      <c r="O753" t="s">
        <v>332</v>
      </c>
      <c r="P753" t="s">
        <v>339</v>
      </c>
      <c r="R753" t="b">
        <v>0</v>
      </c>
      <c r="S753" t="s">
        <v>249</v>
      </c>
      <c r="T753" t="s">
        <v>250</v>
      </c>
      <c r="U753">
        <v>30</v>
      </c>
      <c r="V753" t="s">
        <v>234</v>
      </c>
      <c r="W753" t="s">
        <v>235</v>
      </c>
      <c r="X753" t="s">
        <v>236</v>
      </c>
      <c r="Z753" t="s">
        <v>84</v>
      </c>
      <c r="AA753" s="1">
        <v>18000</v>
      </c>
      <c r="AB753" s="1">
        <v>16200</v>
      </c>
      <c r="AC753">
        <v>30</v>
      </c>
      <c r="AD753" t="b">
        <v>1</v>
      </c>
      <c r="AE753">
        <v>10</v>
      </c>
      <c r="AF753" t="s">
        <v>9</v>
      </c>
      <c r="AG753">
        <v>1</v>
      </c>
      <c r="AH753" s="1">
        <v>16200</v>
      </c>
      <c r="AI753" s="1">
        <v>441818</v>
      </c>
      <c r="AJ753" s="1">
        <v>44182</v>
      </c>
      <c r="AK753" s="1">
        <v>486000</v>
      </c>
      <c r="AL753" s="2">
        <v>441818</v>
      </c>
      <c r="AM753" s="2">
        <v>44182</v>
      </c>
      <c r="AN753" s="22">
        <v>486000</v>
      </c>
      <c r="AP753" t="s">
        <v>84</v>
      </c>
      <c r="AQ753">
        <v>30</v>
      </c>
      <c r="AR753" t="s">
        <v>221</v>
      </c>
      <c r="AS753">
        <v>26001</v>
      </c>
      <c r="AT753" t="b">
        <v>0</v>
      </c>
      <c r="AU753" t="s">
        <v>81</v>
      </c>
      <c r="AW753" t="s">
        <v>222</v>
      </c>
      <c r="AY753" t="s">
        <v>85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486000</v>
      </c>
      <c r="BP753" t="s">
        <v>181</v>
      </c>
      <c r="BS753">
        <v>0</v>
      </c>
      <c r="BU753" t="s">
        <v>342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211</v>
      </c>
      <c r="F754">
        <v>202610070022</v>
      </c>
      <c r="G754" s="21">
        <v>46302</v>
      </c>
      <c r="H754" t="s">
        <v>82</v>
      </c>
      <c r="I754" t="s">
        <v>83</v>
      </c>
      <c r="J754" s="20" t="s">
        <v>212</v>
      </c>
      <c r="K754" s="20" t="s">
        <v>213</v>
      </c>
      <c r="L754" t="s">
        <v>331</v>
      </c>
      <c r="M754" s="20" t="s">
        <v>331</v>
      </c>
      <c r="O754" t="s">
        <v>332</v>
      </c>
      <c r="P754" t="s">
        <v>339</v>
      </c>
      <c r="R754" t="b">
        <v>0</v>
      </c>
      <c r="S754" t="s">
        <v>223</v>
      </c>
      <c r="T754" t="s">
        <v>224</v>
      </c>
      <c r="U754">
        <v>300</v>
      </c>
      <c r="V754" t="s">
        <v>218</v>
      </c>
      <c r="W754" t="s">
        <v>219</v>
      </c>
      <c r="X754" t="s">
        <v>225</v>
      </c>
      <c r="Z754" t="s">
        <v>84</v>
      </c>
      <c r="AA754" s="1">
        <v>44400</v>
      </c>
      <c r="AB754" s="1">
        <v>39960</v>
      </c>
      <c r="AC754">
        <v>10</v>
      </c>
      <c r="AD754" t="b">
        <v>1</v>
      </c>
      <c r="AE754">
        <v>10</v>
      </c>
      <c r="AF754" t="s">
        <v>9</v>
      </c>
      <c r="AG754">
        <v>1</v>
      </c>
      <c r="AH754" s="1">
        <v>39960</v>
      </c>
      <c r="AI754" s="1">
        <v>363273</v>
      </c>
      <c r="AJ754" s="1">
        <v>36327</v>
      </c>
      <c r="AK754" s="1">
        <v>399600</v>
      </c>
      <c r="AL754" s="2">
        <v>363273</v>
      </c>
      <c r="AM754" s="2">
        <v>36327</v>
      </c>
      <c r="AN754" s="22">
        <v>399600</v>
      </c>
      <c r="AP754" t="s">
        <v>84</v>
      </c>
      <c r="AQ754">
        <v>10</v>
      </c>
      <c r="AR754" t="s">
        <v>221</v>
      </c>
      <c r="AS754" t="s">
        <v>1064</v>
      </c>
      <c r="AT754" t="b">
        <v>0</v>
      </c>
      <c r="AU754" t="s">
        <v>81</v>
      </c>
      <c r="AW754" t="s">
        <v>222</v>
      </c>
      <c r="AY754" t="s">
        <v>85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399600</v>
      </c>
      <c r="BP754" t="s">
        <v>181</v>
      </c>
      <c r="BS754">
        <v>0</v>
      </c>
      <c r="BU754" t="s">
        <v>342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211</v>
      </c>
      <c r="F755">
        <v>202610070022</v>
      </c>
      <c r="G755" s="21">
        <v>46302</v>
      </c>
      <c r="H755" t="s">
        <v>82</v>
      </c>
      <c r="I755" t="s">
        <v>83</v>
      </c>
      <c r="J755" s="20" t="s">
        <v>212</v>
      </c>
      <c r="K755" s="20" t="s">
        <v>213</v>
      </c>
      <c r="L755" t="s">
        <v>331</v>
      </c>
      <c r="M755" s="20" t="s">
        <v>331</v>
      </c>
      <c r="O755" t="s">
        <v>332</v>
      </c>
      <c r="P755" t="s">
        <v>339</v>
      </c>
      <c r="R755" t="b">
        <v>0</v>
      </c>
      <c r="S755" t="s">
        <v>267</v>
      </c>
      <c r="T755" t="s">
        <v>224</v>
      </c>
      <c r="U755">
        <v>30</v>
      </c>
      <c r="V755" t="s">
        <v>218</v>
      </c>
      <c r="W755" t="s">
        <v>219</v>
      </c>
      <c r="X755" t="s">
        <v>225</v>
      </c>
      <c r="Z755" t="s">
        <v>84</v>
      </c>
      <c r="AA755" s="1">
        <v>4440</v>
      </c>
      <c r="AB755" s="1">
        <v>3996</v>
      </c>
      <c r="AC755">
        <v>20</v>
      </c>
      <c r="AD755" t="b">
        <v>1</v>
      </c>
      <c r="AE755">
        <v>10</v>
      </c>
      <c r="AF755" t="s">
        <v>9</v>
      </c>
      <c r="AG755">
        <v>1</v>
      </c>
      <c r="AH755" s="1">
        <v>3996</v>
      </c>
      <c r="AI755" s="1">
        <v>72655</v>
      </c>
      <c r="AJ755" s="1">
        <v>7265</v>
      </c>
      <c r="AK755" s="1">
        <v>79920</v>
      </c>
      <c r="AL755" s="2">
        <v>72655</v>
      </c>
      <c r="AM755" s="2">
        <v>7265</v>
      </c>
      <c r="AN755" s="22">
        <v>79920</v>
      </c>
      <c r="AP755" t="s">
        <v>84</v>
      </c>
      <c r="AQ755">
        <v>20</v>
      </c>
      <c r="AR755" t="s">
        <v>221</v>
      </c>
      <c r="AS755" t="s">
        <v>268</v>
      </c>
      <c r="AT755" t="b">
        <v>0</v>
      </c>
      <c r="AU755" t="s">
        <v>81</v>
      </c>
      <c r="AW755" t="s">
        <v>222</v>
      </c>
      <c r="AY755" t="s">
        <v>85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79920</v>
      </c>
      <c r="BP755" t="s">
        <v>181</v>
      </c>
      <c r="BS755">
        <v>0</v>
      </c>
      <c r="BU755" t="s">
        <v>342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211</v>
      </c>
      <c r="F756">
        <v>202610070022</v>
      </c>
      <c r="G756" s="21">
        <v>46302</v>
      </c>
      <c r="H756" t="s">
        <v>82</v>
      </c>
      <c r="I756" t="s">
        <v>83</v>
      </c>
      <c r="J756" s="20" t="s">
        <v>212</v>
      </c>
      <c r="K756" s="20" t="s">
        <v>213</v>
      </c>
      <c r="L756" t="s">
        <v>331</v>
      </c>
      <c r="M756" s="20" t="s">
        <v>331</v>
      </c>
      <c r="O756" t="s">
        <v>332</v>
      </c>
      <c r="P756" t="s">
        <v>339</v>
      </c>
      <c r="R756" t="b">
        <v>0</v>
      </c>
      <c r="S756" t="s">
        <v>337</v>
      </c>
      <c r="T756" t="s">
        <v>338</v>
      </c>
      <c r="U756">
        <v>100</v>
      </c>
      <c r="V756" t="s">
        <v>234</v>
      </c>
      <c r="W756" t="s">
        <v>235</v>
      </c>
      <c r="X756" t="s">
        <v>330</v>
      </c>
      <c r="Z756" t="s">
        <v>84</v>
      </c>
      <c r="AA756" s="1">
        <v>33000</v>
      </c>
      <c r="AB756" s="1">
        <v>29700</v>
      </c>
      <c r="AC756">
        <v>20</v>
      </c>
      <c r="AD756" t="b">
        <v>1</v>
      </c>
      <c r="AE756">
        <v>10</v>
      </c>
      <c r="AF756" t="s">
        <v>9</v>
      </c>
      <c r="AG756">
        <v>1</v>
      </c>
      <c r="AH756" s="1">
        <v>29700</v>
      </c>
      <c r="AI756" s="1">
        <v>540000</v>
      </c>
      <c r="AJ756" s="1">
        <v>54000</v>
      </c>
      <c r="AK756" s="1">
        <v>594000</v>
      </c>
      <c r="AL756" s="2">
        <v>540000</v>
      </c>
      <c r="AM756" s="2">
        <v>54000</v>
      </c>
      <c r="AN756" s="22">
        <v>594000</v>
      </c>
      <c r="AP756" t="s">
        <v>84</v>
      </c>
      <c r="AQ756">
        <v>20</v>
      </c>
      <c r="AR756" t="s">
        <v>221</v>
      </c>
      <c r="AS756" t="s">
        <v>981</v>
      </c>
      <c r="AT756" t="b">
        <v>0</v>
      </c>
      <c r="AU756" t="s">
        <v>81</v>
      </c>
      <c r="AW756" t="s">
        <v>222</v>
      </c>
      <c r="AY756" t="s">
        <v>85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594000</v>
      </c>
      <c r="BP756" t="s">
        <v>181</v>
      </c>
      <c r="BS756">
        <v>0</v>
      </c>
      <c r="BU756" t="s">
        <v>342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211</v>
      </c>
      <c r="F757">
        <v>202610070022</v>
      </c>
      <c r="G757" s="21">
        <v>46302</v>
      </c>
      <c r="H757" t="s">
        <v>82</v>
      </c>
      <c r="I757" t="s">
        <v>83</v>
      </c>
      <c r="J757" s="20" t="s">
        <v>212</v>
      </c>
      <c r="K757" s="20" t="s">
        <v>213</v>
      </c>
      <c r="L757" t="s">
        <v>331</v>
      </c>
      <c r="M757" s="20" t="s">
        <v>331</v>
      </c>
      <c r="O757" t="s">
        <v>332</v>
      </c>
      <c r="P757" t="s">
        <v>339</v>
      </c>
      <c r="R757" t="b">
        <v>0</v>
      </c>
      <c r="S757" t="s">
        <v>398</v>
      </c>
      <c r="T757" t="s">
        <v>338</v>
      </c>
      <c r="U757">
        <v>30</v>
      </c>
      <c r="V757" t="s">
        <v>234</v>
      </c>
      <c r="W757" t="s">
        <v>235</v>
      </c>
      <c r="X757" t="s">
        <v>330</v>
      </c>
      <c r="Z757" t="s">
        <v>84</v>
      </c>
      <c r="AA757" s="1">
        <v>9900</v>
      </c>
      <c r="AB757" s="1">
        <v>8910</v>
      </c>
      <c r="AC757">
        <v>10</v>
      </c>
      <c r="AD757" t="b">
        <v>1</v>
      </c>
      <c r="AE757">
        <v>10</v>
      </c>
      <c r="AF757" t="s">
        <v>9</v>
      </c>
      <c r="AG757">
        <v>1</v>
      </c>
      <c r="AH757" s="1">
        <v>8910</v>
      </c>
      <c r="AI757" s="1">
        <v>81000</v>
      </c>
      <c r="AJ757" s="1">
        <v>8100</v>
      </c>
      <c r="AK757" s="1">
        <v>89100</v>
      </c>
      <c r="AL757" s="2">
        <v>81000</v>
      </c>
      <c r="AM757" s="2">
        <v>8100</v>
      </c>
      <c r="AN757" s="22">
        <v>89100</v>
      </c>
      <c r="AP757" t="s">
        <v>84</v>
      </c>
      <c r="AQ757">
        <v>10</v>
      </c>
      <c r="AR757" t="s">
        <v>221</v>
      </c>
      <c r="AS757" t="s">
        <v>1057</v>
      </c>
      <c r="AT757" t="b">
        <v>0</v>
      </c>
      <c r="AU757" t="s">
        <v>81</v>
      </c>
      <c r="AW757" t="s">
        <v>222</v>
      </c>
      <c r="AY757" t="s">
        <v>85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89100</v>
      </c>
      <c r="BP757" t="s">
        <v>181</v>
      </c>
      <c r="BS757">
        <v>0</v>
      </c>
      <c r="BU757" t="s">
        <v>342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211</v>
      </c>
      <c r="F758">
        <v>202610070022</v>
      </c>
      <c r="G758" s="21">
        <v>46302</v>
      </c>
      <c r="H758" t="s">
        <v>82</v>
      </c>
      <c r="I758" t="s">
        <v>83</v>
      </c>
      <c r="J758" s="20" t="s">
        <v>212</v>
      </c>
      <c r="K758" s="20" t="s">
        <v>213</v>
      </c>
      <c r="L758" t="s">
        <v>331</v>
      </c>
      <c r="M758" s="20" t="s">
        <v>331</v>
      </c>
      <c r="O758" t="s">
        <v>332</v>
      </c>
      <c r="P758" t="s">
        <v>339</v>
      </c>
      <c r="R758" t="b">
        <v>0</v>
      </c>
      <c r="S758" t="s">
        <v>365</v>
      </c>
      <c r="T758" t="s">
        <v>366</v>
      </c>
      <c r="U758">
        <v>30</v>
      </c>
      <c r="V758" t="s">
        <v>234</v>
      </c>
      <c r="W758" t="s">
        <v>235</v>
      </c>
      <c r="X758" t="s">
        <v>236</v>
      </c>
      <c r="Z758" t="s">
        <v>84</v>
      </c>
      <c r="AA758" s="1">
        <v>18660</v>
      </c>
      <c r="AB758" s="1">
        <v>16794</v>
      </c>
      <c r="AC758">
        <v>5</v>
      </c>
      <c r="AD758" t="b">
        <v>1</v>
      </c>
      <c r="AE758">
        <v>10</v>
      </c>
      <c r="AF758" t="s">
        <v>9</v>
      </c>
      <c r="AG758">
        <v>1</v>
      </c>
      <c r="AH758" s="1">
        <v>16794</v>
      </c>
      <c r="AI758" s="1">
        <v>76336</v>
      </c>
      <c r="AJ758" s="1">
        <v>7634</v>
      </c>
      <c r="AK758" s="1">
        <v>83970</v>
      </c>
      <c r="AL758" s="2">
        <v>76336</v>
      </c>
      <c r="AM758" s="2">
        <v>7634</v>
      </c>
      <c r="AN758" s="22">
        <v>83970</v>
      </c>
      <c r="AP758" t="s">
        <v>84</v>
      </c>
      <c r="AQ758">
        <v>5</v>
      </c>
      <c r="AR758" t="s">
        <v>221</v>
      </c>
      <c r="AS758">
        <v>25001</v>
      </c>
      <c r="AT758" t="b">
        <v>0</v>
      </c>
      <c r="AU758" t="s">
        <v>81</v>
      </c>
      <c r="AW758" t="s">
        <v>222</v>
      </c>
      <c r="AY758" t="s">
        <v>85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83970</v>
      </c>
      <c r="BP758" t="s">
        <v>181</v>
      </c>
      <c r="BS758">
        <v>0</v>
      </c>
      <c r="BU758" t="s">
        <v>342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211</v>
      </c>
      <c r="F759">
        <v>202610070022</v>
      </c>
      <c r="G759" s="21">
        <v>46302</v>
      </c>
      <c r="H759" t="s">
        <v>82</v>
      </c>
      <c r="I759" t="s">
        <v>83</v>
      </c>
      <c r="J759" s="20" t="s">
        <v>212</v>
      </c>
      <c r="K759" s="20" t="s">
        <v>213</v>
      </c>
      <c r="L759" t="s">
        <v>331</v>
      </c>
      <c r="M759" s="20" t="s">
        <v>331</v>
      </c>
      <c r="O759" t="s">
        <v>332</v>
      </c>
      <c r="P759" t="s">
        <v>339</v>
      </c>
      <c r="R759" t="b">
        <v>0</v>
      </c>
      <c r="S759" t="s">
        <v>435</v>
      </c>
      <c r="T759" t="s">
        <v>436</v>
      </c>
      <c r="U759">
        <v>30</v>
      </c>
      <c r="V759" t="s">
        <v>234</v>
      </c>
      <c r="W759" t="s">
        <v>235</v>
      </c>
      <c r="X759" t="s">
        <v>236</v>
      </c>
      <c r="Z759" t="s">
        <v>84</v>
      </c>
      <c r="AA759" s="1">
        <v>29670</v>
      </c>
      <c r="AB759" s="1">
        <v>26703</v>
      </c>
      <c r="AC759">
        <v>10</v>
      </c>
      <c r="AD759" t="b">
        <v>1</v>
      </c>
      <c r="AE759">
        <v>10</v>
      </c>
      <c r="AF759" t="s">
        <v>9</v>
      </c>
      <c r="AG759">
        <v>1</v>
      </c>
      <c r="AH759" s="1">
        <v>26703</v>
      </c>
      <c r="AI759" s="1">
        <v>242755</v>
      </c>
      <c r="AJ759" s="1">
        <v>24275</v>
      </c>
      <c r="AK759" s="1">
        <v>267030</v>
      </c>
      <c r="AL759" s="2">
        <v>242755</v>
      </c>
      <c r="AM759" s="2">
        <v>24275</v>
      </c>
      <c r="AN759" s="22">
        <v>267030</v>
      </c>
      <c r="AP759" t="s">
        <v>84</v>
      </c>
      <c r="AQ759">
        <v>10</v>
      </c>
      <c r="AR759" t="s">
        <v>221</v>
      </c>
      <c r="AS759" t="s">
        <v>237</v>
      </c>
      <c r="AT759" t="b">
        <v>0</v>
      </c>
      <c r="AU759" t="s">
        <v>81</v>
      </c>
      <c r="AW759" t="s">
        <v>222</v>
      </c>
      <c r="AY759" t="s">
        <v>85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267030</v>
      </c>
      <c r="BP759" t="s">
        <v>181</v>
      </c>
      <c r="BS759">
        <v>0</v>
      </c>
      <c r="BU759" t="s">
        <v>342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211</v>
      </c>
      <c r="F760">
        <v>202610070023</v>
      </c>
      <c r="G760" s="21">
        <v>46302</v>
      </c>
      <c r="H760" t="s">
        <v>82</v>
      </c>
      <c r="I760" t="s">
        <v>83</v>
      </c>
      <c r="J760" s="20" t="s">
        <v>212</v>
      </c>
      <c r="K760" s="20" t="s">
        <v>213</v>
      </c>
      <c r="L760" t="s">
        <v>331</v>
      </c>
      <c r="M760" s="20" t="s">
        <v>331</v>
      </c>
      <c r="O760" t="s">
        <v>332</v>
      </c>
      <c r="P760" t="s">
        <v>348</v>
      </c>
      <c r="R760" t="b">
        <v>0</v>
      </c>
      <c r="S760" t="s">
        <v>324</v>
      </c>
      <c r="T760" t="s">
        <v>325</v>
      </c>
      <c r="U760">
        <v>30</v>
      </c>
      <c r="V760" t="s">
        <v>234</v>
      </c>
      <c r="W760" t="s">
        <v>235</v>
      </c>
      <c r="X760" t="s">
        <v>236</v>
      </c>
      <c r="Z760" t="s">
        <v>84</v>
      </c>
      <c r="AA760" s="1">
        <v>52530</v>
      </c>
      <c r="AB760" s="1">
        <v>47277</v>
      </c>
      <c r="AC760">
        <v>20</v>
      </c>
      <c r="AD760" t="b">
        <v>1</v>
      </c>
      <c r="AE760">
        <v>10</v>
      </c>
      <c r="AF760" t="s">
        <v>9</v>
      </c>
      <c r="AG760">
        <v>1</v>
      </c>
      <c r="AH760" s="1">
        <v>47277</v>
      </c>
      <c r="AI760" s="1">
        <v>859582</v>
      </c>
      <c r="AJ760" s="1">
        <v>85958</v>
      </c>
      <c r="AK760" s="1">
        <v>945540</v>
      </c>
      <c r="AL760" s="2">
        <v>859582</v>
      </c>
      <c r="AM760" s="2">
        <v>85958</v>
      </c>
      <c r="AN760" s="22">
        <v>945540</v>
      </c>
      <c r="AP760" t="s">
        <v>84</v>
      </c>
      <c r="AQ760">
        <v>20</v>
      </c>
      <c r="AR760" t="s">
        <v>221</v>
      </c>
      <c r="AS760" t="s">
        <v>326</v>
      </c>
      <c r="AT760" t="b">
        <v>0</v>
      </c>
      <c r="AU760" t="s">
        <v>81</v>
      </c>
      <c r="AW760" t="s">
        <v>222</v>
      </c>
      <c r="AY760" t="s">
        <v>85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945540</v>
      </c>
      <c r="BP760" t="s">
        <v>181</v>
      </c>
      <c r="BS760">
        <v>0</v>
      </c>
      <c r="BU760" t="s">
        <v>349</v>
      </c>
      <c r="BW760" s="24" t="str">
        <f ca="1">VLOOKUP(BX760,Data!B:D,3,0)</f>
        <v>김화니</v>
      </c>
      <c r="BX760" s="24" t="str">
        <f>IFERROR(VLOOKUP(M760, 할인점점포등록!E:I, 5, 0), M760)</f>
        <v>지오영</v>
      </c>
    </row>
    <row r="761" spans="3:76" ht="16.5" customHeight="1" x14ac:dyDescent="0.3">
      <c r="C761" t="b">
        <v>1</v>
      </c>
      <c r="E761" t="s">
        <v>211</v>
      </c>
      <c r="F761">
        <v>202610070023</v>
      </c>
      <c r="G761" s="21">
        <v>46302</v>
      </c>
      <c r="H761" t="s">
        <v>82</v>
      </c>
      <c r="I761" t="s">
        <v>83</v>
      </c>
      <c r="J761" s="20" t="s">
        <v>212</v>
      </c>
      <c r="K761" s="20" t="s">
        <v>213</v>
      </c>
      <c r="L761" t="s">
        <v>331</v>
      </c>
      <c r="M761" s="20" t="s">
        <v>331</v>
      </c>
      <c r="O761" t="s">
        <v>332</v>
      </c>
      <c r="P761" t="s">
        <v>348</v>
      </c>
      <c r="R761" t="b">
        <v>0</v>
      </c>
      <c r="S761" t="s">
        <v>249</v>
      </c>
      <c r="T761" t="s">
        <v>250</v>
      </c>
      <c r="U761">
        <v>30</v>
      </c>
      <c r="V761" t="s">
        <v>234</v>
      </c>
      <c r="W761" t="s">
        <v>235</v>
      </c>
      <c r="X761" t="s">
        <v>236</v>
      </c>
      <c r="Z761" t="s">
        <v>84</v>
      </c>
      <c r="AA761" s="1">
        <v>18000</v>
      </c>
      <c r="AB761" s="1">
        <v>16200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16200</v>
      </c>
      <c r="AI761" s="1">
        <v>736364</v>
      </c>
      <c r="AJ761" s="1">
        <v>73636</v>
      </c>
      <c r="AK761" s="1">
        <v>810000</v>
      </c>
      <c r="AL761" s="2">
        <v>736364</v>
      </c>
      <c r="AM761" s="2">
        <v>73636</v>
      </c>
      <c r="AN761" s="22">
        <v>810000</v>
      </c>
      <c r="AP761" t="s">
        <v>84</v>
      </c>
      <c r="AQ761">
        <v>50</v>
      </c>
      <c r="AR761" t="s">
        <v>221</v>
      </c>
      <c r="AS761">
        <v>26001</v>
      </c>
      <c r="AT761" t="b">
        <v>0</v>
      </c>
      <c r="AU761" t="s">
        <v>81</v>
      </c>
      <c r="AW761" t="s">
        <v>222</v>
      </c>
      <c r="AY761" t="s">
        <v>85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810000</v>
      </c>
      <c r="BP761" t="s">
        <v>181</v>
      </c>
      <c r="BS761">
        <v>0</v>
      </c>
      <c r="BU761" t="s">
        <v>349</v>
      </c>
      <c r="BW761" s="24" t="str">
        <f ca="1">VLOOKUP(BX761,Data!B:D,3,0)</f>
        <v>김화니</v>
      </c>
      <c r="BX761" s="24" t="str">
        <f>IFERROR(VLOOKUP(M761, 할인점점포등록!E:I, 5, 0), M761)</f>
        <v>지오영</v>
      </c>
    </row>
    <row r="762" spans="3:76" ht="16.5" customHeight="1" x14ac:dyDescent="0.3">
      <c r="C762" t="b">
        <v>1</v>
      </c>
      <c r="E762" t="s">
        <v>211</v>
      </c>
      <c r="F762">
        <v>202610070023</v>
      </c>
      <c r="G762" s="21">
        <v>46302</v>
      </c>
      <c r="H762" t="s">
        <v>82</v>
      </c>
      <c r="I762" t="s">
        <v>83</v>
      </c>
      <c r="J762" s="20" t="s">
        <v>212</v>
      </c>
      <c r="K762" s="20" t="s">
        <v>213</v>
      </c>
      <c r="L762" t="s">
        <v>331</v>
      </c>
      <c r="M762" s="20" t="s">
        <v>331</v>
      </c>
      <c r="O762" t="s">
        <v>332</v>
      </c>
      <c r="P762" t="s">
        <v>348</v>
      </c>
      <c r="R762" t="b">
        <v>0</v>
      </c>
      <c r="S762" t="s">
        <v>223</v>
      </c>
      <c r="T762" t="s">
        <v>224</v>
      </c>
      <c r="U762">
        <v>300</v>
      </c>
      <c r="V762" t="s">
        <v>218</v>
      </c>
      <c r="W762" t="s">
        <v>219</v>
      </c>
      <c r="X762" t="s">
        <v>225</v>
      </c>
      <c r="Z762" t="s">
        <v>84</v>
      </c>
      <c r="AA762" s="1">
        <v>44400</v>
      </c>
      <c r="AB762" s="1">
        <v>39960</v>
      </c>
      <c r="AC762">
        <v>10</v>
      </c>
      <c r="AD762" t="b">
        <v>1</v>
      </c>
      <c r="AE762">
        <v>10</v>
      </c>
      <c r="AF762" t="s">
        <v>9</v>
      </c>
      <c r="AG762">
        <v>1</v>
      </c>
      <c r="AH762" s="1">
        <v>39960</v>
      </c>
      <c r="AI762" s="1">
        <v>363273</v>
      </c>
      <c r="AJ762" s="1">
        <v>36327</v>
      </c>
      <c r="AK762" s="1">
        <v>399600</v>
      </c>
      <c r="AL762" s="2">
        <v>363273</v>
      </c>
      <c r="AM762" s="2">
        <v>36327</v>
      </c>
      <c r="AN762" s="22">
        <v>399600</v>
      </c>
      <c r="AP762" t="s">
        <v>84</v>
      </c>
      <c r="AQ762">
        <v>10</v>
      </c>
      <c r="AR762" t="s">
        <v>221</v>
      </c>
      <c r="AS762" t="s">
        <v>1064</v>
      </c>
      <c r="AT762" t="b">
        <v>0</v>
      </c>
      <c r="AU762" t="s">
        <v>81</v>
      </c>
      <c r="AW762" t="s">
        <v>222</v>
      </c>
      <c r="AY762" t="s">
        <v>85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399600</v>
      </c>
      <c r="BP762" t="s">
        <v>181</v>
      </c>
      <c r="BS762">
        <v>0</v>
      </c>
      <c r="BU762" t="s">
        <v>349</v>
      </c>
      <c r="BW762" s="24" t="str">
        <f ca="1">VLOOKUP(BX762,Data!B:D,3,0)</f>
        <v>김화니</v>
      </c>
      <c r="BX762" s="24" t="str">
        <f>IFERROR(VLOOKUP(M762, 할인점점포등록!E:I, 5, 0), M762)</f>
        <v>지오영</v>
      </c>
    </row>
    <row r="763" spans="3:76" ht="16.5" customHeight="1" x14ac:dyDescent="0.3">
      <c r="C763" t="b">
        <v>1</v>
      </c>
      <c r="E763" t="s">
        <v>211</v>
      </c>
      <c r="F763">
        <v>202610070023</v>
      </c>
      <c r="G763" s="21">
        <v>46302</v>
      </c>
      <c r="H763" t="s">
        <v>82</v>
      </c>
      <c r="I763" t="s">
        <v>83</v>
      </c>
      <c r="J763" s="20" t="s">
        <v>212</v>
      </c>
      <c r="K763" s="20" t="s">
        <v>213</v>
      </c>
      <c r="L763" t="s">
        <v>331</v>
      </c>
      <c r="M763" s="20" t="s">
        <v>331</v>
      </c>
      <c r="O763" t="s">
        <v>332</v>
      </c>
      <c r="P763" t="s">
        <v>348</v>
      </c>
      <c r="R763" t="b">
        <v>0</v>
      </c>
      <c r="S763" t="s">
        <v>229</v>
      </c>
      <c r="T763" t="s">
        <v>230</v>
      </c>
      <c r="U763">
        <v>30</v>
      </c>
      <c r="V763" t="s">
        <v>218</v>
      </c>
      <c r="W763" t="s">
        <v>219</v>
      </c>
      <c r="X763" t="s">
        <v>225</v>
      </c>
      <c r="Z763" t="s">
        <v>84</v>
      </c>
      <c r="AA763" s="1">
        <v>3750</v>
      </c>
      <c r="AB763" s="1">
        <v>3375</v>
      </c>
      <c r="AC763">
        <v>40</v>
      </c>
      <c r="AD763" t="b">
        <v>1</v>
      </c>
      <c r="AE763">
        <v>10</v>
      </c>
      <c r="AF763" t="s">
        <v>9</v>
      </c>
      <c r="AG763">
        <v>1</v>
      </c>
      <c r="AH763" s="1">
        <v>3375</v>
      </c>
      <c r="AI763" s="1">
        <v>122727</v>
      </c>
      <c r="AJ763" s="1">
        <v>12273</v>
      </c>
      <c r="AK763" s="1">
        <v>135000</v>
      </c>
      <c r="AL763" s="2">
        <v>122727</v>
      </c>
      <c r="AM763" s="2">
        <v>12273</v>
      </c>
      <c r="AN763" s="22">
        <v>135000</v>
      </c>
      <c r="AP763" t="s">
        <v>84</v>
      </c>
      <c r="AQ763">
        <v>40</v>
      </c>
      <c r="AR763" t="s">
        <v>221</v>
      </c>
      <c r="AS763" t="s">
        <v>231</v>
      </c>
      <c r="AT763" t="b">
        <v>0</v>
      </c>
      <c r="AU763" t="s">
        <v>81</v>
      </c>
      <c r="AW763" t="s">
        <v>222</v>
      </c>
      <c r="AY763" t="s">
        <v>85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135000</v>
      </c>
      <c r="BP763" t="s">
        <v>181</v>
      </c>
      <c r="BS763">
        <v>0</v>
      </c>
      <c r="BU763" t="s">
        <v>349</v>
      </c>
      <c r="BW763" s="24" t="str">
        <f ca="1">VLOOKUP(BX763,Data!B:D,3,0)</f>
        <v>김화니</v>
      </c>
      <c r="BX763" s="24" t="str">
        <f>IFERROR(VLOOKUP(M763, 할인점점포등록!E:I, 5, 0), M763)</f>
        <v>지오영</v>
      </c>
    </row>
    <row r="764" spans="3:76" ht="16.5" customHeight="1" x14ac:dyDescent="0.3">
      <c r="C764" t="b">
        <v>1</v>
      </c>
      <c r="E764" t="s">
        <v>211</v>
      </c>
      <c r="F764">
        <v>202610070023</v>
      </c>
      <c r="G764" s="21">
        <v>46302</v>
      </c>
      <c r="H764" t="s">
        <v>82</v>
      </c>
      <c r="I764" t="s">
        <v>83</v>
      </c>
      <c r="J764" s="20" t="s">
        <v>212</v>
      </c>
      <c r="K764" s="20" t="s">
        <v>213</v>
      </c>
      <c r="L764" t="s">
        <v>331</v>
      </c>
      <c r="M764" s="20" t="s">
        <v>331</v>
      </c>
      <c r="O764" t="s">
        <v>332</v>
      </c>
      <c r="P764" t="s">
        <v>348</v>
      </c>
      <c r="R764" t="b">
        <v>0</v>
      </c>
      <c r="S764" t="s">
        <v>394</v>
      </c>
      <c r="T764" t="s">
        <v>395</v>
      </c>
      <c r="U764">
        <v>30</v>
      </c>
      <c r="V764" t="s">
        <v>234</v>
      </c>
      <c r="W764" t="s">
        <v>235</v>
      </c>
      <c r="X764" t="s">
        <v>236</v>
      </c>
      <c r="Z764" t="s">
        <v>84</v>
      </c>
      <c r="AA764" s="1">
        <v>3750</v>
      </c>
      <c r="AB764" s="1">
        <v>3375</v>
      </c>
      <c r="AC764">
        <v>10</v>
      </c>
      <c r="AD764" t="b">
        <v>1</v>
      </c>
      <c r="AE764">
        <v>10</v>
      </c>
      <c r="AF764" t="s">
        <v>9</v>
      </c>
      <c r="AG764">
        <v>1</v>
      </c>
      <c r="AH764" s="1">
        <v>3375</v>
      </c>
      <c r="AI764" s="1">
        <v>30682</v>
      </c>
      <c r="AJ764" s="1">
        <v>3068</v>
      </c>
      <c r="AK764" s="1">
        <v>33750</v>
      </c>
      <c r="AL764" s="2">
        <v>30682</v>
      </c>
      <c r="AM764" s="2">
        <v>3068</v>
      </c>
      <c r="AN764" s="22">
        <v>33750</v>
      </c>
      <c r="AP764" t="s">
        <v>84</v>
      </c>
      <c r="AQ764">
        <v>10</v>
      </c>
      <c r="AR764" t="s">
        <v>221</v>
      </c>
      <c r="AS764" t="s">
        <v>396</v>
      </c>
      <c r="AT764" t="b">
        <v>0</v>
      </c>
      <c r="AU764" t="s">
        <v>81</v>
      </c>
      <c r="AW764" t="s">
        <v>222</v>
      </c>
      <c r="AY764" t="s">
        <v>85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33750</v>
      </c>
      <c r="BP764" t="s">
        <v>181</v>
      </c>
      <c r="BS764">
        <v>0</v>
      </c>
      <c r="BU764" t="s">
        <v>349</v>
      </c>
      <c r="BW764" s="24" t="str">
        <f ca="1">VLOOKUP(BX764,Data!B:D,3,0)</f>
        <v>김화니</v>
      </c>
      <c r="BX764" s="24" t="str">
        <f>IFERROR(VLOOKUP(M764, 할인점점포등록!E:I, 5, 0), M764)</f>
        <v>지오영</v>
      </c>
    </row>
    <row r="765" spans="3:76" ht="16.5" customHeight="1" x14ac:dyDescent="0.3">
      <c r="C765" t="b">
        <v>1</v>
      </c>
      <c r="E765" t="s">
        <v>211</v>
      </c>
      <c r="F765">
        <v>202610070024</v>
      </c>
      <c r="G765" s="21">
        <v>46302</v>
      </c>
      <c r="H765" t="s">
        <v>82</v>
      </c>
      <c r="I765" t="s">
        <v>83</v>
      </c>
      <c r="J765" s="20" t="s">
        <v>212</v>
      </c>
      <c r="K765" s="20" t="s">
        <v>213</v>
      </c>
      <c r="L765" t="s">
        <v>331</v>
      </c>
      <c r="M765" s="20" t="s">
        <v>331</v>
      </c>
      <c r="O765" t="s">
        <v>332</v>
      </c>
      <c r="P765" t="s">
        <v>380</v>
      </c>
      <c r="R765" t="b">
        <v>0</v>
      </c>
      <c r="S765" t="s">
        <v>412</v>
      </c>
      <c r="T765" t="s">
        <v>309</v>
      </c>
      <c r="U765">
        <v>30</v>
      </c>
      <c r="V765" t="s">
        <v>86</v>
      </c>
      <c r="W765" t="s">
        <v>283</v>
      </c>
      <c r="X765" t="s">
        <v>284</v>
      </c>
      <c r="Z765" t="s">
        <v>84</v>
      </c>
      <c r="AA765" s="1">
        <v>10380</v>
      </c>
      <c r="AB765" s="1">
        <v>9342</v>
      </c>
      <c r="AC765">
        <v>5</v>
      </c>
      <c r="AD765" t="b">
        <v>1</v>
      </c>
      <c r="AE765">
        <v>10</v>
      </c>
      <c r="AF765" t="s">
        <v>9</v>
      </c>
      <c r="AG765">
        <v>1</v>
      </c>
      <c r="AH765" s="1">
        <v>9342</v>
      </c>
      <c r="AI765" s="1">
        <v>42464</v>
      </c>
      <c r="AJ765" s="1">
        <v>4246</v>
      </c>
      <c r="AK765" s="1">
        <v>46710</v>
      </c>
      <c r="AL765" s="2">
        <v>42464</v>
      </c>
      <c r="AM765" s="2">
        <v>4246</v>
      </c>
      <c r="AN765" s="22">
        <v>46710</v>
      </c>
      <c r="AP765" t="s">
        <v>84</v>
      </c>
      <c r="AQ765">
        <v>5</v>
      </c>
      <c r="AR765" t="s">
        <v>221</v>
      </c>
      <c r="AS765">
        <v>26001</v>
      </c>
      <c r="AT765" t="b">
        <v>0</v>
      </c>
      <c r="AU765" t="s">
        <v>81</v>
      </c>
      <c r="AW765" t="s">
        <v>222</v>
      </c>
      <c r="AY765" t="s">
        <v>85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46710</v>
      </c>
      <c r="BP765" t="s">
        <v>86</v>
      </c>
      <c r="BS765">
        <v>0</v>
      </c>
      <c r="BU765" t="s">
        <v>381</v>
      </c>
      <c r="BW765" s="24" t="str">
        <f ca="1">VLOOKUP(BX765,Data!B:D,3,0)</f>
        <v>김화니</v>
      </c>
      <c r="BX765" s="24" t="str">
        <f>IFERROR(VLOOKUP(M765, 할인점점포등록!E:I, 5, 0), M765)</f>
        <v>지오영</v>
      </c>
    </row>
    <row r="766" spans="3:76" ht="16.5" customHeight="1" x14ac:dyDescent="0.3">
      <c r="C766" t="b">
        <v>1</v>
      </c>
      <c r="E766" t="s">
        <v>211</v>
      </c>
      <c r="F766">
        <v>202610070024</v>
      </c>
      <c r="G766" s="21">
        <v>46302</v>
      </c>
      <c r="H766" t="s">
        <v>82</v>
      </c>
      <c r="I766" t="s">
        <v>83</v>
      </c>
      <c r="J766" s="20" t="s">
        <v>212</v>
      </c>
      <c r="K766" s="20" t="s">
        <v>213</v>
      </c>
      <c r="L766" t="s">
        <v>331</v>
      </c>
      <c r="M766" s="20" t="s">
        <v>331</v>
      </c>
      <c r="O766" t="s">
        <v>332</v>
      </c>
      <c r="P766" t="s">
        <v>380</v>
      </c>
      <c r="R766" t="b">
        <v>0</v>
      </c>
      <c r="S766" t="s">
        <v>263</v>
      </c>
      <c r="T766" t="s">
        <v>264</v>
      </c>
      <c r="U766">
        <v>28</v>
      </c>
      <c r="V766" t="s">
        <v>234</v>
      </c>
      <c r="W766" t="s">
        <v>235</v>
      </c>
      <c r="X766" t="s">
        <v>236</v>
      </c>
      <c r="Z766" t="s">
        <v>84</v>
      </c>
      <c r="AA766" s="1">
        <v>18172</v>
      </c>
      <c r="AB766" s="1">
        <v>16355</v>
      </c>
      <c r="AC766">
        <v>40</v>
      </c>
      <c r="AD766" t="b">
        <v>1</v>
      </c>
      <c r="AE766">
        <v>10</v>
      </c>
      <c r="AF766" t="s">
        <v>9</v>
      </c>
      <c r="AG766">
        <v>1</v>
      </c>
      <c r="AH766" s="1">
        <v>16355</v>
      </c>
      <c r="AI766" s="1">
        <v>594727</v>
      </c>
      <c r="AJ766" s="1">
        <v>59473</v>
      </c>
      <c r="AK766" s="1">
        <v>654200</v>
      </c>
      <c r="AL766" s="2">
        <v>594727</v>
      </c>
      <c r="AM766" s="2">
        <v>59473</v>
      </c>
      <c r="AN766" s="22">
        <v>654200</v>
      </c>
      <c r="AP766" t="s">
        <v>84</v>
      </c>
      <c r="AQ766">
        <v>40</v>
      </c>
      <c r="AR766" t="s">
        <v>221</v>
      </c>
      <c r="AS766">
        <v>26001</v>
      </c>
      <c r="AT766" t="b">
        <v>0</v>
      </c>
      <c r="AU766" t="s">
        <v>81</v>
      </c>
      <c r="AW766" t="s">
        <v>222</v>
      </c>
      <c r="AY766" t="s">
        <v>85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654200</v>
      </c>
      <c r="BP766" t="s">
        <v>181</v>
      </c>
      <c r="BS766">
        <v>0</v>
      </c>
      <c r="BU766" t="s">
        <v>381</v>
      </c>
      <c r="BW766" s="24" t="str">
        <f ca="1">VLOOKUP(BX766,Data!B:D,3,0)</f>
        <v>김화니</v>
      </c>
      <c r="BX766" s="24" t="str">
        <f>IFERROR(VLOOKUP(M766, 할인점점포등록!E:I, 5, 0), M766)</f>
        <v>지오영</v>
      </c>
    </row>
    <row r="767" spans="3:76" ht="16.5" customHeight="1" x14ac:dyDescent="0.3">
      <c r="C767" t="b">
        <v>1</v>
      </c>
      <c r="E767" t="s">
        <v>211</v>
      </c>
      <c r="F767">
        <v>202610070024</v>
      </c>
      <c r="G767" s="21">
        <v>46302</v>
      </c>
      <c r="H767" t="s">
        <v>82</v>
      </c>
      <c r="I767" t="s">
        <v>83</v>
      </c>
      <c r="J767" s="20" t="s">
        <v>212</v>
      </c>
      <c r="K767" s="20" t="s">
        <v>213</v>
      </c>
      <c r="L767" t="s">
        <v>331</v>
      </c>
      <c r="M767" s="20" t="s">
        <v>331</v>
      </c>
      <c r="O767" t="s">
        <v>332</v>
      </c>
      <c r="P767" t="s">
        <v>380</v>
      </c>
      <c r="R767" t="b">
        <v>0</v>
      </c>
      <c r="S767" t="s">
        <v>382</v>
      </c>
      <c r="T767" t="s">
        <v>341</v>
      </c>
      <c r="U767">
        <v>30</v>
      </c>
      <c r="V767" t="s">
        <v>218</v>
      </c>
      <c r="W767" t="s">
        <v>219</v>
      </c>
      <c r="X767" t="s">
        <v>225</v>
      </c>
      <c r="Z767" t="s">
        <v>84</v>
      </c>
      <c r="AA767" s="1">
        <v>62730</v>
      </c>
      <c r="AB767" s="1">
        <v>56457</v>
      </c>
      <c r="AC767">
        <v>20</v>
      </c>
      <c r="AD767" t="b">
        <v>1</v>
      </c>
      <c r="AE767">
        <v>10</v>
      </c>
      <c r="AF767" t="s">
        <v>9</v>
      </c>
      <c r="AG767">
        <v>1</v>
      </c>
      <c r="AH767" s="1">
        <v>56457</v>
      </c>
      <c r="AI767" s="1">
        <v>1026491</v>
      </c>
      <c r="AJ767" s="1">
        <v>102649</v>
      </c>
      <c r="AK767" s="1">
        <v>1129140</v>
      </c>
      <c r="AL767" s="2">
        <v>1026491</v>
      </c>
      <c r="AM767" s="2">
        <v>102649</v>
      </c>
      <c r="AN767" s="22">
        <v>1129140</v>
      </c>
      <c r="AP767" t="s">
        <v>84</v>
      </c>
      <c r="AQ767">
        <v>20</v>
      </c>
      <c r="AR767" t="s">
        <v>221</v>
      </c>
      <c r="AS767" t="s">
        <v>383</v>
      </c>
      <c r="AT767" t="b">
        <v>0</v>
      </c>
      <c r="AU767" t="s">
        <v>81</v>
      </c>
      <c r="AW767" t="s">
        <v>222</v>
      </c>
      <c r="AY767" t="s">
        <v>85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1129140</v>
      </c>
      <c r="BP767" t="s">
        <v>181</v>
      </c>
      <c r="BS767">
        <v>0</v>
      </c>
      <c r="BU767" t="s">
        <v>381</v>
      </c>
      <c r="BW767" s="24" t="str">
        <f ca="1">VLOOKUP(BX767,Data!B:D,3,0)</f>
        <v>김화니</v>
      </c>
      <c r="BX767" s="24" t="str">
        <f>IFERROR(VLOOKUP(M767, 할인점점포등록!E:I, 5, 0), M767)</f>
        <v>지오영</v>
      </c>
    </row>
    <row r="768" spans="3:76" ht="16.5" customHeight="1" x14ac:dyDescent="0.3">
      <c r="C768" t="b">
        <v>1</v>
      </c>
      <c r="E768" t="s">
        <v>211</v>
      </c>
      <c r="F768">
        <v>202610070024</v>
      </c>
      <c r="G768" s="21">
        <v>46302</v>
      </c>
      <c r="H768" t="s">
        <v>82</v>
      </c>
      <c r="I768" t="s">
        <v>83</v>
      </c>
      <c r="J768" s="20" t="s">
        <v>212</v>
      </c>
      <c r="K768" s="20" t="s">
        <v>213</v>
      </c>
      <c r="L768" t="s">
        <v>331</v>
      </c>
      <c r="M768" s="20" t="s">
        <v>331</v>
      </c>
      <c r="O768" t="s">
        <v>332</v>
      </c>
      <c r="P768" t="s">
        <v>380</v>
      </c>
      <c r="R768" t="b">
        <v>0</v>
      </c>
      <c r="S768" t="s">
        <v>324</v>
      </c>
      <c r="T768" t="s">
        <v>325</v>
      </c>
      <c r="U768">
        <v>30</v>
      </c>
      <c r="V768" t="s">
        <v>234</v>
      </c>
      <c r="W768" t="s">
        <v>235</v>
      </c>
      <c r="X768" t="s">
        <v>236</v>
      </c>
      <c r="Z768" t="s">
        <v>84</v>
      </c>
      <c r="AA768" s="1">
        <v>52530</v>
      </c>
      <c r="AB768" s="1">
        <v>47277</v>
      </c>
      <c r="AC768">
        <v>40</v>
      </c>
      <c r="AD768" t="b">
        <v>1</v>
      </c>
      <c r="AE768">
        <v>10</v>
      </c>
      <c r="AF768" t="s">
        <v>9</v>
      </c>
      <c r="AG768">
        <v>1</v>
      </c>
      <c r="AH768" s="1">
        <v>47277</v>
      </c>
      <c r="AI768" s="1">
        <v>1719164</v>
      </c>
      <c r="AJ768" s="1">
        <v>171916</v>
      </c>
      <c r="AK768" s="1">
        <v>1891080</v>
      </c>
      <c r="AL768" s="2">
        <v>1719164</v>
      </c>
      <c r="AM768" s="2">
        <v>171916</v>
      </c>
      <c r="AN768" s="22">
        <v>1891080</v>
      </c>
      <c r="AP768" t="s">
        <v>84</v>
      </c>
      <c r="AQ768">
        <v>40</v>
      </c>
      <c r="AR768" t="s">
        <v>221</v>
      </c>
      <c r="AS768" t="s">
        <v>326</v>
      </c>
      <c r="AT768" t="b">
        <v>0</v>
      </c>
      <c r="AU768" t="s">
        <v>81</v>
      </c>
      <c r="AW768" t="s">
        <v>222</v>
      </c>
      <c r="AY768" t="s">
        <v>85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1891080</v>
      </c>
      <c r="BP768" t="s">
        <v>181</v>
      </c>
      <c r="BS768">
        <v>0</v>
      </c>
      <c r="BU768" t="s">
        <v>381</v>
      </c>
      <c r="BW768" s="24" t="str">
        <f ca="1">VLOOKUP(BX768,Data!B:D,3,0)</f>
        <v>김화니</v>
      </c>
      <c r="BX768" s="24" t="str">
        <f>IFERROR(VLOOKUP(M768, 할인점점포등록!E:I, 5, 0), M768)</f>
        <v>지오영</v>
      </c>
    </row>
    <row r="769" spans="3:76" ht="16.5" customHeight="1" x14ac:dyDescent="0.3">
      <c r="C769" t="b">
        <v>1</v>
      </c>
      <c r="E769" t="s">
        <v>211</v>
      </c>
      <c r="F769">
        <v>202610070024</v>
      </c>
      <c r="G769" s="21">
        <v>46302</v>
      </c>
      <c r="H769" t="s">
        <v>82</v>
      </c>
      <c r="I769" t="s">
        <v>83</v>
      </c>
      <c r="J769" s="20" t="s">
        <v>212</v>
      </c>
      <c r="K769" s="20" t="s">
        <v>213</v>
      </c>
      <c r="L769" t="s">
        <v>331</v>
      </c>
      <c r="M769" s="20" t="s">
        <v>331</v>
      </c>
      <c r="O769" t="s">
        <v>332</v>
      </c>
      <c r="P769" t="s">
        <v>380</v>
      </c>
      <c r="R769" t="b">
        <v>0</v>
      </c>
      <c r="S769" t="s">
        <v>453</v>
      </c>
      <c r="T769" t="s">
        <v>454</v>
      </c>
      <c r="U769">
        <v>30</v>
      </c>
      <c r="V769" t="s">
        <v>234</v>
      </c>
      <c r="W769" t="s">
        <v>235</v>
      </c>
      <c r="X769" t="s">
        <v>446</v>
      </c>
      <c r="Z769" t="s">
        <v>84</v>
      </c>
      <c r="AA769" s="1">
        <v>18900</v>
      </c>
      <c r="AB769" s="1">
        <v>17010</v>
      </c>
      <c r="AC769">
        <v>50</v>
      </c>
      <c r="AD769" t="b">
        <v>1</v>
      </c>
      <c r="AE769">
        <v>10</v>
      </c>
      <c r="AF769" t="s">
        <v>9</v>
      </c>
      <c r="AG769">
        <v>1</v>
      </c>
      <c r="AH769" s="1">
        <v>17010</v>
      </c>
      <c r="AI769" s="1">
        <v>773182</v>
      </c>
      <c r="AJ769" s="1">
        <v>77318</v>
      </c>
      <c r="AK769" s="1">
        <v>850500</v>
      </c>
      <c r="AL769" s="2">
        <v>773182</v>
      </c>
      <c r="AM769" s="2">
        <v>77318</v>
      </c>
      <c r="AN769" s="22">
        <v>850500</v>
      </c>
      <c r="AP769" t="s">
        <v>84</v>
      </c>
      <c r="AQ769">
        <v>50</v>
      </c>
      <c r="AR769" t="s">
        <v>221</v>
      </c>
      <c r="AS769">
        <v>24002</v>
      </c>
      <c r="AT769" t="b">
        <v>0</v>
      </c>
      <c r="AU769" t="s">
        <v>81</v>
      </c>
      <c r="AW769" t="s">
        <v>222</v>
      </c>
      <c r="AY769" t="s">
        <v>85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850500</v>
      </c>
      <c r="BP769" t="s">
        <v>181</v>
      </c>
      <c r="BS769">
        <v>0</v>
      </c>
      <c r="BU769" t="s">
        <v>381</v>
      </c>
      <c r="BW769" s="24" t="str">
        <f ca="1">VLOOKUP(BX769,Data!B:D,3,0)</f>
        <v>김화니</v>
      </c>
      <c r="BX769" s="24" t="str">
        <f>IFERROR(VLOOKUP(M769, 할인점점포등록!E:I, 5, 0), M769)</f>
        <v>지오영</v>
      </c>
    </row>
    <row r="770" spans="3:76" ht="16.5" customHeight="1" x14ac:dyDescent="0.3">
      <c r="C770" t="b">
        <v>1</v>
      </c>
      <c r="E770" t="s">
        <v>211</v>
      </c>
      <c r="F770">
        <v>202610070024</v>
      </c>
      <c r="G770" s="21">
        <v>46302</v>
      </c>
      <c r="H770" t="s">
        <v>82</v>
      </c>
      <c r="I770" t="s">
        <v>83</v>
      </c>
      <c r="J770" s="20" t="s">
        <v>212</v>
      </c>
      <c r="K770" s="20" t="s">
        <v>213</v>
      </c>
      <c r="L770" t="s">
        <v>331</v>
      </c>
      <c r="M770" s="20" t="s">
        <v>331</v>
      </c>
      <c r="O770" t="s">
        <v>332</v>
      </c>
      <c r="P770" t="s">
        <v>380</v>
      </c>
      <c r="R770" t="b">
        <v>0</v>
      </c>
      <c r="S770" t="s">
        <v>249</v>
      </c>
      <c r="T770" t="s">
        <v>250</v>
      </c>
      <c r="U770">
        <v>30</v>
      </c>
      <c r="V770" t="s">
        <v>234</v>
      </c>
      <c r="W770" t="s">
        <v>235</v>
      </c>
      <c r="X770" t="s">
        <v>236</v>
      </c>
      <c r="Z770" t="s">
        <v>84</v>
      </c>
      <c r="AA770" s="1">
        <v>18000</v>
      </c>
      <c r="AB770" s="1">
        <v>16200</v>
      </c>
      <c r="AC770">
        <v>50</v>
      </c>
      <c r="AD770" t="b">
        <v>1</v>
      </c>
      <c r="AE770">
        <v>10</v>
      </c>
      <c r="AF770" t="s">
        <v>9</v>
      </c>
      <c r="AG770">
        <v>1</v>
      </c>
      <c r="AH770" s="1">
        <v>16200</v>
      </c>
      <c r="AI770" s="1">
        <v>736364</v>
      </c>
      <c r="AJ770" s="1">
        <v>73636</v>
      </c>
      <c r="AK770" s="1">
        <v>810000</v>
      </c>
      <c r="AL770" s="2">
        <v>736364</v>
      </c>
      <c r="AM770" s="2">
        <v>73636</v>
      </c>
      <c r="AN770" s="22">
        <v>810000</v>
      </c>
      <c r="AP770" t="s">
        <v>84</v>
      </c>
      <c r="AQ770">
        <v>50</v>
      </c>
      <c r="AR770" t="s">
        <v>221</v>
      </c>
      <c r="AS770">
        <v>26001</v>
      </c>
      <c r="AT770" t="b">
        <v>0</v>
      </c>
      <c r="AU770" t="s">
        <v>81</v>
      </c>
      <c r="AW770" t="s">
        <v>222</v>
      </c>
      <c r="AY770" t="s">
        <v>85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810000</v>
      </c>
      <c r="BP770" t="s">
        <v>181</v>
      </c>
      <c r="BS770">
        <v>0</v>
      </c>
      <c r="BU770" t="s">
        <v>381</v>
      </c>
      <c r="BW770" s="24" t="str">
        <f ca="1">VLOOKUP(BX770,Data!B:D,3,0)</f>
        <v>김화니</v>
      </c>
      <c r="BX770" s="24" t="str">
        <f>IFERROR(VLOOKUP(M770, 할인점점포등록!E:I, 5, 0), M770)</f>
        <v>지오영</v>
      </c>
    </row>
    <row r="771" spans="3:76" ht="16.5" customHeight="1" x14ac:dyDescent="0.3">
      <c r="C771" t="b">
        <v>1</v>
      </c>
      <c r="E771" t="s">
        <v>211</v>
      </c>
      <c r="F771">
        <v>202610070024</v>
      </c>
      <c r="G771" s="21">
        <v>46302</v>
      </c>
      <c r="H771" t="s">
        <v>82</v>
      </c>
      <c r="I771" t="s">
        <v>83</v>
      </c>
      <c r="J771" s="20" t="s">
        <v>212</v>
      </c>
      <c r="K771" s="20" t="s">
        <v>213</v>
      </c>
      <c r="L771" t="s">
        <v>331</v>
      </c>
      <c r="M771" s="20" t="s">
        <v>331</v>
      </c>
      <c r="O771" t="s">
        <v>332</v>
      </c>
      <c r="P771" t="s">
        <v>380</v>
      </c>
      <c r="R771" t="b">
        <v>0</v>
      </c>
      <c r="S771" t="s">
        <v>384</v>
      </c>
      <c r="T771" t="s">
        <v>385</v>
      </c>
      <c r="U771">
        <v>30</v>
      </c>
      <c r="V771" t="s">
        <v>234</v>
      </c>
      <c r="W771" t="s">
        <v>235</v>
      </c>
      <c r="X771" t="s">
        <v>236</v>
      </c>
      <c r="Z771" t="s">
        <v>84</v>
      </c>
      <c r="AA771" s="1">
        <v>2850</v>
      </c>
      <c r="AB771" s="1">
        <v>2565</v>
      </c>
      <c r="AC771">
        <v>5</v>
      </c>
      <c r="AD771" t="b">
        <v>1</v>
      </c>
      <c r="AE771">
        <v>10</v>
      </c>
      <c r="AF771" t="s">
        <v>9</v>
      </c>
      <c r="AG771">
        <v>1</v>
      </c>
      <c r="AH771" s="1">
        <v>2565</v>
      </c>
      <c r="AI771" s="1">
        <v>11659</v>
      </c>
      <c r="AJ771" s="1">
        <v>1166</v>
      </c>
      <c r="AK771" s="1">
        <v>12825</v>
      </c>
      <c r="AL771" s="2">
        <v>11659</v>
      </c>
      <c r="AM771" s="2">
        <v>1166</v>
      </c>
      <c r="AN771" s="22">
        <v>12825</v>
      </c>
      <c r="AP771" t="s">
        <v>84</v>
      </c>
      <c r="AQ771">
        <v>5</v>
      </c>
      <c r="AR771" t="s">
        <v>221</v>
      </c>
      <c r="AS771" t="s">
        <v>237</v>
      </c>
      <c r="AT771" t="b">
        <v>0</v>
      </c>
      <c r="AU771" t="s">
        <v>81</v>
      </c>
      <c r="AW771" t="s">
        <v>222</v>
      </c>
      <c r="AY771" t="s">
        <v>85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12825</v>
      </c>
      <c r="BP771" t="s">
        <v>181</v>
      </c>
      <c r="BS771">
        <v>0</v>
      </c>
      <c r="BU771" t="s">
        <v>381</v>
      </c>
      <c r="BW771" s="24" t="str">
        <f ca="1">VLOOKUP(BX771,Data!B:D,3,0)</f>
        <v>김화니</v>
      </c>
      <c r="BX771" s="24" t="str">
        <f>IFERROR(VLOOKUP(M771, 할인점점포등록!E:I, 5, 0), M771)</f>
        <v>지오영</v>
      </c>
    </row>
    <row r="772" spans="3:76" ht="16.5" customHeight="1" x14ac:dyDescent="0.3">
      <c r="C772" t="b">
        <v>1</v>
      </c>
      <c r="E772" t="s">
        <v>211</v>
      </c>
      <c r="F772">
        <v>202610070024</v>
      </c>
      <c r="G772" s="21">
        <v>46302</v>
      </c>
      <c r="H772" t="s">
        <v>82</v>
      </c>
      <c r="I772" t="s">
        <v>83</v>
      </c>
      <c r="J772" s="20" t="s">
        <v>212</v>
      </c>
      <c r="K772" s="20" t="s">
        <v>213</v>
      </c>
      <c r="L772" t="s">
        <v>331</v>
      </c>
      <c r="M772" s="20" t="s">
        <v>331</v>
      </c>
      <c r="O772" t="s">
        <v>332</v>
      </c>
      <c r="P772" t="s">
        <v>380</v>
      </c>
      <c r="R772" t="b">
        <v>0</v>
      </c>
      <c r="S772" t="s">
        <v>294</v>
      </c>
      <c r="T772" t="s">
        <v>295</v>
      </c>
      <c r="U772">
        <v>21</v>
      </c>
      <c r="V772" t="s">
        <v>218</v>
      </c>
      <c r="W772" t="s">
        <v>219</v>
      </c>
      <c r="X772" t="s">
        <v>225</v>
      </c>
      <c r="Z772" t="s">
        <v>84</v>
      </c>
      <c r="AA772" s="1">
        <v>25200</v>
      </c>
      <c r="AB772" s="1">
        <v>22680</v>
      </c>
      <c r="AC772">
        <v>250</v>
      </c>
      <c r="AD772" t="b">
        <v>1</v>
      </c>
      <c r="AE772">
        <v>10</v>
      </c>
      <c r="AF772" t="s">
        <v>9</v>
      </c>
      <c r="AG772">
        <v>1</v>
      </c>
      <c r="AH772" s="1">
        <v>22680</v>
      </c>
      <c r="AI772" s="1">
        <v>5154545</v>
      </c>
      <c r="AJ772" s="1">
        <v>515455</v>
      </c>
      <c r="AK772" s="1">
        <v>5670000</v>
      </c>
      <c r="AL772" s="2">
        <v>5154545</v>
      </c>
      <c r="AM772" s="2">
        <v>515455</v>
      </c>
      <c r="AN772" s="22">
        <v>5670000</v>
      </c>
      <c r="AP772" t="s">
        <v>84</v>
      </c>
      <c r="AQ772">
        <v>250</v>
      </c>
      <c r="AR772" t="s">
        <v>221</v>
      </c>
      <c r="AS772">
        <v>26004</v>
      </c>
      <c r="AT772" t="b">
        <v>0</v>
      </c>
      <c r="AU772" t="s">
        <v>81</v>
      </c>
      <c r="AW772" t="s">
        <v>222</v>
      </c>
      <c r="AY772" t="s">
        <v>85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5670000</v>
      </c>
      <c r="BP772" t="s">
        <v>181</v>
      </c>
      <c r="BS772">
        <v>0</v>
      </c>
      <c r="BU772" t="s">
        <v>381</v>
      </c>
      <c r="BW772" s="24" t="str">
        <f ca="1">VLOOKUP(BX772,Data!B:D,3,0)</f>
        <v>김화니</v>
      </c>
      <c r="BX772" s="24" t="str">
        <f>IFERROR(VLOOKUP(M772, 할인점점포등록!E:I, 5, 0), M772)</f>
        <v>지오영</v>
      </c>
    </row>
    <row r="773" spans="3:76" ht="16.5" customHeight="1" x14ac:dyDescent="0.3">
      <c r="C773" t="b">
        <v>1</v>
      </c>
      <c r="E773" t="s">
        <v>211</v>
      </c>
      <c r="F773">
        <v>202610070024</v>
      </c>
      <c r="G773" s="21">
        <v>46302</v>
      </c>
      <c r="H773" t="s">
        <v>82</v>
      </c>
      <c r="I773" t="s">
        <v>83</v>
      </c>
      <c r="J773" s="20" t="s">
        <v>212</v>
      </c>
      <c r="K773" s="20" t="s">
        <v>213</v>
      </c>
      <c r="L773" t="s">
        <v>331</v>
      </c>
      <c r="M773" s="20" t="s">
        <v>331</v>
      </c>
      <c r="O773" t="s">
        <v>332</v>
      </c>
      <c r="P773" t="s">
        <v>380</v>
      </c>
      <c r="R773" t="b">
        <v>0</v>
      </c>
      <c r="S773" t="s">
        <v>317</v>
      </c>
      <c r="T773" t="s">
        <v>318</v>
      </c>
      <c r="U773">
        <v>21</v>
      </c>
      <c r="V773" t="s">
        <v>218</v>
      </c>
      <c r="W773" t="s">
        <v>219</v>
      </c>
      <c r="X773" t="s">
        <v>225</v>
      </c>
      <c r="Z773" t="s">
        <v>84</v>
      </c>
      <c r="AA773" s="1">
        <v>33600</v>
      </c>
      <c r="AB773" s="1">
        <v>30240</v>
      </c>
      <c r="AC773">
        <v>50</v>
      </c>
      <c r="AD773" t="b">
        <v>1</v>
      </c>
      <c r="AE773">
        <v>10</v>
      </c>
      <c r="AF773" t="s">
        <v>9</v>
      </c>
      <c r="AG773">
        <v>1</v>
      </c>
      <c r="AH773" s="1">
        <v>30240</v>
      </c>
      <c r="AI773" s="1">
        <v>1374545</v>
      </c>
      <c r="AJ773" s="1">
        <v>137455</v>
      </c>
      <c r="AK773" s="1">
        <v>1512000</v>
      </c>
      <c r="AL773" s="2">
        <v>1374545</v>
      </c>
      <c r="AM773" s="2">
        <v>137455</v>
      </c>
      <c r="AN773" s="22">
        <v>1512000</v>
      </c>
      <c r="AP773" t="s">
        <v>84</v>
      </c>
      <c r="AQ773">
        <v>50</v>
      </c>
      <c r="AR773" t="s">
        <v>221</v>
      </c>
      <c r="AS773">
        <v>25002</v>
      </c>
      <c r="AT773" t="b">
        <v>0</v>
      </c>
      <c r="AU773" t="s">
        <v>81</v>
      </c>
      <c r="AW773" t="s">
        <v>222</v>
      </c>
      <c r="AY773" t="s">
        <v>85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1512000</v>
      </c>
      <c r="BP773" t="s">
        <v>181</v>
      </c>
      <c r="BS773">
        <v>0</v>
      </c>
      <c r="BU773" t="s">
        <v>381</v>
      </c>
      <c r="BW773" s="24" t="str">
        <f ca="1">VLOOKUP(BX773,Data!B:D,3,0)</f>
        <v>김화니</v>
      </c>
      <c r="BX773" s="24" t="str">
        <f>IFERROR(VLOOKUP(M773, 할인점점포등록!E:I, 5, 0), M773)</f>
        <v>지오영</v>
      </c>
    </row>
    <row r="774" spans="3:76" ht="16.5" customHeight="1" x14ac:dyDescent="0.3">
      <c r="C774" t="b">
        <v>1</v>
      </c>
      <c r="E774" t="s">
        <v>211</v>
      </c>
      <c r="F774">
        <v>202610070024</v>
      </c>
      <c r="G774" s="21">
        <v>46302</v>
      </c>
      <c r="H774" t="s">
        <v>82</v>
      </c>
      <c r="I774" t="s">
        <v>83</v>
      </c>
      <c r="J774" s="20" t="s">
        <v>212</v>
      </c>
      <c r="K774" s="20" t="s">
        <v>213</v>
      </c>
      <c r="L774" t="s">
        <v>331</v>
      </c>
      <c r="M774" s="20" t="s">
        <v>331</v>
      </c>
      <c r="O774" t="s">
        <v>332</v>
      </c>
      <c r="P774" t="s">
        <v>380</v>
      </c>
      <c r="R774" t="b">
        <v>0</v>
      </c>
      <c r="S774" t="s">
        <v>433</v>
      </c>
      <c r="T774" t="s">
        <v>434</v>
      </c>
      <c r="U774">
        <v>30</v>
      </c>
      <c r="V774" t="s">
        <v>234</v>
      </c>
      <c r="W774" t="s">
        <v>235</v>
      </c>
      <c r="X774" t="s">
        <v>236</v>
      </c>
      <c r="Z774" t="s">
        <v>84</v>
      </c>
      <c r="AA774" s="1">
        <v>17760</v>
      </c>
      <c r="AB774" s="1">
        <v>15984</v>
      </c>
      <c r="AC774">
        <v>100</v>
      </c>
      <c r="AD774" t="b">
        <v>1</v>
      </c>
      <c r="AE774">
        <v>10</v>
      </c>
      <c r="AF774" t="s">
        <v>9</v>
      </c>
      <c r="AG774">
        <v>1</v>
      </c>
      <c r="AH774" s="1">
        <v>15984</v>
      </c>
      <c r="AI774" s="1">
        <v>1453091</v>
      </c>
      <c r="AJ774" s="1">
        <v>145309</v>
      </c>
      <c r="AK774" s="1">
        <v>1598400</v>
      </c>
      <c r="AL774" s="2">
        <v>1453091</v>
      </c>
      <c r="AM774" s="2">
        <v>145309</v>
      </c>
      <c r="AN774" s="22">
        <v>1598400</v>
      </c>
      <c r="AP774" t="s">
        <v>84</v>
      </c>
      <c r="AQ774">
        <v>100</v>
      </c>
      <c r="AR774" t="s">
        <v>221</v>
      </c>
      <c r="AS774">
        <v>25001</v>
      </c>
      <c r="AT774" t="b">
        <v>0</v>
      </c>
      <c r="AU774" t="s">
        <v>81</v>
      </c>
      <c r="AW774" t="s">
        <v>222</v>
      </c>
      <c r="AY774" t="s">
        <v>85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1598400</v>
      </c>
      <c r="BP774" t="s">
        <v>181</v>
      </c>
      <c r="BS774">
        <v>0</v>
      </c>
      <c r="BU774" t="s">
        <v>381</v>
      </c>
      <c r="BW774" s="24" t="str">
        <f ca="1">VLOOKUP(BX774,Data!B:D,3,0)</f>
        <v>김화니</v>
      </c>
      <c r="BX774" s="24" t="str">
        <f>IFERROR(VLOOKUP(M774, 할인점점포등록!E:I, 5, 0), M774)</f>
        <v>지오영</v>
      </c>
    </row>
    <row r="775" spans="3:76" ht="16.5" customHeight="1" x14ac:dyDescent="0.3">
      <c r="C775" t="b">
        <v>1</v>
      </c>
      <c r="E775" t="s">
        <v>211</v>
      </c>
      <c r="F775">
        <v>202610070024</v>
      </c>
      <c r="G775" s="21">
        <v>46302</v>
      </c>
      <c r="H775" t="s">
        <v>82</v>
      </c>
      <c r="I775" t="s">
        <v>83</v>
      </c>
      <c r="J775" s="20" t="s">
        <v>212</v>
      </c>
      <c r="K775" s="20" t="s">
        <v>213</v>
      </c>
      <c r="L775" t="s">
        <v>331</v>
      </c>
      <c r="M775" s="20" t="s">
        <v>331</v>
      </c>
      <c r="O775" t="s">
        <v>332</v>
      </c>
      <c r="P775" t="s">
        <v>380</v>
      </c>
      <c r="R775" t="b">
        <v>0</v>
      </c>
      <c r="S775" t="s">
        <v>389</v>
      </c>
      <c r="T775" t="s">
        <v>390</v>
      </c>
      <c r="U775">
        <v>30</v>
      </c>
      <c r="V775" t="s">
        <v>234</v>
      </c>
      <c r="W775" t="s">
        <v>235</v>
      </c>
      <c r="X775" t="s">
        <v>236</v>
      </c>
      <c r="Z775" t="s">
        <v>84</v>
      </c>
      <c r="AA775" s="1">
        <v>19320</v>
      </c>
      <c r="AB775" s="1">
        <v>17388</v>
      </c>
      <c r="AC775">
        <v>30</v>
      </c>
      <c r="AD775" t="b">
        <v>1</v>
      </c>
      <c r="AE775">
        <v>10</v>
      </c>
      <c r="AF775" t="s">
        <v>9</v>
      </c>
      <c r="AG775">
        <v>1</v>
      </c>
      <c r="AH775" s="1">
        <v>17388</v>
      </c>
      <c r="AI775" s="1">
        <v>474218</v>
      </c>
      <c r="AJ775" s="1">
        <v>47422</v>
      </c>
      <c r="AK775" s="1">
        <v>521640</v>
      </c>
      <c r="AL775" s="2">
        <v>474218</v>
      </c>
      <c r="AM775" s="2">
        <v>47422</v>
      </c>
      <c r="AN775" s="22">
        <v>521640</v>
      </c>
      <c r="AP775" t="s">
        <v>84</v>
      </c>
      <c r="AQ775">
        <v>30</v>
      </c>
      <c r="AR775" t="s">
        <v>221</v>
      </c>
      <c r="AS775">
        <v>25001</v>
      </c>
      <c r="AT775" t="b">
        <v>0</v>
      </c>
      <c r="AU775" t="s">
        <v>81</v>
      </c>
      <c r="AW775" t="s">
        <v>222</v>
      </c>
      <c r="AY775" t="s">
        <v>85</v>
      </c>
      <c r="AZ775" t="b">
        <v>0</v>
      </c>
      <c r="BE775" t="b">
        <v>0</v>
      </c>
      <c r="BF775" t="b">
        <v>0</v>
      </c>
      <c r="BI775">
        <v>0</v>
      </c>
      <c r="BJ775" s="23">
        <v>0</v>
      </c>
      <c r="BK775" s="23">
        <v>521640</v>
      </c>
      <c r="BP775" t="s">
        <v>181</v>
      </c>
      <c r="BS775">
        <v>0</v>
      </c>
      <c r="BU775" t="s">
        <v>381</v>
      </c>
      <c r="BW775" s="24" t="str">
        <f ca="1">VLOOKUP(BX775,Data!B:D,3,0)</f>
        <v>김화니</v>
      </c>
      <c r="BX775" s="24" t="str">
        <f>IFERROR(VLOOKUP(M775, 할인점점포등록!E:I, 5, 0), M775)</f>
        <v>지오영</v>
      </c>
    </row>
    <row r="776" spans="3:76" ht="16.5" customHeight="1" x14ac:dyDescent="0.3">
      <c r="C776" t="b">
        <v>1</v>
      </c>
      <c r="E776" t="s">
        <v>211</v>
      </c>
      <c r="F776">
        <v>202610070024</v>
      </c>
      <c r="G776" s="21">
        <v>46302</v>
      </c>
      <c r="H776" t="s">
        <v>82</v>
      </c>
      <c r="I776" t="s">
        <v>83</v>
      </c>
      <c r="J776" s="20" t="s">
        <v>212</v>
      </c>
      <c r="K776" s="20" t="s">
        <v>213</v>
      </c>
      <c r="L776" t="s">
        <v>331</v>
      </c>
      <c r="M776" s="20" t="s">
        <v>331</v>
      </c>
      <c r="O776" t="s">
        <v>332</v>
      </c>
      <c r="P776" t="s">
        <v>380</v>
      </c>
      <c r="R776" t="b">
        <v>0</v>
      </c>
      <c r="S776" t="s">
        <v>245</v>
      </c>
      <c r="T776" t="s">
        <v>246</v>
      </c>
      <c r="U776">
        <v>300</v>
      </c>
      <c r="V776" t="s">
        <v>218</v>
      </c>
      <c r="W776" t="s">
        <v>219</v>
      </c>
      <c r="X776" t="s">
        <v>225</v>
      </c>
      <c r="Z776" t="s">
        <v>84</v>
      </c>
      <c r="AA776" s="1">
        <v>61500</v>
      </c>
      <c r="AB776" s="1">
        <v>55350</v>
      </c>
      <c r="AC776">
        <v>10</v>
      </c>
      <c r="AD776" t="b">
        <v>1</v>
      </c>
      <c r="AE776">
        <v>10</v>
      </c>
      <c r="AF776" t="s">
        <v>9</v>
      </c>
      <c r="AG776">
        <v>1</v>
      </c>
      <c r="AH776" s="1">
        <v>55350</v>
      </c>
      <c r="AI776" s="1">
        <v>503182</v>
      </c>
      <c r="AJ776" s="1">
        <v>50318</v>
      </c>
      <c r="AK776" s="1">
        <v>553500</v>
      </c>
      <c r="AL776" s="2">
        <v>503182</v>
      </c>
      <c r="AM776" s="2">
        <v>50318</v>
      </c>
      <c r="AN776" s="22">
        <v>553500</v>
      </c>
      <c r="AP776" t="s">
        <v>84</v>
      </c>
      <c r="AQ776">
        <v>10</v>
      </c>
      <c r="AR776" t="s">
        <v>221</v>
      </c>
      <c r="AS776" t="s">
        <v>273</v>
      </c>
      <c r="AT776" t="b">
        <v>0</v>
      </c>
      <c r="AU776" t="s">
        <v>81</v>
      </c>
      <c r="AW776" t="s">
        <v>222</v>
      </c>
      <c r="AY776" t="s">
        <v>85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553500</v>
      </c>
      <c r="BP776" t="s">
        <v>181</v>
      </c>
      <c r="BS776">
        <v>0</v>
      </c>
      <c r="BU776" t="s">
        <v>381</v>
      </c>
      <c r="BW776" s="24" t="str">
        <f ca="1">VLOOKUP(BX776,Data!B:D,3,0)</f>
        <v>김화니</v>
      </c>
      <c r="BX776" s="24" t="str">
        <f>IFERROR(VLOOKUP(M776, 할인점점포등록!E:I, 5, 0), M776)</f>
        <v>지오영</v>
      </c>
    </row>
    <row r="777" spans="3:76" ht="16.5" customHeight="1" x14ac:dyDescent="0.3">
      <c r="C777" t="b">
        <v>1</v>
      </c>
      <c r="E777" t="s">
        <v>211</v>
      </c>
      <c r="F777">
        <v>202610070024</v>
      </c>
      <c r="G777" s="21">
        <v>46302</v>
      </c>
      <c r="H777" t="s">
        <v>82</v>
      </c>
      <c r="I777" t="s">
        <v>83</v>
      </c>
      <c r="J777" s="20" t="s">
        <v>212</v>
      </c>
      <c r="K777" s="20" t="s">
        <v>213</v>
      </c>
      <c r="L777" t="s">
        <v>331</v>
      </c>
      <c r="M777" s="20" t="s">
        <v>331</v>
      </c>
      <c r="O777" t="s">
        <v>332</v>
      </c>
      <c r="P777" t="s">
        <v>380</v>
      </c>
      <c r="R777" t="b">
        <v>0</v>
      </c>
      <c r="S777" t="s">
        <v>989</v>
      </c>
      <c r="T777" t="s">
        <v>990</v>
      </c>
      <c r="U777">
        <v>30</v>
      </c>
      <c r="V777" t="s">
        <v>234</v>
      </c>
      <c r="W777" t="s">
        <v>235</v>
      </c>
      <c r="X777" t="s">
        <v>236</v>
      </c>
      <c r="Z777" t="s">
        <v>84</v>
      </c>
      <c r="AA777" s="1">
        <v>3000</v>
      </c>
      <c r="AB777" s="1">
        <v>2700</v>
      </c>
      <c r="AC777">
        <v>10</v>
      </c>
      <c r="AD777" t="b">
        <v>1</v>
      </c>
      <c r="AE777">
        <v>10</v>
      </c>
      <c r="AF777" t="s">
        <v>9</v>
      </c>
      <c r="AG777">
        <v>1</v>
      </c>
      <c r="AH777" s="1">
        <v>2700</v>
      </c>
      <c r="AI777" s="1">
        <v>24545</v>
      </c>
      <c r="AJ777" s="1">
        <v>2455</v>
      </c>
      <c r="AK777" s="1">
        <v>27000</v>
      </c>
      <c r="AL777" s="2">
        <v>24545</v>
      </c>
      <c r="AM777" s="2">
        <v>2455</v>
      </c>
      <c r="AN777" s="22">
        <v>27000</v>
      </c>
      <c r="AP777" t="s">
        <v>84</v>
      </c>
      <c r="AQ777">
        <v>10</v>
      </c>
      <c r="AR777" t="s">
        <v>221</v>
      </c>
      <c r="AS777" t="s">
        <v>231</v>
      </c>
      <c r="AT777" t="b">
        <v>0</v>
      </c>
      <c r="AU777" t="s">
        <v>81</v>
      </c>
      <c r="AW777" t="s">
        <v>222</v>
      </c>
      <c r="AY777" t="s">
        <v>85</v>
      </c>
      <c r="AZ777" t="b">
        <v>0</v>
      </c>
      <c r="BE777" t="b">
        <v>0</v>
      </c>
      <c r="BF777" t="b">
        <v>0</v>
      </c>
      <c r="BI777">
        <v>0</v>
      </c>
      <c r="BJ777" s="20">
        <v>0</v>
      </c>
      <c r="BK777" s="23">
        <v>27000</v>
      </c>
      <c r="BP777" t="s">
        <v>181</v>
      </c>
      <c r="BS777">
        <v>0</v>
      </c>
      <c r="BU777" t="s">
        <v>381</v>
      </c>
      <c r="BW777" s="24" t="str">
        <f ca="1">VLOOKUP(BX777,Data!B:D,3,0)</f>
        <v>김화니</v>
      </c>
      <c r="BX777" s="24" t="str">
        <f>IFERROR(VLOOKUP(M777, 할인점점포등록!E:I, 5, 0), M777)</f>
        <v>지오영</v>
      </c>
    </row>
    <row r="778" spans="3:76" ht="16.5" customHeight="1" x14ac:dyDescent="0.3">
      <c r="C778" t="b">
        <v>1</v>
      </c>
      <c r="E778" t="s">
        <v>211</v>
      </c>
      <c r="F778">
        <v>202610070024</v>
      </c>
      <c r="G778" s="21">
        <v>46302</v>
      </c>
      <c r="H778" t="s">
        <v>82</v>
      </c>
      <c r="I778" t="s">
        <v>83</v>
      </c>
      <c r="J778" s="20" t="s">
        <v>212</v>
      </c>
      <c r="K778" s="20" t="s">
        <v>213</v>
      </c>
      <c r="L778" t="s">
        <v>331</v>
      </c>
      <c r="M778" s="20" t="s">
        <v>331</v>
      </c>
      <c r="O778" t="s">
        <v>332</v>
      </c>
      <c r="P778" t="s">
        <v>380</v>
      </c>
      <c r="R778" t="b">
        <v>0</v>
      </c>
      <c r="S778" t="s">
        <v>310</v>
      </c>
      <c r="T778" t="s">
        <v>311</v>
      </c>
      <c r="U778">
        <v>30</v>
      </c>
      <c r="V778" t="s">
        <v>234</v>
      </c>
      <c r="W778" t="s">
        <v>235</v>
      </c>
      <c r="X778" t="s">
        <v>236</v>
      </c>
      <c r="Z778" t="s">
        <v>84</v>
      </c>
      <c r="AA778" s="1">
        <v>2640</v>
      </c>
      <c r="AB778" s="1">
        <v>2376</v>
      </c>
      <c r="AC778">
        <v>10</v>
      </c>
      <c r="AD778" t="b">
        <v>1</v>
      </c>
      <c r="AE778">
        <v>10</v>
      </c>
      <c r="AF778" t="s">
        <v>9</v>
      </c>
      <c r="AG778">
        <v>1</v>
      </c>
      <c r="AH778" s="1">
        <v>2376</v>
      </c>
      <c r="AI778" s="1">
        <v>21600</v>
      </c>
      <c r="AJ778" s="1">
        <v>2160</v>
      </c>
      <c r="AK778" s="1">
        <v>23760</v>
      </c>
      <c r="AL778" s="2">
        <v>21600</v>
      </c>
      <c r="AM778" s="2">
        <v>2160</v>
      </c>
      <c r="AN778" s="22">
        <v>23760</v>
      </c>
      <c r="AP778" t="s">
        <v>84</v>
      </c>
      <c r="AQ778">
        <v>10</v>
      </c>
      <c r="AR778" t="s">
        <v>221</v>
      </c>
      <c r="AS778" t="s">
        <v>231</v>
      </c>
      <c r="AT778" t="b">
        <v>0</v>
      </c>
      <c r="AU778" t="s">
        <v>81</v>
      </c>
      <c r="AW778" t="s">
        <v>222</v>
      </c>
      <c r="AY778" t="s">
        <v>85</v>
      </c>
      <c r="AZ778" t="b">
        <v>0</v>
      </c>
      <c r="BE778" t="b">
        <v>0</v>
      </c>
      <c r="BF778" t="b">
        <v>0</v>
      </c>
      <c r="BI778">
        <v>0</v>
      </c>
      <c r="BJ778" s="20">
        <v>0</v>
      </c>
      <c r="BK778" s="23">
        <v>23760</v>
      </c>
      <c r="BP778" t="s">
        <v>181</v>
      </c>
      <c r="BS778">
        <v>0</v>
      </c>
      <c r="BU778" t="s">
        <v>381</v>
      </c>
      <c r="BW778" s="24" t="str">
        <f ca="1">VLOOKUP(BX778,Data!B:D,3,0)</f>
        <v>김화니</v>
      </c>
      <c r="BX778" s="24" t="str">
        <f>IFERROR(VLOOKUP(M778, 할인점점포등록!E:I, 5, 0), M778)</f>
        <v>지오영</v>
      </c>
    </row>
    <row r="779" spans="3:76" ht="16.5" customHeight="1" x14ac:dyDescent="0.3">
      <c r="C779" t="b">
        <v>1</v>
      </c>
      <c r="E779" t="s">
        <v>211</v>
      </c>
      <c r="F779">
        <v>202610070024</v>
      </c>
      <c r="G779" s="21">
        <v>46302</v>
      </c>
      <c r="H779" t="s">
        <v>82</v>
      </c>
      <c r="I779" t="s">
        <v>83</v>
      </c>
      <c r="J779" s="20" t="s">
        <v>212</v>
      </c>
      <c r="K779" s="20" t="s">
        <v>213</v>
      </c>
      <c r="L779" t="s">
        <v>331</v>
      </c>
      <c r="M779" s="20" t="s">
        <v>331</v>
      </c>
      <c r="O779" t="s">
        <v>332</v>
      </c>
      <c r="P779" t="s">
        <v>380</v>
      </c>
      <c r="R779" t="b">
        <v>0</v>
      </c>
      <c r="S779" t="s">
        <v>327</v>
      </c>
      <c r="T779" t="s">
        <v>311</v>
      </c>
      <c r="U779">
        <v>600</v>
      </c>
      <c r="V779" t="s">
        <v>234</v>
      </c>
      <c r="W779" t="s">
        <v>235</v>
      </c>
      <c r="X779" t="s">
        <v>236</v>
      </c>
      <c r="Z779" t="s">
        <v>84</v>
      </c>
      <c r="AA779" s="1">
        <v>52800</v>
      </c>
      <c r="AB779" s="1">
        <v>47520</v>
      </c>
      <c r="AC779">
        <v>10</v>
      </c>
      <c r="AD779" t="b">
        <v>1</v>
      </c>
      <c r="AE779">
        <v>10</v>
      </c>
      <c r="AF779" t="s">
        <v>9</v>
      </c>
      <c r="AG779">
        <v>1</v>
      </c>
      <c r="AH779" s="1">
        <v>47520</v>
      </c>
      <c r="AI779" s="1">
        <v>432000</v>
      </c>
      <c r="AJ779" s="1">
        <v>43200</v>
      </c>
      <c r="AK779" s="1">
        <v>475200</v>
      </c>
      <c r="AL779" s="2">
        <v>432000</v>
      </c>
      <c r="AM779" s="2">
        <v>43200</v>
      </c>
      <c r="AN779" s="22">
        <v>475200</v>
      </c>
      <c r="AP779" t="s">
        <v>84</v>
      </c>
      <c r="AQ779">
        <v>10</v>
      </c>
      <c r="AR779" t="s">
        <v>221</v>
      </c>
      <c r="AS779" t="s">
        <v>271</v>
      </c>
      <c r="AT779" t="b">
        <v>0</v>
      </c>
      <c r="AU779" t="s">
        <v>81</v>
      </c>
      <c r="AW779" t="s">
        <v>222</v>
      </c>
      <c r="AY779" t="s">
        <v>85</v>
      </c>
      <c r="AZ779" t="b">
        <v>0</v>
      </c>
      <c r="BE779" t="b">
        <v>0</v>
      </c>
      <c r="BF779" t="b">
        <v>0</v>
      </c>
      <c r="BI779">
        <v>0</v>
      </c>
      <c r="BJ779" s="20">
        <v>0</v>
      </c>
      <c r="BK779" s="23">
        <v>475200</v>
      </c>
      <c r="BP779" t="s">
        <v>181</v>
      </c>
      <c r="BS779">
        <v>0</v>
      </c>
      <c r="BU779" t="s">
        <v>381</v>
      </c>
      <c r="BW779" s="24" t="str">
        <f ca="1">VLOOKUP(BX779,Data!B:D,3,0)</f>
        <v>김화니</v>
      </c>
      <c r="BX779" s="24" t="str">
        <f>IFERROR(VLOOKUP(M779, 할인점점포등록!E:I, 5, 0), M779)</f>
        <v>지오영</v>
      </c>
    </row>
    <row r="780" spans="3:76" ht="16.5" customHeight="1" x14ac:dyDescent="0.3">
      <c r="C780" t="b">
        <v>1</v>
      </c>
      <c r="E780" t="s">
        <v>211</v>
      </c>
      <c r="F780">
        <v>202610070024</v>
      </c>
      <c r="G780" s="21">
        <v>46302</v>
      </c>
      <c r="H780" t="s">
        <v>82</v>
      </c>
      <c r="I780" t="s">
        <v>83</v>
      </c>
      <c r="J780" s="20" t="s">
        <v>212</v>
      </c>
      <c r="K780" s="20" t="s">
        <v>213</v>
      </c>
      <c r="L780" t="s">
        <v>331</v>
      </c>
      <c r="M780" s="20" t="s">
        <v>331</v>
      </c>
      <c r="O780" t="s">
        <v>332</v>
      </c>
      <c r="P780" t="s">
        <v>380</v>
      </c>
      <c r="R780" t="b">
        <v>0</v>
      </c>
      <c r="S780" t="s">
        <v>223</v>
      </c>
      <c r="T780" t="s">
        <v>224</v>
      </c>
      <c r="U780">
        <v>300</v>
      </c>
      <c r="V780" t="s">
        <v>218</v>
      </c>
      <c r="W780" t="s">
        <v>219</v>
      </c>
      <c r="X780" t="s">
        <v>225</v>
      </c>
      <c r="Z780" t="s">
        <v>84</v>
      </c>
      <c r="AA780" s="1">
        <v>44400</v>
      </c>
      <c r="AB780" s="1">
        <v>39960</v>
      </c>
      <c r="AC780">
        <v>10</v>
      </c>
      <c r="AD780" t="b">
        <v>1</v>
      </c>
      <c r="AE780">
        <v>10</v>
      </c>
      <c r="AF780" t="s">
        <v>9</v>
      </c>
      <c r="AG780">
        <v>1</v>
      </c>
      <c r="AH780" s="1">
        <v>39960</v>
      </c>
      <c r="AI780" s="1">
        <v>363273</v>
      </c>
      <c r="AJ780" s="1">
        <v>36327</v>
      </c>
      <c r="AK780" s="1">
        <v>399600</v>
      </c>
      <c r="AL780" s="2">
        <v>363273</v>
      </c>
      <c r="AM780" s="2">
        <v>36327</v>
      </c>
      <c r="AN780" s="22">
        <v>399600</v>
      </c>
      <c r="AP780" t="s">
        <v>84</v>
      </c>
      <c r="AQ780">
        <v>10</v>
      </c>
      <c r="AR780" t="s">
        <v>221</v>
      </c>
      <c r="AS780" t="s">
        <v>1064</v>
      </c>
      <c r="AT780" t="b">
        <v>0</v>
      </c>
      <c r="AU780" t="s">
        <v>81</v>
      </c>
      <c r="AW780" t="s">
        <v>222</v>
      </c>
      <c r="AY780" t="s">
        <v>85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399600</v>
      </c>
      <c r="BP780" t="s">
        <v>181</v>
      </c>
      <c r="BS780">
        <v>0</v>
      </c>
      <c r="BU780" t="s">
        <v>381</v>
      </c>
      <c r="BW780" s="24" t="str">
        <f ca="1">VLOOKUP(BX780,Data!B:D,3,0)</f>
        <v>김화니</v>
      </c>
      <c r="BX780" s="24" t="str">
        <f>IFERROR(VLOOKUP(M780, 할인점점포등록!E:I, 5, 0), M780)</f>
        <v>지오영</v>
      </c>
    </row>
    <row r="781" spans="3:76" ht="16.5" customHeight="1" x14ac:dyDescent="0.3">
      <c r="C781" t="b">
        <v>1</v>
      </c>
      <c r="E781" t="s">
        <v>211</v>
      </c>
      <c r="F781">
        <v>202610070024</v>
      </c>
      <c r="G781" s="21">
        <v>46302</v>
      </c>
      <c r="H781" t="s">
        <v>82</v>
      </c>
      <c r="I781" t="s">
        <v>83</v>
      </c>
      <c r="J781" s="20" t="s">
        <v>212</v>
      </c>
      <c r="K781" s="20" t="s">
        <v>213</v>
      </c>
      <c r="L781" t="s">
        <v>331</v>
      </c>
      <c r="M781" s="20" t="s">
        <v>331</v>
      </c>
      <c r="O781" t="s">
        <v>332</v>
      </c>
      <c r="P781" t="s">
        <v>380</v>
      </c>
      <c r="R781" t="b">
        <v>0</v>
      </c>
      <c r="S781" t="s">
        <v>267</v>
      </c>
      <c r="T781" t="s">
        <v>224</v>
      </c>
      <c r="U781">
        <v>30</v>
      </c>
      <c r="V781" t="s">
        <v>218</v>
      </c>
      <c r="W781" t="s">
        <v>219</v>
      </c>
      <c r="X781" t="s">
        <v>225</v>
      </c>
      <c r="Z781" t="s">
        <v>84</v>
      </c>
      <c r="AA781" s="1">
        <v>4440</v>
      </c>
      <c r="AB781" s="1">
        <v>3996</v>
      </c>
      <c r="AC781">
        <v>5</v>
      </c>
      <c r="AD781" t="b">
        <v>1</v>
      </c>
      <c r="AE781">
        <v>10</v>
      </c>
      <c r="AF781" t="s">
        <v>9</v>
      </c>
      <c r="AG781">
        <v>1</v>
      </c>
      <c r="AH781" s="1">
        <v>3996</v>
      </c>
      <c r="AI781" s="1">
        <v>18164</v>
      </c>
      <c r="AJ781" s="1">
        <v>1816</v>
      </c>
      <c r="AK781" s="1">
        <v>19980</v>
      </c>
      <c r="AL781" s="2">
        <v>18164</v>
      </c>
      <c r="AM781" s="2">
        <v>1816</v>
      </c>
      <c r="AN781" s="22">
        <v>19980</v>
      </c>
      <c r="AP781" t="s">
        <v>84</v>
      </c>
      <c r="AQ781">
        <v>5</v>
      </c>
      <c r="AR781" t="s">
        <v>221</v>
      </c>
      <c r="AS781" t="s">
        <v>268</v>
      </c>
      <c r="AT781" t="b">
        <v>0</v>
      </c>
      <c r="AU781" t="s">
        <v>81</v>
      </c>
      <c r="AW781" t="s">
        <v>222</v>
      </c>
      <c r="AY781" t="s">
        <v>85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19980</v>
      </c>
      <c r="BP781" t="s">
        <v>181</v>
      </c>
      <c r="BS781">
        <v>0</v>
      </c>
      <c r="BU781" t="s">
        <v>381</v>
      </c>
      <c r="BW781" s="24" t="str">
        <f ca="1">VLOOKUP(BX781,Data!B:D,3,0)</f>
        <v>김화니</v>
      </c>
      <c r="BX781" s="24" t="str">
        <f>IFERROR(VLOOKUP(M781, 할인점점포등록!E:I, 5, 0), M781)</f>
        <v>지오영</v>
      </c>
    </row>
    <row r="782" spans="3:76" ht="16.5" customHeight="1" x14ac:dyDescent="0.3">
      <c r="C782" t="b">
        <v>1</v>
      </c>
      <c r="E782" t="s">
        <v>211</v>
      </c>
      <c r="F782">
        <v>202610070024</v>
      </c>
      <c r="G782" s="21">
        <v>46302</v>
      </c>
      <c r="H782" t="s">
        <v>82</v>
      </c>
      <c r="I782" t="s">
        <v>83</v>
      </c>
      <c r="J782" s="20" t="s">
        <v>212</v>
      </c>
      <c r="K782" s="20" t="s">
        <v>213</v>
      </c>
      <c r="L782" t="s">
        <v>331</v>
      </c>
      <c r="M782" s="20" t="s">
        <v>331</v>
      </c>
      <c r="O782" t="s">
        <v>332</v>
      </c>
      <c r="P782" t="s">
        <v>380</v>
      </c>
      <c r="R782" t="b">
        <v>0</v>
      </c>
      <c r="S782" t="s">
        <v>334</v>
      </c>
      <c r="T782" t="s">
        <v>335</v>
      </c>
      <c r="U782">
        <v>1</v>
      </c>
      <c r="V782" t="s">
        <v>218</v>
      </c>
      <c r="W782" t="s">
        <v>256</v>
      </c>
      <c r="X782" t="s">
        <v>336</v>
      </c>
      <c r="Z782" t="s">
        <v>84</v>
      </c>
      <c r="AA782" s="1">
        <v>8400</v>
      </c>
      <c r="AB782" s="1">
        <v>7560</v>
      </c>
      <c r="AC782">
        <v>90</v>
      </c>
      <c r="AD782" t="b">
        <v>1</v>
      </c>
      <c r="AE782">
        <v>10</v>
      </c>
      <c r="AF782" t="s">
        <v>9</v>
      </c>
      <c r="AG782">
        <v>1</v>
      </c>
      <c r="AH782" s="1">
        <v>7560</v>
      </c>
      <c r="AI782" s="1">
        <v>618545</v>
      </c>
      <c r="AJ782" s="1">
        <v>61855</v>
      </c>
      <c r="AK782" s="1">
        <v>680400</v>
      </c>
      <c r="AL782" s="2">
        <v>618545</v>
      </c>
      <c r="AM782" s="2">
        <v>61855</v>
      </c>
      <c r="AN782" s="22">
        <v>680400</v>
      </c>
      <c r="AP782" t="s">
        <v>84</v>
      </c>
      <c r="AQ782">
        <v>90</v>
      </c>
      <c r="AR782" t="s">
        <v>221</v>
      </c>
      <c r="AS782">
        <v>25003</v>
      </c>
      <c r="AT782" t="b">
        <v>0</v>
      </c>
      <c r="AU782" t="s">
        <v>81</v>
      </c>
      <c r="AW782" t="s">
        <v>222</v>
      </c>
      <c r="AY782" t="s">
        <v>85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680400</v>
      </c>
      <c r="BP782" t="s">
        <v>181</v>
      </c>
      <c r="BS782">
        <v>0</v>
      </c>
      <c r="BU782" t="s">
        <v>381</v>
      </c>
      <c r="BW782" s="24" t="str">
        <f ca="1">VLOOKUP(BX782,Data!B:D,3,0)</f>
        <v>김화니</v>
      </c>
      <c r="BX782" s="24" t="str">
        <f>IFERROR(VLOOKUP(M782, 할인점점포등록!E:I, 5, 0), M782)</f>
        <v>지오영</v>
      </c>
    </row>
    <row r="783" spans="3:76" ht="16.5" customHeight="1" x14ac:dyDescent="0.3">
      <c r="C783" t="b">
        <v>1</v>
      </c>
      <c r="E783" t="s">
        <v>211</v>
      </c>
      <c r="F783">
        <v>202610070024</v>
      </c>
      <c r="G783" s="21">
        <v>46302</v>
      </c>
      <c r="H783" t="s">
        <v>82</v>
      </c>
      <c r="I783" t="s">
        <v>83</v>
      </c>
      <c r="J783" s="20" t="s">
        <v>212</v>
      </c>
      <c r="K783" s="20" t="s">
        <v>213</v>
      </c>
      <c r="L783" t="s">
        <v>331</v>
      </c>
      <c r="M783" s="20" t="s">
        <v>331</v>
      </c>
      <c r="O783" t="s">
        <v>332</v>
      </c>
      <c r="P783" t="s">
        <v>380</v>
      </c>
      <c r="R783" t="b">
        <v>0</v>
      </c>
      <c r="S783" t="s">
        <v>269</v>
      </c>
      <c r="T783" t="s">
        <v>270</v>
      </c>
      <c r="U783">
        <v>200</v>
      </c>
      <c r="V783" t="s">
        <v>234</v>
      </c>
      <c r="W783" t="s">
        <v>235</v>
      </c>
      <c r="X783" t="s">
        <v>236</v>
      </c>
      <c r="Z783" t="s">
        <v>84</v>
      </c>
      <c r="AA783" s="1">
        <v>77600</v>
      </c>
      <c r="AB783" s="1">
        <v>69840</v>
      </c>
      <c r="AC783">
        <v>50</v>
      </c>
      <c r="AD783" t="b">
        <v>1</v>
      </c>
      <c r="AE783">
        <v>10</v>
      </c>
      <c r="AF783" t="s">
        <v>9</v>
      </c>
      <c r="AG783">
        <v>1</v>
      </c>
      <c r="AH783" s="1">
        <v>69840</v>
      </c>
      <c r="AI783" s="1">
        <v>3174545</v>
      </c>
      <c r="AJ783" s="1">
        <v>317455</v>
      </c>
      <c r="AK783" s="1">
        <v>3492000</v>
      </c>
      <c r="AL783" s="2">
        <v>3174545</v>
      </c>
      <c r="AM783" s="2">
        <v>317455</v>
      </c>
      <c r="AN783" s="22">
        <v>3492000</v>
      </c>
      <c r="AP783" t="s">
        <v>84</v>
      </c>
      <c r="AQ783">
        <v>50</v>
      </c>
      <c r="AR783" t="s">
        <v>221</v>
      </c>
      <c r="AS783" t="s">
        <v>271</v>
      </c>
      <c r="AT783" t="b">
        <v>0</v>
      </c>
      <c r="AU783" t="s">
        <v>81</v>
      </c>
      <c r="AW783" t="s">
        <v>222</v>
      </c>
      <c r="AY783" t="s">
        <v>85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3492000</v>
      </c>
      <c r="BP783" t="s">
        <v>181</v>
      </c>
      <c r="BS783">
        <v>0</v>
      </c>
      <c r="BU783" t="s">
        <v>381</v>
      </c>
      <c r="BW783" s="24" t="str">
        <f ca="1">VLOOKUP(BX783,Data!B:D,3,0)</f>
        <v>김화니</v>
      </c>
      <c r="BX783" s="24" t="str">
        <f>IFERROR(VLOOKUP(M783, 할인점점포등록!E:I, 5, 0), M783)</f>
        <v>지오영</v>
      </c>
    </row>
    <row r="784" spans="3:76" ht="16.5" customHeight="1" x14ac:dyDescent="0.3">
      <c r="C784" t="b">
        <v>1</v>
      </c>
      <c r="E784" t="s">
        <v>211</v>
      </c>
      <c r="F784">
        <v>202610070024</v>
      </c>
      <c r="G784" s="21">
        <v>46302</v>
      </c>
      <c r="H784" t="s">
        <v>82</v>
      </c>
      <c r="I784" t="s">
        <v>83</v>
      </c>
      <c r="J784" s="20" t="s">
        <v>212</v>
      </c>
      <c r="K784" s="20" t="s">
        <v>213</v>
      </c>
      <c r="L784" t="s">
        <v>331</v>
      </c>
      <c r="M784" s="20" t="s">
        <v>331</v>
      </c>
      <c r="O784" t="s">
        <v>332</v>
      </c>
      <c r="P784" t="s">
        <v>380</v>
      </c>
      <c r="R784" t="b">
        <v>0</v>
      </c>
      <c r="S784" t="s">
        <v>367</v>
      </c>
      <c r="T784" t="s">
        <v>368</v>
      </c>
      <c r="U784">
        <v>100</v>
      </c>
      <c r="V784" t="s">
        <v>234</v>
      </c>
      <c r="W784" t="s">
        <v>235</v>
      </c>
      <c r="X784" t="s">
        <v>236</v>
      </c>
      <c r="Z784" t="s">
        <v>84</v>
      </c>
      <c r="AA784" s="1">
        <v>30000</v>
      </c>
      <c r="AB784" s="1">
        <v>27000</v>
      </c>
      <c r="AC784">
        <v>3</v>
      </c>
      <c r="AD784" t="b">
        <v>1</v>
      </c>
      <c r="AE784">
        <v>10</v>
      </c>
      <c r="AF784" t="s">
        <v>9</v>
      </c>
      <c r="AG784">
        <v>1</v>
      </c>
      <c r="AH784" s="1">
        <v>27000</v>
      </c>
      <c r="AI784" s="1">
        <v>73636</v>
      </c>
      <c r="AJ784" s="1">
        <v>7364</v>
      </c>
      <c r="AK784" s="1">
        <v>81000</v>
      </c>
      <c r="AL784" s="2">
        <v>73636</v>
      </c>
      <c r="AM784" s="2">
        <v>7364</v>
      </c>
      <c r="AN784" s="22">
        <v>81000</v>
      </c>
      <c r="AP784" t="s">
        <v>84</v>
      </c>
      <c r="AQ784">
        <v>3</v>
      </c>
      <c r="AR784" t="s">
        <v>221</v>
      </c>
      <c r="AS784">
        <v>25003</v>
      </c>
      <c r="AT784" t="b">
        <v>0</v>
      </c>
      <c r="AU784" t="s">
        <v>81</v>
      </c>
      <c r="AW784" t="s">
        <v>222</v>
      </c>
      <c r="AY784" t="s">
        <v>85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81000</v>
      </c>
      <c r="BP784" t="s">
        <v>181</v>
      </c>
      <c r="BS784">
        <v>0</v>
      </c>
      <c r="BU784" t="s">
        <v>381</v>
      </c>
      <c r="BW784" s="24" t="str">
        <f ca="1">VLOOKUP(BX784,Data!B:D,3,0)</f>
        <v>김화니</v>
      </c>
      <c r="BX784" s="24" t="str">
        <f>IFERROR(VLOOKUP(M784, 할인점점포등록!E:I, 5, 0), M784)</f>
        <v>지오영</v>
      </c>
    </row>
    <row r="785" spans="3:76" ht="16.5" customHeight="1" x14ac:dyDescent="0.3">
      <c r="C785" t="b">
        <v>1</v>
      </c>
      <c r="E785" t="s">
        <v>211</v>
      </c>
      <c r="F785">
        <v>202610070024</v>
      </c>
      <c r="G785" s="21">
        <v>46302</v>
      </c>
      <c r="H785" t="s">
        <v>82</v>
      </c>
      <c r="I785" t="s">
        <v>83</v>
      </c>
      <c r="J785" s="20" t="s">
        <v>212</v>
      </c>
      <c r="K785" s="20" t="s">
        <v>213</v>
      </c>
      <c r="L785" t="s">
        <v>331</v>
      </c>
      <c r="M785" s="20" t="s">
        <v>331</v>
      </c>
      <c r="O785" t="s">
        <v>332</v>
      </c>
      <c r="P785" t="s">
        <v>380</v>
      </c>
      <c r="R785" t="b">
        <v>0</v>
      </c>
      <c r="S785" t="s">
        <v>402</v>
      </c>
      <c r="T785" t="s">
        <v>401</v>
      </c>
      <c r="U785">
        <v>300</v>
      </c>
      <c r="V785" t="s">
        <v>234</v>
      </c>
      <c r="W785" t="s">
        <v>235</v>
      </c>
      <c r="X785" t="s">
        <v>330</v>
      </c>
      <c r="Z785" t="s">
        <v>84</v>
      </c>
      <c r="AA785" s="1">
        <v>58800</v>
      </c>
      <c r="AB785" s="1">
        <v>52920</v>
      </c>
      <c r="AC785">
        <v>10</v>
      </c>
      <c r="AD785" t="b">
        <v>1</v>
      </c>
      <c r="AE785">
        <v>10</v>
      </c>
      <c r="AF785" t="s">
        <v>9</v>
      </c>
      <c r="AG785">
        <v>1</v>
      </c>
      <c r="AH785" s="1">
        <v>52920</v>
      </c>
      <c r="AI785" s="1">
        <v>481091</v>
      </c>
      <c r="AJ785" s="1">
        <v>48109</v>
      </c>
      <c r="AK785" s="1">
        <v>529200</v>
      </c>
      <c r="AL785" s="2">
        <v>481091</v>
      </c>
      <c r="AM785" s="2">
        <v>48109</v>
      </c>
      <c r="AN785" s="22">
        <v>529200</v>
      </c>
      <c r="AP785" t="s">
        <v>84</v>
      </c>
      <c r="AQ785">
        <v>10</v>
      </c>
      <c r="AR785" t="s">
        <v>221</v>
      </c>
      <c r="AS785" t="s">
        <v>273</v>
      </c>
      <c r="AT785" t="b">
        <v>0</v>
      </c>
      <c r="AU785" t="s">
        <v>81</v>
      </c>
      <c r="AW785" t="s">
        <v>222</v>
      </c>
      <c r="AY785" t="s">
        <v>85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529200</v>
      </c>
      <c r="BP785" t="s">
        <v>181</v>
      </c>
      <c r="BS785">
        <v>0</v>
      </c>
      <c r="BU785" t="s">
        <v>381</v>
      </c>
      <c r="BW785" s="24" t="str">
        <f ca="1">VLOOKUP(BX785,Data!B:D,3,0)</f>
        <v>김화니</v>
      </c>
      <c r="BX785" s="24" t="str">
        <f>IFERROR(VLOOKUP(M785, 할인점점포등록!E:I, 5, 0), M785)</f>
        <v>지오영</v>
      </c>
    </row>
    <row r="786" spans="3:76" ht="16.5" customHeight="1" x14ac:dyDescent="0.3">
      <c r="C786" t="b">
        <v>1</v>
      </c>
      <c r="E786" t="s">
        <v>211</v>
      </c>
      <c r="F786">
        <v>202610070024</v>
      </c>
      <c r="G786" s="21">
        <v>46302</v>
      </c>
      <c r="H786" t="s">
        <v>82</v>
      </c>
      <c r="I786" t="s">
        <v>83</v>
      </c>
      <c r="J786" s="20" t="s">
        <v>212</v>
      </c>
      <c r="K786" s="20" t="s">
        <v>213</v>
      </c>
      <c r="L786" t="s">
        <v>331</v>
      </c>
      <c r="M786" s="20" t="s">
        <v>331</v>
      </c>
      <c r="O786" t="s">
        <v>332</v>
      </c>
      <c r="P786" t="s">
        <v>380</v>
      </c>
      <c r="R786" t="b">
        <v>0</v>
      </c>
      <c r="S786" t="s">
        <v>371</v>
      </c>
      <c r="T786" t="s">
        <v>372</v>
      </c>
      <c r="U786">
        <v>30</v>
      </c>
      <c r="V786" t="s">
        <v>234</v>
      </c>
      <c r="W786" t="s">
        <v>235</v>
      </c>
      <c r="X786" t="s">
        <v>236</v>
      </c>
      <c r="Z786" t="s">
        <v>84</v>
      </c>
      <c r="AA786" s="1">
        <v>10020</v>
      </c>
      <c r="AB786" s="1">
        <v>9018</v>
      </c>
      <c r="AC786">
        <v>5</v>
      </c>
      <c r="AD786" t="b">
        <v>1</v>
      </c>
      <c r="AE786">
        <v>10</v>
      </c>
      <c r="AF786" t="s">
        <v>9</v>
      </c>
      <c r="AG786">
        <v>1</v>
      </c>
      <c r="AH786" s="1">
        <v>9018</v>
      </c>
      <c r="AI786" s="1">
        <v>40991</v>
      </c>
      <c r="AJ786" s="1">
        <v>4099</v>
      </c>
      <c r="AK786" s="1">
        <v>45090</v>
      </c>
      <c r="AL786" s="2">
        <v>40991</v>
      </c>
      <c r="AM786" s="2">
        <v>4099</v>
      </c>
      <c r="AN786" s="22">
        <v>45090</v>
      </c>
      <c r="AP786" t="s">
        <v>84</v>
      </c>
      <c r="AQ786">
        <v>5</v>
      </c>
      <c r="AR786" t="s">
        <v>221</v>
      </c>
      <c r="AS786">
        <v>25001</v>
      </c>
      <c r="AT786" t="b">
        <v>0</v>
      </c>
      <c r="AU786" t="s">
        <v>81</v>
      </c>
      <c r="AW786" t="s">
        <v>222</v>
      </c>
      <c r="AY786" t="s">
        <v>85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45090</v>
      </c>
      <c r="BP786" t="s">
        <v>181</v>
      </c>
      <c r="BS786">
        <v>0</v>
      </c>
      <c r="BU786" t="s">
        <v>381</v>
      </c>
      <c r="BW786" s="24" t="str">
        <f ca="1">VLOOKUP(BX786,Data!B:D,3,0)</f>
        <v>김화니</v>
      </c>
      <c r="BX786" s="24" t="str">
        <f>IFERROR(VLOOKUP(M786, 할인점점포등록!E:I, 5, 0), M786)</f>
        <v>지오영</v>
      </c>
    </row>
    <row r="787" spans="3:76" ht="16.5" customHeight="1" x14ac:dyDescent="0.3">
      <c r="C787" t="b">
        <v>1</v>
      </c>
      <c r="E787" t="s">
        <v>211</v>
      </c>
      <c r="F787">
        <v>202610070024</v>
      </c>
      <c r="G787" s="21">
        <v>46302</v>
      </c>
      <c r="H787" t="s">
        <v>82</v>
      </c>
      <c r="I787" t="s">
        <v>83</v>
      </c>
      <c r="J787" s="20" t="s">
        <v>212</v>
      </c>
      <c r="K787" s="20" t="s">
        <v>213</v>
      </c>
      <c r="L787" t="s">
        <v>331</v>
      </c>
      <c r="M787" s="20" t="s">
        <v>331</v>
      </c>
      <c r="O787" t="s">
        <v>332</v>
      </c>
      <c r="P787" t="s">
        <v>380</v>
      </c>
      <c r="R787" t="b">
        <v>0</v>
      </c>
      <c r="S787" t="s">
        <v>229</v>
      </c>
      <c r="T787" t="s">
        <v>230</v>
      </c>
      <c r="U787">
        <v>30</v>
      </c>
      <c r="V787" t="s">
        <v>218</v>
      </c>
      <c r="W787" t="s">
        <v>219</v>
      </c>
      <c r="X787" t="s">
        <v>225</v>
      </c>
      <c r="Z787" t="s">
        <v>84</v>
      </c>
      <c r="AA787" s="1">
        <v>3750</v>
      </c>
      <c r="AB787" s="1">
        <v>3375</v>
      </c>
      <c r="AC787">
        <v>5</v>
      </c>
      <c r="AD787" t="b">
        <v>1</v>
      </c>
      <c r="AE787">
        <v>10</v>
      </c>
      <c r="AF787" t="s">
        <v>9</v>
      </c>
      <c r="AG787">
        <v>1</v>
      </c>
      <c r="AH787" s="1">
        <v>3375</v>
      </c>
      <c r="AI787" s="1">
        <v>15341</v>
      </c>
      <c r="AJ787" s="1">
        <v>1534</v>
      </c>
      <c r="AK787" s="1">
        <v>16875</v>
      </c>
      <c r="AL787" s="2">
        <v>15341</v>
      </c>
      <c r="AM787" s="2">
        <v>1534</v>
      </c>
      <c r="AN787" s="22">
        <v>16875</v>
      </c>
      <c r="AP787" t="s">
        <v>84</v>
      </c>
      <c r="AQ787">
        <v>5</v>
      </c>
      <c r="AR787" t="s">
        <v>221</v>
      </c>
      <c r="AS787" t="s">
        <v>231</v>
      </c>
      <c r="AT787" t="b">
        <v>0</v>
      </c>
      <c r="AU787" t="s">
        <v>81</v>
      </c>
      <c r="AW787" t="s">
        <v>222</v>
      </c>
      <c r="AY787" t="s">
        <v>85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16875</v>
      </c>
      <c r="BP787" t="s">
        <v>181</v>
      </c>
      <c r="BS787">
        <v>0</v>
      </c>
      <c r="BU787" t="s">
        <v>381</v>
      </c>
      <c r="BW787" s="24" t="str">
        <f ca="1">VLOOKUP(BX787,Data!B:D,3,0)</f>
        <v>김화니</v>
      </c>
      <c r="BX787" s="24" t="str">
        <f>IFERROR(VLOOKUP(M787, 할인점점포등록!E:I, 5, 0), M787)</f>
        <v>지오영</v>
      </c>
    </row>
    <row r="788" spans="3:76" ht="16.5" customHeight="1" x14ac:dyDescent="0.3">
      <c r="C788" t="b">
        <v>1</v>
      </c>
      <c r="E788" t="s">
        <v>211</v>
      </c>
      <c r="F788">
        <v>202610070024</v>
      </c>
      <c r="G788" s="21">
        <v>46302</v>
      </c>
      <c r="H788" t="s">
        <v>82</v>
      </c>
      <c r="I788" t="s">
        <v>83</v>
      </c>
      <c r="J788" s="20" t="s">
        <v>212</v>
      </c>
      <c r="K788" s="20" t="s">
        <v>213</v>
      </c>
      <c r="L788" t="s">
        <v>331</v>
      </c>
      <c r="M788" s="20" t="s">
        <v>331</v>
      </c>
      <c r="O788" t="s">
        <v>332</v>
      </c>
      <c r="P788" t="s">
        <v>380</v>
      </c>
      <c r="R788" t="b">
        <v>0</v>
      </c>
      <c r="S788" t="s">
        <v>394</v>
      </c>
      <c r="T788" t="s">
        <v>395</v>
      </c>
      <c r="U788">
        <v>30</v>
      </c>
      <c r="V788" t="s">
        <v>234</v>
      </c>
      <c r="W788" t="s">
        <v>235</v>
      </c>
      <c r="X788" t="s">
        <v>236</v>
      </c>
      <c r="Z788" t="s">
        <v>84</v>
      </c>
      <c r="AA788" s="1">
        <v>3750</v>
      </c>
      <c r="AB788" s="1">
        <v>3375</v>
      </c>
      <c r="AC788">
        <v>60</v>
      </c>
      <c r="AD788" t="b">
        <v>1</v>
      </c>
      <c r="AE788">
        <v>10</v>
      </c>
      <c r="AF788" t="s">
        <v>9</v>
      </c>
      <c r="AG788">
        <v>1</v>
      </c>
      <c r="AH788" s="1">
        <v>3375</v>
      </c>
      <c r="AI788" s="1">
        <v>184091</v>
      </c>
      <c r="AJ788" s="1">
        <v>18409</v>
      </c>
      <c r="AK788" s="1">
        <v>202500</v>
      </c>
      <c r="AL788" s="2">
        <v>184091</v>
      </c>
      <c r="AM788" s="2">
        <v>18409</v>
      </c>
      <c r="AN788" s="22">
        <v>202500</v>
      </c>
      <c r="AP788" t="s">
        <v>84</v>
      </c>
      <c r="AQ788">
        <v>60</v>
      </c>
      <c r="AR788" t="s">
        <v>221</v>
      </c>
      <c r="AS788" t="s">
        <v>396</v>
      </c>
      <c r="AT788" t="b">
        <v>0</v>
      </c>
      <c r="AU788" t="s">
        <v>81</v>
      </c>
      <c r="AW788" t="s">
        <v>222</v>
      </c>
      <c r="AY788" t="s">
        <v>85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202500</v>
      </c>
      <c r="BP788" t="s">
        <v>181</v>
      </c>
      <c r="BS788">
        <v>0</v>
      </c>
      <c r="BU788" t="s">
        <v>381</v>
      </c>
      <c r="BW788" s="24" t="str">
        <f ca="1">VLOOKUP(BX788,Data!B:D,3,0)</f>
        <v>김화니</v>
      </c>
      <c r="BX788" s="24" t="str">
        <f>IFERROR(VLOOKUP(M788, 할인점점포등록!E:I, 5, 0), M788)</f>
        <v>지오영</v>
      </c>
    </row>
    <row r="789" spans="3:76" ht="16.5" customHeight="1" x14ac:dyDescent="0.3">
      <c r="C789" t="b">
        <v>1</v>
      </c>
      <c r="E789" t="s">
        <v>211</v>
      </c>
      <c r="F789">
        <v>202610070024</v>
      </c>
      <c r="G789" s="21">
        <v>46302</v>
      </c>
      <c r="H789" t="s">
        <v>82</v>
      </c>
      <c r="I789" t="s">
        <v>83</v>
      </c>
      <c r="J789" s="20" t="s">
        <v>212</v>
      </c>
      <c r="K789" s="20" t="s">
        <v>213</v>
      </c>
      <c r="L789" t="s">
        <v>331</v>
      </c>
      <c r="M789" s="20" t="s">
        <v>331</v>
      </c>
      <c r="O789" t="s">
        <v>332</v>
      </c>
      <c r="P789" t="s">
        <v>380</v>
      </c>
      <c r="R789" t="b">
        <v>0</v>
      </c>
      <c r="S789" t="s">
        <v>414</v>
      </c>
      <c r="T789" t="s">
        <v>395</v>
      </c>
      <c r="U789">
        <v>500</v>
      </c>
      <c r="V789" t="s">
        <v>234</v>
      </c>
      <c r="W789" t="s">
        <v>235</v>
      </c>
      <c r="X789" t="s">
        <v>236</v>
      </c>
      <c r="Z789" t="s">
        <v>84</v>
      </c>
      <c r="AA789" s="1">
        <v>62500</v>
      </c>
      <c r="AB789" s="1">
        <v>56250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56250</v>
      </c>
      <c r="AI789" s="1">
        <v>511364</v>
      </c>
      <c r="AJ789" s="1">
        <v>51136</v>
      </c>
      <c r="AK789" s="1">
        <v>562500</v>
      </c>
      <c r="AL789" s="2">
        <v>511364</v>
      </c>
      <c r="AM789" s="2">
        <v>51136</v>
      </c>
      <c r="AN789" s="22">
        <v>562500</v>
      </c>
      <c r="AP789" t="s">
        <v>84</v>
      </c>
      <c r="AQ789">
        <v>10</v>
      </c>
      <c r="AR789" t="s">
        <v>221</v>
      </c>
      <c r="AS789" t="s">
        <v>271</v>
      </c>
      <c r="AT789" t="b">
        <v>0</v>
      </c>
      <c r="AU789" t="s">
        <v>81</v>
      </c>
      <c r="AW789" t="s">
        <v>222</v>
      </c>
      <c r="AY789" t="s">
        <v>85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562500</v>
      </c>
      <c r="BP789" t="s">
        <v>181</v>
      </c>
      <c r="BS789">
        <v>0</v>
      </c>
      <c r="BU789" t="s">
        <v>381</v>
      </c>
      <c r="BW789" s="24" t="str">
        <f ca="1">VLOOKUP(BX789,Data!B:D,3,0)</f>
        <v>김화니</v>
      </c>
      <c r="BX789" s="24" t="str">
        <f>IFERROR(VLOOKUP(M789, 할인점점포등록!E:I, 5, 0), M789)</f>
        <v>지오영</v>
      </c>
    </row>
    <row r="790" spans="3:76" ht="16.5" customHeight="1" x14ac:dyDescent="0.3">
      <c r="C790" t="b">
        <v>1</v>
      </c>
      <c r="E790" t="s">
        <v>211</v>
      </c>
      <c r="F790">
        <v>202610070024</v>
      </c>
      <c r="G790" s="21">
        <v>46302</v>
      </c>
      <c r="H790" t="s">
        <v>82</v>
      </c>
      <c r="I790" t="s">
        <v>83</v>
      </c>
      <c r="J790" s="20" t="s">
        <v>212</v>
      </c>
      <c r="K790" s="20" t="s">
        <v>213</v>
      </c>
      <c r="L790" t="s">
        <v>331</v>
      </c>
      <c r="M790" s="20" t="s">
        <v>331</v>
      </c>
      <c r="O790" t="s">
        <v>332</v>
      </c>
      <c r="P790" t="s">
        <v>380</v>
      </c>
      <c r="R790" t="b">
        <v>0</v>
      </c>
      <c r="S790" t="s">
        <v>397</v>
      </c>
      <c r="T790" t="s">
        <v>329</v>
      </c>
      <c r="U790">
        <v>30</v>
      </c>
      <c r="V790" t="s">
        <v>234</v>
      </c>
      <c r="W790" t="s">
        <v>235</v>
      </c>
      <c r="X790" t="s">
        <v>330</v>
      </c>
      <c r="Z790" t="s">
        <v>84</v>
      </c>
      <c r="AA790" s="1">
        <v>11160</v>
      </c>
      <c r="AB790" s="1">
        <v>10044</v>
      </c>
      <c r="AC790">
        <v>5</v>
      </c>
      <c r="AD790" t="b">
        <v>1</v>
      </c>
      <c r="AE790">
        <v>10</v>
      </c>
      <c r="AF790" t="s">
        <v>9</v>
      </c>
      <c r="AG790">
        <v>1</v>
      </c>
      <c r="AH790" s="1">
        <v>10044</v>
      </c>
      <c r="AI790" s="1">
        <v>45655</v>
      </c>
      <c r="AJ790" s="1">
        <v>4565</v>
      </c>
      <c r="AK790" s="1">
        <v>50220</v>
      </c>
      <c r="AL790" s="2">
        <v>45655</v>
      </c>
      <c r="AM790" s="2">
        <v>4565</v>
      </c>
      <c r="AN790" s="22">
        <v>50220</v>
      </c>
      <c r="AP790" t="s">
        <v>84</v>
      </c>
      <c r="AQ790">
        <v>5</v>
      </c>
      <c r="AR790" t="s">
        <v>221</v>
      </c>
      <c r="AS790">
        <v>24003</v>
      </c>
      <c r="AT790" t="b">
        <v>0</v>
      </c>
      <c r="AU790" t="s">
        <v>81</v>
      </c>
      <c r="AW790" t="s">
        <v>222</v>
      </c>
      <c r="AY790" t="s">
        <v>85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50220</v>
      </c>
      <c r="BP790" t="s">
        <v>181</v>
      </c>
      <c r="BS790">
        <v>0</v>
      </c>
      <c r="BU790" t="s">
        <v>381</v>
      </c>
      <c r="BW790" s="24" t="str">
        <f ca="1">VLOOKUP(BX790,Data!B:D,3,0)</f>
        <v>김화니</v>
      </c>
      <c r="BX790" s="24" t="str">
        <f>IFERROR(VLOOKUP(M790, 할인점점포등록!E:I, 5, 0), M790)</f>
        <v>지오영</v>
      </c>
    </row>
    <row r="791" spans="3:76" ht="16.5" customHeight="1" x14ac:dyDescent="0.3">
      <c r="C791" t="b">
        <v>1</v>
      </c>
      <c r="E791" t="s">
        <v>211</v>
      </c>
      <c r="F791">
        <v>202610070024</v>
      </c>
      <c r="G791" s="21">
        <v>46302</v>
      </c>
      <c r="H791" t="s">
        <v>82</v>
      </c>
      <c r="I791" t="s">
        <v>83</v>
      </c>
      <c r="J791" s="20" t="s">
        <v>212</v>
      </c>
      <c r="K791" s="20" t="s">
        <v>213</v>
      </c>
      <c r="L791" t="s">
        <v>331</v>
      </c>
      <c r="M791" s="20" t="s">
        <v>331</v>
      </c>
      <c r="O791" t="s">
        <v>332</v>
      </c>
      <c r="P791" t="s">
        <v>380</v>
      </c>
      <c r="R791" t="b">
        <v>0</v>
      </c>
      <c r="S791" t="s">
        <v>337</v>
      </c>
      <c r="T791" t="s">
        <v>338</v>
      </c>
      <c r="U791">
        <v>100</v>
      </c>
      <c r="V791" t="s">
        <v>234</v>
      </c>
      <c r="W791" t="s">
        <v>235</v>
      </c>
      <c r="X791" t="s">
        <v>330</v>
      </c>
      <c r="Z791" t="s">
        <v>84</v>
      </c>
      <c r="AA791" s="1">
        <v>33000</v>
      </c>
      <c r="AB791" s="1">
        <v>29700</v>
      </c>
      <c r="AC791">
        <v>280</v>
      </c>
      <c r="AD791" t="b">
        <v>1</v>
      </c>
      <c r="AE791">
        <v>10</v>
      </c>
      <c r="AF791" t="s">
        <v>9</v>
      </c>
      <c r="AG791">
        <v>1</v>
      </c>
      <c r="AH791" s="1">
        <v>29700</v>
      </c>
      <c r="AI791" s="1">
        <v>7560000</v>
      </c>
      <c r="AJ791" s="1">
        <v>756000</v>
      </c>
      <c r="AK791" s="1">
        <v>8316000</v>
      </c>
      <c r="AL791" s="2">
        <v>7560000</v>
      </c>
      <c r="AM791" s="2">
        <v>756000</v>
      </c>
      <c r="AN791" s="22">
        <v>8316000</v>
      </c>
      <c r="AP791" t="s">
        <v>84</v>
      </c>
      <c r="AQ791">
        <v>280</v>
      </c>
      <c r="AR791" t="s">
        <v>221</v>
      </c>
      <c r="AS791" t="s">
        <v>981</v>
      </c>
      <c r="AT791" t="b">
        <v>0</v>
      </c>
      <c r="AU791" t="s">
        <v>81</v>
      </c>
      <c r="AW791" t="s">
        <v>222</v>
      </c>
      <c r="AY791" t="s">
        <v>85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8316000</v>
      </c>
      <c r="BP791" t="s">
        <v>181</v>
      </c>
      <c r="BS791">
        <v>0</v>
      </c>
      <c r="BU791" t="s">
        <v>381</v>
      </c>
      <c r="BW791" s="24" t="str">
        <f ca="1">VLOOKUP(BX791,Data!B:D,3,0)</f>
        <v>김화니</v>
      </c>
      <c r="BX791" s="24" t="str">
        <f>IFERROR(VLOOKUP(M791, 할인점점포등록!E:I, 5, 0), M791)</f>
        <v>지오영</v>
      </c>
    </row>
    <row r="792" spans="3:76" ht="16.5" customHeight="1" x14ac:dyDescent="0.3">
      <c r="C792" t="b">
        <v>1</v>
      </c>
      <c r="E792" t="s">
        <v>211</v>
      </c>
      <c r="F792">
        <v>202610070024</v>
      </c>
      <c r="G792" s="21">
        <v>46302</v>
      </c>
      <c r="H792" t="s">
        <v>82</v>
      </c>
      <c r="I792" t="s">
        <v>83</v>
      </c>
      <c r="J792" s="20" t="s">
        <v>212</v>
      </c>
      <c r="K792" s="20" t="s">
        <v>213</v>
      </c>
      <c r="L792" t="s">
        <v>331</v>
      </c>
      <c r="M792" s="20" t="s">
        <v>331</v>
      </c>
      <c r="O792" t="s">
        <v>332</v>
      </c>
      <c r="P792" t="s">
        <v>380</v>
      </c>
      <c r="R792" t="b">
        <v>0</v>
      </c>
      <c r="S792" t="s">
        <v>398</v>
      </c>
      <c r="T792" t="s">
        <v>338</v>
      </c>
      <c r="U792">
        <v>30</v>
      </c>
      <c r="V792" t="s">
        <v>234</v>
      </c>
      <c r="W792" t="s">
        <v>235</v>
      </c>
      <c r="X792" t="s">
        <v>330</v>
      </c>
      <c r="Z792" t="s">
        <v>84</v>
      </c>
      <c r="AA792" s="1">
        <v>9900</v>
      </c>
      <c r="AB792" s="1">
        <v>8910</v>
      </c>
      <c r="AC792">
        <v>50</v>
      </c>
      <c r="AD792" t="b">
        <v>1</v>
      </c>
      <c r="AE792">
        <v>10</v>
      </c>
      <c r="AF792" t="s">
        <v>9</v>
      </c>
      <c r="AG792">
        <v>1</v>
      </c>
      <c r="AH792" s="1">
        <v>8910</v>
      </c>
      <c r="AI792" s="1">
        <v>405000</v>
      </c>
      <c r="AJ792" s="1">
        <v>40500</v>
      </c>
      <c r="AK792" s="1">
        <v>445500</v>
      </c>
      <c r="AL792" s="2">
        <v>405000</v>
      </c>
      <c r="AM792" s="2">
        <v>40500</v>
      </c>
      <c r="AN792" s="22">
        <v>445500</v>
      </c>
      <c r="AP792" t="s">
        <v>84</v>
      </c>
      <c r="AQ792">
        <v>50</v>
      </c>
      <c r="AR792" t="s">
        <v>221</v>
      </c>
      <c r="AS792" t="s">
        <v>1057</v>
      </c>
      <c r="AT792" t="b">
        <v>0</v>
      </c>
      <c r="AU792" t="s">
        <v>81</v>
      </c>
      <c r="AW792" t="s">
        <v>222</v>
      </c>
      <c r="AY792" t="s">
        <v>85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445500</v>
      </c>
      <c r="BP792" t="s">
        <v>181</v>
      </c>
      <c r="BS792">
        <v>0</v>
      </c>
      <c r="BU792" t="s">
        <v>381</v>
      </c>
      <c r="BW792" s="24" t="str">
        <f ca="1">VLOOKUP(BX792,Data!B:D,3,0)</f>
        <v>김화니</v>
      </c>
      <c r="BX792" s="24" t="str">
        <f>IFERROR(VLOOKUP(M792, 할인점점포등록!E:I, 5, 0), M792)</f>
        <v>지오영</v>
      </c>
    </row>
    <row r="793" spans="3:76" ht="16.5" customHeight="1" x14ac:dyDescent="0.3">
      <c r="C793" t="b">
        <v>1</v>
      </c>
      <c r="E793" t="s">
        <v>211</v>
      </c>
      <c r="F793">
        <v>202610070024</v>
      </c>
      <c r="G793" s="21">
        <v>46302</v>
      </c>
      <c r="H793" t="s">
        <v>82</v>
      </c>
      <c r="I793" t="s">
        <v>83</v>
      </c>
      <c r="J793" s="20" t="s">
        <v>212</v>
      </c>
      <c r="K793" s="20" t="s">
        <v>213</v>
      </c>
      <c r="L793" t="s">
        <v>331</v>
      </c>
      <c r="M793" s="20" t="s">
        <v>331</v>
      </c>
      <c r="O793" t="s">
        <v>332</v>
      </c>
      <c r="P793" t="s">
        <v>380</v>
      </c>
      <c r="R793" t="b">
        <v>0</v>
      </c>
      <c r="S793" t="s">
        <v>258</v>
      </c>
      <c r="T793" t="s">
        <v>259</v>
      </c>
      <c r="U793">
        <v>500</v>
      </c>
      <c r="V793" t="s">
        <v>234</v>
      </c>
      <c r="W793" t="s">
        <v>235</v>
      </c>
      <c r="X793" t="s">
        <v>236</v>
      </c>
      <c r="Z793" t="s">
        <v>84</v>
      </c>
      <c r="AA793" s="1">
        <v>51500</v>
      </c>
      <c r="AB793" s="1">
        <v>46350</v>
      </c>
      <c r="AC793">
        <v>5</v>
      </c>
      <c r="AD793" t="b">
        <v>1</v>
      </c>
      <c r="AE793">
        <v>10</v>
      </c>
      <c r="AF793" t="s">
        <v>9</v>
      </c>
      <c r="AG793">
        <v>1</v>
      </c>
      <c r="AH793" s="1">
        <v>46350</v>
      </c>
      <c r="AI793" s="1">
        <v>210682</v>
      </c>
      <c r="AJ793" s="1">
        <v>21068</v>
      </c>
      <c r="AK793" s="1">
        <v>231750</v>
      </c>
      <c r="AL793" s="2">
        <v>210682</v>
      </c>
      <c r="AM793" s="2">
        <v>21068</v>
      </c>
      <c r="AN793" s="22">
        <v>231750</v>
      </c>
      <c r="AP793" t="s">
        <v>84</v>
      </c>
      <c r="AQ793">
        <v>5</v>
      </c>
      <c r="AR793" t="s">
        <v>221</v>
      </c>
      <c r="AS793">
        <v>26001</v>
      </c>
      <c r="AT793" t="b">
        <v>0</v>
      </c>
      <c r="AU793" t="s">
        <v>81</v>
      </c>
      <c r="AW793" t="s">
        <v>222</v>
      </c>
      <c r="AY793" t="s">
        <v>85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231750</v>
      </c>
      <c r="BP793" t="s">
        <v>181</v>
      </c>
      <c r="BS793">
        <v>0</v>
      </c>
      <c r="BU793" t="s">
        <v>381</v>
      </c>
      <c r="BW793" s="24" t="str">
        <f ca="1">VLOOKUP(BX793,Data!B:D,3,0)</f>
        <v>김화니</v>
      </c>
      <c r="BX793" s="24" t="str">
        <f>IFERROR(VLOOKUP(M793, 할인점점포등록!E:I, 5, 0), M793)</f>
        <v>지오영</v>
      </c>
    </row>
    <row r="794" spans="3:76" ht="16.5" customHeight="1" x14ac:dyDescent="0.3">
      <c r="C794" t="b">
        <v>1</v>
      </c>
      <c r="E794" t="s">
        <v>211</v>
      </c>
      <c r="F794">
        <v>202610070024</v>
      </c>
      <c r="G794" s="21">
        <v>46302</v>
      </c>
      <c r="H794" t="s">
        <v>82</v>
      </c>
      <c r="I794" t="s">
        <v>83</v>
      </c>
      <c r="J794" s="20" t="s">
        <v>212</v>
      </c>
      <c r="K794" s="20" t="s">
        <v>213</v>
      </c>
      <c r="L794" t="s">
        <v>331</v>
      </c>
      <c r="M794" s="20" t="s">
        <v>331</v>
      </c>
      <c r="O794" t="s">
        <v>332</v>
      </c>
      <c r="P794" t="s">
        <v>380</v>
      </c>
      <c r="R794" t="b">
        <v>0</v>
      </c>
      <c r="S794" t="s">
        <v>290</v>
      </c>
      <c r="T794" t="s">
        <v>291</v>
      </c>
      <c r="U794">
        <v>30</v>
      </c>
      <c r="V794" t="s">
        <v>234</v>
      </c>
      <c r="W794" t="s">
        <v>235</v>
      </c>
      <c r="X794" t="s">
        <v>236</v>
      </c>
      <c r="Z794" t="s">
        <v>84</v>
      </c>
      <c r="AA794" s="1">
        <v>21000</v>
      </c>
      <c r="AB794" s="1">
        <v>18900</v>
      </c>
      <c r="AC794">
        <v>20</v>
      </c>
      <c r="AD794" t="b">
        <v>1</v>
      </c>
      <c r="AE794">
        <v>10</v>
      </c>
      <c r="AF794" t="s">
        <v>9</v>
      </c>
      <c r="AG794">
        <v>1</v>
      </c>
      <c r="AH794" s="1">
        <v>18900</v>
      </c>
      <c r="AI794" s="1">
        <v>343636</v>
      </c>
      <c r="AJ794" s="1">
        <v>34364</v>
      </c>
      <c r="AK794" s="1">
        <v>378000</v>
      </c>
      <c r="AL794" s="2">
        <v>343636</v>
      </c>
      <c r="AM794" s="2">
        <v>34364</v>
      </c>
      <c r="AN794" s="22">
        <v>378000</v>
      </c>
      <c r="AP794" t="s">
        <v>84</v>
      </c>
      <c r="AQ794">
        <v>20</v>
      </c>
      <c r="AR794" t="s">
        <v>221</v>
      </c>
      <c r="AS794">
        <v>26001</v>
      </c>
      <c r="AT794" t="b">
        <v>0</v>
      </c>
      <c r="AU794" t="s">
        <v>81</v>
      </c>
      <c r="AW794" t="s">
        <v>222</v>
      </c>
      <c r="AY794" t="s">
        <v>85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378000</v>
      </c>
      <c r="BP794" t="s">
        <v>181</v>
      </c>
      <c r="BS794">
        <v>0</v>
      </c>
      <c r="BU794" t="s">
        <v>381</v>
      </c>
      <c r="BW794" s="24" t="str">
        <f ca="1">VLOOKUP(BX794,Data!B:D,3,0)</f>
        <v>김화니</v>
      </c>
      <c r="BX794" s="24" t="str">
        <f>IFERROR(VLOOKUP(M794, 할인점점포등록!E:I, 5, 0), M794)</f>
        <v>지오영</v>
      </c>
    </row>
    <row r="795" spans="3:76" ht="16.5" customHeight="1" x14ac:dyDescent="0.3">
      <c r="C795" t="b">
        <v>1</v>
      </c>
      <c r="E795" t="s">
        <v>211</v>
      </c>
      <c r="F795">
        <v>202610070025</v>
      </c>
      <c r="G795" s="21">
        <v>46302</v>
      </c>
      <c r="H795" t="s">
        <v>82</v>
      </c>
      <c r="I795" t="s">
        <v>83</v>
      </c>
      <c r="J795" s="20" t="s">
        <v>212</v>
      </c>
      <c r="K795" s="20" t="s">
        <v>213</v>
      </c>
      <c r="L795" t="s">
        <v>754</v>
      </c>
      <c r="M795" s="20" t="s">
        <v>754</v>
      </c>
      <c r="O795" t="s">
        <v>986</v>
      </c>
      <c r="P795" t="s">
        <v>754</v>
      </c>
      <c r="R795" t="b">
        <v>0</v>
      </c>
      <c r="S795" t="s">
        <v>369</v>
      </c>
      <c r="T795" t="s">
        <v>370</v>
      </c>
      <c r="U795">
        <v>60</v>
      </c>
      <c r="V795" t="s">
        <v>234</v>
      </c>
      <c r="W795" t="s">
        <v>235</v>
      </c>
      <c r="X795" t="s">
        <v>236</v>
      </c>
      <c r="Z795" t="s">
        <v>84</v>
      </c>
      <c r="AA795" s="1">
        <v>28980</v>
      </c>
      <c r="AB795" s="1">
        <v>26082</v>
      </c>
      <c r="AC795">
        <v>1</v>
      </c>
      <c r="AD795" t="b">
        <v>1</v>
      </c>
      <c r="AE795">
        <v>10</v>
      </c>
      <c r="AF795" t="s">
        <v>9</v>
      </c>
      <c r="AG795">
        <v>1</v>
      </c>
      <c r="AH795" s="1">
        <v>26082</v>
      </c>
      <c r="AI795" s="1">
        <v>23711</v>
      </c>
      <c r="AJ795" s="1">
        <v>2371</v>
      </c>
      <c r="AK795" s="1">
        <v>26082</v>
      </c>
      <c r="AL795" s="2">
        <v>23711</v>
      </c>
      <c r="AM795" s="2">
        <v>2371</v>
      </c>
      <c r="AN795" s="22">
        <v>26082</v>
      </c>
      <c r="AP795" t="s">
        <v>84</v>
      </c>
      <c r="AQ795">
        <v>1</v>
      </c>
      <c r="AR795" t="s">
        <v>221</v>
      </c>
      <c r="AS795">
        <v>26002</v>
      </c>
      <c r="AT795" t="b">
        <v>0</v>
      </c>
      <c r="AU795" t="s">
        <v>81</v>
      </c>
      <c r="AW795" t="s">
        <v>222</v>
      </c>
      <c r="AY795" t="s">
        <v>85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26082</v>
      </c>
      <c r="BP795" t="s">
        <v>181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이건약품</v>
      </c>
    </row>
    <row r="796" spans="3:76" ht="16.5" customHeight="1" x14ac:dyDescent="0.3">
      <c r="C796" t="b">
        <v>1</v>
      </c>
      <c r="E796" t="s">
        <v>211</v>
      </c>
      <c r="F796">
        <v>202610070025</v>
      </c>
      <c r="G796" s="21">
        <v>46302</v>
      </c>
      <c r="H796" t="s">
        <v>82</v>
      </c>
      <c r="I796" t="s">
        <v>83</v>
      </c>
      <c r="J796" s="20" t="s">
        <v>212</v>
      </c>
      <c r="K796" s="20" t="s">
        <v>213</v>
      </c>
      <c r="L796" t="s">
        <v>754</v>
      </c>
      <c r="M796" s="20" t="s">
        <v>754</v>
      </c>
      <c r="O796" t="s">
        <v>986</v>
      </c>
      <c r="P796" t="s">
        <v>754</v>
      </c>
      <c r="R796" t="b">
        <v>0</v>
      </c>
      <c r="S796" t="s">
        <v>343</v>
      </c>
      <c r="T796" t="s">
        <v>325</v>
      </c>
      <c r="U796">
        <v>100</v>
      </c>
      <c r="V796" t="s">
        <v>218</v>
      </c>
      <c r="W796" t="s">
        <v>219</v>
      </c>
      <c r="X796" t="s">
        <v>225</v>
      </c>
      <c r="Z796" t="s">
        <v>84</v>
      </c>
      <c r="AA796" s="1">
        <v>175100</v>
      </c>
      <c r="AB796" s="1">
        <v>157590</v>
      </c>
      <c r="AC796">
        <v>5</v>
      </c>
      <c r="AD796" t="b">
        <v>1</v>
      </c>
      <c r="AE796">
        <v>10</v>
      </c>
      <c r="AF796" t="s">
        <v>9</v>
      </c>
      <c r="AG796">
        <v>1</v>
      </c>
      <c r="AH796" s="1">
        <v>157590</v>
      </c>
      <c r="AI796" s="1">
        <v>716318</v>
      </c>
      <c r="AJ796" s="1">
        <v>71632</v>
      </c>
      <c r="AK796" s="1">
        <v>787950</v>
      </c>
      <c r="AL796" s="2">
        <v>716318</v>
      </c>
      <c r="AM796" s="2">
        <v>71632</v>
      </c>
      <c r="AN796" s="22">
        <v>787950</v>
      </c>
      <c r="AP796" t="s">
        <v>84</v>
      </c>
      <c r="AQ796">
        <v>5</v>
      </c>
      <c r="AR796" t="s">
        <v>221</v>
      </c>
      <c r="AS796" t="s">
        <v>344</v>
      </c>
      <c r="AT796" t="b">
        <v>0</v>
      </c>
      <c r="AU796" t="s">
        <v>81</v>
      </c>
      <c r="AW796" t="s">
        <v>222</v>
      </c>
      <c r="AY796" t="s">
        <v>85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787950</v>
      </c>
      <c r="BP796" t="s">
        <v>181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이건약품</v>
      </c>
    </row>
    <row r="797" spans="3:76" ht="16.5" customHeight="1" x14ac:dyDescent="0.3">
      <c r="C797" t="b">
        <v>1</v>
      </c>
      <c r="E797" t="s">
        <v>211</v>
      </c>
      <c r="F797">
        <v>202610070026</v>
      </c>
      <c r="G797" s="21">
        <v>46302</v>
      </c>
      <c r="H797" t="s">
        <v>82</v>
      </c>
      <c r="I797" t="s">
        <v>83</v>
      </c>
      <c r="J797" s="20" t="s">
        <v>212</v>
      </c>
      <c r="K797" s="20" t="s">
        <v>213</v>
      </c>
      <c r="L797" t="s">
        <v>278</v>
      </c>
      <c r="M797" s="20" t="s">
        <v>278</v>
      </c>
      <c r="O797" t="s">
        <v>279</v>
      </c>
      <c r="P797" t="s">
        <v>280</v>
      </c>
      <c r="R797" t="b">
        <v>0</v>
      </c>
      <c r="S797" t="s">
        <v>423</v>
      </c>
      <c r="T797" t="s">
        <v>424</v>
      </c>
      <c r="U797">
        <v>28</v>
      </c>
      <c r="V797" t="s">
        <v>234</v>
      </c>
      <c r="W797" t="s">
        <v>235</v>
      </c>
      <c r="X797" t="s">
        <v>236</v>
      </c>
      <c r="Z797" t="s">
        <v>84</v>
      </c>
      <c r="AA797" s="1">
        <v>30800</v>
      </c>
      <c r="AB797" s="1">
        <v>27720</v>
      </c>
      <c r="AC797">
        <v>10</v>
      </c>
      <c r="AD797" t="b">
        <v>1</v>
      </c>
      <c r="AE797">
        <v>10</v>
      </c>
      <c r="AF797" t="s">
        <v>9</v>
      </c>
      <c r="AG797">
        <v>1</v>
      </c>
      <c r="AH797" s="1">
        <v>27720</v>
      </c>
      <c r="AI797" s="1">
        <v>252000</v>
      </c>
      <c r="AJ797" s="1">
        <v>25200</v>
      </c>
      <c r="AK797" s="1">
        <v>277200</v>
      </c>
      <c r="AL797" s="2">
        <v>252000</v>
      </c>
      <c r="AM797" s="2">
        <v>25200</v>
      </c>
      <c r="AN797" s="22">
        <v>277200</v>
      </c>
      <c r="AP797" t="s">
        <v>84</v>
      </c>
      <c r="AQ797">
        <v>10</v>
      </c>
      <c r="AR797" t="s">
        <v>221</v>
      </c>
      <c r="AS797">
        <v>26001</v>
      </c>
      <c r="AT797" t="b">
        <v>0</v>
      </c>
      <c r="AU797" t="s">
        <v>81</v>
      </c>
      <c r="AW797" t="s">
        <v>222</v>
      </c>
      <c r="AY797" t="s">
        <v>85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277200</v>
      </c>
      <c r="BP797" t="s">
        <v>181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훈민약품</v>
      </c>
    </row>
    <row r="798" spans="3:76" ht="16.5" customHeight="1" x14ac:dyDescent="0.3">
      <c r="C798" t="b">
        <v>1</v>
      </c>
      <c r="E798" t="s">
        <v>211</v>
      </c>
      <c r="F798">
        <v>202610070027</v>
      </c>
      <c r="G798" s="21">
        <v>46302</v>
      </c>
      <c r="H798" t="s">
        <v>82</v>
      </c>
      <c r="I798" t="s">
        <v>83</v>
      </c>
      <c r="J798" s="20" t="s">
        <v>212</v>
      </c>
      <c r="K798" s="20" t="s">
        <v>213</v>
      </c>
      <c r="L798" t="s">
        <v>567</v>
      </c>
      <c r="M798" s="20" t="s">
        <v>567</v>
      </c>
      <c r="O798" t="s">
        <v>568</v>
      </c>
      <c r="P798" t="s">
        <v>567</v>
      </c>
      <c r="R798" t="b">
        <v>0</v>
      </c>
      <c r="S798" t="s">
        <v>249</v>
      </c>
      <c r="T798" t="s">
        <v>250</v>
      </c>
      <c r="U798">
        <v>30</v>
      </c>
      <c r="V798" t="s">
        <v>234</v>
      </c>
      <c r="W798" t="s">
        <v>235</v>
      </c>
      <c r="X798" t="s">
        <v>236</v>
      </c>
      <c r="Z798" t="s">
        <v>84</v>
      </c>
      <c r="AA798" s="1">
        <v>18000</v>
      </c>
      <c r="AB798" s="1">
        <v>16200</v>
      </c>
      <c r="AC798">
        <v>40</v>
      </c>
      <c r="AD798" t="b">
        <v>1</v>
      </c>
      <c r="AE798">
        <v>10</v>
      </c>
      <c r="AF798" t="s">
        <v>9</v>
      </c>
      <c r="AG798">
        <v>1</v>
      </c>
      <c r="AH798" s="1">
        <v>16200</v>
      </c>
      <c r="AI798" s="1">
        <v>589091</v>
      </c>
      <c r="AJ798" s="1">
        <v>58909</v>
      </c>
      <c r="AK798" s="1">
        <v>648000</v>
      </c>
      <c r="AL798" s="2">
        <v>589091</v>
      </c>
      <c r="AM798" s="2">
        <v>58909</v>
      </c>
      <c r="AN798" s="22">
        <v>648000</v>
      </c>
      <c r="AP798" t="s">
        <v>84</v>
      </c>
      <c r="AQ798">
        <v>40</v>
      </c>
      <c r="AR798" t="s">
        <v>221</v>
      </c>
      <c r="AS798">
        <v>26001</v>
      </c>
      <c r="AT798" t="b">
        <v>0</v>
      </c>
      <c r="AU798" t="s">
        <v>81</v>
      </c>
      <c r="AW798" t="s">
        <v>222</v>
      </c>
      <c r="AY798" t="s">
        <v>85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648000</v>
      </c>
      <c r="BP798" t="s">
        <v>181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메디코스파마</v>
      </c>
    </row>
    <row r="799" spans="3:76" ht="16.5" customHeight="1" x14ac:dyDescent="0.3">
      <c r="C799" t="b">
        <v>1</v>
      </c>
      <c r="E799" t="s">
        <v>211</v>
      </c>
      <c r="F799">
        <v>202610070027</v>
      </c>
      <c r="G799" s="21">
        <v>46302</v>
      </c>
      <c r="H799" t="s">
        <v>82</v>
      </c>
      <c r="I799" t="s">
        <v>83</v>
      </c>
      <c r="J799" s="20" t="s">
        <v>212</v>
      </c>
      <c r="K799" s="20" t="s">
        <v>213</v>
      </c>
      <c r="L799" t="s">
        <v>567</v>
      </c>
      <c r="M799" s="20" t="s">
        <v>567</v>
      </c>
      <c r="O799" t="s">
        <v>568</v>
      </c>
      <c r="P799" t="s">
        <v>567</v>
      </c>
      <c r="R799" t="b">
        <v>0</v>
      </c>
      <c r="S799" t="s">
        <v>223</v>
      </c>
      <c r="T799" t="s">
        <v>224</v>
      </c>
      <c r="U799">
        <v>300</v>
      </c>
      <c r="V799" t="s">
        <v>218</v>
      </c>
      <c r="W799" t="s">
        <v>219</v>
      </c>
      <c r="X799" t="s">
        <v>225</v>
      </c>
      <c r="Z799" t="s">
        <v>84</v>
      </c>
      <c r="AA799" s="1">
        <v>44400</v>
      </c>
      <c r="AB799" s="1">
        <v>39960</v>
      </c>
      <c r="AC799" s="1">
        <v>3</v>
      </c>
      <c r="AD799" t="b">
        <v>1</v>
      </c>
      <c r="AE799">
        <v>10</v>
      </c>
      <c r="AF799" t="s">
        <v>9</v>
      </c>
      <c r="AG799">
        <v>1</v>
      </c>
      <c r="AH799" s="1">
        <v>39960</v>
      </c>
      <c r="AI799" s="1">
        <v>108982</v>
      </c>
      <c r="AJ799" s="1">
        <v>10898</v>
      </c>
      <c r="AK799" s="1">
        <v>119880</v>
      </c>
      <c r="AL799" s="2">
        <v>108982</v>
      </c>
      <c r="AM799" s="2">
        <v>10898</v>
      </c>
      <c r="AN799" s="22">
        <v>119880</v>
      </c>
      <c r="AP799" t="s">
        <v>84</v>
      </c>
      <c r="AQ799" s="1">
        <v>3</v>
      </c>
      <c r="AR799" t="s">
        <v>221</v>
      </c>
      <c r="AS799" t="s">
        <v>1064</v>
      </c>
      <c r="AT799" t="b">
        <v>0</v>
      </c>
      <c r="AU799" t="s">
        <v>81</v>
      </c>
      <c r="AW799" t="s">
        <v>222</v>
      </c>
      <c r="AY799" t="s">
        <v>85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119880</v>
      </c>
      <c r="BP799" t="s">
        <v>181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메디코스파마</v>
      </c>
    </row>
    <row r="800" spans="3:76" ht="16.5" customHeight="1" x14ac:dyDescent="0.3">
      <c r="C800" t="b">
        <v>1</v>
      </c>
      <c r="E800" t="s">
        <v>211</v>
      </c>
      <c r="F800">
        <v>202610070027</v>
      </c>
      <c r="G800" s="21">
        <v>46302</v>
      </c>
      <c r="H800" t="s">
        <v>82</v>
      </c>
      <c r="I800" t="s">
        <v>83</v>
      </c>
      <c r="J800" s="20" t="s">
        <v>212</v>
      </c>
      <c r="K800" s="20" t="s">
        <v>213</v>
      </c>
      <c r="L800" t="s">
        <v>567</v>
      </c>
      <c r="M800" s="20" t="s">
        <v>567</v>
      </c>
      <c r="O800" t="s">
        <v>568</v>
      </c>
      <c r="P800" t="s">
        <v>567</v>
      </c>
      <c r="R800" t="b">
        <v>0</v>
      </c>
      <c r="S800" t="s">
        <v>387</v>
      </c>
      <c r="T800" t="s">
        <v>388</v>
      </c>
      <c r="U800">
        <v>4</v>
      </c>
      <c r="V800" t="s">
        <v>234</v>
      </c>
      <c r="W800" t="s">
        <v>235</v>
      </c>
      <c r="X800" t="s">
        <v>236</v>
      </c>
      <c r="Z800" t="s">
        <v>84</v>
      </c>
      <c r="AA800" s="1">
        <v>17232</v>
      </c>
      <c r="AB800" s="1">
        <v>15509</v>
      </c>
      <c r="AC800" s="1">
        <v>5</v>
      </c>
      <c r="AD800" t="b">
        <v>1</v>
      </c>
      <c r="AE800">
        <v>10</v>
      </c>
      <c r="AF800" t="s">
        <v>9</v>
      </c>
      <c r="AG800">
        <v>1</v>
      </c>
      <c r="AH800" s="1">
        <v>15509</v>
      </c>
      <c r="AI800" s="1">
        <v>70495</v>
      </c>
      <c r="AJ800" s="1">
        <v>7050</v>
      </c>
      <c r="AK800" s="1">
        <v>77545</v>
      </c>
      <c r="AL800" s="2">
        <v>70495</v>
      </c>
      <c r="AM800" s="2">
        <v>7050</v>
      </c>
      <c r="AN800" s="22">
        <v>77545</v>
      </c>
      <c r="AP800" t="s">
        <v>84</v>
      </c>
      <c r="AQ800" s="1">
        <v>5</v>
      </c>
      <c r="AR800" t="s">
        <v>221</v>
      </c>
      <c r="AS800">
        <v>26001</v>
      </c>
      <c r="AT800" t="b">
        <v>0</v>
      </c>
      <c r="AU800" t="s">
        <v>81</v>
      </c>
      <c r="AW800" t="s">
        <v>222</v>
      </c>
      <c r="AY800" t="s">
        <v>85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77545</v>
      </c>
      <c r="BP800" t="s">
        <v>181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메디코스파마</v>
      </c>
    </row>
    <row r="801" spans="3:76" ht="16.5" customHeight="1" x14ac:dyDescent="0.3">
      <c r="C801" t="b">
        <v>1</v>
      </c>
      <c r="E801" t="s">
        <v>211</v>
      </c>
      <c r="F801">
        <v>202610070027</v>
      </c>
      <c r="G801" s="21">
        <v>46302</v>
      </c>
      <c r="H801" t="s">
        <v>82</v>
      </c>
      <c r="I801" t="s">
        <v>83</v>
      </c>
      <c r="J801" s="20" t="s">
        <v>212</v>
      </c>
      <c r="K801" s="20" t="s">
        <v>213</v>
      </c>
      <c r="L801" t="s">
        <v>567</v>
      </c>
      <c r="M801" s="20" t="s">
        <v>567</v>
      </c>
      <c r="O801" t="s">
        <v>568</v>
      </c>
      <c r="P801" t="s">
        <v>567</v>
      </c>
      <c r="R801" t="b">
        <v>0</v>
      </c>
      <c r="S801" t="s">
        <v>389</v>
      </c>
      <c r="T801" t="s">
        <v>390</v>
      </c>
      <c r="U801">
        <v>30</v>
      </c>
      <c r="V801" t="s">
        <v>234</v>
      </c>
      <c r="W801" t="s">
        <v>235</v>
      </c>
      <c r="X801" t="s">
        <v>236</v>
      </c>
      <c r="Z801" t="s">
        <v>84</v>
      </c>
      <c r="AA801" s="1">
        <v>19320</v>
      </c>
      <c r="AB801" s="1">
        <v>17388</v>
      </c>
      <c r="AC801">
        <v>3</v>
      </c>
      <c r="AD801" t="b">
        <v>1</v>
      </c>
      <c r="AE801">
        <v>10</v>
      </c>
      <c r="AF801" t="s">
        <v>9</v>
      </c>
      <c r="AG801">
        <v>1</v>
      </c>
      <c r="AH801" s="1">
        <v>17388</v>
      </c>
      <c r="AI801" s="1">
        <v>47422</v>
      </c>
      <c r="AJ801" s="1">
        <v>4742</v>
      </c>
      <c r="AK801" s="1">
        <v>52164</v>
      </c>
      <c r="AL801" s="2">
        <v>47422</v>
      </c>
      <c r="AM801" s="2">
        <v>4742</v>
      </c>
      <c r="AN801" s="22">
        <v>52164</v>
      </c>
      <c r="AP801" t="s">
        <v>84</v>
      </c>
      <c r="AQ801">
        <v>3</v>
      </c>
      <c r="AR801" t="s">
        <v>221</v>
      </c>
      <c r="AS801">
        <v>25001</v>
      </c>
      <c r="AT801" t="b">
        <v>0</v>
      </c>
      <c r="AU801" t="s">
        <v>81</v>
      </c>
      <c r="AW801" t="s">
        <v>222</v>
      </c>
      <c r="AY801" t="s">
        <v>85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52164</v>
      </c>
      <c r="BP801" t="s">
        <v>181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메디코스파마</v>
      </c>
    </row>
    <row r="802" spans="3:76" ht="16.5" customHeight="1" x14ac:dyDescent="0.3">
      <c r="C802" t="b">
        <v>1</v>
      </c>
      <c r="E802" t="s">
        <v>211</v>
      </c>
      <c r="F802">
        <v>202610070028</v>
      </c>
      <c r="G802" s="21">
        <v>46302</v>
      </c>
      <c r="H802" t="s">
        <v>82</v>
      </c>
      <c r="I802" t="s">
        <v>83</v>
      </c>
      <c r="J802" s="20" t="s">
        <v>212</v>
      </c>
      <c r="K802" s="20" t="s">
        <v>213</v>
      </c>
      <c r="L802" t="s">
        <v>461</v>
      </c>
      <c r="M802" s="20" t="s">
        <v>461</v>
      </c>
      <c r="O802" t="s">
        <v>462</v>
      </c>
      <c r="P802" t="s">
        <v>461</v>
      </c>
      <c r="R802" t="b">
        <v>0</v>
      </c>
      <c r="S802" t="s">
        <v>324</v>
      </c>
      <c r="T802" t="s">
        <v>325</v>
      </c>
      <c r="U802">
        <v>30</v>
      </c>
      <c r="V802" t="s">
        <v>234</v>
      </c>
      <c r="W802" t="s">
        <v>235</v>
      </c>
      <c r="X802" t="s">
        <v>236</v>
      </c>
      <c r="Z802" t="s">
        <v>84</v>
      </c>
      <c r="AA802" s="1">
        <v>52530</v>
      </c>
      <c r="AB802" s="1">
        <v>47277</v>
      </c>
      <c r="AC802">
        <v>5</v>
      </c>
      <c r="AD802" t="b">
        <v>1</v>
      </c>
      <c r="AE802">
        <v>10</v>
      </c>
      <c r="AF802" t="s">
        <v>9</v>
      </c>
      <c r="AG802">
        <v>1</v>
      </c>
      <c r="AH802" s="1">
        <v>47277</v>
      </c>
      <c r="AI802" s="1">
        <v>214895</v>
      </c>
      <c r="AJ802" s="1">
        <v>21490</v>
      </c>
      <c r="AK802" s="1">
        <v>236385</v>
      </c>
      <c r="AL802" s="2">
        <v>214895</v>
      </c>
      <c r="AM802" s="2">
        <v>21490</v>
      </c>
      <c r="AN802" s="22">
        <v>236385</v>
      </c>
      <c r="AP802" t="s">
        <v>84</v>
      </c>
      <c r="AQ802">
        <v>5</v>
      </c>
      <c r="AR802" t="s">
        <v>221</v>
      </c>
      <c r="AS802" t="s">
        <v>326</v>
      </c>
      <c r="AT802" t="b">
        <v>0</v>
      </c>
      <c r="AU802" t="s">
        <v>81</v>
      </c>
      <c r="AW802" t="s">
        <v>222</v>
      </c>
      <c r="AY802" t="s">
        <v>85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236385</v>
      </c>
      <c r="BP802" t="s">
        <v>181</v>
      </c>
      <c r="BS802">
        <v>0</v>
      </c>
      <c r="BW802" s="24" t="str">
        <f ca="1">VLOOKUP(BX802,Data!B:D,3,0)</f>
        <v>김화니</v>
      </c>
      <c r="BX802" s="24" t="str">
        <f>IFERROR(VLOOKUP(M802, 할인점점포등록!E:I, 5, 0), M802)</f>
        <v>아이팜코리아</v>
      </c>
    </row>
    <row r="803" spans="3:76" ht="16.5" customHeight="1" x14ac:dyDescent="0.3">
      <c r="C803" t="b">
        <v>1</v>
      </c>
      <c r="E803" t="s">
        <v>211</v>
      </c>
      <c r="F803">
        <v>202610070028</v>
      </c>
      <c r="G803" s="21">
        <v>46302</v>
      </c>
      <c r="H803" t="s">
        <v>82</v>
      </c>
      <c r="I803" t="s">
        <v>83</v>
      </c>
      <c r="J803" s="20" t="s">
        <v>212</v>
      </c>
      <c r="K803" s="20" t="s">
        <v>213</v>
      </c>
      <c r="L803" t="s">
        <v>461</v>
      </c>
      <c r="M803" s="20" t="s">
        <v>461</v>
      </c>
      <c r="O803" t="s">
        <v>462</v>
      </c>
      <c r="P803" t="s">
        <v>461</v>
      </c>
      <c r="R803" t="b">
        <v>0</v>
      </c>
      <c r="S803" t="s">
        <v>245</v>
      </c>
      <c r="T803" t="s">
        <v>246</v>
      </c>
      <c r="U803">
        <v>300</v>
      </c>
      <c r="V803" t="s">
        <v>218</v>
      </c>
      <c r="W803" t="s">
        <v>219</v>
      </c>
      <c r="X803" t="s">
        <v>225</v>
      </c>
      <c r="Z803" t="s">
        <v>84</v>
      </c>
      <c r="AA803" s="1">
        <v>61500</v>
      </c>
      <c r="AB803" s="1">
        <v>55350</v>
      </c>
      <c r="AC803">
        <v>10</v>
      </c>
      <c r="AD803" t="b">
        <v>1</v>
      </c>
      <c r="AE803">
        <v>10</v>
      </c>
      <c r="AF803" t="s">
        <v>9</v>
      </c>
      <c r="AG803">
        <v>1</v>
      </c>
      <c r="AH803" s="1">
        <v>55350</v>
      </c>
      <c r="AI803" s="1">
        <v>503182</v>
      </c>
      <c r="AJ803" s="1">
        <v>50318</v>
      </c>
      <c r="AK803" s="1">
        <v>553500</v>
      </c>
      <c r="AL803" s="2">
        <v>503182</v>
      </c>
      <c r="AM803" s="2">
        <v>50318</v>
      </c>
      <c r="AN803" s="22">
        <v>553500</v>
      </c>
      <c r="AP803" t="s">
        <v>84</v>
      </c>
      <c r="AQ803">
        <v>10</v>
      </c>
      <c r="AR803" t="s">
        <v>221</v>
      </c>
      <c r="AS803" t="s">
        <v>273</v>
      </c>
      <c r="AT803" t="b">
        <v>0</v>
      </c>
      <c r="AU803" t="s">
        <v>81</v>
      </c>
      <c r="AW803" t="s">
        <v>222</v>
      </c>
      <c r="AY803" t="s">
        <v>85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553500</v>
      </c>
      <c r="BP803" t="s">
        <v>181</v>
      </c>
      <c r="BS803">
        <v>0</v>
      </c>
      <c r="BW803" s="24" t="str">
        <f ca="1">VLOOKUP(BX803,Data!B:D,3,0)</f>
        <v>김화니</v>
      </c>
      <c r="BX803" s="24" t="str">
        <f>IFERROR(VLOOKUP(M803, 할인점점포등록!E:I, 5, 0), M803)</f>
        <v>아이팜코리아</v>
      </c>
    </row>
    <row r="804" spans="3:76" ht="16.5" customHeight="1" x14ac:dyDescent="0.3">
      <c r="C804" t="b">
        <v>1</v>
      </c>
      <c r="E804" t="s">
        <v>211</v>
      </c>
      <c r="F804">
        <v>202610070028</v>
      </c>
      <c r="G804" s="21">
        <v>46302</v>
      </c>
      <c r="H804" t="s">
        <v>82</v>
      </c>
      <c r="I804" t="s">
        <v>83</v>
      </c>
      <c r="J804" s="20" t="s">
        <v>212</v>
      </c>
      <c r="K804" s="20" t="s">
        <v>213</v>
      </c>
      <c r="L804" t="s">
        <v>461</v>
      </c>
      <c r="M804" s="20" t="s">
        <v>461</v>
      </c>
      <c r="O804" t="s">
        <v>462</v>
      </c>
      <c r="P804" t="s">
        <v>461</v>
      </c>
      <c r="R804" t="b">
        <v>0</v>
      </c>
      <c r="S804" t="s">
        <v>379</v>
      </c>
      <c r="T804" t="s">
        <v>299</v>
      </c>
      <c r="U804">
        <v>100</v>
      </c>
      <c r="V804" t="s">
        <v>86</v>
      </c>
      <c r="W804" t="s">
        <v>283</v>
      </c>
      <c r="X804" t="s">
        <v>284</v>
      </c>
      <c r="Z804" t="s">
        <v>84</v>
      </c>
      <c r="AA804" s="1">
        <v>37300</v>
      </c>
      <c r="AB804" s="1">
        <v>33570</v>
      </c>
      <c r="AC804">
        <v>10</v>
      </c>
      <c r="AD804" t="b">
        <v>1</v>
      </c>
      <c r="AE804">
        <v>10</v>
      </c>
      <c r="AF804" t="s">
        <v>9</v>
      </c>
      <c r="AG804">
        <v>1</v>
      </c>
      <c r="AH804" s="1">
        <v>33570</v>
      </c>
      <c r="AI804" s="1">
        <v>305182</v>
      </c>
      <c r="AJ804" s="1">
        <v>30518</v>
      </c>
      <c r="AK804" s="1">
        <v>335700</v>
      </c>
      <c r="AL804" s="2">
        <v>305182</v>
      </c>
      <c r="AM804" s="2">
        <v>30518</v>
      </c>
      <c r="AN804" s="22">
        <v>335700</v>
      </c>
      <c r="AP804" t="s">
        <v>84</v>
      </c>
      <c r="AQ804">
        <v>10</v>
      </c>
      <c r="AR804" t="s">
        <v>221</v>
      </c>
      <c r="AS804">
        <v>26001</v>
      </c>
      <c r="AT804" t="b">
        <v>0</v>
      </c>
      <c r="AU804" t="s">
        <v>81</v>
      </c>
      <c r="AW804" t="s">
        <v>222</v>
      </c>
      <c r="AY804" t="s">
        <v>85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335700</v>
      </c>
      <c r="BP804" t="s">
        <v>86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아이팜코리아</v>
      </c>
    </row>
    <row r="805" spans="3:76" ht="16.5" customHeight="1" x14ac:dyDescent="0.3">
      <c r="C805" t="b">
        <v>1</v>
      </c>
      <c r="E805" t="s">
        <v>211</v>
      </c>
      <c r="F805">
        <v>202610070029</v>
      </c>
      <c r="G805" s="21">
        <v>46302</v>
      </c>
      <c r="H805" t="s">
        <v>82</v>
      </c>
      <c r="I805" t="s">
        <v>83</v>
      </c>
      <c r="J805" s="20" t="s">
        <v>212</v>
      </c>
      <c r="K805" s="20" t="s">
        <v>213</v>
      </c>
      <c r="L805" t="s">
        <v>672</v>
      </c>
      <c r="M805" s="20" t="s">
        <v>672</v>
      </c>
      <c r="O805" t="s">
        <v>991</v>
      </c>
      <c r="P805" t="s">
        <v>672</v>
      </c>
      <c r="R805" t="b">
        <v>0</v>
      </c>
      <c r="S805" t="s">
        <v>343</v>
      </c>
      <c r="T805" t="s">
        <v>325</v>
      </c>
      <c r="U805">
        <v>100</v>
      </c>
      <c r="V805" t="s">
        <v>218</v>
      </c>
      <c r="W805" t="s">
        <v>219</v>
      </c>
      <c r="X805" t="s">
        <v>225</v>
      </c>
      <c r="Z805" t="s">
        <v>84</v>
      </c>
      <c r="AA805" s="1">
        <v>175100</v>
      </c>
      <c r="AB805" s="1">
        <v>157590</v>
      </c>
      <c r="AC805">
        <v>20</v>
      </c>
      <c r="AD805" t="b">
        <v>1</v>
      </c>
      <c r="AE805">
        <v>10</v>
      </c>
      <c r="AF805" t="s">
        <v>9</v>
      </c>
      <c r="AG805">
        <v>1</v>
      </c>
      <c r="AH805" s="1">
        <v>157590</v>
      </c>
      <c r="AI805" s="1">
        <v>2865273</v>
      </c>
      <c r="AJ805" s="1">
        <v>286527</v>
      </c>
      <c r="AK805" s="1">
        <v>3151800</v>
      </c>
      <c r="AL805" s="2">
        <v>2865273</v>
      </c>
      <c r="AM805" s="2">
        <v>286527</v>
      </c>
      <c r="AN805" s="22">
        <v>3151800</v>
      </c>
      <c r="AP805" t="s">
        <v>84</v>
      </c>
      <c r="AQ805">
        <v>20</v>
      </c>
      <c r="AR805" t="s">
        <v>221</v>
      </c>
      <c r="AS805" t="s">
        <v>344</v>
      </c>
      <c r="AT805" t="b">
        <v>0</v>
      </c>
      <c r="AU805" t="s">
        <v>81</v>
      </c>
      <c r="AW805" t="s">
        <v>222</v>
      </c>
      <c r="AY805" t="s">
        <v>85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3151800</v>
      </c>
      <c r="BP805" t="s">
        <v>181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명화약품</v>
      </c>
    </row>
    <row r="806" spans="3:76" ht="16.5" customHeight="1" x14ac:dyDescent="0.3">
      <c r="C806" t="b">
        <v>1</v>
      </c>
      <c r="E806" t="s">
        <v>211</v>
      </c>
      <c r="F806">
        <v>202610070030</v>
      </c>
      <c r="G806" s="21">
        <v>46302</v>
      </c>
      <c r="H806" t="s">
        <v>82</v>
      </c>
      <c r="I806" t="s">
        <v>83</v>
      </c>
      <c r="J806" s="20" t="s">
        <v>212</v>
      </c>
      <c r="K806" s="20" t="s">
        <v>213</v>
      </c>
      <c r="L806" t="s">
        <v>517</v>
      </c>
      <c r="M806" s="20" t="s">
        <v>517</v>
      </c>
      <c r="O806" t="s">
        <v>518</v>
      </c>
      <c r="P806" t="s">
        <v>517</v>
      </c>
      <c r="R806" t="b">
        <v>0</v>
      </c>
      <c r="S806" t="s">
        <v>475</v>
      </c>
      <c r="T806" t="s">
        <v>476</v>
      </c>
      <c r="U806">
        <v>28</v>
      </c>
      <c r="V806" t="s">
        <v>234</v>
      </c>
      <c r="W806" t="s">
        <v>235</v>
      </c>
      <c r="X806" t="s">
        <v>236</v>
      </c>
      <c r="Z806" t="s">
        <v>84</v>
      </c>
      <c r="AA806" s="1">
        <v>25648</v>
      </c>
      <c r="AB806" s="1">
        <v>23083</v>
      </c>
      <c r="AC806">
        <v>80</v>
      </c>
      <c r="AD806" t="b">
        <v>1</v>
      </c>
      <c r="AE806">
        <v>10</v>
      </c>
      <c r="AF806" t="s">
        <v>9</v>
      </c>
      <c r="AG806">
        <v>1</v>
      </c>
      <c r="AH806" s="1">
        <v>23083</v>
      </c>
      <c r="AI806" s="1">
        <v>1678764</v>
      </c>
      <c r="AJ806" s="1">
        <v>167876</v>
      </c>
      <c r="AK806" s="1">
        <v>1846640</v>
      </c>
      <c r="AL806" s="2">
        <v>1678764</v>
      </c>
      <c r="AM806" s="2">
        <v>167876</v>
      </c>
      <c r="AN806" s="22">
        <v>1846640</v>
      </c>
      <c r="AP806" t="s">
        <v>84</v>
      </c>
      <c r="AQ806">
        <v>80</v>
      </c>
      <c r="AR806" t="s">
        <v>221</v>
      </c>
      <c r="AS806">
        <v>25001</v>
      </c>
      <c r="AT806" t="b">
        <v>0</v>
      </c>
      <c r="AU806" t="s">
        <v>81</v>
      </c>
      <c r="AW806" t="s">
        <v>222</v>
      </c>
      <c r="AY806" t="s">
        <v>85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1846640</v>
      </c>
      <c r="BP806" t="s">
        <v>181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세화약품(전주)</v>
      </c>
    </row>
    <row r="807" spans="3:76" ht="16.5" customHeight="1" x14ac:dyDescent="0.3">
      <c r="C807" t="b">
        <v>1</v>
      </c>
      <c r="E807" t="s">
        <v>211</v>
      </c>
      <c r="F807">
        <v>202610070031</v>
      </c>
      <c r="G807" s="21">
        <v>46302</v>
      </c>
      <c r="H807" t="s">
        <v>82</v>
      </c>
      <c r="I807" t="s">
        <v>83</v>
      </c>
      <c r="J807" s="20" t="s">
        <v>212</v>
      </c>
      <c r="K807" s="20" t="s">
        <v>213</v>
      </c>
      <c r="L807" t="s">
        <v>522</v>
      </c>
      <c r="M807" s="20" t="s">
        <v>522</v>
      </c>
      <c r="O807" t="s">
        <v>523</v>
      </c>
      <c r="P807" t="s">
        <v>522</v>
      </c>
      <c r="R807" t="b">
        <v>0</v>
      </c>
      <c r="S807" t="s">
        <v>389</v>
      </c>
      <c r="T807" t="s">
        <v>390</v>
      </c>
      <c r="U807">
        <v>30</v>
      </c>
      <c r="V807" t="s">
        <v>234</v>
      </c>
      <c r="W807" t="s">
        <v>235</v>
      </c>
      <c r="X807" t="s">
        <v>236</v>
      </c>
      <c r="Z807" t="s">
        <v>84</v>
      </c>
      <c r="AA807" s="1">
        <v>19320</v>
      </c>
      <c r="AB807" s="1">
        <v>17388</v>
      </c>
      <c r="AC807">
        <v>5</v>
      </c>
      <c r="AD807" t="b">
        <v>1</v>
      </c>
      <c r="AE807">
        <v>10</v>
      </c>
      <c r="AF807" t="s">
        <v>9</v>
      </c>
      <c r="AG807">
        <v>1</v>
      </c>
      <c r="AH807" s="1">
        <v>17388</v>
      </c>
      <c r="AI807" s="1">
        <v>79036</v>
      </c>
      <c r="AJ807" s="1">
        <v>7904</v>
      </c>
      <c r="AK807" s="1">
        <v>86940</v>
      </c>
      <c r="AL807" s="2">
        <v>79036</v>
      </c>
      <c r="AM807" s="2">
        <v>7904</v>
      </c>
      <c r="AN807" s="22">
        <v>86940</v>
      </c>
      <c r="AP807" t="s">
        <v>84</v>
      </c>
      <c r="AQ807">
        <v>5</v>
      </c>
      <c r="AR807" t="s">
        <v>221</v>
      </c>
      <c r="AS807">
        <v>25001</v>
      </c>
      <c r="AT807" t="b">
        <v>0</v>
      </c>
      <c r="AU807" t="s">
        <v>81</v>
      </c>
      <c r="AW807" t="s">
        <v>222</v>
      </c>
      <c r="AY807" t="s">
        <v>85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86940</v>
      </c>
      <c r="BP807" t="s">
        <v>181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골드팜</v>
      </c>
    </row>
    <row r="808" spans="3:76" ht="16.5" customHeight="1" x14ac:dyDescent="0.3">
      <c r="C808" t="b">
        <v>1</v>
      </c>
      <c r="E808" t="s">
        <v>211</v>
      </c>
      <c r="F808">
        <v>202610070031</v>
      </c>
      <c r="G808" s="21">
        <v>46302</v>
      </c>
      <c r="H808" t="s">
        <v>82</v>
      </c>
      <c r="I808" t="s">
        <v>83</v>
      </c>
      <c r="J808" s="20" t="s">
        <v>212</v>
      </c>
      <c r="K808" s="20" t="s">
        <v>213</v>
      </c>
      <c r="L808" t="s">
        <v>522</v>
      </c>
      <c r="M808" s="20" t="s">
        <v>522</v>
      </c>
      <c r="O808" t="s">
        <v>523</v>
      </c>
      <c r="P808" t="s">
        <v>522</v>
      </c>
      <c r="R808" t="b">
        <v>0</v>
      </c>
      <c r="S808" t="s">
        <v>524</v>
      </c>
      <c r="T808" t="s">
        <v>286</v>
      </c>
      <c r="U808">
        <v>30</v>
      </c>
      <c r="V808" t="s">
        <v>86</v>
      </c>
      <c r="W808" t="s">
        <v>283</v>
      </c>
      <c r="X808" t="s">
        <v>284</v>
      </c>
      <c r="Z808" t="s">
        <v>84</v>
      </c>
      <c r="AA808" s="1">
        <v>14010</v>
      </c>
      <c r="AB808" s="1">
        <v>12609</v>
      </c>
      <c r="AC808">
        <v>5</v>
      </c>
      <c r="AD808" t="b">
        <v>1</v>
      </c>
      <c r="AE808">
        <v>10</v>
      </c>
      <c r="AF808" t="s">
        <v>9</v>
      </c>
      <c r="AG808">
        <v>1</v>
      </c>
      <c r="AH808" s="1">
        <v>12609</v>
      </c>
      <c r="AI808" s="1">
        <v>57314</v>
      </c>
      <c r="AJ808" s="1">
        <v>5731</v>
      </c>
      <c r="AK808" s="1">
        <v>63045</v>
      </c>
      <c r="AL808" s="2">
        <v>57314</v>
      </c>
      <c r="AM808" s="2">
        <v>5731</v>
      </c>
      <c r="AN808" s="22">
        <v>63045</v>
      </c>
      <c r="AP808" t="s">
        <v>84</v>
      </c>
      <c r="AQ808">
        <v>5</v>
      </c>
      <c r="AR808" t="s">
        <v>221</v>
      </c>
      <c r="AS808" t="s">
        <v>525</v>
      </c>
      <c r="AT808" t="b">
        <v>0</v>
      </c>
      <c r="AU808" t="s">
        <v>81</v>
      </c>
      <c r="AW808" t="s">
        <v>222</v>
      </c>
      <c r="AY808" t="s">
        <v>85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63045</v>
      </c>
      <c r="BP808" t="s">
        <v>86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골드팜</v>
      </c>
    </row>
    <row r="809" spans="3:76" ht="16.5" customHeight="1" x14ac:dyDescent="0.3">
      <c r="C809" t="b">
        <v>1</v>
      </c>
      <c r="E809" t="s">
        <v>211</v>
      </c>
      <c r="F809">
        <v>202610070032</v>
      </c>
      <c r="G809" s="21">
        <v>46302</v>
      </c>
      <c r="H809" t="s">
        <v>82</v>
      </c>
      <c r="I809" t="s">
        <v>83</v>
      </c>
      <c r="J809" s="20" t="s">
        <v>212</v>
      </c>
      <c r="K809" s="20" t="s">
        <v>213</v>
      </c>
      <c r="L809" t="s">
        <v>440</v>
      </c>
      <c r="M809" s="20" t="s">
        <v>440</v>
      </c>
      <c r="O809" t="s">
        <v>441</v>
      </c>
      <c r="P809" t="s">
        <v>440</v>
      </c>
      <c r="R809" t="b">
        <v>0</v>
      </c>
      <c r="S809" t="s">
        <v>263</v>
      </c>
      <c r="T809" t="s">
        <v>264</v>
      </c>
      <c r="U809">
        <v>28</v>
      </c>
      <c r="V809" t="s">
        <v>234</v>
      </c>
      <c r="W809" t="s">
        <v>235</v>
      </c>
      <c r="X809" t="s">
        <v>236</v>
      </c>
      <c r="Z809" t="s">
        <v>84</v>
      </c>
      <c r="AA809" s="1">
        <v>18172</v>
      </c>
      <c r="AB809" s="1">
        <v>16355</v>
      </c>
      <c r="AC809">
        <v>30</v>
      </c>
      <c r="AD809" t="b">
        <v>1</v>
      </c>
      <c r="AE809">
        <v>10</v>
      </c>
      <c r="AF809" t="s">
        <v>9</v>
      </c>
      <c r="AG809">
        <v>1</v>
      </c>
      <c r="AH809" s="1">
        <v>16355</v>
      </c>
      <c r="AI809" s="1">
        <v>446045</v>
      </c>
      <c r="AJ809" s="1">
        <v>44605</v>
      </c>
      <c r="AK809" s="1">
        <v>490650</v>
      </c>
      <c r="AL809" s="2">
        <v>446045</v>
      </c>
      <c r="AM809" s="2">
        <v>44605</v>
      </c>
      <c r="AN809" s="22">
        <v>490650</v>
      </c>
      <c r="AP809" t="s">
        <v>84</v>
      </c>
      <c r="AQ809">
        <v>30</v>
      </c>
      <c r="AR809" t="s">
        <v>221</v>
      </c>
      <c r="AS809">
        <v>26001</v>
      </c>
      <c r="AT809" t="b">
        <v>0</v>
      </c>
      <c r="AU809" t="s">
        <v>81</v>
      </c>
      <c r="AW809" t="s">
        <v>222</v>
      </c>
      <c r="AY809" t="s">
        <v>85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490650</v>
      </c>
      <c r="BP809" t="s">
        <v>181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수인약품</v>
      </c>
    </row>
    <row r="810" spans="3:76" ht="16.5" customHeight="1" x14ac:dyDescent="0.3">
      <c r="C810" t="b">
        <v>1</v>
      </c>
      <c r="E810" t="s">
        <v>211</v>
      </c>
      <c r="F810">
        <v>202610070032</v>
      </c>
      <c r="G810" s="21">
        <v>46302</v>
      </c>
      <c r="H810" t="s">
        <v>82</v>
      </c>
      <c r="I810" t="s">
        <v>83</v>
      </c>
      <c r="J810" s="20" t="s">
        <v>212</v>
      </c>
      <c r="K810" s="20" t="s">
        <v>213</v>
      </c>
      <c r="L810" t="s">
        <v>440</v>
      </c>
      <c r="M810" s="20" t="s">
        <v>440</v>
      </c>
      <c r="O810" t="s">
        <v>441</v>
      </c>
      <c r="P810" t="s">
        <v>440</v>
      </c>
      <c r="R810" t="b">
        <v>0</v>
      </c>
      <c r="S810" t="s">
        <v>324</v>
      </c>
      <c r="T810" t="s">
        <v>325</v>
      </c>
      <c r="U810">
        <v>30</v>
      </c>
      <c r="V810" t="s">
        <v>234</v>
      </c>
      <c r="W810" t="s">
        <v>235</v>
      </c>
      <c r="X810" t="s">
        <v>236</v>
      </c>
      <c r="Z810" t="s">
        <v>84</v>
      </c>
      <c r="AA810" s="1">
        <v>52530</v>
      </c>
      <c r="AB810" s="1">
        <v>47277</v>
      </c>
      <c r="AC810">
        <v>5</v>
      </c>
      <c r="AD810" t="b">
        <v>1</v>
      </c>
      <c r="AE810">
        <v>10</v>
      </c>
      <c r="AF810" t="s">
        <v>9</v>
      </c>
      <c r="AG810">
        <v>1</v>
      </c>
      <c r="AH810" s="1">
        <v>47277</v>
      </c>
      <c r="AI810" s="1">
        <v>214895</v>
      </c>
      <c r="AJ810" s="1">
        <v>21490</v>
      </c>
      <c r="AK810" s="1">
        <v>236385</v>
      </c>
      <c r="AL810" s="2">
        <v>214895</v>
      </c>
      <c r="AM810" s="2">
        <v>21490</v>
      </c>
      <c r="AN810" s="22">
        <v>236385</v>
      </c>
      <c r="AP810" t="s">
        <v>84</v>
      </c>
      <c r="AQ810">
        <v>5</v>
      </c>
      <c r="AR810" t="s">
        <v>221</v>
      </c>
      <c r="AS810" t="s">
        <v>326</v>
      </c>
      <c r="AT810" t="b">
        <v>0</v>
      </c>
      <c r="AU810" t="s">
        <v>81</v>
      </c>
      <c r="AW810" t="s">
        <v>222</v>
      </c>
      <c r="AY810" t="s">
        <v>85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236385</v>
      </c>
      <c r="BP810" t="s">
        <v>181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수인약품</v>
      </c>
    </row>
    <row r="811" spans="3:76" ht="16.5" customHeight="1" x14ac:dyDescent="0.3">
      <c r="C811" t="b">
        <v>1</v>
      </c>
      <c r="E811" t="s">
        <v>211</v>
      </c>
      <c r="F811">
        <v>202610070032</v>
      </c>
      <c r="G811" s="21">
        <v>46302</v>
      </c>
      <c r="H811" t="s">
        <v>82</v>
      </c>
      <c r="I811" t="s">
        <v>83</v>
      </c>
      <c r="J811" s="20" t="s">
        <v>212</v>
      </c>
      <c r="K811" s="20" t="s">
        <v>213</v>
      </c>
      <c r="L811" t="s">
        <v>440</v>
      </c>
      <c r="M811" s="20" t="s">
        <v>440</v>
      </c>
      <c r="O811" t="s">
        <v>441</v>
      </c>
      <c r="P811" t="s">
        <v>440</v>
      </c>
      <c r="R811" t="b">
        <v>0</v>
      </c>
      <c r="S811" t="s">
        <v>249</v>
      </c>
      <c r="T811" t="s">
        <v>250</v>
      </c>
      <c r="U811">
        <v>30</v>
      </c>
      <c r="V811" t="s">
        <v>234</v>
      </c>
      <c r="W811" t="s">
        <v>235</v>
      </c>
      <c r="X811" t="s">
        <v>236</v>
      </c>
      <c r="Z811" t="s">
        <v>84</v>
      </c>
      <c r="AA811" s="1">
        <v>18000</v>
      </c>
      <c r="AB811" s="1">
        <v>16200</v>
      </c>
      <c r="AC811">
        <v>20</v>
      </c>
      <c r="AD811" t="b">
        <v>1</v>
      </c>
      <c r="AE811">
        <v>10</v>
      </c>
      <c r="AF811" t="s">
        <v>9</v>
      </c>
      <c r="AG811">
        <v>1</v>
      </c>
      <c r="AH811" s="1">
        <v>16200</v>
      </c>
      <c r="AI811" s="1">
        <v>294545</v>
      </c>
      <c r="AJ811" s="1">
        <v>29455</v>
      </c>
      <c r="AK811" s="1">
        <v>324000</v>
      </c>
      <c r="AL811" s="2">
        <v>294545</v>
      </c>
      <c r="AM811" s="2">
        <v>29455</v>
      </c>
      <c r="AN811" s="22">
        <v>324000</v>
      </c>
      <c r="AP811" t="s">
        <v>84</v>
      </c>
      <c r="AQ811">
        <v>20</v>
      </c>
      <c r="AR811" t="s">
        <v>221</v>
      </c>
      <c r="AS811">
        <v>26001</v>
      </c>
      <c r="AT811" t="b">
        <v>0</v>
      </c>
      <c r="AU811" t="s">
        <v>81</v>
      </c>
      <c r="AW811" t="s">
        <v>222</v>
      </c>
      <c r="AY811" t="s">
        <v>85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324000</v>
      </c>
      <c r="BP811" t="s">
        <v>181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수인약품</v>
      </c>
    </row>
    <row r="812" spans="3:76" ht="16.5" customHeight="1" x14ac:dyDescent="0.3">
      <c r="C812" t="b">
        <v>1</v>
      </c>
      <c r="E812" t="s">
        <v>211</v>
      </c>
      <c r="F812">
        <v>202610070032</v>
      </c>
      <c r="G812" s="21">
        <v>46302</v>
      </c>
      <c r="H812" t="s">
        <v>82</v>
      </c>
      <c r="I812" t="s">
        <v>83</v>
      </c>
      <c r="J812" s="20" t="s">
        <v>212</v>
      </c>
      <c r="K812" s="20" t="s">
        <v>213</v>
      </c>
      <c r="L812" t="s">
        <v>440</v>
      </c>
      <c r="M812" s="20" t="s">
        <v>440</v>
      </c>
      <c r="O812" t="s">
        <v>441</v>
      </c>
      <c r="P812" t="s">
        <v>440</v>
      </c>
      <c r="R812" t="b">
        <v>0</v>
      </c>
      <c r="S812" t="s">
        <v>241</v>
      </c>
      <c r="T812" t="s">
        <v>242</v>
      </c>
      <c r="U812">
        <v>28</v>
      </c>
      <c r="V812" t="s">
        <v>234</v>
      </c>
      <c r="W812" t="s">
        <v>235</v>
      </c>
      <c r="X812" t="s">
        <v>236</v>
      </c>
      <c r="Z812" t="s">
        <v>84</v>
      </c>
      <c r="AA812" s="1">
        <v>12712</v>
      </c>
      <c r="AB812" s="1">
        <v>11441</v>
      </c>
      <c r="AC812">
        <v>20</v>
      </c>
      <c r="AD812" t="b">
        <v>1</v>
      </c>
      <c r="AE812">
        <v>10</v>
      </c>
      <c r="AF812" t="s">
        <v>9</v>
      </c>
      <c r="AG812">
        <v>1</v>
      </c>
      <c r="AH812" s="1">
        <v>11441</v>
      </c>
      <c r="AI812" s="1">
        <v>208018.2</v>
      </c>
      <c r="AJ812" s="1">
        <v>20801.8</v>
      </c>
      <c r="AK812" s="1">
        <v>228820</v>
      </c>
      <c r="AL812" s="2">
        <v>208018</v>
      </c>
      <c r="AM812" s="2">
        <v>20802</v>
      </c>
      <c r="AN812" s="22">
        <v>228820</v>
      </c>
      <c r="AP812" t="s">
        <v>84</v>
      </c>
      <c r="AQ812">
        <v>20</v>
      </c>
      <c r="AR812" t="s">
        <v>221</v>
      </c>
      <c r="AS812">
        <v>26001</v>
      </c>
      <c r="AT812" t="b">
        <v>0</v>
      </c>
      <c r="AU812" t="s">
        <v>81</v>
      </c>
      <c r="AW812" t="s">
        <v>222</v>
      </c>
      <c r="AY812" t="s">
        <v>85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228820</v>
      </c>
      <c r="BP812" t="s">
        <v>181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수인약품</v>
      </c>
    </row>
    <row r="813" spans="3:76" ht="16.5" customHeight="1" x14ac:dyDescent="0.3">
      <c r="C813" t="b">
        <v>1</v>
      </c>
      <c r="E813" t="s">
        <v>211</v>
      </c>
      <c r="F813">
        <v>202610070032</v>
      </c>
      <c r="G813" s="21">
        <v>46302</v>
      </c>
      <c r="H813" t="s">
        <v>82</v>
      </c>
      <c r="I813" t="s">
        <v>83</v>
      </c>
      <c r="J813" s="20" t="s">
        <v>212</v>
      </c>
      <c r="K813" s="20" t="s">
        <v>213</v>
      </c>
      <c r="L813" t="s">
        <v>440</v>
      </c>
      <c r="M813" s="20" t="s">
        <v>440</v>
      </c>
      <c r="O813" t="s">
        <v>441</v>
      </c>
      <c r="P813" t="s">
        <v>440</v>
      </c>
      <c r="R813" t="b">
        <v>0</v>
      </c>
      <c r="S813" t="s">
        <v>241</v>
      </c>
      <c r="T813" t="s">
        <v>242</v>
      </c>
      <c r="U813">
        <v>28</v>
      </c>
      <c r="V813" t="s">
        <v>234</v>
      </c>
      <c r="W813" t="s">
        <v>235</v>
      </c>
      <c r="X813" t="s">
        <v>236</v>
      </c>
      <c r="Z813" t="s">
        <v>84</v>
      </c>
      <c r="AA813" s="1">
        <v>12712</v>
      </c>
      <c r="AB813" s="1">
        <v>11441</v>
      </c>
      <c r="AC813">
        <v>80</v>
      </c>
      <c r="AD813" t="b">
        <v>1</v>
      </c>
      <c r="AE813">
        <v>10</v>
      </c>
      <c r="AF813" t="s">
        <v>9</v>
      </c>
      <c r="AG813">
        <v>1</v>
      </c>
      <c r="AH813" s="1">
        <v>11441</v>
      </c>
      <c r="AI813" s="1">
        <v>832072.8</v>
      </c>
      <c r="AJ813" s="1">
        <v>83207.199999999997</v>
      </c>
      <c r="AK813" s="1">
        <v>915280</v>
      </c>
      <c r="AL813" s="2">
        <v>832073</v>
      </c>
      <c r="AM813" s="2">
        <v>83207</v>
      </c>
      <c r="AN813" s="22">
        <v>915280</v>
      </c>
      <c r="AP813" t="s">
        <v>84</v>
      </c>
      <c r="AQ813">
        <v>80</v>
      </c>
      <c r="AR813" t="s">
        <v>221</v>
      </c>
      <c r="AS813">
        <v>26002</v>
      </c>
      <c r="AT813" t="b">
        <v>0</v>
      </c>
      <c r="AU813" t="s">
        <v>81</v>
      </c>
      <c r="AW813" t="s">
        <v>222</v>
      </c>
      <c r="AY813" t="s">
        <v>85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915280</v>
      </c>
      <c r="BP813" t="s">
        <v>181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수인약품</v>
      </c>
    </row>
    <row r="814" spans="3:76" ht="16.5" customHeight="1" x14ac:dyDescent="0.3">
      <c r="C814" t="b">
        <v>1</v>
      </c>
      <c r="E814" t="s">
        <v>211</v>
      </c>
      <c r="F814">
        <v>202610070032</v>
      </c>
      <c r="G814" s="21">
        <v>46302</v>
      </c>
      <c r="H814" t="s">
        <v>82</v>
      </c>
      <c r="I814" t="s">
        <v>83</v>
      </c>
      <c r="J814" s="20" t="s">
        <v>212</v>
      </c>
      <c r="K814" s="20" t="s">
        <v>213</v>
      </c>
      <c r="L814" t="s">
        <v>440</v>
      </c>
      <c r="M814" s="20" t="s">
        <v>440</v>
      </c>
      <c r="O814" t="s">
        <v>441</v>
      </c>
      <c r="P814" t="s">
        <v>440</v>
      </c>
      <c r="R814" t="b">
        <v>0</v>
      </c>
      <c r="S814" t="s">
        <v>423</v>
      </c>
      <c r="T814" t="s">
        <v>424</v>
      </c>
      <c r="U814">
        <v>28</v>
      </c>
      <c r="V814" t="s">
        <v>234</v>
      </c>
      <c r="W814" t="s">
        <v>235</v>
      </c>
      <c r="X814" t="s">
        <v>236</v>
      </c>
      <c r="Z814" t="s">
        <v>84</v>
      </c>
      <c r="AA814" s="1">
        <v>30800</v>
      </c>
      <c r="AB814" s="1">
        <v>27720</v>
      </c>
      <c r="AC814">
        <v>5</v>
      </c>
      <c r="AD814" t="b">
        <v>1</v>
      </c>
      <c r="AE814">
        <v>10</v>
      </c>
      <c r="AF814" t="s">
        <v>9</v>
      </c>
      <c r="AG814">
        <v>1</v>
      </c>
      <c r="AH814" s="1">
        <v>27720</v>
      </c>
      <c r="AI814" s="1">
        <v>126000</v>
      </c>
      <c r="AJ814" s="1">
        <v>12600</v>
      </c>
      <c r="AK814" s="1">
        <v>138600</v>
      </c>
      <c r="AL814" s="2">
        <v>126000</v>
      </c>
      <c r="AM814" s="2">
        <v>12600</v>
      </c>
      <c r="AN814" s="22">
        <v>138600</v>
      </c>
      <c r="AP814" t="s">
        <v>84</v>
      </c>
      <c r="AQ814">
        <v>5</v>
      </c>
      <c r="AR814" t="s">
        <v>221</v>
      </c>
      <c r="AS814">
        <v>26001</v>
      </c>
      <c r="AT814" t="b">
        <v>0</v>
      </c>
      <c r="AU814" t="s">
        <v>81</v>
      </c>
      <c r="AW814" t="s">
        <v>222</v>
      </c>
      <c r="AY814" t="s">
        <v>85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138600</v>
      </c>
      <c r="BP814" t="s">
        <v>181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수인약품</v>
      </c>
    </row>
    <row r="815" spans="3:76" ht="16.5" customHeight="1" x14ac:dyDescent="0.3">
      <c r="C815" t="b">
        <v>1</v>
      </c>
      <c r="E815" t="s">
        <v>211</v>
      </c>
      <c r="F815">
        <v>202610070033</v>
      </c>
      <c r="G815" s="21">
        <v>46302</v>
      </c>
      <c r="H815" t="s">
        <v>82</v>
      </c>
      <c r="I815" t="s">
        <v>83</v>
      </c>
      <c r="J815" s="20" t="s">
        <v>212</v>
      </c>
      <c r="K815" s="20" t="s">
        <v>213</v>
      </c>
      <c r="L815" t="s">
        <v>509</v>
      </c>
      <c r="M815" s="20" t="s">
        <v>509</v>
      </c>
      <c r="O815" t="s">
        <v>510</v>
      </c>
      <c r="P815" t="s">
        <v>511</v>
      </c>
      <c r="R815" t="b">
        <v>0</v>
      </c>
      <c r="S815" t="s">
        <v>245</v>
      </c>
      <c r="T815" t="s">
        <v>246</v>
      </c>
      <c r="U815">
        <v>300</v>
      </c>
      <c r="V815" t="s">
        <v>218</v>
      </c>
      <c r="W815" t="s">
        <v>219</v>
      </c>
      <c r="X815" t="s">
        <v>225</v>
      </c>
      <c r="Z815" t="s">
        <v>84</v>
      </c>
      <c r="AA815" s="1">
        <v>61500</v>
      </c>
      <c r="AB815" s="1">
        <v>55350</v>
      </c>
      <c r="AC815">
        <v>50</v>
      </c>
      <c r="AD815" t="b">
        <v>1</v>
      </c>
      <c r="AE815">
        <v>10</v>
      </c>
      <c r="AF815" t="s">
        <v>9</v>
      </c>
      <c r="AG815">
        <v>1</v>
      </c>
      <c r="AH815" s="1">
        <v>55350</v>
      </c>
      <c r="AI815" s="1">
        <v>2515909</v>
      </c>
      <c r="AJ815" s="1">
        <v>251591</v>
      </c>
      <c r="AK815" s="1">
        <v>2767500</v>
      </c>
      <c r="AL815" s="2">
        <v>2515909</v>
      </c>
      <c r="AM815" s="2">
        <v>251591</v>
      </c>
      <c r="AN815" s="22">
        <v>2767500</v>
      </c>
      <c r="AP815" t="s">
        <v>84</v>
      </c>
      <c r="AQ815">
        <v>50</v>
      </c>
      <c r="AR815" t="s">
        <v>221</v>
      </c>
      <c r="AS815" t="s">
        <v>273</v>
      </c>
      <c r="AT815" t="b">
        <v>0</v>
      </c>
      <c r="AU815" t="s">
        <v>81</v>
      </c>
      <c r="AW815" t="s">
        <v>222</v>
      </c>
      <c r="AY815" t="s">
        <v>85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2767500</v>
      </c>
      <c r="BP815" t="s">
        <v>181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인천약품</v>
      </c>
    </row>
    <row r="816" spans="3:76" ht="16.5" customHeight="1" x14ac:dyDescent="0.3">
      <c r="C816" t="b">
        <v>1</v>
      </c>
      <c r="E816" t="s">
        <v>211</v>
      </c>
      <c r="F816">
        <v>202610070033</v>
      </c>
      <c r="G816" s="21">
        <v>46302</v>
      </c>
      <c r="H816" t="s">
        <v>82</v>
      </c>
      <c r="I816" t="s">
        <v>83</v>
      </c>
      <c r="J816" s="20" t="s">
        <v>212</v>
      </c>
      <c r="K816" s="20" t="s">
        <v>213</v>
      </c>
      <c r="L816" t="s">
        <v>509</v>
      </c>
      <c r="M816" s="20" t="s">
        <v>509</v>
      </c>
      <c r="O816" t="s">
        <v>510</v>
      </c>
      <c r="P816" t="s">
        <v>511</v>
      </c>
      <c r="R816" t="b">
        <v>0</v>
      </c>
      <c r="S816" t="s">
        <v>343</v>
      </c>
      <c r="T816" t="s">
        <v>325</v>
      </c>
      <c r="U816">
        <v>100</v>
      </c>
      <c r="V816" t="s">
        <v>218</v>
      </c>
      <c r="W816" t="s">
        <v>219</v>
      </c>
      <c r="X816" t="s">
        <v>225</v>
      </c>
      <c r="Z816" t="s">
        <v>84</v>
      </c>
      <c r="AA816" s="1">
        <v>175100</v>
      </c>
      <c r="AB816" s="1">
        <v>157590</v>
      </c>
      <c r="AC816">
        <v>50</v>
      </c>
      <c r="AD816" t="b">
        <v>1</v>
      </c>
      <c r="AE816">
        <v>10</v>
      </c>
      <c r="AF816" t="s">
        <v>9</v>
      </c>
      <c r="AG816">
        <v>1</v>
      </c>
      <c r="AH816" s="1">
        <v>157590</v>
      </c>
      <c r="AI816" s="1">
        <v>7163182</v>
      </c>
      <c r="AJ816" s="1">
        <v>716318</v>
      </c>
      <c r="AK816" s="1">
        <v>7879500</v>
      </c>
      <c r="AL816" s="2">
        <v>7163182</v>
      </c>
      <c r="AM816" s="2">
        <v>716318</v>
      </c>
      <c r="AN816" s="22">
        <v>7879500</v>
      </c>
      <c r="AP816" t="s">
        <v>84</v>
      </c>
      <c r="AQ816">
        <v>50</v>
      </c>
      <c r="AR816" t="s">
        <v>221</v>
      </c>
      <c r="AS816" t="s">
        <v>344</v>
      </c>
      <c r="AT816" t="b">
        <v>0</v>
      </c>
      <c r="AU816" t="s">
        <v>81</v>
      </c>
      <c r="AW816" t="s">
        <v>222</v>
      </c>
      <c r="AY816" t="s">
        <v>85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7879500</v>
      </c>
      <c r="BP816" t="s">
        <v>181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인천약품</v>
      </c>
    </row>
    <row r="817" spans="3:76" ht="16.5" customHeight="1" x14ac:dyDescent="0.3">
      <c r="C817" t="b">
        <v>1</v>
      </c>
      <c r="E817" t="s">
        <v>211</v>
      </c>
      <c r="F817">
        <v>202610070033</v>
      </c>
      <c r="G817" s="21">
        <v>46302</v>
      </c>
      <c r="H817" t="s">
        <v>82</v>
      </c>
      <c r="I817" t="s">
        <v>83</v>
      </c>
      <c r="J817" s="20" t="s">
        <v>212</v>
      </c>
      <c r="K817" s="20" t="s">
        <v>213</v>
      </c>
      <c r="L817" t="s">
        <v>509</v>
      </c>
      <c r="M817" s="20" t="s">
        <v>509</v>
      </c>
      <c r="O817" t="s">
        <v>510</v>
      </c>
      <c r="P817" t="s">
        <v>511</v>
      </c>
      <c r="R817" t="b">
        <v>0</v>
      </c>
      <c r="S817" t="s">
        <v>481</v>
      </c>
      <c r="T817" t="s">
        <v>482</v>
      </c>
      <c r="U817">
        <v>30</v>
      </c>
      <c r="V817" t="s">
        <v>234</v>
      </c>
      <c r="W817" t="s">
        <v>235</v>
      </c>
      <c r="X817" t="s">
        <v>236</v>
      </c>
      <c r="Z817" t="s">
        <v>84</v>
      </c>
      <c r="AA817" s="1">
        <v>19440</v>
      </c>
      <c r="AB817" s="1">
        <v>17496</v>
      </c>
      <c r="AC817">
        <v>30</v>
      </c>
      <c r="AD817" t="b">
        <v>1</v>
      </c>
      <c r="AE817">
        <v>10</v>
      </c>
      <c r="AF817" t="s">
        <v>9</v>
      </c>
      <c r="AG817">
        <v>1</v>
      </c>
      <c r="AH817" s="1">
        <v>17496</v>
      </c>
      <c r="AI817" s="1">
        <v>477164</v>
      </c>
      <c r="AJ817" s="1">
        <v>47716</v>
      </c>
      <c r="AK817" s="1">
        <v>524880</v>
      </c>
      <c r="AL817" s="2">
        <v>477164</v>
      </c>
      <c r="AM817" s="2">
        <v>47716</v>
      </c>
      <c r="AN817" s="22">
        <v>524880</v>
      </c>
      <c r="AP817" t="s">
        <v>84</v>
      </c>
      <c r="AQ817">
        <v>30</v>
      </c>
      <c r="AR817" t="s">
        <v>221</v>
      </c>
      <c r="AS817">
        <v>25001</v>
      </c>
      <c r="AT817" t="b">
        <v>0</v>
      </c>
      <c r="AU817" t="s">
        <v>81</v>
      </c>
      <c r="AW817" t="s">
        <v>222</v>
      </c>
      <c r="AY817" t="s">
        <v>85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524880</v>
      </c>
      <c r="BP817" t="s">
        <v>181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인천약품</v>
      </c>
    </row>
    <row r="818" spans="3:76" ht="16.5" customHeight="1" x14ac:dyDescent="0.3">
      <c r="C818" t="b">
        <v>1</v>
      </c>
      <c r="E818" t="s">
        <v>211</v>
      </c>
      <c r="F818">
        <v>202610070033</v>
      </c>
      <c r="G818" s="21">
        <v>46302</v>
      </c>
      <c r="H818" t="s">
        <v>82</v>
      </c>
      <c r="I818" t="s">
        <v>83</v>
      </c>
      <c r="J818" s="20" t="s">
        <v>212</v>
      </c>
      <c r="K818" s="20" t="s">
        <v>213</v>
      </c>
      <c r="L818" t="s">
        <v>509</v>
      </c>
      <c r="M818" s="20" t="s">
        <v>509</v>
      </c>
      <c r="O818" t="s">
        <v>510</v>
      </c>
      <c r="P818" t="s">
        <v>511</v>
      </c>
      <c r="R818" t="b">
        <v>0</v>
      </c>
      <c r="S818" t="s">
        <v>384</v>
      </c>
      <c r="T818" t="s">
        <v>385</v>
      </c>
      <c r="U818">
        <v>30</v>
      </c>
      <c r="V818" t="s">
        <v>234</v>
      </c>
      <c r="W818" t="s">
        <v>235</v>
      </c>
      <c r="X818" t="s">
        <v>236</v>
      </c>
      <c r="Z818" t="s">
        <v>84</v>
      </c>
      <c r="AA818" s="1">
        <v>2850</v>
      </c>
      <c r="AB818" s="1">
        <v>2565</v>
      </c>
      <c r="AC818">
        <v>10</v>
      </c>
      <c r="AD818" t="b">
        <v>1</v>
      </c>
      <c r="AE818">
        <v>10</v>
      </c>
      <c r="AF818" t="s">
        <v>9</v>
      </c>
      <c r="AG818">
        <v>1</v>
      </c>
      <c r="AH818" s="1">
        <v>2565</v>
      </c>
      <c r="AI818" s="1">
        <v>23318</v>
      </c>
      <c r="AJ818" s="1">
        <v>2332</v>
      </c>
      <c r="AK818" s="1">
        <v>25650</v>
      </c>
      <c r="AL818" s="2">
        <v>23318</v>
      </c>
      <c r="AM818" s="2">
        <v>2332</v>
      </c>
      <c r="AN818" s="22">
        <v>25650</v>
      </c>
      <c r="AP818" t="s">
        <v>84</v>
      </c>
      <c r="AQ818">
        <v>10</v>
      </c>
      <c r="AR818" t="s">
        <v>221</v>
      </c>
      <c r="AS818" t="s">
        <v>237</v>
      </c>
      <c r="AT818" t="b">
        <v>0</v>
      </c>
      <c r="AU818" t="s">
        <v>81</v>
      </c>
      <c r="AW818" t="s">
        <v>222</v>
      </c>
      <c r="AY818" t="s">
        <v>85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25650</v>
      </c>
      <c r="BP818" t="s">
        <v>181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인천약품</v>
      </c>
    </row>
    <row r="819" spans="3:76" ht="16.5" customHeight="1" x14ac:dyDescent="0.3">
      <c r="C819" t="b">
        <v>1</v>
      </c>
      <c r="E819" t="s">
        <v>211</v>
      </c>
      <c r="F819">
        <v>202610070033</v>
      </c>
      <c r="G819" s="21">
        <v>46302</v>
      </c>
      <c r="H819" t="s">
        <v>82</v>
      </c>
      <c r="I819" t="s">
        <v>83</v>
      </c>
      <c r="J819" s="20" t="s">
        <v>212</v>
      </c>
      <c r="K819" s="20" t="s">
        <v>213</v>
      </c>
      <c r="L819" t="s">
        <v>509</v>
      </c>
      <c r="M819" s="20" t="s">
        <v>509</v>
      </c>
      <c r="O819" t="s">
        <v>510</v>
      </c>
      <c r="P819" t="s">
        <v>511</v>
      </c>
      <c r="R819" t="b">
        <v>0</v>
      </c>
      <c r="S819" t="s">
        <v>433</v>
      </c>
      <c r="T819" t="s">
        <v>434</v>
      </c>
      <c r="U819">
        <v>30</v>
      </c>
      <c r="V819" t="s">
        <v>234</v>
      </c>
      <c r="W819" t="s">
        <v>235</v>
      </c>
      <c r="X819" t="s">
        <v>236</v>
      </c>
      <c r="Z819" t="s">
        <v>84</v>
      </c>
      <c r="AA819" s="1">
        <v>17760</v>
      </c>
      <c r="AB819" s="1">
        <v>15984</v>
      </c>
      <c r="AC819">
        <v>100</v>
      </c>
      <c r="AD819" t="b">
        <v>1</v>
      </c>
      <c r="AE819">
        <v>10</v>
      </c>
      <c r="AF819" t="s">
        <v>9</v>
      </c>
      <c r="AG819">
        <v>1</v>
      </c>
      <c r="AH819" s="1">
        <v>15984</v>
      </c>
      <c r="AI819" s="1">
        <v>1453091</v>
      </c>
      <c r="AJ819" s="1">
        <v>145309</v>
      </c>
      <c r="AK819" s="1">
        <v>1598400</v>
      </c>
      <c r="AL819" s="2">
        <v>1453091</v>
      </c>
      <c r="AM819" s="2">
        <v>145309</v>
      </c>
      <c r="AN819" s="22">
        <v>1598400</v>
      </c>
      <c r="AP819" t="s">
        <v>84</v>
      </c>
      <c r="AQ819">
        <v>100</v>
      </c>
      <c r="AR819" t="s">
        <v>221</v>
      </c>
      <c r="AS819">
        <v>25001</v>
      </c>
      <c r="AT819" t="b">
        <v>0</v>
      </c>
      <c r="AU819" t="s">
        <v>81</v>
      </c>
      <c r="AW819" t="s">
        <v>222</v>
      </c>
      <c r="AY819" t="s">
        <v>85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1598400</v>
      </c>
      <c r="BP819" t="s">
        <v>181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인천약품</v>
      </c>
    </row>
    <row r="820" spans="3:76" ht="16.5" customHeight="1" x14ac:dyDescent="0.3">
      <c r="C820" t="b">
        <v>1</v>
      </c>
      <c r="E820" t="s">
        <v>211</v>
      </c>
      <c r="F820">
        <v>202610070033</v>
      </c>
      <c r="G820" s="21">
        <v>46302</v>
      </c>
      <c r="H820" t="s">
        <v>82</v>
      </c>
      <c r="I820" t="s">
        <v>83</v>
      </c>
      <c r="J820" s="20" t="s">
        <v>212</v>
      </c>
      <c r="K820" s="20" t="s">
        <v>213</v>
      </c>
      <c r="L820" t="s">
        <v>509</v>
      </c>
      <c r="M820" s="20" t="s">
        <v>509</v>
      </c>
      <c r="O820" t="s">
        <v>510</v>
      </c>
      <c r="P820" t="s">
        <v>511</v>
      </c>
      <c r="R820" t="b">
        <v>0</v>
      </c>
      <c r="S820" t="s">
        <v>389</v>
      </c>
      <c r="T820" t="s">
        <v>390</v>
      </c>
      <c r="U820">
        <v>30</v>
      </c>
      <c r="V820" t="s">
        <v>234</v>
      </c>
      <c r="W820" t="s">
        <v>235</v>
      </c>
      <c r="X820" t="s">
        <v>236</v>
      </c>
      <c r="Z820" t="s">
        <v>84</v>
      </c>
      <c r="AA820" s="1">
        <v>19320</v>
      </c>
      <c r="AB820" s="1">
        <v>17388</v>
      </c>
      <c r="AC820">
        <v>50</v>
      </c>
      <c r="AD820" t="b">
        <v>1</v>
      </c>
      <c r="AE820">
        <v>10</v>
      </c>
      <c r="AF820" t="s">
        <v>9</v>
      </c>
      <c r="AG820">
        <v>1</v>
      </c>
      <c r="AH820" s="1">
        <v>17388</v>
      </c>
      <c r="AI820" s="1">
        <v>790364</v>
      </c>
      <c r="AJ820" s="1">
        <v>79036</v>
      </c>
      <c r="AK820" s="1">
        <v>869400</v>
      </c>
      <c r="AL820" s="2">
        <v>790364</v>
      </c>
      <c r="AM820" s="2">
        <v>79036</v>
      </c>
      <c r="AN820" s="22">
        <v>869400</v>
      </c>
      <c r="AP820" t="s">
        <v>84</v>
      </c>
      <c r="AQ820">
        <v>50</v>
      </c>
      <c r="AR820" t="s">
        <v>221</v>
      </c>
      <c r="AS820">
        <v>25001</v>
      </c>
      <c r="AT820" t="b">
        <v>0</v>
      </c>
      <c r="AU820" t="s">
        <v>81</v>
      </c>
      <c r="AW820" t="s">
        <v>222</v>
      </c>
      <c r="AY820" t="s">
        <v>85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869400</v>
      </c>
      <c r="BP820" t="s">
        <v>181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인천약품</v>
      </c>
    </row>
    <row r="821" spans="3:76" ht="16.5" customHeight="1" x14ac:dyDescent="0.3">
      <c r="C821" t="b">
        <v>1</v>
      </c>
      <c r="E821" t="s">
        <v>211</v>
      </c>
      <c r="F821">
        <v>202610070033</v>
      </c>
      <c r="G821" s="21">
        <v>46302</v>
      </c>
      <c r="H821" t="s">
        <v>82</v>
      </c>
      <c r="I821" t="s">
        <v>83</v>
      </c>
      <c r="J821" s="20" t="s">
        <v>212</v>
      </c>
      <c r="K821" s="20" t="s">
        <v>213</v>
      </c>
      <c r="L821" t="s">
        <v>509</v>
      </c>
      <c r="M821" s="20" t="s">
        <v>509</v>
      </c>
      <c r="O821" t="s">
        <v>510</v>
      </c>
      <c r="P821" t="s">
        <v>511</v>
      </c>
      <c r="R821" t="b">
        <v>0</v>
      </c>
      <c r="S821" t="s">
        <v>269</v>
      </c>
      <c r="T821" t="s">
        <v>270</v>
      </c>
      <c r="U821">
        <v>200</v>
      </c>
      <c r="V821" t="s">
        <v>234</v>
      </c>
      <c r="W821" t="s">
        <v>235</v>
      </c>
      <c r="X821" t="s">
        <v>236</v>
      </c>
      <c r="Z821" t="s">
        <v>84</v>
      </c>
      <c r="AA821" s="1">
        <v>77600</v>
      </c>
      <c r="AB821" s="1">
        <v>69840</v>
      </c>
      <c r="AC821">
        <v>40</v>
      </c>
      <c r="AD821" t="b">
        <v>1</v>
      </c>
      <c r="AE821">
        <v>10</v>
      </c>
      <c r="AF821" t="s">
        <v>9</v>
      </c>
      <c r="AG821">
        <v>1</v>
      </c>
      <c r="AH821" s="1">
        <v>69840</v>
      </c>
      <c r="AI821" s="1">
        <v>2539636</v>
      </c>
      <c r="AJ821" s="1">
        <v>253964</v>
      </c>
      <c r="AK821" s="1">
        <v>2793600</v>
      </c>
      <c r="AL821" s="2">
        <v>2539636</v>
      </c>
      <c r="AM821" s="2">
        <v>253964</v>
      </c>
      <c r="AN821" s="22">
        <v>2793600</v>
      </c>
      <c r="AP821" t="s">
        <v>84</v>
      </c>
      <c r="AQ821">
        <v>40</v>
      </c>
      <c r="AR821" t="s">
        <v>221</v>
      </c>
      <c r="AS821" t="s">
        <v>271</v>
      </c>
      <c r="AT821" t="b">
        <v>0</v>
      </c>
      <c r="AU821" t="s">
        <v>81</v>
      </c>
      <c r="AW821" t="s">
        <v>222</v>
      </c>
      <c r="AY821" t="s">
        <v>85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2793600</v>
      </c>
      <c r="BP821" t="s">
        <v>181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인천약품</v>
      </c>
    </row>
    <row r="822" spans="3:76" ht="16.5" customHeight="1" x14ac:dyDescent="0.3">
      <c r="C822" t="b">
        <v>1</v>
      </c>
      <c r="E822" t="s">
        <v>211</v>
      </c>
      <c r="F822">
        <v>202610070033</v>
      </c>
      <c r="G822" s="21">
        <v>46302</v>
      </c>
      <c r="H822" t="s">
        <v>82</v>
      </c>
      <c r="I822" t="s">
        <v>83</v>
      </c>
      <c r="J822" s="20" t="s">
        <v>212</v>
      </c>
      <c r="K822" s="20" t="s">
        <v>213</v>
      </c>
      <c r="L822" t="s">
        <v>509</v>
      </c>
      <c r="M822" s="20" t="s">
        <v>509</v>
      </c>
      <c r="O822" t="s">
        <v>510</v>
      </c>
      <c r="P822" t="s">
        <v>511</v>
      </c>
      <c r="R822" t="b">
        <v>0</v>
      </c>
      <c r="S822" t="s">
        <v>251</v>
      </c>
      <c r="T822" t="s">
        <v>252</v>
      </c>
      <c r="U822">
        <v>1</v>
      </c>
      <c r="V822" t="s">
        <v>234</v>
      </c>
      <c r="W822" t="s">
        <v>235</v>
      </c>
      <c r="X822" t="s">
        <v>253</v>
      </c>
      <c r="Z822" t="s">
        <v>84</v>
      </c>
      <c r="AA822" s="1">
        <v>3450</v>
      </c>
      <c r="AB822" s="1">
        <v>3105</v>
      </c>
      <c r="AC822">
        <v>200</v>
      </c>
      <c r="AD822" t="b">
        <v>1</v>
      </c>
      <c r="AE822">
        <v>10</v>
      </c>
      <c r="AF822" t="s">
        <v>9</v>
      </c>
      <c r="AG822">
        <v>1</v>
      </c>
      <c r="AH822" s="1">
        <v>3105</v>
      </c>
      <c r="AI822" s="1">
        <v>564545</v>
      </c>
      <c r="AJ822" s="1">
        <v>56455</v>
      </c>
      <c r="AK822" s="1">
        <v>621000</v>
      </c>
      <c r="AL822" s="2">
        <v>564545</v>
      </c>
      <c r="AM822" s="2">
        <v>56455</v>
      </c>
      <c r="AN822" s="22">
        <v>621000</v>
      </c>
      <c r="AP822" t="s">
        <v>84</v>
      </c>
      <c r="AQ822">
        <v>200</v>
      </c>
      <c r="AR822" t="s">
        <v>221</v>
      </c>
      <c r="AS822">
        <v>25001</v>
      </c>
      <c r="AT822" t="b">
        <v>0</v>
      </c>
      <c r="AU822" t="s">
        <v>81</v>
      </c>
      <c r="AW822" t="s">
        <v>222</v>
      </c>
      <c r="AY822" t="s">
        <v>85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621000</v>
      </c>
      <c r="BP822" t="s">
        <v>181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인천약품</v>
      </c>
    </row>
    <row r="823" spans="3:76" ht="16.5" customHeight="1" x14ac:dyDescent="0.3">
      <c r="C823" t="b">
        <v>1</v>
      </c>
      <c r="E823" t="s">
        <v>211</v>
      </c>
      <c r="F823">
        <v>202610070033</v>
      </c>
      <c r="G823" s="21">
        <v>46302</v>
      </c>
      <c r="H823" t="s">
        <v>82</v>
      </c>
      <c r="I823" t="s">
        <v>83</v>
      </c>
      <c r="J823" s="20" t="s">
        <v>212</v>
      </c>
      <c r="K823" s="20" t="s">
        <v>213</v>
      </c>
      <c r="L823" t="s">
        <v>509</v>
      </c>
      <c r="M823" s="20" t="s">
        <v>509</v>
      </c>
      <c r="O823" t="s">
        <v>510</v>
      </c>
      <c r="P823" t="s">
        <v>511</v>
      </c>
      <c r="R823" t="b">
        <v>0</v>
      </c>
      <c r="S823" t="s">
        <v>367</v>
      </c>
      <c r="T823" t="s">
        <v>368</v>
      </c>
      <c r="U823">
        <v>100</v>
      </c>
      <c r="V823" t="s">
        <v>234</v>
      </c>
      <c r="W823" t="s">
        <v>235</v>
      </c>
      <c r="X823" t="s">
        <v>236</v>
      </c>
      <c r="Z823" t="s">
        <v>84</v>
      </c>
      <c r="AA823" s="1">
        <v>30000</v>
      </c>
      <c r="AB823" s="1">
        <v>27000</v>
      </c>
      <c r="AC823">
        <v>144</v>
      </c>
      <c r="AD823" t="b">
        <v>1</v>
      </c>
      <c r="AE823">
        <v>10</v>
      </c>
      <c r="AF823" t="s">
        <v>9</v>
      </c>
      <c r="AG823">
        <v>1</v>
      </c>
      <c r="AH823" s="1">
        <v>27000</v>
      </c>
      <c r="AI823" s="1">
        <v>3534545</v>
      </c>
      <c r="AJ823" s="1">
        <v>353455</v>
      </c>
      <c r="AK823" s="1">
        <v>3888000</v>
      </c>
      <c r="AL823" s="2">
        <v>3534545</v>
      </c>
      <c r="AM823" s="2">
        <v>353455</v>
      </c>
      <c r="AN823" s="22">
        <v>3888000</v>
      </c>
      <c r="AP823" t="s">
        <v>84</v>
      </c>
      <c r="AQ823">
        <v>144</v>
      </c>
      <c r="AR823" t="s">
        <v>221</v>
      </c>
      <c r="AS823">
        <v>25003</v>
      </c>
      <c r="AT823" t="b">
        <v>0</v>
      </c>
      <c r="AU823" t="s">
        <v>81</v>
      </c>
      <c r="AW823" t="s">
        <v>222</v>
      </c>
      <c r="AY823" t="s">
        <v>85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3888000</v>
      </c>
      <c r="BP823" t="s">
        <v>181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인천약품</v>
      </c>
    </row>
    <row r="824" spans="3:76" ht="16.5" customHeight="1" x14ac:dyDescent="0.3">
      <c r="C824" t="b">
        <v>1</v>
      </c>
      <c r="E824" t="s">
        <v>211</v>
      </c>
      <c r="F824">
        <v>202610070033</v>
      </c>
      <c r="G824" s="21">
        <v>46302</v>
      </c>
      <c r="H824" t="s">
        <v>82</v>
      </c>
      <c r="I824" t="s">
        <v>83</v>
      </c>
      <c r="J824" s="20" t="s">
        <v>212</v>
      </c>
      <c r="K824" s="20" t="s">
        <v>213</v>
      </c>
      <c r="L824" t="s">
        <v>509</v>
      </c>
      <c r="M824" s="20" t="s">
        <v>509</v>
      </c>
      <c r="O824" t="s">
        <v>510</v>
      </c>
      <c r="P824" t="s">
        <v>511</v>
      </c>
      <c r="R824" t="b">
        <v>0</v>
      </c>
      <c r="S824" t="s">
        <v>369</v>
      </c>
      <c r="T824" t="s">
        <v>370</v>
      </c>
      <c r="U824">
        <v>60</v>
      </c>
      <c r="V824" t="s">
        <v>234</v>
      </c>
      <c r="W824" t="s">
        <v>235</v>
      </c>
      <c r="X824" t="s">
        <v>236</v>
      </c>
      <c r="Z824" t="s">
        <v>84</v>
      </c>
      <c r="AA824" s="1">
        <v>28980</v>
      </c>
      <c r="AB824" s="1">
        <v>26082</v>
      </c>
      <c r="AC824">
        <v>108</v>
      </c>
      <c r="AD824" t="b">
        <v>1</v>
      </c>
      <c r="AE824">
        <v>10</v>
      </c>
      <c r="AF824" t="s">
        <v>9</v>
      </c>
      <c r="AG824">
        <v>1</v>
      </c>
      <c r="AH824" s="1">
        <v>26082</v>
      </c>
      <c r="AI824" s="1">
        <v>2560778</v>
      </c>
      <c r="AJ824" s="1">
        <v>256078</v>
      </c>
      <c r="AK824" s="1">
        <v>2816856</v>
      </c>
      <c r="AL824" s="2">
        <v>2560778</v>
      </c>
      <c r="AM824" s="2">
        <v>256078</v>
      </c>
      <c r="AN824" s="22">
        <v>2816856</v>
      </c>
      <c r="AP824" t="s">
        <v>84</v>
      </c>
      <c r="AQ824">
        <v>108</v>
      </c>
      <c r="AR824" t="s">
        <v>221</v>
      </c>
      <c r="AS824">
        <v>26002</v>
      </c>
      <c r="AT824" t="b">
        <v>0</v>
      </c>
      <c r="AU824" t="s">
        <v>81</v>
      </c>
      <c r="AW824" t="s">
        <v>222</v>
      </c>
      <c r="AY824" t="s">
        <v>85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2816856</v>
      </c>
      <c r="BP824" t="s">
        <v>181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인천약품</v>
      </c>
    </row>
    <row r="825" spans="3:76" ht="16.5" customHeight="1" x14ac:dyDescent="0.3">
      <c r="C825" t="b">
        <v>1</v>
      </c>
      <c r="E825" t="s">
        <v>211</v>
      </c>
      <c r="F825">
        <v>202610070033</v>
      </c>
      <c r="G825" s="21">
        <v>46302</v>
      </c>
      <c r="H825" t="s">
        <v>82</v>
      </c>
      <c r="I825" t="s">
        <v>83</v>
      </c>
      <c r="J825" s="20" t="s">
        <v>212</v>
      </c>
      <c r="K825" s="20" t="s">
        <v>213</v>
      </c>
      <c r="L825" t="s">
        <v>509</v>
      </c>
      <c r="M825" s="20" t="s">
        <v>509</v>
      </c>
      <c r="O825" t="s">
        <v>510</v>
      </c>
      <c r="P825" t="s">
        <v>511</v>
      </c>
      <c r="R825" t="b">
        <v>0</v>
      </c>
      <c r="S825" t="s">
        <v>371</v>
      </c>
      <c r="T825" t="s">
        <v>372</v>
      </c>
      <c r="U825">
        <v>30</v>
      </c>
      <c r="V825" t="s">
        <v>234</v>
      </c>
      <c r="W825" t="s">
        <v>235</v>
      </c>
      <c r="X825" t="s">
        <v>236</v>
      </c>
      <c r="Z825" t="s">
        <v>84</v>
      </c>
      <c r="AA825" s="1">
        <v>10020</v>
      </c>
      <c r="AB825" s="1">
        <v>9018</v>
      </c>
      <c r="AC825">
        <v>30</v>
      </c>
      <c r="AD825" t="b">
        <v>1</v>
      </c>
      <c r="AE825">
        <v>10</v>
      </c>
      <c r="AF825" t="s">
        <v>9</v>
      </c>
      <c r="AG825">
        <v>1</v>
      </c>
      <c r="AH825" s="1">
        <v>9018</v>
      </c>
      <c r="AI825" s="1">
        <v>245945</v>
      </c>
      <c r="AJ825" s="1">
        <v>24595</v>
      </c>
      <c r="AK825" s="1">
        <v>270540</v>
      </c>
      <c r="AL825" s="2">
        <v>245945</v>
      </c>
      <c r="AM825" s="2">
        <v>24595</v>
      </c>
      <c r="AN825" s="22">
        <v>270540</v>
      </c>
      <c r="AP825" t="s">
        <v>84</v>
      </c>
      <c r="AQ825">
        <v>30</v>
      </c>
      <c r="AR825" t="s">
        <v>221</v>
      </c>
      <c r="AS825">
        <v>25001</v>
      </c>
      <c r="AT825" t="b">
        <v>0</v>
      </c>
      <c r="AU825" t="s">
        <v>81</v>
      </c>
      <c r="AW825" t="s">
        <v>222</v>
      </c>
      <c r="AY825" t="s">
        <v>85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270540</v>
      </c>
      <c r="BP825" t="s">
        <v>181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인천약품</v>
      </c>
    </row>
    <row r="826" spans="3:76" ht="16.5" customHeight="1" x14ac:dyDescent="0.3">
      <c r="C826" t="b">
        <v>1</v>
      </c>
      <c r="E826" t="s">
        <v>211</v>
      </c>
      <c r="F826">
        <v>202610070033</v>
      </c>
      <c r="G826" s="21">
        <v>46302</v>
      </c>
      <c r="H826" t="s">
        <v>82</v>
      </c>
      <c r="I826" t="s">
        <v>83</v>
      </c>
      <c r="J826" s="20" t="s">
        <v>212</v>
      </c>
      <c r="K826" s="20" t="s">
        <v>213</v>
      </c>
      <c r="L826" t="s">
        <v>509</v>
      </c>
      <c r="M826" s="20" t="s">
        <v>509</v>
      </c>
      <c r="O826" t="s">
        <v>510</v>
      </c>
      <c r="P826" t="s">
        <v>511</v>
      </c>
      <c r="R826" t="b">
        <v>0</v>
      </c>
      <c r="S826" t="s">
        <v>254</v>
      </c>
      <c r="T826" t="s">
        <v>255</v>
      </c>
      <c r="U826">
        <v>10</v>
      </c>
      <c r="V826" t="s">
        <v>218</v>
      </c>
      <c r="W826" t="s">
        <v>256</v>
      </c>
      <c r="X826" t="s">
        <v>257</v>
      </c>
      <c r="Z826" t="s">
        <v>84</v>
      </c>
      <c r="AA826" s="1">
        <v>6780</v>
      </c>
      <c r="AB826" s="1">
        <v>6102</v>
      </c>
      <c r="AC826">
        <v>20</v>
      </c>
      <c r="AD826" t="b">
        <v>1</v>
      </c>
      <c r="AE826">
        <v>10</v>
      </c>
      <c r="AF826" t="s">
        <v>9</v>
      </c>
      <c r="AG826">
        <v>1</v>
      </c>
      <c r="AH826" s="1">
        <v>6102</v>
      </c>
      <c r="AI826" s="1">
        <v>110945</v>
      </c>
      <c r="AJ826" s="1">
        <v>11095</v>
      </c>
      <c r="AK826" s="1">
        <v>122040</v>
      </c>
      <c r="AL826" s="2">
        <v>110945</v>
      </c>
      <c r="AM826" s="2">
        <v>11095</v>
      </c>
      <c r="AN826" s="22">
        <v>122040</v>
      </c>
      <c r="AP826" t="s">
        <v>84</v>
      </c>
      <c r="AQ826">
        <v>20</v>
      </c>
      <c r="AR826" t="s">
        <v>221</v>
      </c>
      <c r="AS826">
        <v>25005</v>
      </c>
      <c r="AT826" t="b">
        <v>0</v>
      </c>
      <c r="AU826" t="s">
        <v>81</v>
      </c>
      <c r="AW826" t="s">
        <v>222</v>
      </c>
      <c r="AY826" t="s">
        <v>85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122040</v>
      </c>
      <c r="BP826" t="s">
        <v>181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인천약품</v>
      </c>
    </row>
    <row r="827" spans="3:76" ht="16.5" customHeight="1" x14ac:dyDescent="0.3">
      <c r="C827" t="b">
        <v>1</v>
      </c>
      <c r="E827" t="s">
        <v>211</v>
      </c>
      <c r="F827">
        <v>202610070033</v>
      </c>
      <c r="G827" s="21">
        <v>46302</v>
      </c>
      <c r="H827" t="s">
        <v>82</v>
      </c>
      <c r="I827" t="s">
        <v>83</v>
      </c>
      <c r="J827" s="20" t="s">
        <v>212</v>
      </c>
      <c r="K827" s="20" t="s">
        <v>213</v>
      </c>
      <c r="L827" t="s">
        <v>509</v>
      </c>
      <c r="M827" s="20" t="s">
        <v>509</v>
      </c>
      <c r="O827" t="s">
        <v>510</v>
      </c>
      <c r="P827" t="s">
        <v>511</v>
      </c>
      <c r="R827" t="b">
        <v>0</v>
      </c>
      <c r="S827" t="s">
        <v>373</v>
      </c>
      <c r="T827" t="s">
        <v>374</v>
      </c>
      <c r="U827">
        <v>1</v>
      </c>
      <c r="V827" t="s">
        <v>234</v>
      </c>
      <c r="W827" t="s">
        <v>375</v>
      </c>
      <c r="X827" t="s">
        <v>376</v>
      </c>
      <c r="Z827" t="s">
        <v>84</v>
      </c>
      <c r="AA827" s="1">
        <v>9000</v>
      </c>
      <c r="AB827" s="1">
        <v>8100</v>
      </c>
      <c r="AC827">
        <v>10</v>
      </c>
      <c r="AD827" t="b">
        <v>1</v>
      </c>
      <c r="AE827">
        <v>10</v>
      </c>
      <c r="AF827" t="s">
        <v>9</v>
      </c>
      <c r="AG827">
        <v>1</v>
      </c>
      <c r="AH827" s="1">
        <v>8100</v>
      </c>
      <c r="AI827" s="1">
        <v>73636</v>
      </c>
      <c r="AJ827" s="1">
        <v>7364</v>
      </c>
      <c r="AK827" s="1">
        <v>81000</v>
      </c>
      <c r="AL827" s="2">
        <v>73636</v>
      </c>
      <c r="AM827" s="2">
        <v>7364</v>
      </c>
      <c r="AN827" s="22">
        <v>81000</v>
      </c>
      <c r="AP827" t="s">
        <v>84</v>
      </c>
      <c r="AQ827">
        <v>10</v>
      </c>
      <c r="AR827" t="s">
        <v>221</v>
      </c>
      <c r="AS827">
        <v>25001</v>
      </c>
      <c r="AT827" t="b">
        <v>0</v>
      </c>
      <c r="AU827" t="s">
        <v>81</v>
      </c>
      <c r="AW827" t="s">
        <v>222</v>
      </c>
      <c r="AY827" t="s">
        <v>85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81000</v>
      </c>
      <c r="BP827" t="s">
        <v>181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인천약품</v>
      </c>
    </row>
    <row r="828" spans="3:76" ht="16.5" customHeight="1" x14ac:dyDescent="0.3">
      <c r="C828" t="b">
        <v>1</v>
      </c>
      <c r="E828" t="s">
        <v>211</v>
      </c>
      <c r="F828">
        <v>202610070033</v>
      </c>
      <c r="G828" s="21">
        <v>46302</v>
      </c>
      <c r="H828" t="s">
        <v>82</v>
      </c>
      <c r="I828" t="s">
        <v>83</v>
      </c>
      <c r="J828" s="20" t="s">
        <v>212</v>
      </c>
      <c r="K828" s="20" t="s">
        <v>213</v>
      </c>
      <c r="L828" t="s">
        <v>509</v>
      </c>
      <c r="M828" s="20" t="s">
        <v>509</v>
      </c>
      <c r="O828" t="s">
        <v>510</v>
      </c>
      <c r="P828" t="s">
        <v>511</v>
      </c>
      <c r="R828" t="b">
        <v>0</v>
      </c>
      <c r="S828" t="s">
        <v>365</v>
      </c>
      <c r="T828" t="s">
        <v>366</v>
      </c>
      <c r="U828">
        <v>30</v>
      </c>
      <c r="V828" t="s">
        <v>234</v>
      </c>
      <c r="W828" t="s">
        <v>235</v>
      </c>
      <c r="X828" t="s">
        <v>236</v>
      </c>
      <c r="Z828" t="s">
        <v>84</v>
      </c>
      <c r="AA828" s="1">
        <v>18660</v>
      </c>
      <c r="AB828" s="1">
        <v>16794</v>
      </c>
      <c r="AC828">
        <v>20</v>
      </c>
      <c r="AD828" t="b">
        <v>1</v>
      </c>
      <c r="AE828">
        <v>10</v>
      </c>
      <c r="AF828" t="s">
        <v>9</v>
      </c>
      <c r="AG828">
        <v>1</v>
      </c>
      <c r="AH828" s="1">
        <v>16794</v>
      </c>
      <c r="AI828" s="1">
        <v>305345</v>
      </c>
      <c r="AJ828" s="1">
        <v>30535</v>
      </c>
      <c r="AK828" s="1">
        <v>335880</v>
      </c>
      <c r="AL828" s="2">
        <v>305345</v>
      </c>
      <c r="AM828" s="2">
        <v>30535</v>
      </c>
      <c r="AN828" s="22">
        <v>335880</v>
      </c>
      <c r="AP828" t="s">
        <v>84</v>
      </c>
      <c r="AQ828">
        <v>20</v>
      </c>
      <c r="AR828" t="s">
        <v>221</v>
      </c>
      <c r="AS828">
        <v>25001</v>
      </c>
      <c r="AT828" t="b">
        <v>0</v>
      </c>
      <c r="AU828" t="s">
        <v>81</v>
      </c>
      <c r="AW828" t="s">
        <v>222</v>
      </c>
      <c r="AY828" t="s">
        <v>85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335880</v>
      </c>
      <c r="BP828" t="s">
        <v>181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인천약품</v>
      </c>
    </row>
    <row r="829" spans="3:76" ht="16.5" customHeight="1" x14ac:dyDescent="0.3">
      <c r="C829" t="b">
        <v>1</v>
      </c>
      <c r="E829" t="s">
        <v>211</v>
      </c>
      <c r="F829">
        <v>202610070033</v>
      </c>
      <c r="G829" s="21">
        <v>46302</v>
      </c>
      <c r="H829" t="s">
        <v>82</v>
      </c>
      <c r="I829" t="s">
        <v>83</v>
      </c>
      <c r="J829" s="20" t="s">
        <v>212</v>
      </c>
      <c r="K829" s="20" t="s">
        <v>213</v>
      </c>
      <c r="L829" t="s">
        <v>509</v>
      </c>
      <c r="M829" s="20" t="s">
        <v>509</v>
      </c>
      <c r="O829" t="s">
        <v>510</v>
      </c>
      <c r="P829" t="s">
        <v>511</v>
      </c>
      <c r="R829" t="b">
        <v>0</v>
      </c>
      <c r="S829" t="s">
        <v>290</v>
      </c>
      <c r="T829" t="s">
        <v>291</v>
      </c>
      <c r="U829">
        <v>30</v>
      </c>
      <c r="V829" t="s">
        <v>234</v>
      </c>
      <c r="W829" t="s">
        <v>235</v>
      </c>
      <c r="X829" t="s">
        <v>236</v>
      </c>
      <c r="Z829" t="s">
        <v>84</v>
      </c>
      <c r="AA829" s="1">
        <v>21000</v>
      </c>
      <c r="AB829" s="1">
        <v>18900</v>
      </c>
      <c r="AC829">
        <v>20</v>
      </c>
      <c r="AD829" t="b">
        <v>1</v>
      </c>
      <c r="AE829">
        <v>10</v>
      </c>
      <c r="AF829" t="s">
        <v>9</v>
      </c>
      <c r="AG829">
        <v>1</v>
      </c>
      <c r="AH829" s="1">
        <v>18900</v>
      </c>
      <c r="AI829" s="1">
        <v>343636</v>
      </c>
      <c r="AJ829" s="1">
        <v>34364</v>
      </c>
      <c r="AK829" s="1">
        <v>378000</v>
      </c>
      <c r="AL829" s="2">
        <v>343636</v>
      </c>
      <c r="AM829" s="2">
        <v>34364</v>
      </c>
      <c r="AN829" s="22">
        <v>378000</v>
      </c>
      <c r="AP829" t="s">
        <v>84</v>
      </c>
      <c r="AQ829">
        <v>20</v>
      </c>
      <c r="AR829" t="s">
        <v>221</v>
      </c>
      <c r="AS829">
        <v>26001</v>
      </c>
      <c r="AT829" t="b">
        <v>0</v>
      </c>
      <c r="AU829" t="s">
        <v>81</v>
      </c>
      <c r="AW829" t="s">
        <v>222</v>
      </c>
      <c r="AY829" t="s">
        <v>85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378000</v>
      </c>
      <c r="BP829" t="s">
        <v>181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인천약품</v>
      </c>
    </row>
    <row r="830" spans="3:76" ht="16.5" customHeight="1" x14ac:dyDescent="0.3">
      <c r="C830" t="b">
        <v>1</v>
      </c>
      <c r="E830" t="s">
        <v>211</v>
      </c>
      <c r="F830">
        <v>202610070034</v>
      </c>
      <c r="G830" s="21">
        <v>46302</v>
      </c>
      <c r="H830" t="s">
        <v>82</v>
      </c>
      <c r="I830" t="s">
        <v>83</v>
      </c>
      <c r="J830" s="20" t="s">
        <v>212</v>
      </c>
      <c r="K830" s="20" t="s">
        <v>213</v>
      </c>
      <c r="L830" t="s">
        <v>331</v>
      </c>
      <c r="M830" s="20" t="s">
        <v>331</v>
      </c>
      <c r="O830" t="s">
        <v>332</v>
      </c>
      <c r="P830" t="s">
        <v>526</v>
      </c>
      <c r="R830" t="b">
        <v>0</v>
      </c>
      <c r="S830" t="s">
        <v>294</v>
      </c>
      <c r="T830" t="s">
        <v>295</v>
      </c>
      <c r="U830">
        <v>21</v>
      </c>
      <c r="V830" t="s">
        <v>218</v>
      </c>
      <c r="W830" t="s">
        <v>219</v>
      </c>
      <c r="X830" t="s">
        <v>225</v>
      </c>
      <c r="Z830" t="s">
        <v>84</v>
      </c>
      <c r="AA830" s="1">
        <v>25200</v>
      </c>
      <c r="AB830" s="1">
        <v>22680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22680</v>
      </c>
      <c r="AI830" s="1">
        <v>1030909</v>
      </c>
      <c r="AJ830" s="1">
        <v>103091</v>
      </c>
      <c r="AK830" s="1">
        <v>1134000</v>
      </c>
      <c r="AL830" s="2">
        <v>1030909</v>
      </c>
      <c r="AM830" s="2">
        <v>103091</v>
      </c>
      <c r="AN830" s="22">
        <v>1134000</v>
      </c>
      <c r="AP830" t="s">
        <v>84</v>
      </c>
      <c r="AQ830">
        <v>50</v>
      </c>
      <c r="AR830" t="s">
        <v>221</v>
      </c>
      <c r="AS830">
        <v>26004</v>
      </c>
      <c r="AT830" t="b">
        <v>0</v>
      </c>
      <c r="AU830" t="s">
        <v>81</v>
      </c>
      <c r="AW830" t="s">
        <v>222</v>
      </c>
      <c r="AY830" t="s">
        <v>85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1134000</v>
      </c>
      <c r="BP830" t="s">
        <v>181</v>
      </c>
      <c r="BS830">
        <v>0</v>
      </c>
      <c r="BU830" t="s">
        <v>527</v>
      </c>
      <c r="BW830" s="24" t="str">
        <f ca="1">VLOOKUP(BX830,Data!B:D,3,0)</f>
        <v>김화니</v>
      </c>
      <c r="BX830" s="24" t="str">
        <f>IFERROR(VLOOKUP(M830, 할인점점포등록!E:I, 5, 0), M830)</f>
        <v>지오영</v>
      </c>
    </row>
    <row r="831" spans="3:76" ht="16.5" customHeight="1" x14ac:dyDescent="0.3">
      <c r="C831" t="b">
        <v>1</v>
      </c>
      <c r="E831" t="s">
        <v>211</v>
      </c>
      <c r="F831">
        <v>202610070034</v>
      </c>
      <c r="G831" s="21">
        <v>46302</v>
      </c>
      <c r="H831" t="s">
        <v>82</v>
      </c>
      <c r="I831" t="s">
        <v>83</v>
      </c>
      <c r="J831" s="20" t="s">
        <v>212</v>
      </c>
      <c r="K831" s="20" t="s">
        <v>213</v>
      </c>
      <c r="L831" t="s">
        <v>331</v>
      </c>
      <c r="M831" s="20" t="s">
        <v>331</v>
      </c>
      <c r="O831" t="s">
        <v>332</v>
      </c>
      <c r="P831" t="s">
        <v>526</v>
      </c>
      <c r="R831" t="b">
        <v>0</v>
      </c>
      <c r="S831" t="s">
        <v>442</v>
      </c>
      <c r="T831" t="s">
        <v>443</v>
      </c>
      <c r="U831">
        <v>30</v>
      </c>
      <c r="V831" t="s">
        <v>234</v>
      </c>
      <c r="W831" t="s">
        <v>235</v>
      </c>
      <c r="X831" t="s">
        <v>236</v>
      </c>
      <c r="Z831" t="s">
        <v>84</v>
      </c>
      <c r="AA831" s="1">
        <v>20760</v>
      </c>
      <c r="AB831" s="1">
        <v>18684</v>
      </c>
      <c r="AC831">
        <v>10</v>
      </c>
      <c r="AD831" t="b">
        <v>1</v>
      </c>
      <c r="AE831">
        <v>10</v>
      </c>
      <c r="AF831" t="s">
        <v>9</v>
      </c>
      <c r="AG831">
        <v>1</v>
      </c>
      <c r="AH831" s="1">
        <v>18684</v>
      </c>
      <c r="AI831" s="1">
        <v>169855</v>
      </c>
      <c r="AJ831" s="1">
        <v>16985</v>
      </c>
      <c r="AK831" s="1">
        <v>186840</v>
      </c>
      <c r="AL831" s="2">
        <v>169855</v>
      </c>
      <c r="AM831" s="2">
        <v>16985</v>
      </c>
      <c r="AN831" s="22">
        <v>186840</v>
      </c>
      <c r="AP831" t="s">
        <v>84</v>
      </c>
      <c r="AQ831">
        <v>10</v>
      </c>
      <c r="AR831" t="s">
        <v>221</v>
      </c>
      <c r="AS831">
        <v>25001</v>
      </c>
      <c r="AT831" t="b">
        <v>0</v>
      </c>
      <c r="AU831" t="s">
        <v>81</v>
      </c>
      <c r="AW831" t="s">
        <v>222</v>
      </c>
      <c r="AY831" t="s">
        <v>85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186840</v>
      </c>
      <c r="BP831" t="s">
        <v>181</v>
      </c>
      <c r="BS831">
        <v>0</v>
      </c>
      <c r="BU831" t="s">
        <v>527</v>
      </c>
      <c r="BW831" s="24" t="str">
        <f ca="1">VLOOKUP(BX831,Data!B:D,3,0)</f>
        <v>김화니</v>
      </c>
      <c r="BX831" s="24" t="str">
        <f>IFERROR(VLOOKUP(M831, 할인점점포등록!E:I, 5, 0), M831)</f>
        <v>지오영</v>
      </c>
    </row>
    <row r="832" spans="3:76" ht="16.5" customHeight="1" x14ac:dyDescent="0.3">
      <c r="C832" t="b">
        <v>1</v>
      </c>
      <c r="E832" t="s">
        <v>211</v>
      </c>
      <c r="F832">
        <v>202610070034</v>
      </c>
      <c r="G832" s="21">
        <v>46302</v>
      </c>
      <c r="H832" t="s">
        <v>82</v>
      </c>
      <c r="I832" t="s">
        <v>83</v>
      </c>
      <c r="J832" s="20" t="s">
        <v>212</v>
      </c>
      <c r="K832" s="20" t="s">
        <v>213</v>
      </c>
      <c r="L832" t="s">
        <v>331</v>
      </c>
      <c r="M832" s="20" t="s">
        <v>331</v>
      </c>
      <c r="O832" t="s">
        <v>332</v>
      </c>
      <c r="P832" t="s">
        <v>526</v>
      </c>
      <c r="R832" t="b">
        <v>0</v>
      </c>
      <c r="S832" t="s">
        <v>267</v>
      </c>
      <c r="T832" t="s">
        <v>224</v>
      </c>
      <c r="U832">
        <v>30</v>
      </c>
      <c r="V832" t="s">
        <v>218</v>
      </c>
      <c r="W832" t="s">
        <v>219</v>
      </c>
      <c r="X832" t="s">
        <v>225</v>
      </c>
      <c r="Z832" t="s">
        <v>84</v>
      </c>
      <c r="AA832" s="1">
        <v>4440</v>
      </c>
      <c r="AB832" s="1">
        <v>3996</v>
      </c>
      <c r="AC832">
        <v>30</v>
      </c>
      <c r="AD832" t="b">
        <v>1</v>
      </c>
      <c r="AE832">
        <v>10</v>
      </c>
      <c r="AF832" t="s">
        <v>9</v>
      </c>
      <c r="AG832">
        <v>1</v>
      </c>
      <c r="AH832" s="1">
        <v>3996</v>
      </c>
      <c r="AI832" s="1">
        <v>108982</v>
      </c>
      <c r="AJ832" s="1">
        <v>10898</v>
      </c>
      <c r="AK832" s="1">
        <v>119880</v>
      </c>
      <c r="AL832" s="2">
        <v>108982</v>
      </c>
      <c r="AM832" s="2">
        <v>10898</v>
      </c>
      <c r="AN832" s="22">
        <v>119880</v>
      </c>
      <c r="AP832" t="s">
        <v>84</v>
      </c>
      <c r="AQ832">
        <v>30</v>
      </c>
      <c r="AR832" t="s">
        <v>221</v>
      </c>
      <c r="AS832" t="s">
        <v>268</v>
      </c>
      <c r="AT832" t="b">
        <v>0</v>
      </c>
      <c r="AU832" t="s">
        <v>81</v>
      </c>
      <c r="AW832" t="s">
        <v>222</v>
      </c>
      <c r="AY832" t="s">
        <v>85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119880</v>
      </c>
      <c r="BP832" t="s">
        <v>181</v>
      </c>
      <c r="BS832">
        <v>0</v>
      </c>
      <c r="BU832" t="s">
        <v>527</v>
      </c>
      <c r="BW832" s="24" t="str">
        <f ca="1">VLOOKUP(BX832,Data!B:D,3,0)</f>
        <v>김화니</v>
      </c>
      <c r="BX832" s="24" t="str">
        <f>IFERROR(VLOOKUP(M832, 할인점점포등록!E:I, 5, 0), M832)</f>
        <v>지오영</v>
      </c>
    </row>
    <row r="833" spans="3:76" ht="16.5" customHeight="1" x14ac:dyDescent="0.3">
      <c r="C833" t="b">
        <v>1</v>
      </c>
      <c r="E833" t="s">
        <v>211</v>
      </c>
      <c r="F833">
        <v>202610070034</v>
      </c>
      <c r="G833" s="21">
        <v>46302</v>
      </c>
      <c r="H833" t="s">
        <v>82</v>
      </c>
      <c r="I833" t="s">
        <v>83</v>
      </c>
      <c r="J833" s="20" t="s">
        <v>212</v>
      </c>
      <c r="K833" s="20" t="s">
        <v>213</v>
      </c>
      <c r="L833" t="s">
        <v>331</v>
      </c>
      <c r="M833" s="20" t="s">
        <v>331</v>
      </c>
      <c r="O833" t="s">
        <v>332</v>
      </c>
      <c r="P833" t="s">
        <v>526</v>
      </c>
      <c r="R833" t="b">
        <v>0</v>
      </c>
      <c r="S833" t="s">
        <v>369</v>
      </c>
      <c r="T833" t="s">
        <v>370</v>
      </c>
      <c r="U833">
        <v>60</v>
      </c>
      <c r="V833" t="s">
        <v>234</v>
      </c>
      <c r="W833" t="s">
        <v>235</v>
      </c>
      <c r="X833" t="s">
        <v>236</v>
      </c>
      <c r="Z833" t="s">
        <v>84</v>
      </c>
      <c r="AA833" s="1">
        <v>28980</v>
      </c>
      <c r="AB833" s="1">
        <v>26082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26082</v>
      </c>
      <c r="AI833" s="1">
        <v>237109</v>
      </c>
      <c r="AJ833" s="1">
        <v>23711</v>
      </c>
      <c r="AK833" s="1">
        <v>260820</v>
      </c>
      <c r="AL833" s="2">
        <v>237109</v>
      </c>
      <c r="AM833" s="2">
        <v>23711</v>
      </c>
      <c r="AN833" s="22">
        <v>260820</v>
      </c>
      <c r="AP833" t="s">
        <v>84</v>
      </c>
      <c r="AQ833">
        <v>10</v>
      </c>
      <c r="AR833" t="s">
        <v>221</v>
      </c>
      <c r="AS833">
        <v>26002</v>
      </c>
      <c r="AT833" t="b">
        <v>0</v>
      </c>
      <c r="AU833" t="s">
        <v>81</v>
      </c>
      <c r="AW833" t="s">
        <v>222</v>
      </c>
      <c r="AY833" t="s">
        <v>85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260820</v>
      </c>
      <c r="BP833" t="s">
        <v>181</v>
      </c>
      <c r="BS833">
        <v>0</v>
      </c>
      <c r="BU833" t="s">
        <v>527</v>
      </c>
      <c r="BW833" s="24" t="str">
        <f ca="1">VLOOKUP(BX833,Data!B:D,3,0)</f>
        <v>김화니</v>
      </c>
      <c r="BX833" s="24" t="str">
        <f>IFERROR(VLOOKUP(M833, 할인점점포등록!E:I, 5, 0), M833)</f>
        <v>지오영</v>
      </c>
    </row>
    <row r="834" spans="3:76" ht="16.5" customHeight="1" x14ac:dyDescent="0.3">
      <c r="C834" t="b">
        <v>1</v>
      </c>
      <c r="E834" t="s">
        <v>211</v>
      </c>
      <c r="F834">
        <v>202610070034</v>
      </c>
      <c r="G834" s="21">
        <v>46302</v>
      </c>
      <c r="H834" t="s">
        <v>82</v>
      </c>
      <c r="I834" t="s">
        <v>83</v>
      </c>
      <c r="J834" s="20" t="s">
        <v>212</v>
      </c>
      <c r="K834" s="20" t="s">
        <v>213</v>
      </c>
      <c r="L834" t="s">
        <v>331</v>
      </c>
      <c r="M834" s="20" t="s">
        <v>331</v>
      </c>
      <c r="O834" t="s">
        <v>332</v>
      </c>
      <c r="P834" t="s">
        <v>526</v>
      </c>
      <c r="R834" t="b">
        <v>0</v>
      </c>
      <c r="S834" t="s">
        <v>216</v>
      </c>
      <c r="T834" t="s">
        <v>217</v>
      </c>
      <c r="U834">
        <v>90</v>
      </c>
      <c r="V834" t="s">
        <v>218</v>
      </c>
      <c r="W834" t="s">
        <v>219</v>
      </c>
      <c r="X834" t="s">
        <v>220</v>
      </c>
      <c r="Z834" t="s">
        <v>84</v>
      </c>
      <c r="AA834" s="1">
        <v>36000</v>
      </c>
      <c r="AB834" s="1">
        <v>32400</v>
      </c>
      <c r="AC834">
        <v>10</v>
      </c>
      <c r="AD834" t="b">
        <v>1</v>
      </c>
      <c r="AE834">
        <v>10</v>
      </c>
      <c r="AF834" t="s">
        <v>9</v>
      </c>
      <c r="AG834">
        <v>1</v>
      </c>
      <c r="AH834" s="1">
        <v>32400</v>
      </c>
      <c r="AI834" s="1">
        <v>294545</v>
      </c>
      <c r="AJ834" s="1">
        <v>29455</v>
      </c>
      <c r="AK834" s="1">
        <v>324000</v>
      </c>
      <c r="AL834" s="2">
        <v>294545</v>
      </c>
      <c r="AM834" s="2">
        <v>29455</v>
      </c>
      <c r="AN834" s="22">
        <v>324000</v>
      </c>
      <c r="AP834" t="s">
        <v>84</v>
      </c>
      <c r="AQ834">
        <v>10</v>
      </c>
      <c r="AR834" t="s">
        <v>221</v>
      </c>
      <c r="AS834">
        <v>26003</v>
      </c>
      <c r="AT834" t="b">
        <v>0</v>
      </c>
      <c r="AU834" t="s">
        <v>81</v>
      </c>
      <c r="AW834" t="s">
        <v>222</v>
      </c>
      <c r="AY834" t="s">
        <v>85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324000</v>
      </c>
      <c r="BP834" t="s">
        <v>181</v>
      </c>
      <c r="BS834">
        <v>0</v>
      </c>
      <c r="BU834" t="s">
        <v>527</v>
      </c>
      <c r="BW834" s="24" t="str">
        <f ca="1">VLOOKUP(BX834,Data!B:D,3,0)</f>
        <v>김화니</v>
      </c>
      <c r="BX834" s="24" t="str">
        <f>IFERROR(VLOOKUP(M834, 할인점점포등록!E:I, 5, 0), M834)</f>
        <v>지오영</v>
      </c>
    </row>
    <row r="835" spans="3:76" ht="16.5" customHeight="1" x14ac:dyDescent="0.3">
      <c r="C835" t="b">
        <v>1</v>
      </c>
      <c r="E835" t="s">
        <v>211</v>
      </c>
      <c r="F835">
        <v>202610070034</v>
      </c>
      <c r="G835" s="21">
        <v>46302</v>
      </c>
      <c r="H835" t="s">
        <v>82</v>
      </c>
      <c r="I835" t="s">
        <v>83</v>
      </c>
      <c r="J835" s="20" t="s">
        <v>212</v>
      </c>
      <c r="K835" s="20" t="s">
        <v>213</v>
      </c>
      <c r="L835" t="s">
        <v>331</v>
      </c>
      <c r="M835" s="20" t="s">
        <v>331</v>
      </c>
      <c r="O835" t="s">
        <v>332</v>
      </c>
      <c r="P835" t="s">
        <v>526</v>
      </c>
      <c r="R835" t="b">
        <v>0</v>
      </c>
      <c r="S835" t="s">
        <v>258</v>
      </c>
      <c r="T835" t="s">
        <v>259</v>
      </c>
      <c r="U835">
        <v>500</v>
      </c>
      <c r="V835" t="s">
        <v>234</v>
      </c>
      <c r="W835" t="s">
        <v>235</v>
      </c>
      <c r="X835" t="s">
        <v>236</v>
      </c>
      <c r="Z835" t="s">
        <v>84</v>
      </c>
      <c r="AA835" s="1">
        <v>51500</v>
      </c>
      <c r="AB835" s="1">
        <v>46350</v>
      </c>
      <c r="AC835">
        <v>10</v>
      </c>
      <c r="AD835" t="b">
        <v>1</v>
      </c>
      <c r="AE835">
        <v>10</v>
      </c>
      <c r="AF835" t="s">
        <v>9</v>
      </c>
      <c r="AG835">
        <v>1</v>
      </c>
      <c r="AH835" s="1">
        <v>46350</v>
      </c>
      <c r="AI835" s="1">
        <v>421364</v>
      </c>
      <c r="AJ835" s="1">
        <v>42136</v>
      </c>
      <c r="AK835" s="1">
        <v>463500</v>
      </c>
      <c r="AL835" s="2">
        <v>421364</v>
      </c>
      <c r="AM835" s="2">
        <v>42136</v>
      </c>
      <c r="AN835" s="22">
        <v>463500</v>
      </c>
      <c r="AP835" t="s">
        <v>84</v>
      </c>
      <c r="AQ835">
        <v>10</v>
      </c>
      <c r="AR835" t="s">
        <v>221</v>
      </c>
      <c r="AS835">
        <v>26001</v>
      </c>
      <c r="AT835" t="b">
        <v>0</v>
      </c>
      <c r="AU835" t="s">
        <v>81</v>
      </c>
      <c r="AW835" t="s">
        <v>222</v>
      </c>
      <c r="AY835" t="s">
        <v>85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463500</v>
      </c>
      <c r="BP835" t="s">
        <v>181</v>
      </c>
      <c r="BS835">
        <v>0</v>
      </c>
      <c r="BU835" t="s">
        <v>527</v>
      </c>
      <c r="BW835" s="24" t="str">
        <f ca="1">VLOOKUP(BX835,Data!B:D,3,0)</f>
        <v>김화니</v>
      </c>
      <c r="BX835" s="24" t="str">
        <f>IFERROR(VLOOKUP(M835, 할인점점포등록!E:I, 5, 0), M835)</f>
        <v>지오영</v>
      </c>
    </row>
    <row r="836" spans="3:76" ht="16.5" customHeight="1" x14ac:dyDescent="0.3">
      <c r="C836" t="b">
        <v>1</v>
      </c>
      <c r="E836" t="s">
        <v>211</v>
      </c>
      <c r="F836">
        <v>202610070035</v>
      </c>
      <c r="G836" s="21">
        <v>46302</v>
      </c>
      <c r="H836" t="s">
        <v>82</v>
      </c>
      <c r="I836" t="s">
        <v>83</v>
      </c>
      <c r="J836" s="20" t="s">
        <v>212</v>
      </c>
      <c r="K836" s="20" t="s">
        <v>213</v>
      </c>
      <c r="L836" t="s">
        <v>1065</v>
      </c>
      <c r="M836" s="20" t="s">
        <v>1065</v>
      </c>
      <c r="O836" t="s">
        <v>1066</v>
      </c>
      <c r="P836" t="s">
        <v>1067</v>
      </c>
      <c r="R836" t="b">
        <v>0</v>
      </c>
      <c r="S836" t="s">
        <v>377</v>
      </c>
      <c r="T836" t="s">
        <v>378</v>
      </c>
      <c r="U836">
        <v>4</v>
      </c>
      <c r="V836" t="s">
        <v>234</v>
      </c>
      <c r="W836" t="s">
        <v>235</v>
      </c>
      <c r="X836" t="s">
        <v>236</v>
      </c>
      <c r="Z836" t="s">
        <v>84</v>
      </c>
      <c r="AA836" s="1">
        <v>23200</v>
      </c>
      <c r="AB836" s="1">
        <v>20880</v>
      </c>
      <c r="AC836">
        <v>5</v>
      </c>
      <c r="AD836" t="b">
        <v>1</v>
      </c>
      <c r="AE836">
        <v>10</v>
      </c>
      <c r="AF836" t="s">
        <v>9</v>
      </c>
      <c r="AG836">
        <v>1</v>
      </c>
      <c r="AH836" s="1">
        <v>20880</v>
      </c>
      <c r="AI836" s="1">
        <v>94909</v>
      </c>
      <c r="AJ836" s="1">
        <v>9491</v>
      </c>
      <c r="AK836" s="1">
        <v>104400</v>
      </c>
      <c r="AL836" s="2">
        <v>94909</v>
      </c>
      <c r="AM836" s="2">
        <v>9491</v>
      </c>
      <c r="AN836" s="22">
        <v>104400</v>
      </c>
      <c r="AP836" t="s">
        <v>84</v>
      </c>
      <c r="AQ836">
        <v>5</v>
      </c>
      <c r="AR836" t="s">
        <v>221</v>
      </c>
      <c r="AS836">
        <v>26001</v>
      </c>
      <c r="AT836" t="b">
        <v>0</v>
      </c>
      <c r="AU836" t="s">
        <v>81</v>
      </c>
      <c r="AW836" t="s">
        <v>222</v>
      </c>
      <c r="AY836" t="s">
        <v>85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104400</v>
      </c>
      <c r="BP836" t="s">
        <v>181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와이지약품</v>
      </c>
    </row>
    <row r="837" spans="3:76" ht="16.5" customHeight="1" x14ac:dyDescent="0.3">
      <c r="C837" t="b">
        <v>1</v>
      </c>
      <c r="E837" t="s">
        <v>211</v>
      </c>
      <c r="F837">
        <v>202610070036</v>
      </c>
      <c r="G837" s="21">
        <v>46302</v>
      </c>
      <c r="H837" t="s">
        <v>82</v>
      </c>
      <c r="I837" t="s">
        <v>83</v>
      </c>
      <c r="J837" s="20" t="s">
        <v>212</v>
      </c>
      <c r="K837" s="20" t="s">
        <v>213</v>
      </c>
      <c r="L837" t="s">
        <v>670</v>
      </c>
      <c r="M837" s="20" t="s">
        <v>670</v>
      </c>
      <c r="O837" t="s">
        <v>961</v>
      </c>
      <c r="P837" t="s">
        <v>962</v>
      </c>
      <c r="R837" t="b">
        <v>0</v>
      </c>
      <c r="S837" t="s">
        <v>274</v>
      </c>
      <c r="T837" t="s">
        <v>275</v>
      </c>
      <c r="U837">
        <v>300</v>
      </c>
      <c r="V837" t="s">
        <v>218</v>
      </c>
      <c r="W837" t="s">
        <v>219</v>
      </c>
      <c r="X837" t="s">
        <v>225</v>
      </c>
      <c r="Z837" t="s">
        <v>84</v>
      </c>
      <c r="AA837" s="1">
        <v>56100</v>
      </c>
      <c r="AB837" s="1">
        <v>50490</v>
      </c>
      <c r="AC837">
        <v>2</v>
      </c>
      <c r="AD837" t="b">
        <v>1</v>
      </c>
      <c r="AE837">
        <v>10</v>
      </c>
      <c r="AF837" t="s">
        <v>9</v>
      </c>
      <c r="AG837">
        <v>1</v>
      </c>
      <c r="AH837" s="1">
        <v>50490</v>
      </c>
      <c r="AI837" s="1">
        <v>91800</v>
      </c>
      <c r="AJ837" s="1">
        <v>9180</v>
      </c>
      <c r="AK837" s="1">
        <v>100980</v>
      </c>
      <c r="AL837" s="2">
        <v>91800</v>
      </c>
      <c r="AM837" s="2">
        <v>9180</v>
      </c>
      <c r="AN837" s="22">
        <v>100980</v>
      </c>
      <c r="AP837" t="s">
        <v>84</v>
      </c>
      <c r="AQ837">
        <v>2</v>
      </c>
      <c r="AR837" t="s">
        <v>221</v>
      </c>
      <c r="AS837">
        <v>26002</v>
      </c>
      <c r="AT837" t="b">
        <v>0</v>
      </c>
      <c r="AU837" t="s">
        <v>81</v>
      </c>
      <c r="AW837" t="s">
        <v>222</v>
      </c>
      <c r="AY837" t="s">
        <v>85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100980</v>
      </c>
      <c r="BP837" t="s">
        <v>181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누리약품</v>
      </c>
    </row>
    <row r="838" spans="3:76" ht="16.5" customHeight="1" x14ac:dyDescent="0.3">
      <c r="C838" t="b">
        <v>1</v>
      </c>
      <c r="E838" t="s">
        <v>211</v>
      </c>
      <c r="F838">
        <v>202610070037</v>
      </c>
      <c r="G838" s="21">
        <v>46302</v>
      </c>
      <c r="H838" t="s">
        <v>82</v>
      </c>
      <c r="I838" t="s">
        <v>83</v>
      </c>
      <c r="J838" s="20" t="s">
        <v>212</v>
      </c>
      <c r="K838" s="20" t="s">
        <v>213</v>
      </c>
      <c r="L838" t="s">
        <v>463</v>
      </c>
      <c r="M838" s="20" t="s">
        <v>463</v>
      </c>
      <c r="O838" t="s">
        <v>464</v>
      </c>
      <c r="P838" t="s">
        <v>463</v>
      </c>
      <c r="R838" t="b">
        <v>0</v>
      </c>
      <c r="S838" t="s">
        <v>241</v>
      </c>
      <c r="T838" t="s">
        <v>242</v>
      </c>
      <c r="U838">
        <v>28</v>
      </c>
      <c r="V838" t="s">
        <v>234</v>
      </c>
      <c r="W838" t="s">
        <v>235</v>
      </c>
      <c r="X838" t="s">
        <v>236</v>
      </c>
      <c r="Z838" t="s">
        <v>84</v>
      </c>
      <c r="AA838" s="1">
        <v>12712</v>
      </c>
      <c r="AB838" s="1">
        <v>11441</v>
      </c>
      <c r="AC838">
        <v>10</v>
      </c>
      <c r="AD838" t="b">
        <v>1</v>
      </c>
      <c r="AE838">
        <v>10</v>
      </c>
      <c r="AF838" t="s">
        <v>9</v>
      </c>
      <c r="AG838">
        <v>1</v>
      </c>
      <c r="AH838" s="1">
        <v>11441</v>
      </c>
      <c r="AI838" s="1">
        <v>104009</v>
      </c>
      <c r="AJ838" s="1">
        <v>10401</v>
      </c>
      <c r="AK838" s="1">
        <v>114410</v>
      </c>
      <c r="AL838" s="2">
        <v>104009</v>
      </c>
      <c r="AM838" s="2">
        <v>10401</v>
      </c>
      <c r="AN838" s="22">
        <v>114410</v>
      </c>
      <c r="AP838" t="s">
        <v>84</v>
      </c>
      <c r="AQ838">
        <v>10</v>
      </c>
      <c r="AR838" t="s">
        <v>221</v>
      </c>
      <c r="AS838">
        <v>26002</v>
      </c>
      <c r="AT838" t="b">
        <v>0</v>
      </c>
      <c r="AU838" t="s">
        <v>81</v>
      </c>
      <c r="AW838" t="s">
        <v>222</v>
      </c>
      <c r="AY838" t="s">
        <v>85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114410</v>
      </c>
      <c r="BP838" t="s">
        <v>181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훼밀리팜</v>
      </c>
    </row>
    <row r="839" spans="3:76" ht="16.5" customHeight="1" x14ac:dyDescent="0.3">
      <c r="C839" t="b">
        <v>1</v>
      </c>
      <c r="E839" t="s">
        <v>211</v>
      </c>
      <c r="F839">
        <v>202610070037</v>
      </c>
      <c r="G839" s="21">
        <v>46302</v>
      </c>
      <c r="H839" t="s">
        <v>82</v>
      </c>
      <c r="I839" t="s">
        <v>83</v>
      </c>
      <c r="J839" s="20" t="s">
        <v>212</v>
      </c>
      <c r="K839" s="20" t="s">
        <v>213</v>
      </c>
      <c r="L839" t="s">
        <v>463</v>
      </c>
      <c r="M839" s="20" t="s">
        <v>463</v>
      </c>
      <c r="O839" t="s">
        <v>464</v>
      </c>
      <c r="P839" t="s">
        <v>463</v>
      </c>
      <c r="R839" t="b">
        <v>0</v>
      </c>
      <c r="S839" t="s">
        <v>241</v>
      </c>
      <c r="T839" t="s">
        <v>242</v>
      </c>
      <c r="U839">
        <v>28</v>
      </c>
      <c r="V839" t="s">
        <v>234</v>
      </c>
      <c r="W839" t="s">
        <v>235</v>
      </c>
      <c r="X839" t="s">
        <v>236</v>
      </c>
      <c r="Z839" t="s">
        <v>84</v>
      </c>
      <c r="AA839" s="1">
        <v>12712</v>
      </c>
      <c r="AB839" s="1">
        <v>11441</v>
      </c>
      <c r="AC839">
        <v>40</v>
      </c>
      <c r="AD839" t="b">
        <v>1</v>
      </c>
      <c r="AE839">
        <v>10</v>
      </c>
      <c r="AF839" t="s">
        <v>9</v>
      </c>
      <c r="AG839">
        <v>1</v>
      </c>
      <c r="AH839" s="1">
        <v>11441</v>
      </c>
      <c r="AI839" s="1">
        <v>416036</v>
      </c>
      <c r="AJ839" s="1">
        <v>41604</v>
      </c>
      <c r="AK839" s="1">
        <v>457640</v>
      </c>
      <c r="AL839" s="2">
        <v>416036</v>
      </c>
      <c r="AM839" s="2">
        <v>41604</v>
      </c>
      <c r="AN839" s="22">
        <v>457640</v>
      </c>
      <c r="AP839" t="s">
        <v>84</v>
      </c>
      <c r="AQ839">
        <v>40</v>
      </c>
      <c r="AR839" t="s">
        <v>221</v>
      </c>
      <c r="AS839">
        <v>26001</v>
      </c>
      <c r="AT839" t="b">
        <v>0</v>
      </c>
      <c r="AU839" t="s">
        <v>81</v>
      </c>
      <c r="AW839" t="s">
        <v>222</v>
      </c>
      <c r="AY839" t="s">
        <v>85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457640</v>
      </c>
      <c r="BP839" t="s">
        <v>181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훼밀리팜</v>
      </c>
    </row>
    <row r="840" spans="3:76" ht="16.5" customHeight="1" x14ac:dyDescent="0.3">
      <c r="C840" t="b">
        <v>1</v>
      </c>
      <c r="E840" t="s">
        <v>211</v>
      </c>
      <c r="F840">
        <v>202610070037</v>
      </c>
      <c r="G840" s="21">
        <v>46302</v>
      </c>
      <c r="H840" t="s">
        <v>82</v>
      </c>
      <c r="I840" t="s">
        <v>83</v>
      </c>
      <c r="J840" s="20" t="s">
        <v>212</v>
      </c>
      <c r="K840" s="20" t="s">
        <v>213</v>
      </c>
      <c r="L840" t="s">
        <v>463</v>
      </c>
      <c r="M840" s="20" t="s">
        <v>463</v>
      </c>
      <c r="O840" t="s">
        <v>464</v>
      </c>
      <c r="P840" t="s">
        <v>463</v>
      </c>
      <c r="R840" t="b">
        <v>0</v>
      </c>
      <c r="S840" t="s">
        <v>294</v>
      </c>
      <c r="T840" t="s">
        <v>295</v>
      </c>
      <c r="U840">
        <v>21</v>
      </c>
      <c r="V840" t="s">
        <v>218</v>
      </c>
      <c r="W840" t="s">
        <v>219</v>
      </c>
      <c r="X840" t="s">
        <v>225</v>
      </c>
      <c r="Z840" t="s">
        <v>84</v>
      </c>
      <c r="AA840" s="1">
        <v>25200</v>
      </c>
      <c r="AB840" s="1">
        <v>22680</v>
      </c>
      <c r="AC840">
        <v>50</v>
      </c>
      <c r="AD840" t="b">
        <v>1</v>
      </c>
      <c r="AE840">
        <v>10</v>
      </c>
      <c r="AF840" t="s">
        <v>9</v>
      </c>
      <c r="AG840">
        <v>1</v>
      </c>
      <c r="AH840" s="1">
        <v>22680</v>
      </c>
      <c r="AI840" s="1">
        <v>1030909</v>
      </c>
      <c r="AJ840" s="1">
        <v>103091</v>
      </c>
      <c r="AK840" s="1">
        <v>1134000</v>
      </c>
      <c r="AL840" s="2">
        <v>1030909</v>
      </c>
      <c r="AM840" s="2">
        <v>103091</v>
      </c>
      <c r="AN840" s="22">
        <v>1134000</v>
      </c>
      <c r="AP840" t="s">
        <v>84</v>
      </c>
      <c r="AQ840">
        <v>50</v>
      </c>
      <c r="AR840" t="s">
        <v>221</v>
      </c>
      <c r="AS840">
        <v>26004</v>
      </c>
      <c r="AT840" t="b">
        <v>0</v>
      </c>
      <c r="AU840" t="s">
        <v>81</v>
      </c>
      <c r="AW840" t="s">
        <v>222</v>
      </c>
      <c r="AY840" t="s">
        <v>85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1134000</v>
      </c>
      <c r="BP840" t="s">
        <v>181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훼밀리팜</v>
      </c>
    </row>
    <row r="841" spans="3:76" ht="16.5" customHeight="1" x14ac:dyDescent="0.3">
      <c r="C841" t="b">
        <v>1</v>
      </c>
      <c r="E841" t="s">
        <v>211</v>
      </c>
      <c r="F841">
        <v>202610070037</v>
      </c>
      <c r="G841" s="21">
        <v>46302</v>
      </c>
      <c r="H841" t="s">
        <v>82</v>
      </c>
      <c r="I841" t="s">
        <v>83</v>
      </c>
      <c r="J841" s="20" t="s">
        <v>212</v>
      </c>
      <c r="K841" s="20" t="s">
        <v>213</v>
      </c>
      <c r="L841" t="s">
        <v>463</v>
      </c>
      <c r="M841" s="20" t="s">
        <v>463</v>
      </c>
      <c r="O841" t="s">
        <v>464</v>
      </c>
      <c r="P841" t="s">
        <v>463</v>
      </c>
      <c r="R841" t="b">
        <v>0</v>
      </c>
      <c r="S841" t="s">
        <v>223</v>
      </c>
      <c r="T841" t="s">
        <v>224</v>
      </c>
      <c r="U841">
        <v>300</v>
      </c>
      <c r="V841" t="s">
        <v>218</v>
      </c>
      <c r="W841" t="s">
        <v>219</v>
      </c>
      <c r="X841" t="s">
        <v>225</v>
      </c>
      <c r="Z841" t="s">
        <v>84</v>
      </c>
      <c r="AA841" s="1">
        <v>44400</v>
      </c>
      <c r="AB841" s="1">
        <v>39960</v>
      </c>
      <c r="AC841">
        <v>20</v>
      </c>
      <c r="AD841" t="b">
        <v>1</v>
      </c>
      <c r="AE841">
        <v>10</v>
      </c>
      <c r="AF841" t="s">
        <v>9</v>
      </c>
      <c r="AG841">
        <v>1</v>
      </c>
      <c r="AH841" s="1">
        <v>39960</v>
      </c>
      <c r="AI841" s="1">
        <v>726545</v>
      </c>
      <c r="AJ841" s="1">
        <v>72655</v>
      </c>
      <c r="AK841" s="1">
        <v>799200</v>
      </c>
      <c r="AL841" s="2">
        <v>726545</v>
      </c>
      <c r="AM841" s="2">
        <v>72655</v>
      </c>
      <c r="AN841" s="22">
        <v>799200</v>
      </c>
      <c r="AP841" t="s">
        <v>84</v>
      </c>
      <c r="AQ841">
        <v>20</v>
      </c>
      <c r="AR841" t="s">
        <v>221</v>
      </c>
      <c r="AS841" t="s">
        <v>1064</v>
      </c>
      <c r="AT841" t="b">
        <v>0</v>
      </c>
      <c r="AU841" t="s">
        <v>81</v>
      </c>
      <c r="AW841" t="s">
        <v>222</v>
      </c>
      <c r="AY841" t="s">
        <v>85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799200</v>
      </c>
      <c r="BP841" t="s">
        <v>181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훼밀리팜</v>
      </c>
    </row>
    <row r="842" spans="3:76" ht="16.5" customHeight="1" x14ac:dyDescent="0.3">
      <c r="C842" t="b">
        <v>1</v>
      </c>
      <c r="E842" t="s">
        <v>211</v>
      </c>
      <c r="F842">
        <v>202610070037</v>
      </c>
      <c r="G842" s="21">
        <v>46302</v>
      </c>
      <c r="H842" t="s">
        <v>82</v>
      </c>
      <c r="I842" t="s">
        <v>83</v>
      </c>
      <c r="J842" s="20" t="s">
        <v>212</v>
      </c>
      <c r="K842" s="20" t="s">
        <v>213</v>
      </c>
      <c r="L842" t="s">
        <v>463</v>
      </c>
      <c r="M842" s="20" t="s">
        <v>463</v>
      </c>
      <c r="O842" t="s">
        <v>464</v>
      </c>
      <c r="P842" t="s">
        <v>463</v>
      </c>
      <c r="R842" t="b">
        <v>0</v>
      </c>
      <c r="S842" t="s">
        <v>267</v>
      </c>
      <c r="T842" t="s">
        <v>224</v>
      </c>
      <c r="U842">
        <v>30</v>
      </c>
      <c r="V842" t="s">
        <v>218</v>
      </c>
      <c r="W842" t="s">
        <v>219</v>
      </c>
      <c r="X842" t="s">
        <v>225</v>
      </c>
      <c r="Z842" t="s">
        <v>84</v>
      </c>
      <c r="AA842" s="1">
        <v>4440</v>
      </c>
      <c r="AB842" s="1">
        <v>3996</v>
      </c>
      <c r="AC842">
        <v>20</v>
      </c>
      <c r="AD842" t="b">
        <v>1</v>
      </c>
      <c r="AE842">
        <v>10</v>
      </c>
      <c r="AF842" t="s">
        <v>9</v>
      </c>
      <c r="AG842">
        <v>1</v>
      </c>
      <c r="AH842" s="1">
        <v>3996</v>
      </c>
      <c r="AI842" s="1">
        <v>72655</v>
      </c>
      <c r="AJ842" s="1">
        <v>7265</v>
      </c>
      <c r="AK842" s="1">
        <v>79920</v>
      </c>
      <c r="AL842" s="2">
        <v>72655</v>
      </c>
      <c r="AM842" s="2">
        <v>7265</v>
      </c>
      <c r="AN842" s="22">
        <v>79920</v>
      </c>
      <c r="AP842" t="s">
        <v>84</v>
      </c>
      <c r="AQ842">
        <v>20</v>
      </c>
      <c r="AR842" t="s">
        <v>221</v>
      </c>
      <c r="AS842" t="s">
        <v>268</v>
      </c>
      <c r="AT842" t="b">
        <v>0</v>
      </c>
      <c r="AU842" t="s">
        <v>81</v>
      </c>
      <c r="AW842" t="s">
        <v>222</v>
      </c>
      <c r="AY842" t="s">
        <v>85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79920</v>
      </c>
      <c r="BP842" t="s">
        <v>181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훼밀리팜</v>
      </c>
    </row>
    <row r="843" spans="3:76" ht="16.5" customHeight="1" x14ac:dyDescent="0.3">
      <c r="C843" t="b">
        <v>1</v>
      </c>
      <c r="E843" t="s">
        <v>211</v>
      </c>
      <c r="F843">
        <v>202610070037</v>
      </c>
      <c r="G843" s="21">
        <v>46302</v>
      </c>
      <c r="H843" t="s">
        <v>82</v>
      </c>
      <c r="I843" t="s">
        <v>83</v>
      </c>
      <c r="J843" s="20" t="s">
        <v>212</v>
      </c>
      <c r="K843" s="20" t="s">
        <v>213</v>
      </c>
      <c r="L843" t="s">
        <v>463</v>
      </c>
      <c r="M843" s="20" t="s">
        <v>463</v>
      </c>
      <c r="O843" t="s">
        <v>464</v>
      </c>
      <c r="P843" t="s">
        <v>463</v>
      </c>
      <c r="R843" t="b">
        <v>0</v>
      </c>
      <c r="S843" t="s">
        <v>367</v>
      </c>
      <c r="T843" t="s">
        <v>368</v>
      </c>
      <c r="U843">
        <v>100</v>
      </c>
      <c r="V843" t="s">
        <v>234</v>
      </c>
      <c r="W843" t="s">
        <v>235</v>
      </c>
      <c r="X843" t="s">
        <v>236</v>
      </c>
      <c r="Z843" t="s">
        <v>84</v>
      </c>
      <c r="AA843" s="1">
        <v>30000</v>
      </c>
      <c r="AB843" s="1">
        <v>27000</v>
      </c>
      <c r="AC843">
        <v>30</v>
      </c>
      <c r="AD843" t="b">
        <v>1</v>
      </c>
      <c r="AE843">
        <v>10</v>
      </c>
      <c r="AF843" t="s">
        <v>9</v>
      </c>
      <c r="AG843">
        <v>1</v>
      </c>
      <c r="AH843" s="1">
        <v>27000</v>
      </c>
      <c r="AI843" s="1">
        <v>736364</v>
      </c>
      <c r="AJ843" s="1">
        <v>73636</v>
      </c>
      <c r="AK843" s="1">
        <v>810000</v>
      </c>
      <c r="AL843" s="2">
        <v>736364</v>
      </c>
      <c r="AM843" s="2">
        <v>73636</v>
      </c>
      <c r="AN843" s="22">
        <v>810000</v>
      </c>
      <c r="AP843" t="s">
        <v>84</v>
      </c>
      <c r="AQ843">
        <v>30</v>
      </c>
      <c r="AR843" t="s">
        <v>221</v>
      </c>
      <c r="AS843">
        <v>25003</v>
      </c>
      <c r="AT843" t="b">
        <v>0</v>
      </c>
      <c r="AU843" t="s">
        <v>81</v>
      </c>
      <c r="AW843" t="s">
        <v>222</v>
      </c>
      <c r="AY843" t="s">
        <v>85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810000</v>
      </c>
      <c r="BP843" t="s">
        <v>181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훼밀리팜</v>
      </c>
    </row>
    <row r="844" spans="3:76" ht="16.5" customHeight="1" x14ac:dyDescent="0.3">
      <c r="C844" t="b">
        <v>1</v>
      </c>
      <c r="E844" t="s">
        <v>211</v>
      </c>
      <c r="F844">
        <v>202610070037</v>
      </c>
      <c r="G844" s="21">
        <v>46302</v>
      </c>
      <c r="H844" t="s">
        <v>82</v>
      </c>
      <c r="I844" t="s">
        <v>83</v>
      </c>
      <c r="J844" s="20" t="s">
        <v>212</v>
      </c>
      <c r="K844" s="20" t="s">
        <v>213</v>
      </c>
      <c r="L844" t="s">
        <v>463</v>
      </c>
      <c r="M844" s="20" t="s">
        <v>463</v>
      </c>
      <c r="O844" t="s">
        <v>464</v>
      </c>
      <c r="P844" t="s">
        <v>463</v>
      </c>
      <c r="R844" t="b">
        <v>0</v>
      </c>
      <c r="S844" t="s">
        <v>254</v>
      </c>
      <c r="T844" t="s">
        <v>255</v>
      </c>
      <c r="U844">
        <v>10</v>
      </c>
      <c r="V844" t="s">
        <v>218</v>
      </c>
      <c r="W844" t="s">
        <v>256</v>
      </c>
      <c r="X844" t="s">
        <v>257</v>
      </c>
      <c r="Z844" t="s">
        <v>84</v>
      </c>
      <c r="AA844" s="1">
        <v>6780</v>
      </c>
      <c r="AB844" s="1">
        <v>6102</v>
      </c>
      <c r="AC844">
        <v>20</v>
      </c>
      <c r="AD844" t="b">
        <v>1</v>
      </c>
      <c r="AE844">
        <v>10</v>
      </c>
      <c r="AF844" t="s">
        <v>9</v>
      </c>
      <c r="AG844">
        <v>1</v>
      </c>
      <c r="AH844" s="1">
        <v>6102</v>
      </c>
      <c r="AI844" s="1">
        <v>110945</v>
      </c>
      <c r="AJ844" s="1">
        <v>11095</v>
      </c>
      <c r="AK844" s="1">
        <v>122040</v>
      </c>
      <c r="AL844" s="2">
        <v>110945</v>
      </c>
      <c r="AM844" s="2">
        <v>11095</v>
      </c>
      <c r="AN844" s="22">
        <v>122040</v>
      </c>
      <c r="AP844" t="s">
        <v>84</v>
      </c>
      <c r="AQ844">
        <v>20</v>
      </c>
      <c r="AR844" t="s">
        <v>221</v>
      </c>
      <c r="AS844">
        <v>25005</v>
      </c>
      <c r="AT844" t="b">
        <v>0</v>
      </c>
      <c r="AU844" t="s">
        <v>81</v>
      </c>
      <c r="AW844" t="s">
        <v>222</v>
      </c>
      <c r="AY844" t="s">
        <v>85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122040</v>
      </c>
      <c r="BP844" t="s">
        <v>181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훼밀리팜</v>
      </c>
    </row>
    <row r="845" spans="3:76" ht="16.5" customHeight="1" x14ac:dyDescent="0.3">
      <c r="C845" t="b">
        <v>1</v>
      </c>
      <c r="E845" t="s">
        <v>211</v>
      </c>
      <c r="F845">
        <v>202610070037</v>
      </c>
      <c r="G845" s="21">
        <v>46302</v>
      </c>
      <c r="H845" t="s">
        <v>82</v>
      </c>
      <c r="I845" t="s">
        <v>83</v>
      </c>
      <c r="J845" s="20" t="s">
        <v>212</v>
      </c>
      <c r="K845" s="20" t="s">
        <v>213</v>
      </c>
      <c r="L845" t="s">
        <v>463</v>
      </c>
      <c r="M845" s="20" t="s">
        <v>463</v>
      </c>
      <c r="O845" t="s">
        <v>464</v>
      </c>
      <c r="P845" t="s">
        <v>463</v>
      </c>
      <c r="R845" t="b">
        <v>0</v>
      </c>
      <c r="S845" t="s">
        <v>216</v>
      </c>
      <c r="T845" t="s">
        <v>217</v>
      </c>
      <c r="U845">
        <v>90</v>
      </c>
      <c r="V845" t="s">
        <v>218</v>
      </c>
      <c r="W845" t="s">
        <v>219</v>
      </c>
      <c r="X845" t="s">
        <v>220</v>
      </c>
      <c r="Z845" t="s">
        <v>84</v>
      </c>
      <c r="AA845" s="1">
        <v>36000</v>
      </c>
      <c r="AB845" s="1">
        <v>32400</v>
      </c>
      <c r="AC845">
        <v>7</v>
      </c>
      <c r="AD845" t="b">
        <v>1</v>
      </c>
      <c r="AE845">
        <v>10</v>
      </c>
      <c r="AF845" t="s">
        <v>9</v>
      </c>
      <c r="AG845">
        <v>1</v>
      </c>
      <c r="AH845" s="1">
        <v>32400</v>
      </c>
      <c r="AI845" s="1">
        <v>206181.85</v>
      </c>
      <c r="AJ845" s="1">
        <v>20618.150000000001</v>
      </c>
      <c r="AK845" s="1">
        <v>226800</v>
      </c>
      <c r="AL845" s="2">
        <v>206182</v>
      </c>
      <c r="AM845" s="2">
        <v>20618</v>
      </c>
      <c r="AN845" s="22">
        <v>226800</v>
      </c>
      <c r="AP845" t="s">
        <v>84</v>
      </c>
      <c r="AQ845">
        <v>7</v>
      </c>
      <c r="AR845" t="s">
        <v>221</v>
      </c>
      <c r="AS845">
        <v>26004</v>
      </c>
      <c r="AT845" t="b">
        <v>0</v>
      </c>
      <c r="AU845" t="s">
        <v>81</v>
      </c>
      <c r="AW845" t="s">
        <v>222</v>
      </c>
      <c r="AY845" t="s">
        <v>85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226800</v>
      </c>
      <c r="BP845" t="s">
        <v>181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훼밀리팜</v>
      </c>
    </row>
    <row r="846" spans="3:76" ht="16.5" customHeight="1" x14ac:dyDescent="0.3">
      <c r="C846" t="b">
        <v>1</v>
      </c>
      <c r="E846" t="s">
        <v>211</v>
      </c>
      <c r="F846">
        <v>202610070037</v>
      </c>
      <c r="G846" s="21">
        <v>46302</v>
      </c>
      <c r="H846" t="s">
        <v>82</v>
      </c>
      <c r="I846" t="s">
        <v>83</v>
      </c>
      <c r="J846" s="20" t="s">
        <v>212</v>
      </c>
      <c r="K846" s="20" t="s">
        <v>213</v>
      </c>
      <c r="L846" t="s">
        <v>463</v>
      </c>
      <c r="M846" s="20" t="s">
        <v>463</v>
      </c>
      <c r="O846" t="s">
        <v>464</v>
      </c>
      <c r="P846" t="s">
        <v>463</v>
      </c>
      <c r="R846" t="b">
        <v>0</v>
      </c>
      <c r="S846" t="s">
        <v>216</v>
      </c>
      <c r="T846" t="s">
        <v>217</v>
      </c>
      <c r="U846">
        <v>90</v>
      </c>
      <c r="V846" t="s">
        <v>218</v>
      </c>
      <c r="W846" t="s">
        <v>219</v>
      </c>
      <c r="X846" t="s">
        <v>220</v>
      </c>
      <c r="Z846" t="s">
        <v>84</v>
      </c>
      <c r="AA846" s="1">
        <v>36000</v>
      </c>
      <c r="AB846" s="1">
        <v>32400</v>
      </c>
      <c r="AC846">
        <v>13</v>
      </c>
      <c r="AD846" t="b">
        <v>1</v>
      </c>
      <c r="AE846">
        <v>10</v>
      </c>
      <c r="AF846" t="s">
        <v>9</v>
      </c>
      <c r="AG846">
        <v>1</v>
      </c>
      <c r="AH846" s="1">
        <v>32400</v>
      </c>
      <c r="AI846" s="1">
        <v>382909.15</v>
      </c>
      <c r="AJ846" s="1">
        <v>38290.85</v>
      </c>
      <c r="AK846" s="1">
        <v>421200</v>
      </c>
      <c r="AL846" s="2">
        <v>382909</v>
      </c>
      <c r="AM846" s="2">
        <v>38291</v>
      </c>
      <c r="AN846" s="22">
        <v>421200</v>
      </c>
      <c r="AP846" t="s">
        <v>84</v>
      </c>
      <c r="AQ846">
        <v>13</v>
      </c>
      <c r="AR846" t="s">
        <v>221</v>
      </c>
      <c r="AS846">
        <v>26003</v>
      </c>
      <c r="AT846" t="b">
        <v>0</v>
      </c>
      <c r="AU846" t="s">
        <v>81</v>
      </c>
      <c r="AW846" t="s">
        <v>222</v>
      </c>
      <c r="AY846" t="s">
        <v>85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421200</v>
      </c>
      <c r="BP846" t="s">
        <v>181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훼밀리팜</v>
      </c>
    </row>
    <row r="847" spans="3:76" ht="16.5" customHeight="1" x14ac:dyDescent="0.3">
      <c r="C847" t="b">
        <v>1</v>
      </c>
      <c r="E847" t="s">
        <v>211</v>
      </c>
      <c r="F847">
        <v>202610070037</v>
      </c>
      <c r="G847" s="21">
        <v>46302</v>
      </c>
      <c r="H847" t="s">
        <v>82</v>
      </c>
      <c r="I847" t="s">
        <v>83</v>
      </c>
      <c r="J847" s="20" t="s">
        <v>212</v>
      </c>
      <c r="K847" s="20" t="s">
        <v>213</v>
      </c>
      <c r="L847" t="s">
        <v>463</v>
      </c>
      <c r="M847" s="20" t="s">
        <v>463</v>
      </c>
      <c r="O847" t="s">
        <v>464</v>
      </c>
      <c r="P847" t="s">
        <v>463</v>
      </c>
      <c r="R847" t="b">
        <v>0</v>
      </c>
      <c r="S847" t="s">
        <v>328</v>
      </c>
      <c r="T847" t="s">
        <v>329</v>
      </c>
      <c r="U847">
        <v>300</v>
      </c>
      <c r="V847" t="s">
        <v>234</v>
      </c>
      <c r="W847" t="s">
        <v>235</v>
      </c>
      <c r="X847" t="s">
        <v>330</v>
      </c>
      <c r="Z847" t="s">
        <v>84</v>
      </c>
      <c r="AA847" s="1">
        <v>111600</v>
      </c>
      <c r="AB847" s="1">
        <v>100440</v>
      </c>
      <c r="AC847">
        <v>10</v>
      </c>
      <c r="AD847" t="b">
        <v>1</v>
      </c>
      <c r="AE847">
        <v>10</v>
      </c>
      <c r="AF847" t="s">
        <v>9</v>
      </c>
      <c r="AG847">
        <v>1</v>
      </c>
      <c r="AH847" s="1">
        <v>100440</v>
      </c>
      <c r="AI847" s="1">
        <v>913091</v>
      </c>
      <c r="AJ847" s="1">
        <v>91309</v>
      </c>
      <c r="AK847" s="1">
        <v>1004400</v>
      </c>
      <c r="AL847" s="2">
        <v>913091</v>
      </c>
      <c r="AM847" s="2">
        <v>91309</v>
      </c>
      <c r="AN847" s="22">
        <v>1004400</v>
      </c>
      <c r="AP847" t="s">
        <v>84</v>
      </c>
      <c r="AQ847">
        <v>10</v>
      </c>
      <c r="AR847" t="s">
        <v>221</v>
      </c>
      <c r="AS847">
        <v>25003</v>
      </c>
      <c r="AT847" t="b">
        <v>0</v>
      </c>
      <c r="AU847" t="s">
        <v>81</v>
      </c>
      <c r="AW847" t="s">
        <v>222</v>
      </c>
      <c r="AY847" t="s">
        <v>85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1004400</v>
      </c>
      <c r="BP847" t="s">
        <v>181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훼밀리팜</v>
      </c>
    </row>
    <row r="848" spans="3:76" ht="16.5" customHeight="1" x14ac:dyDescent="0.3">
      <c r="C848" t="b">
        <v>1</v>
      </c>
      <c r="E848" t="s">
        <v>211</v>
      </c>
      <c r="F848">
        <v>202610070037</v>
      </c>
      <c r="G848" s="21">
        <v>46302</v>
      </c>
      <c r="H848" t="s">
        <v>82</v>
      </c>
      <c r="I848" t="s">
        <v>83</v>
      </c>
      <c r="J848" s="20" t="s">
        <v>212</v>
      </c>
      <c r="K848" s="20" t="s">
        <v>213</v>
      </c>
      <c r="L848" t="s">
        <v>463</v>
      </c>
      <c r="M848" s="20" t="s">
        <v>463</v>
      </c>
      <c r="O848" t="s">
        <v>464</v>
      </c>
      <c r="P848" t="s">
        <v>463</v>
      </c>
      <c r="R848" t="b">
        <v>0</v>
      </c>
      <c r="S848" t="s">
        <v>337</v>
      </c>
      <c r="T848" t="s">
        <v>338</v>
      </c>
      <c r="U848">
        <v>100</v>
      </c>
      <c r="V848" t="s">
        <v>234</v>
      </c>
      <c r="W848" t="s">
        <v>235</v>
      </c>
      <c r="X848" t="s">
        <v>330</v>
      </c>
      <c r="Z848" t="s">
        <v>84</v>
      </c>
      <c r="AA848" s="1">
        <v>33000</v>
      </c>
      <c r="AB848" s="1">
        <v>29700</v>
      </c>
      <c r="AC848">
        <v>10</v>
      </c>
      <c r="AD848" t="b">
        <v>1</v>
      </c>
      <c r="AE848">
        <v>10</v>
      </c>
      <c r="AF848" t="s">
        <v>9</v>
      </c>
      <c r="AG848">
        <v>1</v>
      </c>
      <c r="AH848" s="1">
        <v>29700</v>
      </c>
      <c r="AI848" s="1">
        <v>270000</v>
      </c>
      <c r="AJ848" s="1">
        <v>27000</v>
      </c>
      <c r="AK848" s="1">
        <v>297000</v>
      </c>
      <c r="AL848" s="2">
        <v>270000</v>
      </c>
      <c r="AM848" s="2">
        <v>27000</v>
      </c>
      <c r="AN848" s="22">
        <v>297000</v>
      </c>
      <c r="AP848" t="s">
        <v>84</v>
      </c>
      <c r="AQ848">
        <v>10</v>
      </c>
      <c r="AR848" t="s">
        <v>221</v>
      </c>
      <c r="AS848" t="s">
        <v>981</v>
      </c>
      <c r="AT848" t="b">
        <v>0</v>
      </c>
      <c r="AU848" t="s">
        <v>81</v>
      </c>
      <c r="AW848" t="s">
        <v>222</v>
      </c>
      <c r="AY848" t="s">
        <v>85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297000</v>
      </c>
      <c r="BP848" t="s">
        <v>181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훼밀리팜</v>
      </c>
    </row>
    <row r="849" spans="3:76" ht="16.5" customHeight="1" x14ac:dyDescent="0.3">
      <c r="C849" t="b">
        <v>1</v>
      </c>
      <c r="E849" t="s">
        <v>211</v>
      </c>
      <c r="F849">
        <v>202610070038</v>
      </c>
      <c r="G849" s="21">
        <v>46302</v>
      </c>
      <c r="H849" t="s">
        <v>82</v>
      </c>
      <c r="I849" t="s">
        <v>83</v>
      </c>
      <c r="J849" s="20" t="s">
        <v>212</v>
      </c>
      <c r="K849" s="20" t="s">
        <v>213</v>
      </c>
      <c r="L849" t="s">
        <v>501</v>
      </c>
      <c r="M849" s="20" t="s">
        <v>501</v>
      </c>
      <c r="O849" t="s">
        <v>502</v>
      </c>
      <c r="P849" t="s">
        <v>501</v>
      </c>
      <c r="R849" t="b">
        <v>0</v>
      </c>
      <c r="S849" t="s">
        <v>223</v>
      </c>
      <c r="T849" t="s">
        <v>224</v>
      </c>
      <c r="U849">
        <v>300</v>
      </c>
      <c r="V849" t="s">
        <v>218</v>
      </c>
      <c r="W849" t="s">
        <v>219</v>
      </c>
      <c r="X849" t="s">
        <v>225</v>
      </c>
      <c r="Z849" t="s">
        <v>84</v>
      </c>
      <c r="AA849" s="1">
        <v>44400</v>
      </c>
      <c r="AB849" s="1">
        <v>39960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39960</v>
      </c>
      <c r="AI849" s="1">
        <v>363273</v>
      </c>
      <c r="AJ849" s="1">
        <v>36327</v>
      </c>
      <c r="AK849" s="1">
        <v>399600</v>
      </c>
      <c r="AL849" s="2">
        <v>363273</v>
      </c>
      <c r="AM849" s="2">
        <v>36327</v>
      </c>
      <c r="AN849" s="22">
        <v>399600</v>
      </c>
      <c r="AP849" t="s">
        <v>84</v>
      </c>
      <c r="AQ849">
        <v>10</v>
      </c>
      <c r="AR849" t="s">
        <v>221</v>
      </c>
      <c r="AS849" t="s">
        <v>1064</v>
      </c>
      <c r="AT849" t="b">
        <v>0</v>
      </c>
      <c r="AU849" t="s">
        <v>81</v>
      </c>
      <c r="AW849" t="s">
        <v>222</v>
      </c>
      <c r="AY849" t="s">
        <v>85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399600</v>
      </c>
      <c r="BP849" t="s">
        <v>181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광주태전</v>
      </c>
    </row>
    <row r="850" spans="3:76" ht="16.5" customHeight="1" x14ac:dyDescent="0.3">
      <c r="C850" t="b">
        <v>1</v>
      </c>
      <c r="E850" t="s">
        <v>211</v>
      </c>
      <c r="F850">
        <v>202610070038</v>
      </c>
      <c r="G850" s="21">
        <v>46302</v>
      </c>
      <c r="H850" t="s">
        <v>82</v>
      </c>
      <c r="I850" t="s">
        <v>83</v>
      </c>
      <c r="J850" s="20" t="s">
        <v>212</v>
      </c>
      <c r="K850" s="20" t="s">
        <v>213</v>
      </c>
      <c r="L850" t="s">
        <v>501</v>
      </c>
      <c r="M850" s="20" t="s">
        <v>501</v>
      </c>
      <c r="O850" t="s">
        <v>502</v>
      </c>
      <c r="P850" t="s">
        <v>501</v>
      </c>
      <c r="R850" t="b">
        <v>0</v>
      </c>
      <c r="S850" t="s">
        <v>379</v>
      </c>
      <c r="T850" t="s">
        <v>299</v>
      </c>
      <c r="U850">
        <v>100</v>
      </c>
      <c r="V850" t="s">
        <v>86</v>
      </c>
      <c r="W850" t="s">
        <v>283</v>
      </c>
      <c r="X850" t="s">
        <v>284</v>
      </c>
      <c r="Z850" t="s">
        <v>84</v>
      </c>
      <c r="AA850" s="1">
        <v>37300</v>
      </c>
      <c r="AB850" s="1">
        <v>33570</v>
      </c>
      <c r="AC850">
        <v>5</v>
      </c>
      <c r="AD850" t="b">
        <v>1</v>
      </c>
      <c r="AE850">
        <v>10</v>
      </c>
      <c r="AF850" t="s">
        <v>9</v>
      </c>
      <c r="AG850">
        <v>1</v>
      </c>
      <c r="AH850" s="1">
        <v>33570</v>
      </c>
      <c r="AI850" s="1">
        <v>152591</v>
      </c>
      <c r="AJ850" s="1">
        <v>15259</v>
      </c>
      <c r="AK850" s="1">
        <v>167850</v>
      </c>
      <c r="AL850" s="2">
        <v>152591</v>
      </c>
      <c r="AM850" s="2">
        <v>15259</v>
      </c>
      <c r="AN850" s="22">
        <v>167850</v>
      </c>
      <c r="AP850" t="s">
        <v>84</v>
      </c>
      <c r="AQ850">
        <v>5</v>
      </c>
      <c r="AR850" t="s">
        <v>221</v>
      </c>
      <c r="AS850">
        <v>26001</v>
      </c>
      <c r="AT850" t="b">
        <v>0</v>
      </c>
      <c r="AU850" t="s">
        <v>81</v>
      </c>
      <c r="AW850" t="s">
        <v>222</v>
      </c>
      <c r="AY850" t="s">
        <v>85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167850</v>
      </c>
      <c r="BP850" t="s">
        <v>86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광주태전</v>
      </c>
    </row>
    <row r="851" spans="3:76" ht="16.5" customHeight="1" x14ac:dyDescent="0.3">
      <c r="C851" t="b">
        <v>1</v>
      </c>
      <c r="E851" t="s">
        <v>211</v>
      </c>
      <c r="F851">
        <v>202610070039</v>
      </c>
      <c r="G851" s="21">
        <v>46302</v>
      </c>
      <c r="H851" t="s">
        <v>82</v>
      </c>
      <c r="I851" t="s">
        <v>83</v>
      </c>
      <c r="J851" s="20" t="s">
        <v>212</v>
      </c>
      <c r="K851" s="20" t="s">
        <v>213</v>
      </c>
      <c r="L851" t="s">
        <v>555</v>
      </c>
      <c r="M851" s="20" t="s">
        <v>555</v>
      </c>
      <c r="O851" t="s">
        <v>556</v>
      </c>
      <c r="P851" t="s">
        <v>555</v>
      </c>
      <c r="R851" t="b">
        <v>0</v>
      </c>
      <c r="S851" t="s">
        <v>340</v>
      </c>
      <c r="T851" t="s">
        <v>341</v>
      </c>
      <c r="U851">
        <v>100</v>
      </c>
      <c r="V851" t="s">
        <v>218</v>
      </c>
      <c r="W851" t="s">
        <v>219</v>
      </c>
      <c r="X851" t="s">
        <v>225</v>
      </c>
      <c r="Z851" t="s">
        <v>84</v>
      </c>
      <c r="AA851" s="1">
        <v>209100</v>
      </c>
      <c r="AB851" s="1">
        <v>188190</v>
      </c>
      <c r="AC851">
        <v>30</v>
      </c>
      <c r="AD851" t="b">
        <v>1</v>
      </c>
      <c r="AE851">
        <v>10</v>
      </c>
      <c r="AF851" t="s">
        <v>9</v>
      </c>
      <c r="AG851">
        <v>1</v>
      </c>
      <c r="AH851" s="1">
        <v>188190</v>
      </c>
      <c r="AI851" s="1">
        <v>5132455</v>
      </c>
      <c r="AJ851" s="1">
        <v>513245</v>
      </c>
      <c r="AK851" s="1">
        <v>5645700</v>
      </c>
      <c r="AL851" s="2">
        <v>5132455</v>
      </c>
      <c r="AM851" s="2">
        <v>513245</v>
      </c>
      <c r="AN851" s="22">
        <v>5645700</v>
      </c>
      <c r="AP851" t="s">
        <v>84</v>
      </c>
      <c r="AQ851">
        <v>30</v>
      </c>
      <c r="AR851" t="s">
        <v>221</v>
      </c>
      <c r="AS851">
        <v>24005</v>
      </c>
      <c r="AT851" t="b">
        <v>0</v>
      </c>
      <c r="AU851" t="s">
        <v>81</v>
      </c>
      <c r="AW851" t="s">
        <v>222</v>
      </c>
      <c r="AY851" t="s">
        <v>85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5645700</v>
      </c>
      <c r="BP851" t="s">
        <v>181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도원약품</v>
      </c>
    </row>
    <row r="852" spans="3:76" ht="16.5" customHeight="1" x14ac:dyDescent="0.3">
      <c r="C852" t="b">
        <v>1</v>
      </c>
      <c r="E852" t="s">
        <v>211</v>
      </c>
      <c r="F852">
        <v>202610070039</v>
      </c>
      <c r="G852" s="21">
        <v>46302</v>
      </c>
      <c r="H852" t="s">
        <v>82</v>
      </c>
      <c r="I852" t="s">
        <v>83</v>
      </c>
      <c r="J852" s="20" t="s">
        <v>212</v>
      </c>
      <c r="K852" s="20" t="s">
        <v>213</v>
      </c>
      <c r="L852" t="s">
        <v>555</v>
      </c>
      <c r="M852" s="20" t="s">
        <v>555</v>
      </c>
      <c r="O852" t="s">
        <v>556</v>
      </c>
      <c r="P852" t="s">
        <v>555</v>
      </c>
      <c r="R852" t="b">
        <v>0</v>
      </c>
      <c r="S852" t="s">
        <v>343</v>
      </c>
      <c r="T852" t="s">
        <v>325</v>
      </c>
      <c r="U852">
        <v>100</v>
      </c>
      <c r="V852" t="s">
        <v>218</v>
      </c>
      <c r="W852" t="s">
        <v>219</v>
      </c>
      <c r="X852" t="s">
        <v>225</v>
      </c>
      <c r="Z852" t="s">
        <v>84</v>
      </c>
      <c r="AA852" s="1">
        <v>175100</v>
      </c>
      <c r="AB852" s="1">
        <v>157590</v>
      </c>
      <c r="AC852">
        <v>30</v>
      </c>
      <c r="AD852" t="b">
        <v>1</v>
      </c>
      <c r="AE852">
        <v>10</v>
      </c>
      <c r="AF852" t="s">
        <v>9</v>
      </c>
      <c r="AG852">
        <v>1</v>
      </c>
      <c r="AH852" s="1">
        <v>157590</v>
      </c>
      <c r="AI852" s="1">
        <v>4297909</v>
      </c>
      <c r="AJ852" s="1">
        <v>429791</v>
      </c>
      <c r="AK852" s="1">
        <v>4727700</v>
      </c>
      <c r="AL852" s="2">
        <v>4297909</v>
      </c>
      <c r="AM852" s="2">
        <v>429791</v>
      </c>
      <c r="AN852" s="22">
        <v>4727700</v>
      </c>
      <c r="AP852" t="s">
        <v>84</v>
      </c>
      <c r="AQ852">
        <v>30</v>
      </c>
      <c r="AR852" t="s">
        <v>221</v>
      </c>
      <c r="AS852" t="s">
        <v>344</v>
      </c>
      <c r="AT852" t="b">
        <v>0</v>
      </c>
      <c r="AU852" t="s">
        <v>81</v>
      </c>
      <c r="AW852" t="s">
        <v>222</v>
      </c>
      <c r="AY852" t="s">
        <v>85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4727700</v>
      </c>
      <c r="BP852" t="s">
        <v>181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도원약품</v>
      </c>
    </row>
    <row r="853" spans="3:76" ht="16.5" customHeight="1" x14ac:dyDescent="0.3">
      <c r="C853" t="b">
        <v>1</v>
      </c>
      <c r="E853" t="s">
        <v>211</v>
      </c>
      <c r="F853">
        <v>202610070040</v>
      </c>
      <c r="G853" s="21">
        <v>46302</v>
      </c>
      <c r="H853" t="s">
        <v>82</v>
      </c>
      <c r="I853" t="s">
        <v>83</v>
      </c>
      <c r="J853" s="20" t="s">
        <v>212</v>
      </c>
      <c r="K853" s="20" t="s">
        <v>213</v>
      </c>
      <c r="L853" t="s">
        <v>550</v>
      </c>
      <c r="M853" s="20" t="s">
        <v>550</v>
      </c>
      <c r="O853" t="s">
        <v>551</v>
      </c>
      <c r="P853" t="s">
        <v>550</v>
      </c>
      <c r="R853" t="b">
        <v>0</v>
      </c>
      <c r="S853" t="s">
        <v>290</v>
      </c>
      <c r="T853" t="s">
        <v>291</v>
      </c>
      <c r="U853">
        <v>30</v>
      </c>
      <c r="V853" t="s">
        <v>234</v>
      </c>
      <c r="W853" t="s">
        <v>235</v>
      </c>
      <c r="X853" t="s">
        <v>236</v>
      </c>
      <c r="Z853" t="s">
        <v>84</v>
      </c>
      <c r="AA853" s="1">
        <v>21000</v>
      </c>
      <c r="AB853" s="1">
        <v>18630</v>
      </c>
      <c r="AC853">
        <v>180</v>
      </c>
      <c r="AD853" t="b">
        <v>1</v>
      </c>
      <c r="AE853">
        <v>10</v>
      </c>
      <c r="AF853" t="s">
        <v>9</v>
      </c>
      <c r="AG853">
        <v>1</v>
      </c>
      <c r="AH853" s="1">
        <v>18630</v>
      </c>
      <c r="AI853" s="1">
        <v>3048545</v>
      </c>
      <c r="AJ853" s="1">
        <v>304855</v>
      </c>
      <c r="AK853" s="1">
        <v>3353400</v>
      </c>
      <c r="AL853" s="2">
        <v>3048545</v>
      </c>
      <c r="AM853" s="2">
        <v>304855</v>
      </c>
      <c r="AN853" s="22">
        <v>3353400</v>
      </c>
      <c r="AP853" t="s">
        <v>84</v>
      </c>
      <c r="AQ853">
        <v>180</v>
      </c>
      <c r="AR853" t="s">
        <v>221</v>
      </c>
      <c r="AS853">
        <v>26001</v>
      </c>
      <c r="AT853" t="b">
        <v>0</v>
      </c>
      <c r="AU853" t="s">
        <v>81</v>
      </c>
      <c r="AW853" s="25" t="s">
        <v>222</v>
      </c>
      <c r="AY853" t="s">
        <v>85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3353400</v>
      </c>
      <c r="BP853" t="s">
        <v>181</v>
      </c>
      <c r="BQ853" s="25"/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제일팜</v>
      </c>
    </row>
    <row r="854" spans="3:76" ht="16.5" customHeight="1" x14ac:dyDescent="0.3">
      <c r="C854" t="b">
        <v>1</v>
      </c>
      <c r="E854" t="s">
        <v>211</v>
      </c>
      <c r="F854">
        <v>202610070040</v>
      </c>
      <c r="G854" s="21">
        <v>46302</v>
      </c>
      <c r="H854" t="s">
        <v>82</v>
      </c>
      <c r="I854" t="s">
        <v>83</v>
      </c>
      <c r="J854" s="20" t="s">
        <v>212</v>
      </c>
      <c r="K854" s="20" t="s">
        <v>213</v>
      </c>
      <c r="L854" t="s">
        <v>550</v>
      </c>
      <c r="M854" s="20" t="s">
        <v>550</v>
      </c>
      <c r="O854" t="s">
        <v>551</v>
      </c>
      <c r="P854" t="s">
        <v>550</v>
      </c>
      <c r="R854" t="b">
        <v>0</v>
      </c>
      <c r="S854" t="s">
        <v>296</v>
      </c>
      <c r="T854" t="s">
        <v>297</v>
      </c>
      <c r="U854">
        <v>300</v>
      </c>
      <c r="V854" t="s">
        <v>234</v>
      </c>
      <c r="W854" t="s">
        <v>235</v>
      </c>
      <c r="X854" t="s">
        <v>236</v>
      </c>
      <c r="Z854" t="s">
        <v>84</v>
      </c>
      <c r="AA854" s="1">
        <v>43500</v>
      </c>
      <c r="AB854" s="1">
        <v>39150</v>
      </c>
      <c r="AC854">
        <v>10</v>
      </c>
      <c r="AD854" t="b">
        <v>1</v>
      </c>
      <c r="AE854">
        <v>10</v>
      </c>
      <c r="AF854" t="s">
        <v>9</v>
      </c>
      <c r="AG854">
        <v>1</v>
      </c>
      <c r="AH854" s="1">
        <v>39150</v>
      </c>
      <c r="AI854" s="1">
        <v>355909</v>
      </c>
      <c r="AJ854" s="1">
        <v>35591</v>
      </c>
      <c r="AK854" s="1">
        <v>391500</v>
      </c>
      <c r="AL854" s="2">
        <v>355909</v>
      </c>
      <c r="AM854" s="2">
        <v>35591</v>
      </c>
      <c r="AN854" s="22">
        <v>391500</v>
      </c>
      <c r="AP854" t="s">
        <v>84</v>
      </c>
      <c r="AQ854">
        <v>10</v>
      </c>
      <c r="AR854" t="s">
        <v>221</v>
      </c>
      <c r="AS854">
        <v>24003</v>
      </c>
      <c r="AT854" t="b">
        <v>0</v>
      </c>
      <c r="AU854" t="s">
        <v>81</v>
      </c>
      <c r="AW854" s="25" t="s">
        <v>222</v>
      </c>
      <c r="AY854" t="s">
        <v>85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391500</v>
      </c>
      <c r="BP854" t="s">
        <v>181</v>
      </c>
      <c r="BQ854" s="25"/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제일팜</v>
      </c>
    </row>
    <row r="855" spans="3:76" ht="16.5" customHeight="1" x14ac:dyDescent="0.3">
      <c r="C855" t="b">
        <v>1</v>
      </c>
      <c r="E855" t="s">
        <v>211</v>
      </c>
      <c r="F855">
        <v>202610070040</v>
      </c>
      <c r="G855" s="21">
        <v>46302</v>
      </c>
      <c r="H855" t="s">
        <v>82</v>
      </c>
      <c r="I855" t="s">
        <v>83</v>
      </c>
      <c r="J855" s="20" t="s">
        <v>212</v>
      </c>
      <c r="K855" s="20" t="s">
        <v>213</v>
      </c>
      <c r="L855" t="s">
        <v>550</v>
      </c>
      <c r="M855" s="20" t="s">
        <v>550</v>
      </c>
      <c r="O855" t="s">
        <v>551</v>
      </c>
      <c r="P855" t="s">
        <v>550</v>
      </c>
      <c r="R855" t="b">
        <v>0</v>
      </c>
      <c r="S855" t="s">
        <v>272</v>
      </c>
      <c r="T855" t="s">
        <v>230</v>
      </c>
      <c r="U855">
        <v>300</v>
      </c>
      <c r="V855" t="s">
        <v>218</v>
      </c>
      <c r="W855" t="s">
        <v>219</v>
      </c>
      <c r="X855" t="s">
        <v>225</v>
      </c>
      <c r="Z855" t="s">
        <v>84</v>
      </c>
      <c r="AA855" s="1">
        <v>37500</v>
      </c>
      <c r="AB855" s="1">
        <v>33750</v>
      </c>
      <c r="AC855">
        <v>10</v>
      </c>
      <c r="AD855" t="b">
        <v>1</v>
      </c>
      <c r="AE855">
        <v>10</v>
      </c>
      <c r="AF855" t="s">
        <v>9</v>
      </c>
      <c r="AG855">
        <v>1</v>
      </c>
      <c r="AH855" s="1">
        <v>33750</v>
      </c>
      <c r="AI855" s="1">
        <v>306818</v>
      </c>
      <c r="AJ855" s="1">
        <v>30682</v>
      </c>
      <c r="AK855" s="1">
        <v>337500</v>
      </c>
      <c r="AL855" s="2">
        <v>306818</v>
      </c>
      <c r="AM855" s="2">
        <v>30682</v>
      </c>
      <c r="AN855" s="22">
        <v>337500</v>
      </c>
      <c r="AP855" t="s">
        <v>84</v>
      </c>
      <c r="AQ855">
        <v>10</v>
      </c>
      <c r="AR855" t="s">
        <v>221</v>
      </c>
      <c r="AS855" t="s">
        <v>1049</v>
      </c>
      <c r="AT855" t="b">
        <v>0</v>
      </c>
      <c r="AU855" t="s">
        <v>81</v>
      </c>
      <c r="AW855" s="25" t="s">
        <v>222</v>
      </c>
      <c r="AY855" t="s">
        <v>85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337500</v>
      </c>
      <c r="BP855" t="s">
        <v>181</v>
      </c>
      <c r="BQ855" s="25"/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제일팜</v>
      </c>
    </row>
    <row r="856" spans="3:76" ht="16.5" customHeight="1" x14ac:dyDescent="0.3">
      <c r="C856" t="b">
        <v>1</v>
      </c>
      <c r="E856" t="s">
        <v>211</v>
      </c>
      <c r="F856">
        <v>202610070040</v>
      </c>
      <c r="G856" s="21">
        <v>46302</v>
      </c>
      <c r="H856" t="s">
        <v>82</v>
      </c>
      <c r="I856" t="s">
        <v>83</v>
      </c>
      <c r="J856" s="20" t="s">
        <v>212</v>
      </c>
      <c r="K856" s="20" t="s">
        <v>213</v>
      </c>
      <c r="L856" t="s">
        <v>550</v>
      </c>
      <c r="M856" s="20" t="s">
        <v>550</v>
      </c>
      <c r="O856" t="s">
        <v>551</v>
      </c>
      <c r="P856" t="s">
        <v>550</v>
      </c>
      <c r="R856" t="b">
        <v>0</v>
      </c>
      <c r="S856" t="s">
        <v>223</v>
      </c>
      <c r="T856" t="s">
        <v>224</v>
      </c>
      <c r="U856">
        <v>300</v>
      </c>
      <c r="V856" t="s">
        <v>218</v>
      </c>
      <c r="W856" t="s">
        <v>219</v>
      </c>
      <c r="X856" t="s">
        <v>225</v>
      </c>
      <c r="Z856" t="s">
        <v>84</v>
      </c>
      <c r="AA856" s="1">
        <v>44400</v>
      </c>
      <c r="AB856" s="1">
        <v>39960</v>
      </c>
      <c r="AC856">
        <v>10</v>
      </c>
      <c r="AD856" t="b">
        <v>1</v>
      </c>
      <c r="AE856">
        <v>10</v>
      </c>
      <c r="AF856" t="s">
        <v>9</v>
      </c>
      <c r="AG856">
        <v>1</v>
      </c>
      <c r="AH856" s="1">
        <v>39960</v>
      </c>
      <c r="AI856" s="1">
        <v>363273</v>
      </c>
      <c r="AJ856" s="1">
        <v>36327</v>
      </c>
      <c r="AK856" s="1">
        <v>399600</v>
      </c>
      <c r="AL856" s="2">
        <v>363273</v>
      </c>
      <c r="AM856" s="2">
        <v>36327</v>
      </c>
      <c r="AN856" s="22">
        <v>399600</v>
      </c>
      <c r="AP856" t="s">
        <v>84</v>
      </c>
      <c r="AQ856">
        <v>10</v>
      </c>
      <c r="AR856" t="s">
        <v>221</v>
      </c>
      <c r="AS856" t="s">
        <v>1064</v>
      </c>
      <c r="AT856" t="b">
        <v>0</v>
      </c>
      <c r="AU856" t="s">
        <v>81</v>
      </c>
      <c r="AW856" t="s">
        <v>222</v>
      </c>
      <c r="AY856" t="s">
        <v>85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399600</v>
      </c>
      <c r="BP856" t="s">
        <v>181</v>
      </c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제일팜</v>
      </c>
    </row>
    <row r="857" spans="3:76" ht="16.5" customHeight="1" x14ac:dyDescent="0.3">
      <c r="C857" t="b">
        <v>1</v>
      </c>
      <c r="E857" t="s">
        <v>211</v>
      </c>
      <c r="F857">
        <v>202610070041</v>
      </c>
      <c r="G857" s="21">
        <v>46302</v>
      </c>
      <c r="H857" t="s">
        <v>82</v>
      </c>
      <c r="I857" t="s">
        <v>83</v>
      </c>
      <c r="J857" s="20" t="s">
        <v>212</v>
      </c>
      <c r="K857" s="20" t="s">
        <v>213</v>
      </c>
      <c r="L857" t="s">
        <v>607</v>
      </c>
      <c r="M857" s="20" t="s">
        <v>607</v>
      </c>
      <c r="O857" t="s">
        <v>951</v>
      </c>
      <c r="P857" t="s">
        <v>607</v>
      </c>
      <c r="R857" t="b">
        <v>0</v>
      </c>
      <c r="S857" t="s">
        <v>294</v>
      </c>
      <c r="T857" t="s">
        <v>295</v>
      </c>
      <c r="U857">
        <v>21</v>
      </c>
      <c r="V857" t="s">
        <v>218</v>
      </c>
      <c r="W857" t="s">
        <v>219</v>
      </c>
      <c r="X857" t="s">
        <v>225</v>
      </c>
      <c r="Z857" t="s">
        <v>84</v>
      </c>
      <c r="AA857" s="1">
        <v>25200</v>
      </c>
      <c r="AB857" s="1">
        <v>22680</v>
      </c>
      <c r="AC857">
        <v>100</v>
      </c>
      <c r="AD857" t="b">
        <v>1</v>
      </c>
      <c r="AE857">
        <v>10</v>
      </c>
      <c r="AF857" t="s">
        <v>9</v>
      </c>
      <c r="AG857">
        <v>1</v>
      </c>
      <c r="AH857" s="1">
        <v>22680</v>
      </c>
      <c r="AI857" s="1">
        <v>2061818</v>
      </c>
      <c r="AJ857" s="1">
        <v>206182</v>
      </c>
      <c r="AK857" s="1">
        <v>2268000</v>
      </c>
      <c r="AL857" s="2">
        <v>2061818</v>
      </c>
      <c r="AM857" s="2">
        <v>206182</v>
      </c>
      <c r="AN857" s="22">
        <v>2268000</v>
      </c>
      <c r="AP857" t="s">
        <v>84</v>
      </c>
      <c r="AQ857">
        <v>100</v>
      </c>
      <c r="AR857" t="s">
        <v>221</v>
      </c>
      <c r="AS857">
        <v>26004</v>
      </c>
      <c r="AT857" t="b">
        <v>0</v>
      </c>
      <c r="AU857" t="s">
        <v>81</v>
      </c>
      <c r="AW857" t="s">
        <v>222</v>
      </c>
      <c r="AY857" t="s">
        <v>85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2268000</v>
      </c>
      <c r="BP857" t="s">
        <v>181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한신약품</v>
      </c>
    </row>
    <row r="858" spans="3:76" ht="16.5" customHeight="1" x14ac:dyDescent="0.3">
      <c r="C858" t="b">
        <v>1</v>
      </c>
      <c r="E858" t="s">
        <v>211</v>
      </c>
      <c r="F858">
        <v>202610070041</v>
      </c>
      <c r="G858" s="21">
        <v>46302</v>
      </c>
      <c r="H858" t="s">
        <v>82</v>
      </c>
      <c r="I858" t="s">
        <v>83</v>
      </c>
      <c r="J858" s="20" t="s">
        <v>212</v>
      </c>
      <c r="K858" s="20" t="s">
        <v>213</v>
      </c>
      <c r="L858" t="s">
        <v>607</v>
      </c>
      <c r="M858" s="20" t="s">
        <v>607</v>
      </c>
      <c r="O858" t="s">
        <v>951</v>
      </c>
      <c r="P858" t="s">
        <v>607</v>
      </c>
      <c r="R858" t="b">
        <v>0</v>
      </c>
      <c r="S858" t="s">
        <v>245</v>
      </c>
      <c r="T858" t="s">
        <v>246</v>
      </c>
      <c r="U858">
        <v>300</v>
      </c>
      <c r="V858" t="s">
        <v>218</v>
      </c>
      <c r="W858" t="s">
        <v>219</v>
      </c>
      <c r="X858" t="s">
        <v>225</v>
      </c>
      <c r="Z858" t="s">
        <v>84</v>
      </c>
      <c r="AA858" s="1">
        <v>61500</v>
      </c>
      <c r="AB858" s="1">
        <v>55350</v>
      </c>
      <c r="AC858">
        <v>10</v>
      </c>
      <c r="AD858" t="b">
        <v>1</v>
      </c>
      <c r="AE858">
        <v>10</v>
      </c>
      <c r="AF858" t="s">
        <v>9</v>
      </c>
      <c r="AG858">
        <v>1</v>
      </c>
      <c r="AH858" s="1">
        <v>55350</v>
      </c>
      <c r="AI858" s="1">
        <v>503182</v>
      </c>
      <c r="AJ858" s="1">
        <v>50318</v>
      </c>
      <c r="AK858" s="1">
        <v>553500</v>
      </c>
      <c r="AL858" s="2">
        <v>503182</v>
      </c>
      <c r="AM858" s="2">
        <v>50318</v>
      </c>
      <c r="AN858" s="22">
        <v>553500</v>
      </c>
      <c r="AP858" t="s">
        <v>84</v>
      </c>
      <c r="AQ858">
        <v>10</v>
      </c>
      <c r="AR858" t="s">
        <v>221</v>
      </c>
      <c r="AS858" t="s">
        <v>273</v>
      </c>
      <c r="AT858" t="b">
        <v>0</v>
      </c>
      <c r="AU858" t="s">
        <v>81</v>
      </c>
      <c r="AW858" t="s">
        <v>222</v>
      </c>
      <c r="AY858" t="s">
        <v>85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553500</v>
      </c>
      <c r="BP858" t="s">
        <v>181</v>
      </c>
      <c r="BQ858" s="25"/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한신약품</v>
      </c>
    </row>
    <row r="859" spans="3:76" ht="16.5" customHeight="1" x14ac:dyDescent="0.3">
      <c r="C859" t="b">
        <v>1</v>
      </c>
      <c r="E859" t="s">
        <v>211</v>
      </c>
      <c r="F859">
        <v>202610070041</v>
      </c>
      <c r="G859" s="21">
        <v>46302</v>
      </c>
      <c r="H859" t="s">
        <v>82</v>
      </c>
      <c r="I859" t="s">
        <v>83</v>
      </c>
      <c r="J859" s="20" t="s">
        <v>212</v>
      </c>
      <c r="K859" s="20" t="s">
        <v>213</v>
      </c>
      <c r="L859" t="s">
        <v>607</v>
      </c>
      <c r="M859" s="20" t="s">
        <v>607</v>
      </c>
      <c r="O859" t="s">
        <v>951</v>
      </c>
      <c r="P859" t="s">
        <v>607</v>
      </c>
      <c r="R859" t="b">
        <v>0</v>
      </c>
      <c r="S859" t="s">
        <v>312</v>
      </c>
      <c r="T859" t="s">
        <v>313</v>
      </c>
      <c r="U859">
        <v>100</v>
      </c>
      <c r="V859" t="s">
        <v>234</v>
      </c>
      <c r="W859" t="s">
        <v>235</v>
      </c>
      <c r="X859" t="s">
        <v>236</v>
      </c>
      <c r="Z859" t="s">
        <v>84</v>
      </c>
      <c r="AA859" s="1">
        <v>37000</v>
      </c>
      <c r="AB859" s="1">
        <v>33300</v>
      </c>
      <c r="AC859">
        <v>10</v>
      </c>
      <c r="AD859" t="b">
        <v>1</v>
      </c>
      <c r="AE859">
        <v>10</v>
      </c>
      <c r="AF859" t="s">
        <v>9</v>
      </c>
      <c r="AG859">
        <v>1</v>
      </c>
      <c r="AH859" s="1">
        <v>33300</v>
      </c>
      <c r="AI859" s="1">
        <v>302727</v>
      </c>
      <c r="AJ859" s="1">
        <v>30273</v>
      </c>
      <c r="AK859" s="1">
        <v>333000</v>
      </c>
      <c r="AL859" s="2">
        <v>302727</v>
      </c>
      <c r="AM859" s="2">
        <v>30273</v>
      </c>
      <c r="AN859" s="22">
        <v>333000</v>
      </c>
      <c r="AP859" t="s">
        <v>84</v>
      </c>
      <c r="AQ859">
        <v>10</v>
      </c>
      <c r="AR859" t="s">
        <v>221</v>
      </c>
      <c r="AS859">
        <v>25004</v>
      </c>
      <c r="AT859" t="b">
        <v>0</v>
      </c>
      <c r="AU859" t="s">
        <v>81</v>
      </c>
      <c r="AW859" t="s">
        <v>222</v>
      </c>
      <c r="AY859" t="s">
        <v>85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333000</v>
      </c>
      <c r="BP859" t="s">
        <v>181</v>
      </c>
      <c r="BQ859" s="25"/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한신약품</v>
      </c>
    </row>
    <row r="860" spans="3:76" ht="16.5" customHeight="1" x14ac:dyDescent="0.3">
      <c r="C860" t="b">
        <v>1</v>
      </c>
      <c r="E860" t="s">
        <v>211</v>
      </c>
      <c r="F860">
        <v>202610070042</v>
      </c>
      <c r="G860" s="21">
        <v>46302</v>
      </c>
      <c r="H860" t="s">
        <v>82</v>
      </c>
      <c r="I860" t="s">
        <v>83</v>
      </c>
      <c r="J860" s="20" t="s">
        <v>212</v>
      </c>
      <c r="K860" s="20" t="s">
        <v>213</v>
      </c>
      <c r="L860" t="s">
        <v>429</v>
      </c>
      <c r="M860" s="20" t="s">
        <v>429</v>
      </c>
      <c r="O860" t="s">
        <v>430</v>
      </c>
      <c r="P860" t="s">
        <v>429</v>
      </c>
      <c r="R860" t="b">
        <v>0</v>
      </c>
      <c r="S860" t="s">
        <v>423</v>
      </c>
      <c r="T860" t="s">
        <v>424</v>
      </c>
      <c r="U860">
        <v>28</v>
      </c>
      <c r="V860" t="s">
        <v>234</v>
      </c>
      <c r="W860" t="s">
        <v>235</v>
      </c>
      <c r="X860" t="s">
        <v>236</v>
      </c>
      <c r="Z860" t="s">
        <v>84</v>
      </c>
      <c r="AA860" s="1">
        <v>30800</v>
      </c>
      <c r="AB860" s="1">
        <v>27720</v>
      </c>
      <c r="AC860">
        <v>5</v>
      </c>
      <c r="AD860" t="b">
        <v>1</v>
      </c>
      <c r="AE860">
        <v>10</v>
      </c>
      <c r="AF860" t="s">
        <v>9</v>
      </c>
      <c r="AG860">
        <v>1</v>
      </c>
      <c r="AH860" s="1">
        <v>27720</v>
      </c>
      <c r="AI860" s="1">
        <v>126000</v>
      </c>
      <c r="AJ860" s="1">
        <v>12600</v>
      </c>
      <c r="AK860" s="1">
        <v>138600</v>
      </c>
      <c r="AL860" s="2">
        <v>126000</v>
      </c>
      <c r="AM860" s="2">
        <v>12600</v>
      </c>
      <c r="AN860" s="22">
        <v>138600</v>
      </c>
      <c r="AP860" t="s">
        <v>84</v>
      </c>
      <c r="AQ860">
        <v>5</v>
      </c>
      <c r="AR860" t="s">
        <v>221</v>
      </c>
      <c r="AS860">
        <v>26001</v>
      </c>
      <c r="AT860" t="b">
        <v>0</v>
      </c>
      <c r="AU860" t="s">
        <v>81</v>
      </c>
      <c r="AW860" t="s">
        <v>222</v>
      </c>
      <c r="AY860" t="s">
        <v>85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138600</v>
      </c>
      <c r="BP860" t="s">
        <v>181</v>
      </c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삼원약품</v>
      </c>
    </row>
    <row r="861" spans="3:76" ht="16.5" customHeight="1" x14ac:dyDescent="0.3">
      <c r="C861" t="b">
        <v>1</v>
      </c>
      <c r="E861" t="s">
        <v>211</v>
      </c>
      <c r="F861">
        <v>202610070042</v>
      </c>
      <c r="G861" s="21">
        <v>46302</v>
      </c>
      <c r="H861" t="s">
        <v>82</v>
      </c>
      <c r="I861" t="s">
        <v>83</v>
      </c>
      <c r="J861" s="20" t="s">
        <v>212</v>
      </c>
      <c r="K861" s="20" t="s">
        <v>213</v>
      </c>
      <c r="L861" t="s">
        <v>429</v>
      </c>
      <c r="M861" s="20" t="s">
        <v>429</v>
      </c>
      <c r="O861" t="s">
        <v>430</v>
      </c>
      <c r="P861" t="s">
        <v>429</v>
      </c>
      <c r="R861" t="b">
        <v>0</v>
      </c>
      <c r="S861" t="s">
        <v>294</v>
      </c>
      <c r="T861" t="s">
        <v>295</v>
      </c>
      <c r="U861">
        <v>21</v>
      </c>
      <c r="V861" t="s">
        <v>218</v>
      </c>
      <c r="W861" t="s">
        <v>219</v>
      </c>
      <c r="X861" t="s">
        <v>225</v>
      </c>
      <c r="Z861" t="s">
        <v>84</v>
      </c>
      <c r="AA861" s="1">
        <v>25200</v>
      </c>
      <c r="AB861" s="1">
        <v>22680</v>
      </c>
      <c r="AC861">
        <v>10</v>
      </c>
      <c r="AD861" t="b">
        <v>1</v>
      </c>
      <c r="AE861">
        <v>10</v>
      </c>
      <c r="AF861" t="s">
        <v>9</v>
      </c>
      <c r="AG861">
        <v>1</v>
      </c>
      <c r="AH861" s="1">
        <v>22680</v>
      </c>
      <c r="AI861" s="1">
        <v>206182</v>
      </c>
      <c r="AJ861" s="1">
        <v>20618</v>
      </c>
      <c r="AK861" s="1">
        <v>226800</v>
      </c>
      <c r="AL861" s="2">
        <v>206182</v>
      </c>
      <c r="AM861" s="2">
        <v>20618</v>
      </c>
      <c r="AN861" s="22">
        <v>226800</v>
      </c>
      <c r="AP861" t="s">
        <v>84</v>
      </c>
      <c r="AQ861">
        <v>10</v>
      </c>
      <c r="AR861" t="s">
        <v>221</v>
      </c>
      <c r="AS861">
        <v>26004</v>
      </c>
      <c r="AT861" t="b">
        <v>0</v>
      </c>
      <c r="AU861" t="s">
        <v>81</v>
      </c>
      <c r="AW861" t="s">
        <v>222</v>
      </c>
      <c r="AY861" t="s">
        <v>85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226800</v>
      </c>
      <c r="BP861" t="s">
        <v>181</v>
      </c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삼원약품</v>
      </c>
    </row>
    <row r="862" spans="3:76" ht="16.5" customHeight="1" x14ac:dyDescent="0.3">
      <c r="C862" t="b">
        <v>1</v>
      </c>
      <c r="E862" t="s">
        <v>211</v>
      </c>
      <c r="F862">
        <v>202610070042</v>
      </c>
      <c r="G862" s="21">
        <v>46302</v>
      </c>
      <c r="H862" t="s">
        <v>82</v>
      </c>
      <c r="I862" t="s">
        <v>83</v>
      </c>
      <c r="J862" s="20" t="s">
        <v>212</v>
      </c>
      <c r="K862" s="20" t="s">
        <v>213</v>
      </c>
      <c r="L862" t="s">
        <v>429</v>
      </c>
      <c r="M862" s="20" t="s">
        <v>429</v>
      </c>
      <c r="O862" t="s">
        <v>430</v>
      </c>
      <c r="P862" t="s">
        <v>429</v>
      </c>
      <c r="R862" t="b">
        <v>0</v>
      </c>
      <c r="S862" t="s">
        <v>317</v>
      </c>
      <c r="T862" t="s">
        <v>318</v>
      </c>
      <c r="U862">
        <v>21</v>
      </c>
      <c r="V862" t="s">
        <v>218</v>
      </c>
      <c r="W862" t="s">
        <v>219</v>
      </c>
      <c r="X862" t="s">
        <v>225</v>
      </c>
      <c r="Z862" t="s">
        <v>84</v>
      </c>
      <c r="AA862" s="1">
        <v>33600</v>
      </c>
      <c r="AB862" s="1">
        <v>30240</v>
      </c>
      <c r="AC862">
        <v>10</v>
      </c>
      <c r="AD862" t="b">
        <v>1</v>
      </c>
      <c r="AE862">
        <v>10</v>
      </c>
      <c r="AF862" t="s">
        <v>9</v>
      </c>
      <c r="AG862">
        <v>1</v>
      </c>
      <c r="AH862" s="1">
        <v>30240</v>
      </c>
      <c r="AI862" s="1">
        <v>274909</v>
      </c>
      <c r="AJ862" s="1">
        <v>27491</v>
      </c>
      <c r="AK862" s="1">
        <v>302400</v>
      </c>
      <c r="AL862" s="2">
        <v>274909</v>
      </c>
      <c r="AM862" s="2">
        <v>27491</v>
      </c>
      <c r="AN862" s="22">
        <v>302400</v>
      </c>
      <c r="AP862" t="s">
        <v>84</v>
      </c>
      <c r="AQ862">
        <v>10</v>
      </c>
      <c r="AR862" t="s">
        <v>221</v>
      </c>
      <c r="AS862">
        <v>25002</v>
      </c>
      <c r="AT862" t="b">
        <v>0</v>
      </c>
      <c r="AU862" t="s">
        <v>81</v>
      </c>
      <c r="AW862" t="s">
        <v>222</v>
      </c>
      <c r="AY862" t="s">
        <v>85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302400</v>
      </c>
      <c r="BP862" t="s">
        <v>181</v>
      </c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삼원약품</v>
      </c>
    </row>
    <row r="863" spans="3:76" ht="16.5" customHeight="1" x14ac:dyDescent="0.3">
      <c r="C863" t="b">
        <v>1</v>
      </c>
      <c r="E863" t="s">
        <v>211</v>
      </c>
      <c r="F863">
        <v>202610070042</v>
      </c>
      <c r="G863" s="21">
        <v>46302</v>
      </c>
      <c r="H863" t="s">
        <v>82</v>
      </c>
      <c r="I863" t="s">
        <v>83</v>
      </c>
      <c r="J863" s="20" t="s">
        <v>212</v>
      </c>
      <c r="K863" s="20" t="s">
        <v>213</v>
      </c>
      <c r="L863" t="s">
        <v>429</v>
      </c>
      <c r="M863" s="20" t="s">
        <v>429</v>
      </c>
      <c r="O863" t="s">
        <v>430</v>
      </c>
      <c r="P863" t="s">
        <v>429</v>
      </c>
      <c r="R863" t="b">
        <v>0</v>
      </c>
      <c r="S863" t="s">
        <v>285</v>
      </c>
      <c r="T863" t="s">
        <v>286</v>
      </c>
      <c r="U863">
        <v>100</v>
      </c>
      <c r="V863" t="s">
        <v>86</v>
      </c>
      <c r="W863" t="s">
        <v>283</v>
      </c>
      <c r="X863" t="s">
        <v>284</v>
      </c>
      <c r="Z863" t="s">
        <v>84</v>
      </c>
      <c r="AA863" s="1">
        <v>46700</v>
      </c>
      <c r="AB863" s="1">
        <v>42030</v>
      </c>
      <c r="AC863">
        <v>5</v>
      </c>
      <c r="AD863" t="b">
        <v>1</v>
      </c>
      <c r="AE863">
        <v>10</v>
      </c>
      <c r="AF863" t="s">
        <v>9</v>
      </c>
      <c r="AG863">
        <v>1</v>
      </c>
      <c r="AH863" s="1">
        <v>42030</v>
      </c>
      <c r="AI863" s="1">
        <v>191045</v>
      </c>
      <c r="AJ863" s="1">
        <v>19105</v>
      </c>
      <c r="AK863" s="1">
        <v>210150</v>
      </c>
      <c r="AL863" s="2">
        <v>191045</v>
      </c>
      <c r="AM863" s="2">
        <v>19105</v>
      </c>
      <c r="AN863" s="22">
        <v>210150</v>
      </c>
      <c r="AP863" t="s">
        <v>84</v>
      </c>
      <c r="AQ863">
        <v>5</v>
      </c>
      <c r="AR863" t="s">
        <v>221</v>
      </c>
      <c r="AS863">
        <v>25004</v>
      </c>
      <c r="AT863" t="b">
        <v>0</v>
      </c>
      <c r="AU863" t="s">
        <v>81</v>
      </c>
      <c r="AW863" t="s">
        <v>222</v>
      </c>
      <c r="AY863" t="s">
        <v>85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210150</v>
      </c>
      <c r="BP863" t="s">
        <v>86</v>
      </c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삼원약품</v>
      </c>
    </row>
    <row r="864" spans="3:76" ht="16.5" customHeight="1" x14ac:dyDescent="0.3">
      <c r="C864" t="b">
        <v>1</v>
      </c>
      <c r="E864" t="s">
        <v>211</v>
      </c>
      <c r="F864">
        <v>202610070043</v>
      </c>
      <c r="G864" s="21">
        <v>46302</v>
      </c>
      <c r="H864" t="s">
        <v>82</v>
      </c>
      <c r="I864" t="s">
        <v>83</v>
      </c>
      <c r="J864" s="20" t="s">
        <v>212</v>
      </c>
      <c r="K864" s="20" t="s">
        <v>213</v>
      </c>
      <c r="L864" t="s">
        <v>756</v>
      </c>
      <c r="M864" s="20" t="s">
        <v>756</v>
      </c>
      <c r="O864" t="s">
        <v>1068</v>
      </c>
      <c r="P864" t="s">
        <v>756</v>
      </c>
      <c r="R864" t="b">
        <v>0</v>
      </c>
      <c r="S864" t="s">
        <v>343</v>
      </c>
      <c r="T864" t="s">
        <v>325</v>
      </c>
      <c r="U864">
        <v>100</v>
      </c>
      <c r="V864" t="s">
        <v>218</v>
      </c>
      <c r="W864" t="s">
        <v>219</v>
      </c>
      <c r="X864" t="s">
        <v>225</v>
      </c>
      <c r="Z864" t="s">
        <v>84</v>
      </c>
      <c r="AA864" s="1">
        <v>175100</v>
      </c>
      <c r="AB864" s="1">
        <v>157590</v>
      </c>
      <c r="AC864">
        <v>10</v>
      </c>
      <c r="AD864" t="b">
        <v>1</v>
      </c>
      <c r="AE864">
        <v>10</v>
      </c>
      <c r="AF864" t="s">
        <v>9</v>
      </c>
      <c r="AG864">
        <v>1</v>
      </c>
      <c r="AH864" s="1">
        <v>157590</v>
      </c>
      <c r="AI864" s="1">
        <v>1432636</v>
      </c>
      <c r="AJ864" s="1">
        <v>143264</v>
      </c>
      <c r="AK864" s="1">
        <v>1575900</v>
      </c>
      <c r="AL864" s="2">
        <v>1432636</v>
      </c>
      <c r="AM864" s="2">
        <v>143264</v>
      </c>
      <c r="AN864" s="22">
        <v>1575900</v>
      </c>
      <c r="AP864" t="s">
        <v>84</v>
      </c>
      <c r="AQ864">
        <v>10</v>
      </c>
      <c r="AR864" t="s">
        <v>221</v>
      </c>
      <c r="AS864" t="s">
        <v>344</v>
      </c>
      <c r="AT864" t="b">
        <v>0</v>
      </c>
      <c r="AU864" t="s">
        <v>81</v>
      </c>
      <c r="AW864" t="s">
        <v>222</v>
      </c>
      <c r="AY864" t="s">
        <v>85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1575900</v>
      </c>
      <c r="BP864" t="s">
        <v>181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넥스팜</v>
      </c>
    </row>
    <row r="865" spans="3:76" ht="16.5" customHeight="1" x14ac:dyDescent="0.3">
      <c r="C865" t="b">
        <v>1</v>
      </c>
      <c r="E865" t="s">
        <v>211</v>
      </c>
      <c r="F865">
        <v>202610080001</v>
      </c>
      <c r="G865" s="21">
        <v>46303</v>
      </c>
      <c r="H865" t="s">
        <v>82</v>
      </c>
      <c r="I865" t="s">
        <v>83</v>
      </c>
      <c r="J865" s="20" t="s">
        <v>212</v>
      </c>
      <c r="K865" s="20" t="s">
        <v>213</v>
      </c>
      <c r="L865" t="s">
        <v>550</v>
      </c>
      <c r="M865" s="20" t="s">
        <v>550</v>
      </c>
      <c r="O865" t="s">
        <v>551</v>
      </c>
      <c r="P865" t="s">
        <v>550</v>
      </c>
      <c r="R865" t="b">
        <v>0</v>
      </c>
      <c r="S865" t="s">
        <v>216</v>
      </c>
      <c r="T865" t="s">
        <v>217</v>
      </c>
      <c r="U865">
        <v>90</v>
      </c>
      <c r="V865" t="s">
        <v>218</v>
      </c>
      <c r="W865" t="s">
        <v>219</v>
      </c>
      <c r="X865" t="s">
        <v>220</v>
      </c>
      <c r="Z865" t="s">
        <v>84</v>
      </c>
      <c r="AA865" s="1">
        <v>36000</v>
      </c>
      <c r="AB865" s="1">
        <v>27990</v>
      </c>
      <c r="AC865">
        <v>378</v>
      </c>
      <c r="AD865" t="b">
        <v>1</v>
      </c>
      <c r="AE865">
        <v>10</v>
      </c>
      <c r="AF865" t="s">
        <v>9</v>
      </c>
      <c r="AG865">
        <v>1</v>
      </c>
      <c r="AH865" s="1">
        <v>27990</v>
      </c>
      <c r="AI865" s="1">
        <v>9618382</v>
      </c>
      <c r="AJ865" s="1">
        <v>961838</v>
      </c>
      <c r="AK865" s="1">
        <v>10580220</v>
      </c>
      <c r="AL865" s="2">
        <v>9618382</v>
      </c>
      <c r="AM865" s="2">
        <v>961838</v>
      </c>
      <c r="AN865" s="22">
        <v>10580220</v>
      </c>
      <c r="AP865" t="s">
        <v>84</v>
      </c>
      <c r="AQ865">
        <v>378</v>
      </c>
      <c r="AR865" t="s">
        <v>221</v>
      </c>
      <c r="AS865">
        <v>26004</v>
      </c>
      <c r="AT865" t="b">
        <v>0</v>
      </c>
      <c r="AU865" t="s">
        <v>81</v>
      </c>
      <c r="AW865" t="s">
        <v>222</v>
      </c>
      <c r="AY865" t="s">
        <v>85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10580220</v>
      </c>
      <c r="BP865" t="s">
        <v>181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제일팜</v>
      </c>
    </row>
    <row r="866" spans="3:76" ht="16.5" customHeight="1" x14ac:dyDescent="0.3">
      <c r="C866" t="b">
        <v>1</v>
      </c>
      <c r="E866" t="s">
        <v>211</v>
      </c>
      <c r="F866">
        <v>202610080002</v>
      </c>
      <c r="G866" s="21">
        <v>46303</v>
      </c>
      <c r="H866" t="s">
        <v>82</v>
      </c>
      <c r="I866" t="s">
        <v>83</v>
      </c>
      <c r="J866" s="20" t="s">
        <v>212</v>
      </c>
      <c r="K866" s="20" t="s">
        <v>213</v>
      </c>
      <c r="L866" t="s">
        <v>363</v>
      </c>
      <c r="M866" s="20" t="s">
        <v>363</v>
      </c>
      <c r="O866" t="s">
        <v>364</v>
      </c>
      <c r="P866" t="s">
        <v>363</v>
      </c>
      <c r="R866" t="b">
        <v>0</v>
      </c>
      <c r="S866" t="s">
        <v>290</v>
      </c>
      <c r="T866" t="s">
        <v>291</v>
      </c>
      <c r="U866">
        <v>30</v>
      </c>
      <c r="V866" t="s">
        <v>234</v>
      </c>
      <c r="W866" t="s">
        <v>235</v>
      </c>
      <c r="X866" t="s">
        <v>236</v>
      </c>
      <c r="Z866" t="s">
        <v>84</v>
      </c>
      <c r="AA866" s="1">
        <v>21000</v>
      </c>
      <c r="AB866" s="1">
        <v>18900</v>
      </c>
      <c r="AC866">
        <v>200</v>
      </c>
      <c r="AD866" t="b">
        <v>1</v>
      </c>
      <c r="AE866">
        <v>10</v>
      </c>
      <c r="AF866" t="s">
        <v>9</v>
      </c>
      <c r="AG866">
        <v>1</v>
      </c>
      <c r="AH866" s="1">
        <v>18900</v>
      </c>
      <c r="AI866" s="1">
        <v>3436364</v>
      </c>
      <c r="AJ866" s="1">
        <v>343636</v>
      </c>
      <c r="AK866" s="1">
        <v>3780000</v>
      </c>
      <c r="AL866" s="2">
        <v>3436364</v>
      </c>
      <c r="AM866" s="2">
        <v>343636</v>
      </c>
      <c r="AN866" s="22">
        <v>3780000</v>
      </c>
      <c r="AP866" t="s">
        <v>84</v>
      </c>
      <c r="AQ866">
        <v>200</v>
      </c>
      <c r="AR866" t="s">
        <v>221</v>
      </c>
      <c r="AS866">
        <v>26001</v>
      </c>
      <c r="AT866" t="b">
        <v>0</v>
      </c>
      <c r="AU866" t="s">
        <v>81</v>
      </c>
      <c r="AW866" t="s">
        <v>222</v>
      </c>
      <c r="AY866" t="s">
        <v>85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3780000</v>
      </c>
      <c r="BP866" t="s">
        <v>181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백제약품영남본부</v>
      </c>
    </row>
    <row r="867" spans="3:76" ht="16.5" customHeight="1" x14ac:dyDescent="0.3">
      <c r="C867" t="b">
        <v>1</v>
      </c>
      <c r="E867" t="s">
        <v>211</v>
      </c>
      <c r="F867">
        <v>202610080003</v>
      </c>
      <c r="G867" s="21">
        <v>46303</v>
      </c>
      <c r="H867" t="s">
        <v>82</v>
      </c>
      <c r="I867" t="s">
        <v>83</v>
      </c>
      <c r="J867" s="20" t="s">
        <v>212</v>
      </c>
      <c r="K867" s="20" t="s">
        <v>213</v>
      </c>
      <c r="L867" t="s">
        <v>625</v>
      </c>
      <c r="M867" s="20" t="s">
        <v>625</v>
      </c>
      <c r="O867" t="s">
        <v>968</v>
      </c>
      <c r="P867" t="s">
        <v>969</v>
      </c>
      <c r="R867" t="b">
        <v>0</v>
      </c>
      <c r="S867" t="s">
        <v>475</v>
      </c>
      <c r="T867" t="s">
        <v>476</v>
      </c>
      <c r="U867">
        <v>28</v>
      </c>
      <c r="V867" t="s">
        <v>234</v>
      </c>
      <c r="W867" t="s">
        <v>235</v>
      </c>
      <c r="X867" t="s">
        <v>236</v>
      </c>
      <c r="Z867" t="s">
        <v>84</v>
      </c>
      <c r="AA867" s="1">
        <v>25648</v>
      </c>
      <c r="AB867" s="1">
        <v>23083</v>
      </c>
      <c r="AC867">
        <v>3</v>
      </c>
      <c r="AD867" t="b">
        <v>1</v>
      </c>
      <c r="AE867">
        <v>10</v>
      </c>
      <c r="AF867" t="s">
        <v>9</v>
      </c>
      <c r="AG867">
        <v>1</v>
      </c>
      <c r="AH867" s="1">
        <v>23083</v>
      </c>
      <c r="AI867" s="1">
        <v>62954</v>
      </c>
      <c r="AJ867" s="1">
        <v>6295</v>
      </c>
      <c r="AK867" s="1">
        <v>69249</v>
      </c>
      <c r="AL867" s="2">
        <v>62954</v>
      </c>
      <c r="AM867" s="2">
        <v>6295</v>
      </c>
      <c r="AN867" s="22">
        <v>69249</v>
      </c>
      <c r="AP867" t="s">
        <v>84</v>
      </c>
      <c r="AQ867">
        <v>3</v>
      </c>
      <c r="AR867" t="s">
        <v>221</v>
      </c>
      <c r="AS867">
        <v>25001</v>
      </c>
      <c r="AT867" t="b">
        <v>0</v>
      </c>
      <c r="AU867" t="s">
        <v>81</v>
      </c>
      <c r="AW867" t="s">
        <v>222</v>
      </c>
      <c r="AY867" t="s">
        <v>85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69249</v>
      </c>
      <c r="BP867" t="s">
        <v>181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동원약품중부</v>
      </c>
    </row>
    <row r="868" spans="3:76" ht="16.5" customHeight="1" x14ac:dyDescent="0.3">
      <c r="C868" t="b">
        <v>1</v>
      </c>
      <c r="E868" t="s">
        <v>211</v>
      </c>
      <c r="F868">
        <v>202610080003</v>
      </c>
      <c r="G868" s="21">
        <v>46303</v>
      </c>
      <c r="H868" t="s">
        <v>82</v>
      </c>
      <c r="I868" t="s">
        <v>83</v>
      </c>
      <c r="J868" s="20" t="s">
        <v>212</v>
      </c>
      <c r="K868" s="20" t="s">
        <v>213</v>
      </c>
      <c r="L868" t="s">
        <v>625</v>
      </c>
      <c r="M868" s="20" t="s">
        <v>625</v>
      </c>
      <c r="O868" t="s">
        <v>968</v>
      </c>
      <c r="P868" t="s">
        <v>969</v>
      </c>
      <c r="R868" t="b">
        <v>0</v>
      </c>
      <c r="S868" t="s">
        <v>241</v>
      </c>
      <c r="T868" t="s">
        <v>242</v>
      </c>
      <c r="U868">
        <v>28</v>
      </c>
      <c r="V868" t="s">
        <v>234</v>
      </c>
      <c r="W868" t="s">
        <v>235</v>
      </c>
      <c r="X868" t="s">
        <v>236</v>
      </c>
      <c r="Z868" t="s">
        <v>84</v>
      </c>
      <c r="AA868" s="1">
        <v>12712</v>
      </c>
      <c r="AB868" s="1">
        <v>11441</v>
      </c>
      <c r="AC868">
        <v>5</v>
      </c>
      <c r="AD868" t="b">
        <v>1</v>
      </c>
      <c r="AE868">
        <v>10</v>
      </c>
      <c r="AF868" t="s">
        <v>9</v>
      </c>
      <c r="AG868">
        <v>1</v>
      </c>
      <c r="AH868" s="1">
        <v>11441</v>
      </c>
      <c r="AI868" s="1">
        <v>52005</v>
      </c>
      <c r="AJ868" s="1">
        <v>5200</v>
      </c>
      <c r="AK868" s="1">
        <v>57205</v>
      </c>
      <c r="AL868" s="2">
        <v>52005</v>
      </c>
      <c r="AM868" s="2">
        <v>5200</v>
      </c>
      <c r="AN868" s="22">
        <v>57205</v>
      </c>
      <c r="AP868" t="s">
        <v>84</v>
      </c>
      <c r="AQ868">
        <v>5</v>
      </c>
      <c r="AR868" t="s">
        <v>221</v>
      </c>
      <c r="AS868">
        <v>26001</v>
      </c>
      <c r="AT868" t="b">
        <v>0</v>
      </c>
      <c r="AU868" t="s">
        <v>81</v>
      </c>
      <c r="AW868" t="s">
        <v>222</v>
      </c>
      <c r="AY868" t="s">
        <v>85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57205</v>
      </c>
      <c r="BP868" t="s">
        <v>181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동원약품중부</v>
      </c>
    </row>
    <row r="869" spans="3:76" ht="16.5" customHeight="1" x14ac:dyDescent="0.3">
      <c r="C869" t="b">
        <v>1</v>
      </c>
      <c r="E869" t="s">
        <v>211</v>
      </c>
      <c r="F869">
        <v>202610080003</v>
      </c>
      <c r="G869" s="21">
        <v>46303</v>
      </c>
      <c r="H869" t="s">
        <v>82</v>
      </c>
      <c r="I869" t="s">
        <v>83</v>
      </c>
      <c r="J869" s="20" t="s">
        <v>212</v>
      </c>
      <c r="K869" s="20" t="s">
        <v>213</v>
      </c>
      <c r="L869" t="s">
        <v>625</v>
      </c>
      <c r="M869" s="20" t="s">
        <v>625</v>
      </c>
      <c r="O869" t="s">
        <v>968</v>
      </c>
      <c r="P869" t="s">
        <v>969</v>
      </c>
      <c r="R869" t="b">
        <v>0</v>
      </c>
      <c r="S869" t="s">
        <v>241</v>
      </c>
      <c r="T869" t="s">
        <v>242</v>
      </c>
      <c r="U869">
        <v>28</v>
      </c>
      <c r="V869" t="s">
        <v>234</v>
      </c>
      <c r="W869" t="s">
        <v>235</v>
      </c>
      <c r="X869" t="s">
        <v>236</v>
      </c>
      <c r="Z869" t="s">
        <v>84</v>
      </c>
      <c r="AA869" s="1">
        <v>12712</v>
      </c>
      <c r="AB869" s="1">
        <v>11441</v>
      </c>
      <c r="AC869">
        <v>5</v>
      </c>
      <c r="AD869" t="b">
        <v>1</v>
      </c>
      <c r="AE869">
        <v>10</v>
      </c>
      <c r="AF869" t="s">
        <v>9</v>
      </c>
      <c r="AG869">
        <v>1</v>
      </c>
      <c r="AH869" s="1">
        <v>11441</v>
      </c>
      <c r="AI869" s="1">
        <v>52005</v>
      </c>
      <c r="AJ869" s="1">
        <v>5200</v>
      </c>
      <c r="AK869" s="1">
        <v>57205</v>
      </c>
      <c r="AL869" s="2">
        <v>52005</v>
      </c>
      <c r="AM869" s="2">
        <v>5200</v>
      </c>
      <c r="AN869" s="22">
        <v>57205</v>
      </c>
      <c r="AP869" t="s">
        <v>84</v>
      </c>
      <c r="AQ869">
        <v>5</v>
      </c>
      <c r="AR869" t="s">
        <v>221</v>
      </c>
      <c r="AS869">
        <v>26002</v>
      </c>
      <c r="AT869" t="b">
        <v>0</v>
      </c>
      <c r="AU869" t="s">
        <v>81</v>
      </c>
      <c r="AW869" t="s">
        <v>222</v>
      </c>
      <c r="AY869" t="s">
        <v>85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57205</v>
      </c>
      <c r="BP869" t="s">
        <v>181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동원약품중부</v>
      </c>
    </row>
    <row r="870" spans="3:76" ht="16.5" customHeight="1" x14ac:dyDescent="0.3">
      <c r="C870" t="b">
        <v>1</v>
      </c>
      <c r="E870" t="s">
        <v>211</v>
      </c>
      <c r="F870">
        <v>202610080003</v>
      </c>
      <c r="G870" s="21">
        <v>46303</v>
      </c>
      <c r="H870" t="s">
        <v>82</v>
      </c>
      <c r="I870" t="s">
        <v>83</v>
      </c>
      <c r="J870" s="20" t="s">
        <v>212</v>
      </c>
      <c r="K870" s="20" t="s">
        <v>213</v>
      </c>
      <c r="L870" t="s">
        <v>625</v>
      </c>
      <c r="M870" s="20" t="s">
        <v>625</v>
      </c>
      <c r="O870" t="s">
        <v>968</v>
      </c>
      <c r="P870" t="s">
        <v>969</v>
      </c>
      <c r="R870" t="b">
        <v>0</v>
      </c>
      <c r="S870" t="s">
        <v>285</v>
      </c>
      <c r="T870" t="s">
        <v>286</v>
      </c>
      <c r="U870">
        <v>100</v>
      </c>
      <c r="V870" t="s">
        <v>86</v>
      </c>
      <c r="W870" t="s">
        <v>283</v>
      </c>
      <c r="X870" t="s">
        <v>284</v>
      </c>
      <c r="Z870" t="s">
        <v>84</v>
      </c>
      <c r="AA870" s="1">
        <v>46700</v>
      </c>
      <c r="AB870" s="1">
        <v>42030</v>
      </c>
      <c r="AC870">
        <v>3</v>
      </c>
      <c r="AD870" t="b">
        <v>1</v>
      </c>
      <c r="AE870">
        <v>10</v>
      </c>
      <c r="AF870" t="s">
        <v>9</v>
      </c>
      <c r="AG870">
        <v>1</v>
      </c>
      <c r="AH870" s="1">
        <v>42030</v>
      </c>
      <c r="AI870" s="1">
        <v>114627</v>
      </c>
      <c r="AJ870" s="1">
        <v>11463</v>
      </c>
      <c r="AK870" s="1">
        <v>126090</v>
      </c>
      <c r="AL870" s="2">
        <v>114627</v>
      </c>
      <c r="AM870" s="2">
        <v>11463</v>
      </c>
      <c r="AN870" s="22">
        <v>126090</v>
      </c>
      <c r="AP870" t="s">
        <v>84</v>
      </c>
      <c r="AQ870">
        <v>3</v>
      </c>
      <c r="AR870" t="s">
        <v>221</v>
      </c>
      <c r="AS870">
        <v>25004</v>
      </c>
      <c r="AT870" t="b">
        <v>0</v>
      </c>
      <c r="AU870" t="s">
        <v>81</v>
      </c>
      <c r="AW870" t="s">
        <v>222</v>
      </c>
      <c r="AY870" t="s">
        <v>85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126090</v>
      </c>
      <c r="BP870" t="s">
        <v>86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동원약품중부</v>
      </c>
    </row>
    <row r="871" spans="3:76" ht="16.5" customHeight="1" x14ac:dyDescent="0.3">
      <c r="C871" t="b">
        <v>1</v>
      </c>
      <c r="E871" t="s">
        <v>211</v>
      </c>
      <c r="F871">
        <v>202610080004</v>
      </c>
      <c r="G871" s="21">
        <v>46303</v>
      </c>
      <c r="H871" t="s">
        <v>82</v>
      </c>
      <c r="I871" t="s">
        <v>83</v>
      </c>
      <c r="J871" s="20" t="s">
        <v>212</v>
      </c>
      <c r="K871" s="20" t="s">
        <v>213</v>
      </c>
      <c r="L871" t="s">
        <v>467</v>
      </c>
      <c r="M871" s="20" t="s">
        <v>467</v>
      </c>
      <c r="O871" t="s">
        <v>468</v>
      </c>
      <c r="P871" t="s">
        <v>1735</v>
      </c>
      <c r="R871" t="b">
        <v>0</v>
      </c>
      <c r="S871" t="s">
        <v>343</v>
      </c>
      <c r="T871" t="s">
        <v>325</v>
      </c>
      <c r="U871">
        <v>100</v>
      </c>
      <c r="V871" t="s">
        <v>218</v>
      </c>
      <c r="W871" t="s">
        <v>219</v>
      </c>
      <c r="X871" t="s">
        <v>225</v>
      </c>
      <c r="Z871" t="s">
        <v>84</v>
      </c>
      <c r="AA871" s="1">
        <v>175100</v>
      </c>
      <c r="AB871" s="1">
        <v>157590</v>
      </c>
      <c r="AC871">
        <v>10</v>
      </c>
      <c r="AD871" t="b">
        <v>1</v>
      </c>
      <c r="AE871">
        <v>10</v>
      </c>
      <c r="AF871" t="s">
        <v>9</v>
      </c>
      <c r="AG871">
        <v>1</v>
      </c>
      <c r="AH871" s="1">
        <v>157590</v>
      </c>
      <c r="AI871" s="1">
        <v>1432636</v>
      </c>
      <c r="AJ871" s="1">
        <v>143264</v>
      </c>
      <c r="AK871" s="1">
        <v>1575900</v>
      </c>
      <c r="AL871" s="2">
        <v>1432636</v>
      </c>
      <c r="AM871" s="2">
        <v>143264</v>
      </c>
      <c r="AN871" s="22">
        <v>1575900</v>
      </c>
      <c r="AP871" t="s">
        <v>84</v>
      </c>
      <c r="AQ871">
        <v>10</v>
      </c>
      <c r="AR871" t="s">
        <v>221</v>
      </c>
      <c r="AS871" t="s">
        <v>344</v>
      </c>
      <c r="AT871" t="b">
        <v>0</v>
      </c>
      <c r="AU871" t="s">
        <v>81</v>
      </c>
      <c r="AW871" t="s">
        <v>222</v>
      </c>
      <c r="AY871" t="s">
        <v>85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1575900</v>
      </c>
      <c r="BP871" t="s">
        <v>181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백제약품영등포지점</v>
      </c>
    </row>
    <row r="872" spans="3:76" ht="16.5" customHeight="1" x14ac:dyDescent="0.3">
      <c r="C872" t="b">
        <v>1</v>
      </c>
      <c r="E872" t="s">
        <v>211</v>
      </c>
      <c r="F872">
        <v>202610080004</v>
      </c>
      <c r="G872" s="21">
        <v>46303</v>
      </c>
      <c r="H872" t="s">
        <v>82</v>
      </c>
      <c r="I872" t="s">
        <v>83</v>
      </c>
      <c r="J872" s="20" t="s">
        <v>212</v>
      </c>
      <c r="K872" s="20" t="s">
        <v>213</v>
      </c>
      <c r="L872" t="s">
        <v>467</v>
      </c>
      <c r="M872" s="20" t="s">
        <v>467</v>
      </c>
      <c r="O872" t="s">
        <v>468</v>
      </c>
      <c r="P872" t="s">
        <v>1735</v>
      </c>
      <c r="R872" t="b">
        <v>0</v>
      </c>
      <c r="S872" t="s">
        <v>249</v>
      </c>
      <c r="T872" t="s">
        <v>250</v>
      </c>
      <c r="U872">
        <v>30</v>
      </c>
      <c r="V872" t="s">
        <v>234</v>
      </c>
      <c r="W872" t="s">
        <v>235</v>
      </c>
      <c r="X872" t="s">
        <v>236</v>
      </c>
      <c r="Z872" t="s">
        <v>84</v>
      </c>
      <c r="AA872" s="1">
        <v>18000</v>
      </c>
      <c r="AB872" s="1">
        <v>16200</v>
      </c>
      <c r="AC872">
        <v>50</v>
      </c>
      <c r="AD872" t="b">
        <v>1</v>
      </c>
      <c r="AE872">
        <v>10</v>
      </c>
      <c r="AF872" t="s">
        <v>9</v>
      </c>
      <c r="AG872">
        <v>1</v>
      </c>
      <c r="AH872" s="1">
        <v>16200</v>
      </c>
      <c r="AI872" s="1">
        <v>736364</v>
      </c>
      <c r="AJ872" s="1">
        <v>73636</v>
      </c>
      <c r="AK872" s="1">
        <v>810000</v>
      </c>
      <c r="AL872" s="2">
        <v>736364</v>
      </c>
      <c r="AM872" s="2">
        <v>73636</v>
      </c>
      <c r="AN872" s="22">
        <v>810000</v>
      </c>
      <c r="AP872" t="s">
        <v>84</v>
      </c>
      <c r="AQ872">
        <v>50</v>
      </c>
      <c r="AR872" t="s">
        <v>221</v>
      </c>
      <c r="AS872">
        <v>26001</v>
      </c>
      <c r="AT872" t="b">
        <v>0</v>
      </c>
      <c r="AU872" t="s">
        <v>81</v>
      </c>
      <c r="AW872" t="s">
        <v>222</v>
      </c>
      <c r="AY872" t="s">
        <v>85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810000</v>
      </c>
      <c r="BP872" t="s">
        <v>181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백제약품영등포지점</v>
      </c>
    </row>
    <row r="873" spans="3:76" ht="16.5" customHeight="1" x14ac:dyDescent="0.3">
      <c r="C873" t="b">
        <v>1</v>
      </c>
      <c r="E873" t="s">
        <v>211</v>
      </c>
      <c r="F873">
        <v>202610080004</v>
      </c>
      <c r="G873" s="21">
        <v>46303</v>
      </c>
      <c r="H873" t="s">
        <v>82</v>
      </c>
      <c r="I873" t="s">
        <v>83</v>
      </c>
      <c r="J873" s="20" t="s">
        <v>212</v>
      </c>
      <c r="K873" s="20" t="s">
        <v>213</v>
      </c>
      <c r="L873" t="s">
        <v>467</v>
      </c>
      <c r="M873" s="20" t="s">
        <v>467</v>
      </c>
      <c r="O873" t="s">
        <v>468</v>
      </c>
      <c r="P873" t="s">
        <v>1735</v>
      </c>
      <c r="R873" t="b">
        <v>0</v>
      </c>
      <c r="S873" t="s">
        <v>433</v>
      </c>
      <c r="T873" t="s">
        <v>434</v>
      </c>
      <c r="U873">
        <v>30</v>
      </c>
      <c r="V873" t="s">
        <v>234</v>
      </c>
      <c r="W873" t="s">
        <v>235</v>
      </c>
      <c r="X873" t="s">
        <v>236</v>
      </c>
      <c r="Z873" t="s">
        <v>84</v>
      </c>
      <c r="AA873" s="1">
        <v>17760</v>
      </c>
      <c r="AB873" s="1">
        <v>15984</v>
      </c>
      <c r="AC873">
        <v>20</v>
      </c>
      <c r="AD873" t="b">
        <v>1</v>
      </c>
      <c r="AE873">
        <v>10</v>
      </c>
      <c r="AF873" t="s">
        <v>9</v>
      </c>
      <c r="AG873">
        <v>1</v>
      </c>
      <c r="AH873" s="1">
        <v>15984</v>
      </c>
      <c r="AI873" s="1">
        <v>290618</v>
      </c>
      <c r="AJ873" s="1">
        <v>29062</v>
      </c>
      <c r="AK873" s="1">
        <v>319680</v>
      </c>
      <c r="AL873" s="2">
        <v>290618</v>
      </c>
      <c r="AM873" s="2">
        <v>29062</v>
      </c>
      <c r="AN873" s="22">
        <v>319680</v>
      </c>
      <c r="AP873" t="s">
        <v>84</v>
      </c>
      <c r="AQ873">
        <v>20</v>
      </c>
      <c r="AR873" t="s">
        <v>221</v>
      </c>
      <c r="AS873">
        <v>25001</v>
      </c>
      <c r="AT873" t="b">
        <v>0</v>
      </c>
      <c r="AU873" t="s">
        <v>81</v>
      </c>
      <c r="AW873" t="s">
        <v>222</v>
      </c>
      <c r="AY873" t="s">
        <v>85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319680</v>
      </c>
      <c r="BP873" t="s">
        <v>181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백제약품영등포지점</v>
      </c>
    </row>
    <row r="874" spans="3:76" ht="16.5" customHeight="1" x14ac:dyDescent="0.3">
      <c r="C874" t="b">
        <v>1</v>
      </c>
      <c r="E874" t="s">
        <v>211</v>
      </c>
      <c r="F874">
        <v>202610080004</v>
      </c>
      <c r="G874" s="21">
        <v>46303</v>
      </c>
      <c r="H874" t="s">
        <v>82</v>
      </c>
      <c r="I874" t="s">
        <v>83</v>
      </c>
      <c r="J874" s="20" t="s">
        <v>212</v>
      </c>
      <c r="K874" s="20" t="s">
        <v>213</v>
      </c>
      <c r="L874" t="s">
        <v>467</v>
      </c>
      <c r="M874" s="20" t="s">
        <v>467</v>
      </c>
      <c r="O874" t="s">
        <v>468</v>
      </c>
      <c r="P874" t="s">
        <v>1735</v>
      </c>
      <c r="R874" t="b">
        <v>0</v>
      </c>
      <c r="S874" t="s">
        <v>389</v>
      </c>
      <c r="T874" t="s">
        <v>390</v>
      </c>
      <c r="U874">
        <v>30</v>
      </c>
      <c r="V874" t="s">
        <v>234</v>
      </c>
      <c r="W874" t="s">
        <v>235</v>
      </c>
      <c r="X874" t="s">
        <v>236</v>
      </c>
      <c r="Z874" t="s">
        <v>84</v>
      </c>
      <c r="AA874" s="1">
        <v>19320</v>
      </c>
      <c r="AB874" s="1">
        <v>17388</v>
      </c>
      <c r="AC874">
        <v>20</v>
      </c>
      <c r="AD874" t="b">
        <v>1</v>
      </c>
      <c r="AE874">
        <v>10</v>
      </c>
      <c r="AF874" t="s">
        <v>9</v>
      </c>
      <c r="AG874">
        <v>1</v>
      </c>
      <c r="AH874" s="1">
        <v>17388</v>
      </c>
      <c r="AI874" s="1">
        <v>316145</v>
      </c>
      <c r="AJ874" s="1">
        <v>31615</v>
      </c>
      <c r="AK874" s="1">
        <v>347760</v>
      </c>
      <c r="AL874" s="2">
        <v>316145</v>
      </c>
      <c r="AM874" s="2">
        <v>31615</v>
      </c>
      <c r="AN874" s="22">
        <v>347760</v>
      </c>
      <c r="AP874" t="s">
        <v>84</v>
      </c>
      <c r="AQ874">
        <v>20</v>
      </c>
      <c r="AR874" t="s">
        <v>221</v>
      </c>
      <c r="AS874">
        <v>25001</v>
      </c>
      <c r="AT874" t="b">
        <v>0</v>
      </c>
      <c r="AU874" t="s">
        <v>81</v>
      </c>
      <c r="AW874" t="s">
        <v>222</v>
      </c>
      <c r="AY874" t="s">
        <v>85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347760</v>
      </c>
      <c r="BP874" t="s">
        <v>181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백제약품영등포지점</v>
      </c>
    </row>
    <row r="875" spans="3:76" ht="16.5" customHeight="1" x14ac:dyDescent="0.3">
      <c r="C875" t="b">
        <v>1</v>
      </c>
      <c r="E875" t="s">
        <v>211</v>
      </c>
      <c r="F875">
        <v>202610080004</v>
      </c>
      <c r="G875" s="21">
        <v>46303</v>
      </c>
      <c r="H875" t="s">
        <v>82</v>
      </c>
      <c r="I875" t="s">
        <v>83</v>
      </c>
      <c r="J875" s="20" t="s">
        <v>212</v>
      </c>
      <c r="K875" s="20" t="s">
        <v>213</v>
      </c>
      <c r="L875" t="s">
        <v>467</v>
      </c>
      <c r="M875" s="20" t="s">
        <v>467</v>
      </c>
      <c r="O875" t="s">
        <v>468</v>
      </c>
      <c r="P875" t="s">
        <v>1735</v>
      </c>
      <c r="R875" t="b">
        <v>0</v>
      </c>
      <c r="S875" t="s">
        <v>327</v>
      </c>
      <c r="T875" t="s">
        <v>311</v>
      </c>
      <c r="U875">
        <v>600</v>
      </c>
      <c r="V875" t="s">
        <v>234</v>
      </c>
      <c r="W875" t="s">
        <v>235</v>
      </c>
      <c r="X875" t="s">
        <v>236</v>
      </c>
      <c r="Z875" t="s">
        <v>84</v>
      </c>
      <c r="AA875" s="1">
        <v>52800</v>
      </c>
      <c r="AB875" s="1">
        <v>47520</v>
      </c>
      <c r="AC875">
        <v>10</v>
      </c>
      <c r="AD875" t="b">
        <v>1</v>
      </c>
      <c r="AE875">
        <v>10</v>
      </c>
      <c r="AF875" t="s">
        <v>9</v>
      </c>
      <c r="AG875">
        <v>1</v>
      </c>
      <c r="AH875" s="1">
        <v>47520</v>
      </c>
      <c r="AI875" s="1">
        <v>432000</v>
      </c>
      <c r="AJ875" s="1">
        <v>43200</v>
      </c>
      <c r="AK875" s="1">
        <v>475200</v>
      </c>
      <c r="AL875" s="2">
        <v>432000</v>
      </c>
      <c r="AM875" s="2">
        <v>43200</v>
      </c>
      <c r="AN875" s="22">
        <v>475200</v>
      </c>
      <c r="AP875" t="s">
        <v>84</v>
      </c>
      <c r="AQ875">
        <v>10</v>
      </c>
      <c r="AR875" t="s">
        <v>221</v>
      </c>
      <c r="AS875" t="s">
        <v>271</v>
      </c>
      <c r="AT875" t="b">
        <v>0</v>
      </c>
      <c r="AU875" t="s">
        <v>81</v>
      </c>
      <c r="AW875" t="s">
        <v>222</v>
      </c>
      <c r="AY875" t="s">
        <v>85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475200</v>
      </c>
      <c r="BP875" t="s">
        <v>181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백제약품영등포지점</v>
      </c>
    </row>
    <row r="876" spans="3:76" ht="16.5" customHeight="1" x14ac:dyDescent="0.3">
      <c r="C876" t="b">
        <v>1</v>
      </c>
      <c r="E876" t="s">
        <v>211</v>
      </c>
      <c r="F876">
        <v>202610080004</v>
      </c>
      <c r="G876" s="21">
        <v>46303</v>
      </c>
      <c r="H876" t="s">
        <v>82</v>
      </c>
      <c r="I876" t="s">
        <v>83</v>
      </c>
      <c r="J876" s="20" t="s">
        <v>212</v>
      </c>
      <c r="K876" s="20" t="s">
        <v>213</v>
      </c>
      <c r="L876" t="s">
        <v>467</v>
      </c>
      <c r="M876" s="20" t="s">
        <v>467</v>
      </c>
      <c r="O876" t="s">
        <v>468</v>
      </c>
      <c r="P876" t="s">
        <v>1735</v>
      </c>
      <c r="R876" t="b">
        <v>0</v>
      </c>
      <c r="S876" t="s">
        <v>223</v>
      </c>
      <c r="T876" t="s">
        <v>224</v>
      </c>
      <c r="U876">
        <v>300</v>
      </c>
      <c r="V876" t="s">
        <v>218</v>
      </c>
      <c r="W876" t="s">
        <v>219</v>
      </c>
      <c r="X876" t="s">
        <v>225</v>
      </c>
      <c r="Z876" t="s">
        <v>84</v>
      </c>
      <c r="AA876" s="1">
        <v>44400</v>
      </c>
      <c r="AB876" s="1">
        <v>39960</v>
      </c>
      <c r="AC876">
        <v>10</v>
      </c>
      <c r="AD876" t="b">
        <v>1</v>
      </c>
      <c r="AE876">
        <v>10</v>
      </c>
      <c r="AF876" t="s">
        <v>9</v>
      </c>
      <c r="AG876">
        <v>1</v>
      </c>
      <c r="AH876" s="1">
        <v>39960</v>
      </c>
      <c r="AI876" s="1">
        <v>363273</v>
      </c>
      <c r="AJ876" s="1">
        <v>36327</v>
      </c>
      <c r="AK876" s="1">
        <v>399600</v>
      </c>
      <c r="AL876" s="2">
        <v>363273</v>
      </c>
      <c r="AM876" s="2">
        <v>36327</v>
      </c>
      <c r="AN876" s="22">
        <v>399600</v>
      </c>
      <c r="AP876" t="s">
        <v>84</v>
      </c>
      <c r="AQ876">
        <v>10</v>
      </c>
      <c r="AR876" t="s">
        <v>221</v>
      </c>
      <c r="AS876" t="s">
        <v>1064</v>
      </c>
      <c r="AT876" t="b">
        <v>0</v>
      </c>
      <c r="AU876" t="s">
        <v>81</v>
      </c>
      <c r="AW876" t="s">
        <v>222</v>
      </c>
      <c r="AY876" t="s">
        <v>85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399600</v>
      </c>
      <c r="BP876" t="s">
        <v>181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백제약품영등포지점</v>
      </c>
    </row>
    <row r="877" spans="3:76" ht="16.5" customHeight="1" x14ac:dyDescent="0.3">
      <c r="C877" t="b">
        <v>1</v>
      </c>
      <c r="E877" t="s">
        <v>211</v>
      </c>
      <c r="F877">
        <v>202610080004</v>
      </c>
      <c r="G877" s="21">
        <v>46303</v>
      </c>
      <c r="H877" t="s">
        <v>82</v>
      </c>
      <c r="I877" t="s">
        <v>83</v>
      </c>
      <c r="J877" s="20" t="s">
        <v>212</v>
      </c>
      <c r="K877" s="20" t="s">
        <v>213</v>
      </c>
      <c r="L877" t="s">
        <v>467</v>
      </c>
      <c r="M877" s="20" t="s">
        <v>467</v>
      </c>
      <c r="O877" t="s">
        <v>468</v>
      </c>
      <c r="P877" t="s">
        <v>1735</v>
      </c>
      <c r="R877" t="b">
        <v>0</v>
      </c>
      <c r="S877" t="s">
        <v>957</v>
      </c>
      <c r="T877" t="s">
        <v>426</v>
      </c>
      <c r="U877">
        <v>30</v>
      </c>
      <c r="V877" t="s">
        <v>234</v>
      </c>
      <c r="W877" t="s">
        <v>235</v>
      </c>
      <c r="X877" t="s">
        <v>330</v>
      </c>
      <c r="Z877" t="s">
        <v>84</v>
      </c>
      <c r="AA877" s="1">
        <v>13290</v>
      </c>
      <c r="AB877" s="1">
        <v>11961</v>
      </c>
      <c r="AC877">
        <v>20</v>
      </c>
      <c r="AD877" t="b">
        <v>1</v>
      </c>
      <c r="AE877">
        <v>10</v>
      </c>
      <c r="AF877" t="s">
        <v>9</v>
      </c>
      <c r="AG877">
        <v>1</v>
      </c>
      <c r="AH877" s="1">
        <v>11961</v>
      </c>
      <c r="AI877" s="1">
        <v>217473</v>
      </c>
      <c r="AJ877" s="1">
        <v>21747</v>
      </c>
      <c r="AK877" s="1">
        <v>239220</v>
      </c>
      <c r="AL877" s="2">
        <v>217473</v>
      </c>
      <c r="AM877" s="2">
        <v>21747</v>
      </c>
      <c r="AN877" s="22">
        <v>239220</v>
      </c>
      <c r="AP877" t="s">
        <v>84</v>
      </c>
      <c r="AQ877">
        <v>20</v>
      </c>
      <c r="AR877" t="s">
        <v>221</v>
      </c>
      <c r="AS877" t="s">
        <v>231</v>
      </c>
      <c r="AT877" t="b">
        <v>0</v>
      </c>
      <c r="AU877" t="s">
        <v>81</v>
      </c>
      <c r="AW877" t="s">
        <v>222</v>
      </c>
      <c r="AY877" t="s">
        <v>85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239220</v>
      </c>
      <c r="BP877" t="s">
        <v>181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백제약품영등포지점</v>
      </c>
    </row>
    <row r="878" spans="3:76" ht="16.5" customHeight="1" x14ac:dyDescent="0.3">
      <c r="C878" t="b">
        <v>1</v>
      </c>
      <c r="E878" t="s">
        <v>211</v>
      </c>
      <c r="F878">
        <v>202610080004</v>
      </c>
      <c r="G878" s="21">
        <v>46303</v>
      </c>
      <c r="H878" t="s">
        <v>82</v>
      </c>
      <c r="I878" t="s">
        <v>83</v>
      </c>
      <c r="J878" s="20" t="s">
        <v>212</v>
      </c>
      <c r="K878" s="20" t="s">
        <v>213</v>
      </c>
      <c r="L878" t="s">
        <v>467</v>
      </c>
      <c r="M878" s="20" t="s">
        <v>467</v>
      </c>
      <c r="O878" t="s">
        <v>468</v>
      </c>
      <c r="P878" t="s">
        <v>1735</v>
      </c>
      <c r="R878" t="b">
        <v>0</v>
      </c>
      <c r="S878" t="s">
        <v>367</v>
      </c>
      <c r="T878" t="s">
        <v>368</v>
      </c>
      <c r="U878">
        <v>100</v>
      </c>
      <c r="V878" t="s">
        <v>234</v>
      </c>
      <c r="W878" t="s">
        <v>235</v>
      </c>
      <c r="X878" t="s">
        <v>236</v>
      </c>
      <c r="Z878" t="s">
        <v>84</v>
      </c>
      <c r="AA878" s="1">
        <v>30000</v>
      </c>
      <c r="AB878" s="1">
        <v>27000</v>
      </c>
      <c r="AC878">
        <v>20</v>
      </c>
      <c r="AD878" t="b">
        <v>1</v>
      </c>
      <c r="AE878">
        <v>10</v>
      </c>
      <c r="AF878" t="s">
        <v>9</v>
      </c>
      <c r="AG878">
        <v>1</v>
      </c>
      <c r="AH878" s="1">
        <v>27000</v>
      </c>
      <c r="AI878" s="1">
        <v>490909</v>
      </c>
      <c r="AJ878" s="1">
        <v>49091</v>
      </c>
      <c r="AK878" s="1">
        <v>540000</v>
      </c>
      <c r="AL878" s="2">
        <v>490909</v>
      </c>
      <c r="AM878" s="2">
        <v>49091</v>
      </c>
      <c r="AN878" s="22">
        <v>540000</v>
      </c>
      <c r="AP878" t="s">
        <v>84</v>
      </c>
      <c r="AQ878">
        <v>20</v>
      </c>
      <c r="AR878" t="s">
        <v>221</v>
      </c>
      <c r="AS878">
        <v>25003</v>
      </c>
      <c r="AT878" t="b">
        <v>0</v>
      </c>
      <c r="AU878" t="s">
        <v>81</v>
      </c>
      <c r="AW878" t="s">
        <v>222</v>
      </c>
      <c r="AY878" t="s">
        <v>85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540000</v>
      </c>
      <c r="BP878" t="s">
        <v>181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백제약품영등포지점</v>
      </c>
    </row>
    <row r="879" spans="3:76" ht="16.5" customHeight="1" x14ac:dyDescent="0.3">
      <c r="C879" t="b">
        <v>1</v>
      </c>
      <c r="E879" t="s">
        <v>211</v>
      </c>
      <c r="F879">
        <v>202610080004</v>
      </c>
      <c r="G879" s="21">
        <v>46303</v>
      </c>
      <c r="H879" t="s">
        <v>82</v>
      </c>
      <c r="I879" t="s">
        <v>83</v>
      </c>
      <c r="J879" s="20" t="s">
        <v>212</v>
      </c>
      <c r="K879" s="20" t="s">
        <v>213</v>
      </c>
      <c r="L879" t="s">
        <v>467</v>
      </c>
      <c r="M879" s="20" t="s">
        <v>467</v>
      </c>
      <c r="O879" t="s">
        <v>468</v>
      </c>
      <c r="P879" t="s">
        <v>1735</v>
      </c>
      <c r="R879" t="b">
        <v>0</v>
      </c>
      <c r="S879" t="s">
        <v>369</v>
      </c>
      <c r="T879" t="s">
        <v>370</v>
      </c>
      <c r="U879">
        <v>60</v>
      </c>
      <c r="V879" t="s">
        <v>234</v>
      </c>
      <c r="W879" t="s">
        <v>235</v>
      </c>
      <c r="X879" t="s">
        <v>236</v>
      </c>
      <c r="Z879" t="s">
        <v>84</v>
      </c>
      <c r="AA879" s="1">
        <v>28980</v>
      </c>
      <c r="AB879" s="1">
        <v>26082</v>
      </c>
      <c r="AC879">
        <v>30</v>
      </c>
      <c r="AD879" t="b">
        <v>1</v>
      </c>
      <c r="AE879">
        <v>10</v>
      </c>
      <c r="AF879" t="s">
        <v>9</v>
      </c>
      <c r="AG879">
        <v>1</v>
      </c>
      <c r="AH879" s="1">
        <v>26082</v>
      </c>
      <c r="AI879" s="1">
        <v>711327</v>
      </c>
      <c r="AJ879" s="1">
        <v>71133</v>
      </c>
      <c r="AK879" s="1">
        <v>782460</v>
      </c>
      <c r="AL879" s="2">
        <v>711327</v>
      </c>
      <c r="AM879" s="2">
        <v>71133</v>
      </c>
      <c r="AN879" s="22">
        <v>782460</v>
      </c>
      <c r="AP879" t="s">
        <v>84</v>
      </c>
      <c r="AQ879">
        <v>30</v>
      </c>
      <c r="AR879" t="s">
        <v>221</v>
      </c>
      <c r="AS879">
        <v>26002</v>
      </c>
      <c r="AT879" t="b">
        <v>0</v>
      </c>
      <c r="AU879" t="s">
        <v>81</v>
      </c>
      <c r="AW879" t="s">
        <v>222</v>
      </c>
      <c r="AY879" t="s">
        <v>85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782460</v>
      </c>
      <c r="BP879" t="s">
        <v>181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백제약품영등포지점</v>
      </c>
    </row>
    <row r="880" spans="3:76" ht="16.5" customHeight="1" x14ac:dyDescent="0.3">
      <c r="C880" t="b">
        <v>1</v>
      </c>
      <c r="E880" t="s">
        <v>211</v>
      </c>
      <c r="F880">
        <v>202610080004</v>
      </c>
      <c r="G880" s="21">
        <v>46303</v>
      </c>
      <c r="H880" t="s">
        <v>82</v>
      </c>
      <c r="I880" t="s">
        <v>83</v>
      </c>
      <c r="J880" s="20" t="s">
        <v>212</v>
      </c>
      <c r="K880" s="20" t="s">
        <v>213</v>
      </c>
      <c r="L880" t="s">
        <v>467</v>
      </c>
      <c r="M880" s="20" t="s">
        <v>467</v>
      </c>
      <c r="O880" t="s">
        <v>468</v>
      </c>
      <c r="P880" t="s">
        <v>1735</v>
      </c>
      <c r="R880" t="b">
        <v>0</v>
      </c>
      <c r="S880" t="s">
        <v>312</v>
      </c>
      <c r="T880" t="s">
        <v>313</v>
      </c>
      <c r="U880">
        <v>100</v>
      </c>
      <c r="V880" t="s">
        <v>234</v>
      </c>
      <c r="W880" t="s">
        <v>235</v>
      </c>
      <c r="X880" t="s">
        <v>236</v>
      </c>
      <c r="Z880" t="s">
        <v>84</v>
      </c>
      <c r="AA880" s="1">
        <v>37000</v>
      </c>
      <c r="AB880" s="1">
        <v>33300</v>
      </c>
      <c r="AC880">
        <v>5</v>
      </c>
      <c r="AD880" t="b">
        <v>1</v>
      </c>
      <c r="AE880">
        <v>10</v>
      </c>
      <c r="AF880" t="s">
        <v>9</v>
      </c>
      <c r="AG880">
        <v>1</v>
      </c>
      <c r="AH880" s="1">
        <v>33300</v>
      </c>
      <c r="AI880" s="1">
        <v>151364</v>
      </c>
      <c r="AJ880" s="1">
        <v>15136</v>
      </c>
      <c r="AK880" s="1">
        <v>166500</v>
      </c>
      <c r="AL880" s="2">
        <v>151364</v>
      </c>
      <c r="AM880" s="2">
        <v>15136</v>
      </c>
      <c r="AN880" s="22">
        <v>166500</v>
      </c>
      <c r="AP880" t="s">
        <v>84</v>
      </c>
      <c r="AQ880">
        <v>5</v>
      </c>
      <c r="AR880" t="s">
        <v>221</v>
      </c>
      <c r="AS880">
        <v>25004</v>
      </c>
      <c r="AT880" t="b">
        <v>0</v>
      </c>
      <c r="AU880" t="s">
        <v>81</v>
      </c>
      <c r="AW880" t="s">
        <v>222</v>
      </c>
      <c r="AY880" t="s">
        <v>85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166500</v>
      </c>
      <c r="BP880" t="s">
        <v>181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백제약품영등포지점</v>
      </c>
    </row>
    <row r="881" spans="3:76" ht="16.5" customHeight="1" x14ac:dyDescent="0.3">
      <c r="C881" t="b">
        <v>1</v>
      </c>
      <c r="E881" t="s">
        <v>211</v>
      </c>
      <c r="F881">
        <v>202610080004</v>
      </c>
      <c r="G881" s="21">
        <v>46303</v>
      </c>
      <c r="H881" t="s">
        <v>82</v>
      </c>
      <c r="I881" t="s">
        <v>83</v>
      </c>
      <c r="J881" s="20" t="s">
        <v>212</v>
      </c>
      <c r="K881" s="20" t="s">
        <v>213</v>
      </c>
      <c r="L881" t="s">
        <v>467</v>
      </c>
      <c r="M881" s="20" t="s">
        <v>467</v>
      </c>
      <c r="O881" t="s">
        <v>468</v>
      </c>
      <c r="P881" t="s">
        <v>1735</v>
      </c>
      <c r="R881" t="b">
        <v>0</v>
      </c>
      <c r="S881" t="s">
        <v>229</v>
      </c>
      <c r="T881" t="s">
        <v>230</v>
      </c>
      <c r="U881">
        <v>30</v>
      </c>
      <c r="V881" t="s">
        <v>218</v>
      </c>
      <c r="W881" t="s">
        <v>219</v>
      </c>
      <c r="X881" t="s">
        <v>225</v>
      </c>
      <c r="Z881" t="s">
        <v>84</v>
      </c>
      <c r="AA881" s="1">
        <v>3750</v>
      </c>
      <c r="AB881" s="1">
        <v>3375</v>
      </c>
      <c r="AC881">
        <v>20</v>
      </c>
      <c r="AD881" t="b">
        <v>1</v>
      </c>
      <c r="AE881">
        <v>10</v>
      </c>
      <c r="AF881" t="s">
        <v>9</v>
      </c>
      <c r="AG881">
        <v>1</v>
      </c>
      <c r="AH881" s="1">
        <v>3375</v>
      </c>
      <c r="AI881" s="1">
        <v>61364</v>
      </c>
      <c r="AJ881" s="1">
        <v>6136</v>
      </c>
      <c r="AK881" s="1">
        <v>67500</v>
      </c>
      <c r="AL881" s="2">
        <v>61364</v>
      </c>
      <c r="AM881" s="2">
        <v>6136</v>
      </c>
      <c r="AN881" s="22">
        <v>67500</v>
      </c>
      <c r="AP881" t="s">
        <v>84</v>
      </c>
      <c r="AQ881">
        <v>20</v>
      </c>
      <c r="AR881" t="s">
        <v>221</v>
      </c>
      <c r="AS881" t="s">
        <v>231</v>
      </c>
      <c r="AT881" t="b">
        <v>0</v>
      </c>
      <c r="AU881" t="s">
        <v>81</v>
      </c>
      <c r="AW881" t="s">
        <v>222</v>
      </c>
      <c r="AY881" t="s">
        <v>85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67500</v>
      </c>
      <c r="BP881" t="s">
        <v>181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백제약품영등포지점</v>
      </c>
    </row>
    <row r="882" spans="3:76" ht="16.5" customHeight="1" x14ac:dyDescent="0.3">
      <c r="C882" t="b">
        <v>1</v>
      </c>
      <c r="E882" t="s">
        <v>211</v>
      </c>
      <c r="F882">
        <v>202610080004</v>
      </c>
      <c r="G882" s="21">
        <v>46303</v>
      </c>
      <c r="H882" t="s">
        <v>82</v>
      </c>
      <c r="I882" t="s">
        <v>83</v>
      </c>
      <c r="J882" s="20" t="s">
        <v>212</v>
      </c>
      <c r="K882" s="20" t="s">
        <v>213</v>
      </c>
      <c r="L882" t="s">
        <v>467</v>
      </c>
      <c r="M882" s="20" t="s">
        <v>467</v>
      </c>
      <c r="O882" t="s">
        <v>468</v>
      </c>
      <c r="P882" t="s">
        <v>1735</v>
      </c>
      <c r="R882" t="b">
        <v>0</v>
      </c>
      <c r="S882" t="s">
        <v>216</v>
      </c>
      <c r="T882" t="s">
        <v>217</v>
      </c>
      <c r="U882">
        <v>90</v>
      </c>
      <c r="V882" t="s">
        <v>218</v>
      </c>
      <c r="W882" t="s">
        <v>219</v>
      </c>
      <c r="X882" t="s">
        <v>220</v>
      </c>
      <c r="Z882" t="s">
        <v>84</v>
      </c>
      <c r="AA882" s="1">
        <v>36000</v>
      </c>
      <c r="AB882" s="1">
        <v>32400</v>
      </c>
      <c r="AC882">
        <v>20</v>
      </c>
      <c r="AD882" t="b">
        <v>1</v>
      </c>
      <c r="AE882">
        <v>10</v>
      </c>
      <c r="AF882" t="s">
        <v>9</v>
      </c>
      <c r="AG882">
        <v>1</v>
      </c>
      <c r="AH882" s="1">
        <v>32400</v>
      </c>
      <c r="AI882" s="1">
        <v>589091</v>
      </c>
      <c r="AJ882" s="1">
        <v>58909</v>
      </c>
      <c r="AK882" s="1">
        <v>648000</v>
      </c>
      <c r="AL882" s="2">
        <v>589091</v>
      </c>
      <c r="AM882" s="2">
        <v>58909</v>
      </c>
      <c r="AN882" s="22">
        <v>648000</v>
      </c>
      <c r="AP882" t="s">
        <v>84</v>
      </c>
      <c r="AQ882">
        <v>20</v>
      </c>
      <c r="AR882" t="s">
        <v>221</v>
      </c>
      <c r="AS882">
        <v>26004</v>
      </c>
      <c r="AT882" t="b">
        <v>0</v>
      </c>
      <c r="AU882" t="s">
        <v>81</v>
      </c>
      <c r="AW882" t="s">
        <v>222</v>
      </c>
      <c r="AY882" t="s">
        <v>85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648000</v>
      </c>
      <c r="BP882" t="s">
        <v>181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백제약품영등포지점</v>
      </c>
    </row>
    <row r="883" spans="3:76" ht="16.5" customHeight="1" x14ac:dyDescent="0.3">
      <c r="C883" t="b">
        <v>1</v>
      </c>
      <c r="E883" t="s">
        <v>211</v>
      </c>
      <c r="F883">
        <v>202610080004</v>
      </c>
      <c r="G883" s="21">
        <v>46303</v>
      </c>
      <c r="H883" t="s">
        <v>82</v>
      </c>
      <c r="I883" t="s">
        <v>83</v>
      </c>
      <c r="J883" s="20" t="s">
        <v>212</v>
      </c>
      <c r="K883" s="20" t="s">
        <v>213</v>
      </c>
      <c r="L883" t="s">
        <v>467</v>
      </c>
      <c r="M883" s="20" t="s">
        <v>467</v>
      </c>
      <c r="O883" t="s">
        <v>468</v>
      </c>
      <c r="P883" t="s">
        <v>1735</v>
      </c>
      <c r="R883" t="b">
        <v>0</v>
      </c>
      <c r="S883" t="s">
        <v>258</v>
      </c>
      <c r="T883" t="s">
        <v>259</v>
      </c>
      <c r="U883">
        <v>500</v>
      </c>
      <c r="V883" t="s">
        <v>234</v>
      </c>
      <c r="W883" t="s">
        <v>235</v>
      </c>
      <c r="X883" t="s">
        <v>236</v>
      </c>
      <c r="Z883" t="s">
        <v>84</v>
      </c>
      <c r="AA883" s="1">
        <v>51500</v>
      </c>
      <c r="AB883" s="1">
        <v>46350</v>
      </c>
      <c r="AC883">
        <v>5</v>
      </c>
      <c r="AD883" t="b">
        <v>1</v>
      </c>
      <c r="AE883">
        <v>10</v>
      </c>
      <c r="AF883" t="s">
        <v>9</v>
      </c>
      <c r="AG883">
        <v>1</v>
      </c>
      <c r="AH883" s="1">
        <v>46350</v>
      </c>
      <c r="AI883" s="1">
        <v>210682</v>
      </c>
      <c r="AJ883" s="1">
        <v>21068</v>
      </c>
      <c r="AK883" s="1">
        <v>231750</v>
      </c>
      <c r="AL883" s="2">
        <v>210682</v>
      </c>
      <c r="AM883" s="2">
        <v>21068</v>
      </c>
      <c r="AN883" s="22">
        <v>231750</v>
      </c>
      <c r="AP883" t="s">
        <v>84</v>
      </c>
      <c r="AQ883">
        <v>5</v>
      </c>
      <c r="AR883" t="s">
        <v>221</v>
      </c>
      <c r="AS883">
        <v>26001</v>
      </c>
      <c r="AT883" t="b">
        <v>0</v>
      </c>
      <c r="AU883" t="s">
        <v>81</v>
      </c>
      <c r="AW883" t="s">
        <v>222</v>
      </c>
      <c r="AY883" t="s">
        <v>85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231750</v>
      </c>
      <c r="BP883" t="s">
        <v>181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백제약품영등포지점</v>
      </c>
    </row>
    <row r="884" spans="3:76" ht="16.5" customHeight="1" x14ac:dyDescent="0.3">
      <c r="C884" t="b">
        <v>1</v>
      </c>
      <c r="E884" t="s">
        <v>211</v>
      </c>
      <c r="F884">
        <v>202610080005</v>
      </c>
      <c r="G884" s="21">
        <v>46303</v>
      </c>
      <c r="H884" t="s">
        <v>82</v>
      </c>
      <c r="I884" t="s">
        <v>83</v>
      </c>
      <c r="J884" s="20" t="s">
        <v>212</v>
      </c>
      <c r="K884" s="20" t="s">
        <v>213</v>
      </c>
      <c r="L884" t="s">
        <v>612</v>
      </c>
      <c r="M884" s="20" t="s">
        <v>612</v>
      </c>
      <c r="O884" t="s">
        <v>1008</v>
      </c>
      <c r="P884" t="s">
        <v>612</v>
      </c>
      <c r="R884" t="b">
        <v>0</v>
      </c>
      <c r="S884" t="s">
        <v>294</v>
      </c>
      <c r="T884" t="s">
        <v>295</v>
      </c>
      <c r="U884">
        <v>21</v>
      </c>
      <c r="V884" t="s">
        <v>218</v>
      </c>
      <c r="W884" t="s">
        <v>219</v>
      </c>
      <c r="X884" t="s">
        <v>225</v>
      </c>
      <c r="Z884" t="s">
        <v>84</v>
      </c>
      <c r="AA884" s="1">
        <v>25200</v>
      </c>
      <c r="AB884" s="1">
        <v>22680</v>
      </c>
      <c r="AC884">
        <v>100</v>
      </c>
      <c r="AD884" t="b">
        <v>1</v>
      </c>
      <c r="AE884">
        <v>10</v>
      </c>
      <c r="AF884" t="s">
        <v>9</v>
      </c>
      <c r="AG884">
        <v>1</v>
      </c>
      <c r="AH884" s="1">
        <v>22680</v>
      </c>
      <c r="AI884" s="1">
        <v>2061818</v>
      </c>
      <c r="AJ884" s="1">
        <v>206182</v>
      </c>
      <c r="AK884" s="1">
        <v>2268000</v>
      </c>
      <c r="AL884" s="2">
        <v>2061818</v>
      </c>
      <c r="AM884" s="2">
        <v>206182</v>
      </c>
      <c r="AN884" s="22">
        <v>2268000</v>
      </c>
      <c r="AP884" t="s">
        <v>84</v>
      </c>
      <c r="AQ884">
        <v>100</v>
      </c>
      <c r="AR884" t="s">
        <v>221</v>
      </c>
      <c r="AS884">
        <v>26004</v>
      </c>
      <c r="AT884" t="b">
        <v>0</v>
      </c>
      <c r="AU884" t="s">
        <v>81</v>
      </c>
      <c r="AW884" t="s">
        <v>222</v>
      </c>
      <c r="AY884" t="s">
        <v>85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2268000</v>
      </c>
      <c r="BP884" t="s">
        <v>181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원진약품</v>
      </c>
    </row>
    <row r="885" spans="3:76" ht="16.5" customHeight="1" x14ac:dyDescent="0.3">
      <c r="C885" t="b">
        <v>1</v>
      </c>
      <c r="E885" t="s">
        <v>211</v>
      </c>
      <c r="F885">
        <v>202610080006</v>
      </c>
      <c r="G885" s="21">
        <v>46303</v>
      </c>
      <c r="H885" t="s">
        <v>82</v>
      </c>
      <c r="I885" t="s">
        <v>83</v>
      </c>
      <c r="J885" s="20" t="s">
        <v>212</v>
      </c>
      <c r="K885" s="20" t="s">
        <v>213</v>
      </c>
      <c r="L885" t="s">
        <v>247</v>
      </c>
      <c r="M885" s="20" t="s">
        <v>247</v>
      </c>
      <c r="O885" t="s">
        <v>248</v>
      </c>
      <c r="P885" t="s">
        <v>247</v>
      </c>
      <c r="R885" t="b">
        <v>0</v>
      </c>
      <c r="S885" t="s">
        <v>343</v>
      </c>
      <c r="T885" t="s">
        <v>325</v>
      </c>
      <c r="U885">
        <v>100</v>
      </c>
      <c r="V885" t="s">
        <v>218</v>
      </c>
      <c r="W885" t="s">
        <v>219</v>
      </c>
      <c r="X885" t="s">
        <v>225</v>
      </c>
      <c r="Z885" t="s">
        <v>84</v>
      </c>
      <c r="AA885" s="1">
        <v>175100</v>
      </c>
      <c r="AB885" s="1">
        <v>157590</v>
      </c>
      <c r="AC885">
        <v>3</v>
      </c>
      <c r="AD885" t="b">
        <v>1</v>
      </c>
      <c r="AE885">
        <v>10</v>
      </c>
      <c r="AF885" t="s">
        <v>9</v>
      </c>
      <c r="AG885">
        <v>1</v>
      </c>
      <c r="AH885" s="1">
        <v>157590</v>
      </c>
      <c r="AI885" s="1">
        <v>429791</v>
      </c>
      <c r="AJ885" s="1">
        <v>42979</v>
      </c>
      <c r="AK885" s="1">
        <v>472770</v>
      </c>
      <c r="AL885" s="2">
        <v>429791</v>
      </c>
      <c r="AM885" s="2">
        <v>42979</v>
      </c>
      <c r="AN885" s="22">
        <v>472770</v>
      </c>
      <c r="AP885" t="s">
        <v>84</v>
      </c>
      <c r="AQ885">
        <v>3</v>
      </c>
      <c r="AR885" t="s">
        <v>221</v>
      </c>
      <c r="AS885" t="s">
        <v>344</v>
      </c>
      <c r="AT885" t="b">
        <v>0</v>
      </c>
      <c r="AU885" t="s">
        <v>81</v>
      </c>
      <c r="AW885" t="s">
        <v>222</v>
      </c>
      <c r="AY885" t="s">
        <v>85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472770</v>
      </c>
      <c r="BP885" t="s">
        <v>181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백제약품전주지점</v>
      </c>
    </row>
    <row r="886" spans="3:76" ht="16.5" customHeight="1" x14ac:dyDescent="0.3">
      <c r="C886" t="b">
        <v>1</v>
      </c>
      <c r="E886" t="s">
        <v>211</v>
      </c>
      <c r="F886">
        <v>202610080006</v>
      </c>
      <c r="G886" s="21">
        <v>46303</v>
      </c>
      <c r="H886" t="s">
        <v>82</v>
      </c>
      <c r="I886" t="s">
        <v>83</v>
      </c>
      <c r="J886" s="20" t="s">
        <v>212</v>
      </c>
      <c r="K886" s="20" t="s">
        <v>213</v>
      </c>
      <c r="L886" t="s">
        <v>247</v>
      </c>
      <c r="M886" s="20" t="s">
        <v>247</v>
      </c>
      <c r="O886" t="s">
        <v>248</v>
      </c>
      <c r="P886" t="s">
        <v>247</v>
      </c>
      <c r="R886" t="b">
        <v>0</v>
      </c>
      <c r="S886" t="s">
        <v>258</v>
      </c>
      <c r="T886" t="s">
        <v>259</v>
      </c>
      <c r="U886">
        <v>500</v>
      </c>
      <c r="V886" t="s">
        <v>234</v>
      </c>
      <c r="W886" t="s">
        <v>235</v>
      </c>
      <c r="X886" t="s">
        <v>236</v>
      </c>
      <c r="Z886" t="s">
        <v>84</v>
      </c>
      <c r="AA886" s="1">
        <v>51500</v>
      </c>
      <c r="AB886" s="1">
        <v>46350</v>
      </c>
      <c r="AC886">
        <v>3</v>
      </c>
      <c r="AD886" t="b">
        <v>1</v>
      </c>
      <c r="AE886">
        <v>10</v>
      </c>
      <c r="AF886" t="s">
        <v>9</v>
      </c>
      <c r="AG886">
        <v>1</v>
      </c>
      <c r="AH886" s="1">
        <v>46350</v>
      </c>
      <c r="AI886" s="1">
        <v>126409</v>
      </c>
      <c r="AJ886" s="1">
        <v>12641</v>
      </c>
      <c r="AK886" s="1">
        <v>139050</v>
      </c>
      <c r="AL886" s="2">
        <v>126409</v>
      </c>
      <c r="AM886" s="2">
        <v>12641</v>
      </c>
      <c r="AN886" s="22">
        <v>139050</v>
      </c>
      <c r="AP886" t="s">
        <v>84</v>
      </c>
      <c r="AQ886">
        <v>3</v>
      </c>
      <c r="AR886" t="s">
        <v>221</v>
      </c>
      <c r="AS886">
        <v>26001</v>
      </c>
      <c r="AT886" t="b">
        <v>0</v>
      </c>
      <c r="AU886" t="s">
        <v>81</v>
      </c>
      <c r="AW886" t="s">
        <v>222</v>
      </c>
      <c r="AY886" t="s">
        <v>85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139050</v>
      </c>
      <c r="BP886" t="s">
        <v>181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백제약품전주지점</v>
      </c>
    </row>
    <row r="887" spans="3:76" ht="16.5" customHeight="1" x14ac:dyDescent="0.3">
      <c r="C887" t="b">
        <v>1</v>
      </c>
      <c r="E887" t="s">
        <v>211</v>
      </c>
      <c r="F887">
        <v>202610080007</v>
      </c>
      <c r="G887" s="21">
        <v>46303</v>
      </c>
      <c r="H887" t="s">
        <v>82</v>
      </c>
      <c r="I887" t="s">
        <v>83</v>
      </c>
      <c r="J887" s="20" t="s">
        <v>212</v>
      </c>
      <c r="K887" s="20" t="s">
        <v>213</v>
      </c>
      <c r="L887" t="s">
        <v>447</v>
      </c>
      <c r="M887" s="20" t="s">
        <v>447</v>
      </c>
      <c r="O887" t="s">
        <v>448</v>
      </c>
      <c r="P887" t="s">
        <v>447</v>
      </c>
      <c r="R887" t="b">
        <v>0</v>
      </c>
      <c r="S887" t="s">
        <v>475</v>
      </c>
      <c r="T887" t="s">
        <v>476</v>
      </c>
      <c r="U887">
        <v>28</v>
      </c>
      <c r="V887" t="s">
        <v>234</v>
      </c>
      <c r="W887" t="s">
        <v>235</v>
      </c>
      <c r="X887" t="s">
        <v>236</v>
      </c>
      <c r="Z887" t="s">
        <v>84</v>
      </c>
      <c r="AA887" s="1">
        <v>25648</v>
      </c>
      <c r="AB887" s="1">
        <v>23083</v>
      </c>
      <c r="AC887">
        <v>5</v>
      </c>
      <c r="AD887" t="b">
        <v>1</v>
      </c>
      <c r="AE887">
        <v>10</v>
      </c>
      <c r="AF887" t="s">
        <v>9</v>
      </c>
      <c r="AG887">
        <v>1</v>
      </c>
      <c r="AH887" s="1">
        <v>23083</v>
      </c>
      <c r="AI887" s="1">
        <v>104923</v>
      </c>
      <c r="AJ887" s="1">
        <v>10492</v>
      </c>
      <c r="AK887" s="1">
        <v>115415</v>
      </c>
      <c r="AL887" s="2">
        <v>104923</v>
      </c>
      <c r="AM887" s="2">
        <v>10492</v>
      </c>
      <c r="AN887" s="22">
        <v>115415</v>
      </c>
      <c r="AP887" t="s">
        <v>84</v>
      </c>
      <c r="AQ887">
        <v>5</v>
      </c>
      <c r="AR887" t="s">
        <v>221</v>
      </c>
      <c r="AS887">
        <v>25001</v>
      </c>
      <c r="AT887" t="b">
        <v>0</v>
      </c>
      <c r="AU887" t="s">
        <v>81</v>
      </c>
      <c r="AW887" t="s">
        <v>222</v>
      </c>
      <c r="AY887" t="s">
        <v>85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115415</v>
      </c>
      <c r="BP887" t="s">
        <v>181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동원아이팜</v>
      </c>
    </row>
    <row r="888" spans="3:76" ht="16.5" customHeight="1" x14ac:dyDescent="0.3">
      <c r="C888" t="b">
        <v>1</v>
      </c>
      <c r="E888" t="s">
        <v>211</v>
      </c>
      <c r="F888">
        <v>202610080007</v>
      </c>
      <c r="G888" s="21">
        <v>46303</v>
      </c>
      <c r="H888" t="s">
        <v>82</v>
      </c>
      <c r="I888" t="s">
        <v>83</v>
      </c>
      <c r="J888" s="20" t="s">
        <v>212</v>
      </c>
      <c r="K888" s="20" t="s">
        <v>213</v>
      </c>
      <c r="L888" t="s">
        <v>447</v>
      </c>
      <c r="M888" s="20" t="s">
        <v>447</v>
      </c>
      <c r="O888" t="s">
        <v>448</v>
      </c>
      <c r="P888" t="s">
        <v>447</v>
      </c>
      <c r="R888" t="b">
        <v>0</v>
      </c>
      <c r="S888" t="s">
        <v>419</v>
      </c>
      <c r="T888" t="s">
        <v>420</v>
      </c>
      <c r="U888">
        <v>11</v>
      </c>
      <c r="V888" t="s">
        <v>86</v>
      </c>
      <c r="W888" t="s">
        <v>283</v>
      </c>
      <c r="X888" t="s">
        <v>421</v>
      </c>
      <c r="Z888" t="s">
        <v>84</v>
      </c>
      <c r="AA888" s="1">
        <v>12100</v>
      </c>
      <c r="AB888" s="1">
        <v>10890</v>
      </c>
      <c r="AC888">
        <v>5</v>
      </c>
      <c r="AD888" t="b">
        <v>1</v>
      </c>
      <c r="AE888">
        <v>10</v>
      </c>
      <c r="AF888" t="s">
        <v>9</v>
      </c>
      <c r="AG888">
        <v>1</v>
      </c>
      <c r="AH888" s="1">
        <v>10890</v>
      </c>
      <c r="AI888" s="1">
        <v>49500</v>
      </c>
      <c r="AJ888" s="1">
        <v>4950</v>
      </c>
      <c r="AK888" s="1">
        <v>54450</v>
      </c>
      <c r="AL888" s="2">
        <v>49500</v>
      </c>
      <c r="AM888" s="2">
        <v>4950</v>
      </c>
      <c r="AN888" s="22">
        <v>54450</v>
      </c>
      <c r="AP888" t="s">
        <v>84</v>
      </c>
      <c r="AQ888">
        <v>5</v>
      </c>
      <c r="AR888" t="s">
        <v>221</v>
      </c>
      <c r="AS888" t="s">
        <v>422</v>
      </c>
      <c r="AT888" t="b">
        <v>0</v>
      </c>
      <c r="AU888" t="s">
        <v>81</v>
      </c>
      <c r="AW888" t="s">
        <v>222</v>
      </c>
      <c r="AY888" t="s">
        <v>85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54450</v>
      </c>
      <c r="BP888" t="s">
        <v>86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동원아이팜</v>
      </c>
    </row>
    <row r="889" spans="3:76" ht="16.5" customHeight="1" x14ac:dyDescent="0.3">
      <c r="C889" t="b">
        <v>1</v>
      </c>
      <c r="E889" t="s">
        <v>211</v>
      </c>
      <c r="F889">
        <v>202610080007</v>
      </c>
      <c r="G889" s="21">
        <v>46303</v>
      </c>
      <c r="H889" t="s">
        <v>82</v>
      </c>
      <c r="I889" t="s">
        <v>83</v>
      </c>
      <c r="J889" s="20" t="s">
        <v>212</v>
      </c>
      <c r="K889" s="20" t="s">
        <v>213</v>
      </c>
      <c r="L889" t="s">
        <v>447</v>
      </c>
      <c r="M889" s="20" t="s">
        <v>447</v>
      </c>
      <c r="O889" t="s">
        <v>448</v>
      </c>
      <c r="P889" t="s">
        <v>447</v>
      </c>
      <c r="R889" t="b">
        <v>0</v>
      </c>
      <c r="S889" t="s">
        <v>423</v>
      </c>
      <c r="T889" t="s">
        <v>424</v>
      </c>
      <c r="U889">
        <v>28</v>
      </c>
      <c r="V889" t="s">
        <v>234</v>
      </c>
      <c r="W889" t="s">
        <v>235</v>
      </c>
      <c r="X889" t="s">
        <v>236</v>
      </c>
      <c r="Z889" t="s">
        <v>84</v>
      </c>
      <c r="AA889" s="1">
        <v>30800</v>
      </c>
      <c r="AB889" s="1">
        <v>27720</v>
      </c>
      <c r="AC889">
        <v>10</v>
      </c>
      <c r="AD889" t="b">
        <v>1</v>
      </c>
      <c r="AE889">
        <v>10</v>
      </c>
      <c r="AF889" t="s">
        <v>9</v>
      </c>
      <c r="AG889">
        <v>1</v>
      </c>
      <c r="AH889" s="1">
        <v>27720</v>
      </c>
      <c r="AI889" s="1">
        <v>252000</v>
      </c>
      <c r="AJ889" s="1">
        <v>25200</v>
      </c>
      <c r="AK889" s="1">
        <v>277200</v>
      </c>
      <c r="AL889" s="2">
        <v>252000</v>
      </c>
      <c r="AM889" s="2">
        <v>25200</v>
      </c>
      <c r="AN889" s="22">
        <v>277200</v>
      </c>
      <c r="AP889" t="s">
        <v>84</v>
      </c>
      <c r="AQ889">
        <v>10</v>
      </c>
      <c r="AR889" t="s">
        <v>221</v>
      </c>
      <c r="AS889">
        <v>26001</v>
      </c>
      <c r="AT889" t="b">
        <v>0</v>
      </c>
      <c r="AU889" t="s">
        <v>81</v>
      </c>
      <c r="AW889" t="s">
        <v>222</v>
      </c>
      <c r="AY889" t="s">
        <v>85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277200</v>
      </c>
      <c r="BP889" t="s">
        <v>181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동원아이팜</v>
      </c>
    </row>
    <row r="890" spans="3:76" ht="16.5" customHeight="1" x14ac:dyDescent="0.3">
      <c r="C890" t="b">
        <v>1</v>
      </c>
      <c r="E890" t="s">
        <v>211</v>
      </c>
      <c r="F890">
        <v>202610080007</v>
      </c>
      <c r="G890" s="21">
        <v>46303</v>
      </c>
      <c r="H890" t="s">
        <v>82</v>
      </c>
      <c r="I890" t="s">
        <v>83</v>
      </c>
      <c r="J890" s="20" t="s">
        <v>212</v>
      </c>
      <c r="K890" s="20" t="s">
        <v>213</v>
      </c>
      <c r="L890" t="s">
        <v>447</v>
      </c>
      <c r="M890" s="20" t="s">
        <v>447</v>
      </c>
      <c r="O890" t="s">
        <v>448</v>
      </c>
      <c r="P890" t="s">
        <v>447</v>
      </c>
      <c r="R890" t="b">
        <v>0</v>
      </c>
      <c r="S890" t="s">
        <v>343</v>
      </c>
      <c r="T890" t="s">
        <v>325</v>
      </c>
      <c r="U890">
        <v>100</v>
      </c>
      <c r="V890" t="s">
        <v>218</v>
      </c>
      <c r="W890" t="s">
        <v>219</v>
      </c>
      <c r="X890" t="s">
        <v>225</v>
      </c>
      <c r="Z890" t="s">
        <v>84</v>
      </c>
      <c r="AA890" s="1">
        <v>175100</v>
      </c>
      <c r="AB890" s="1">
        <v>157590</v>
      </c>
      <c r="AC890">
        <v>5</v>
      </c>
      <c r="AD890" t="b">
        <v>1</v>
      </c>
      <c r="AE890">
        <v>10</v>
      </c>
      <c r="AF890" t="s">
        <v>9</v>
      </c>
      <c r="AG890">
        <v>1</v>
      </c>
      <c r="AH890" s="1">
        <v>157590</v>
      </c>
      <c r="AI890" s="1">
        <v>716318</v>
      </c>
      <c r="AJ890" s="1">
        <v>71632</v>
      </c>
      <c r="AK890" s="1">
        <v>787950</v>
      </c>
      <c r="AL890" s="2">
        <v>716318</v>
      </c>
      <c r="AM890" s="2">
        <v>71632</v>
      </c>
      <c r="AN890" s="22">
        <v>787950</v>
      </c>
      <c r="AP890" t="s">
        <v>84</v>
      </c>
      <c r="AQ890">
        <v>5</v>
      </c>
      <c r="AR890" t="s">
        <v>221</v>
      </c>
      <c r="AS890" t="s">
        <v>344</v>
      </c>
      <c r="AT890" t="b">
        <v>0</v>
      </c>
      <c r="AU890" t="s">
        <v>81</v>
      </c>
      <c r="AW890" t="s">
        <v>222</v>
      </c>
      <c r="AY890" t="s">
        <v>85</v>
      </c>
      <c r="AZ890" t="b">
        <v>0</v>
      </c>
      <c r="BE890" t="b">
        <v>0</v>
      </c>
      <c r="BF890" t="b">
        <v>0</v>
      </c>
      <c r="BI890">
        <v>0</v>
      </c>
      <c r="BJ890" s="23">
        <v>0</v>
      </c>
      <c r="BK890" s="23">
        <v>787950</v>
      </c>
      <c r="BP890" t="s">
        <v>181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동원아이팜</v>
      </c>
    </row>
    <row r="891" spans="3:76" ht="16.5" customHeight="1" x14ac:dyDescent="0.3">
      <c r="C891" t="b">
        <v>1</v>
      </c>
      <c r="E891" t="s">
        <v>211</v>
      </c>
      <c r="F891">
        <v>202610080007</v>
      </c>
      <c r="G891" s="21">
        <v>46303</v>
      </c>
      <c r="H891" t="s">
        <v>82</v>
      </c>
      <c r="I891" t="s">
        <v>83</v>
      </c>
      <c r="J891" s="20" t="s">
        <v>212</v>
      </c>
      <c r="K891" s="20" t="s">
        <v>213</v>
      </c>
      <c r="L891" t="s">
        <v>447</v>
      </c>
      <c r="M891" s="20" t="s">
        <v>447</v>
      </c>
      <c r="O891" t="s">
        <v>448</v>
      </c>
      <c r="P891" t="s">
        <v>447</v>
      </c>
      <c r="R891" t="b">
        <v>0</v>
      </c>
      <c r="S891" t="s">
        <v>324</v>
      </c>
      <c r="T891" t="s">
        <v>325</v>
      </c>
      <c r="U891">
        <v>30</v>
      </c>
      <c r="V891" t="s">
        <v>234</v>
      </c>
      <c r="W891" t="s">
        <v>235</v>
      </c>
      <c r="X891" t="s">
        <v>236</v>
      </c>
      <c r="Z891" t="s">
        <v>84</v>
      </c>
      <c r="AA891" s="1">
        <v>52530</v>
      </c>
      <c r="AB891" s="1">
        <v>47277</v>
      </c>
      <c r="AC891">
        <v>100</v>
      </c>
      <c r="AD891" t="b">
        <v>1</v>
      </c>
      <c r="AE891">
        <v>10</v>
      </c>
      <c r="AF891" t="s">
        <v>9</v>
      </c>
      <c r="AG891">
        <v>1</v>
      </c>
      <c r="AH891" s="1">
        <v>47277</v>
      </c>
      <c r="AI891" s="1">
        <v>4297909</v>
      </c>
      <c r="AJ891" s="1">
        <v>429791</v>
      </c>
      <c r="AK891" s="1">
        <v>4727700</v>
      </c>
      <c r="AL891" s="2">
        <v>4297909</v>
      </c>
      <c r="AM891" s="2">
        <v>429791</v>
      </c>
      <c r="AN891" s="22">
        <v>4727700</v>
      </c>
      <c r="AP891" t="s">
        <v>84</v>
      </c>
      <c r="AQ891">
        <v>100</v>
      </c>
      <c r="AR891" t="s">
        <v>221</v>
      </c>
      <c r="AS891" t="s">
        <v>326</v>
      </c>
      <c r="AT891" t="b">
        <v>0</v>
      </c>
      <c r="AU891" t="s">
        <v>81</v>
      </c>
      <c r="AW891" t="s">
        <v>222</v>
      </c>
      <c r="AY891" t="s">
        <v>85</v>
      </c>
      <c r="AZ891" t="b">
        <v>0</v>
      </c>
      <c r="BE891" t="b">
        <v>0</v>
      </c>
      <c r="BF891" t="b">
        <v>0</v>
      </c>
      <c r="BI891">
        <v>0</v>
      </c>
      <c r="BJ891" s="23">
        <v>0</v>
      </c>
      <c r="BK891" s="23">
        <v>4727700</v>
      </c>
      <c r="BP891" t="s">
        <v>181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동원아이팜</v>
      </c>
    </row>
    <row r="892" spans="3:76" ht="16.5" customHeight="1" x14ac:dyDescent="0.3">
      <c r="C892" t="b">
        <v>1</v>
      </c>
      <c r="E892" t="s">
        <v>211</v>
      </c>
      <c r="F892">
        <v>202610080008</v>
      </c>
      <c r="G892" s="21">
        <v>46303</v>
      </c>
      <c r="H892" t="s">
        <v>82</v>
      </c>
      <c r="I892" t="s">
        <v>83</v>
      </c>
      <c r="J892" s="20" t="s">
        <v>212</v>
      </c>
      <c r="K892" s="20" t="s">
        <v>213</v>
      </c>
      <c r="L892" t="s">
        <v>449</v>
      </c>
      <c r="M892" s="20" t="s">
        <v>449</v>
      </c>
      <c r="O892" t="s">
        <v>450</v>
      </c>
      <c r="P892" t="s">
        <v>458</v>
      </c>
      <c r="R892" t="b">
        <v>0</v>
      </c>
      <c r="S892" t="s">
        <v>382</v>
      </c>
      <c r="T892" t="s">
        <v>341</v>
      </c>
      <c r="U892">
        <v>30</v>
      </c>
      <c r="V892" t="s">
        <v>218</v>
      </c>
      <c r="W892" t="s">
        <v>219</v>
      </c>
      <c r="X892" t="s">
        <v>225</v>
      </c>
      <c r="Z892" t="s">
        <v>84</v>
      </c>
      <c r="AA892" s="1">
        <v>62730</v>
      </c>
      <c r="AB892" s="1">
        <v>56457</v>
      </c>
      <c r="AC892">
        <v>3</v>
      </c>
      <c r="AD892" t="b">
        <v>1</v>
      </c>
      <c r="AE892">
        <v>10</v>
      </c>
      <c r="AF892" t="s">
        <v>9</v>
      </c>
      <c r="AG892">
        <v>1</v>
      </c>
      <c r="AH892" s="1">
        <v>56457</v>
      </c>
      <c r="AI892" s="1">
        <v>153974</v>
      </c>
      <c r="AJ892" s="1">
        <v>15397</v>
      </c>
      <c r="AK892" s="1">
        <v>169371</v>
      </c>
      <c r="AL892" s="2">
        <v>153974</v>
      </c>
      <c r="AM892" s="2">
        <v>15397</v>
      </c>
      <c r="AN892" s="22">
        <v>169371</v>
      </c>
      <c r="AP892" t="s">
        <v>84</v>
      </c>
      <c r="AQ892">
        <v>3</v>
      </c>
      <c r="AR892" t="s">
        <v>221</v>
      </c>
      <c r="AS892" t="s">
        <v>383</v>
      </c>
      <c r="AT892" t="b">
        <v>0</v>
      </c>
      <c r="AU892" t="s">
        <v>81</v>
      </c>
      <c r="AW892" t="s">
        <v>222</v>
      </c>
      <c r="AY892" t="s">
        <v>85</v>
      </c>
      <c r="AZ892" t="b">
        <v>0</v>
      </c>
      <c r="BE892" t="b">
        <v>0</v>
      </c>
      <c r="BF892" t="b">
        <v>0</v>
      </c>
      <c r="BI892">
        <v>0</v>
      </c>
      <c r="BJ892" s="23">
        <v>0</v>
      </c>
      <c r="BK892" s="23">
        <v>169371</v>
      </c>
      <c r="BP892" t="s">
        <v>181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복산나이스</v>
      </c>
    </row>
    <row r="893" spans="3:76" ht="16.5" customHeight="1" x14ac:dyDescent="0.3">
      <c r="C893" t="b">
        <v>1</v>
      </c>
      <c r="E893" t="s">
        <v>211</v>
      </c>
      <c r="F893">
        <v>202610080008</v>
      </c>
      <c r="G893" s="21">
        <v>46303</v>
      </c>
      <c r="H893" t="s">
        <v>82</v>
      </c>
      <c r="I893" t="s">
        <v>83</v>
      </c>
      <c r="J893" s="20" t="s">
        <v>212</v>
      </c>
      <c r="K893" s="20" t="s">
        <v>213</v>
      </c>
      <c r="L893" t="s">
        <v>449</v>
      </c>
      <c r="M893" s="20" t="s">
        <v>449</v>
      </c>
      <c r="O893" t="s">
        <v>450</v>
      </c>
      <c r="P893" t="s">
        <v>458</v>
      </c>
      <c r="R893" t="b">
        <v>0</v>
      </c>
      <c r="S893" t="s">
        <v>324</v>
      </c>
      <c r="T893" t="s">
        <v>325</v>
      </c>
      <c r="U893">
        <v>30</v>
      </c>
      <c r="V893" t="s">
        <v>234</v>
      </c>
      <c r="W893" t="s">
        <v>235</v>
      </c>
      <c r="X893" t="s">
        <v>236</v>
      </c>
      <c r="Z893" t="s">
        <v>84</v>
      </c>
      <c r="AA893" s="1">
        <v>52530</v>
      </c>
      <c r="AB893" s="1">
        <v>47277</v>
      </c>
      <c r="AC893">
        <v>3</v>
      </c>
      <c r="AD893" t="b">
        <v>1</v>
      </c>
      <c r="AE893">
        <v>10</v>
      </c>
      <c r="AF893" t="s">
        <v>9</v>
      </c>
      <c r="AG893">
        <v>1</v>
      </c>
      <c r="AH893" s="1">
        <v>47277</v>
      </c>
      <c r="AI893" s="1">
        <v>128937</v>
      </c>
      <c r="AJ893" s="1">
        <v>12894</v>
      </c>
      <c r="AK893" s="1">
        <v>141831</v>
      </c>
      <c r="AL893" s="2">
        <v>128937</v>
      </c>
      <c r="AM893" s="2">
        <v>12894</v>
      </c>
      <c r="AN893" s="22">
        <v>141831</v>
      </c>
      <c r="AP893" t="s">
        <v>84</v>
      </c>
      <c r="AQ893">
        <v>3</v>
      </c>
      <c r="AR893" t="s">
        <v>221</v>
      </c>
      <c r="AS893" t="s">
        <v>326</v>
      </c>
      <c r="AT893" t="b">
        <v>0</v>
      </c>
      <c r="AU893" t="s">
        <v>81</v>
      </c>
      <c r="AW893" t="s">
        <v>222</v>
      </c>
      <c r="AY893" t="s">
        <v>85</v>
      </c>
      <c r="AZ893" t="b">
        <v>0</v>
      </c>
      <c r="BE893" t="b">
        <v>0</v>
      </c>
      <c r="BF893" t="b">
        <v>0</v>
      </c>
      <c r="BI893">
        <v>0</v>
      </c>
      <c r="BJ893" s="20">
        <v>0</v>
      </c>
      <c r="BK893" s="23">
        <v>141831</v>
      </c>
      <c r="BP893" t="s">
        <v>181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복산나이스</v>
      </c>
    </row>
    <row r="894" spans="3:76" ht="16.5" customHeight="1" x14ac:dyDescent="0.3">
      <c r="C894" t="b">
        <v>1</v>
      </c>
      <c r="E894" t="s">
        <v>211</v>
      </c>
      <c r="F894">
        <v>202610080008</v>
      </c>
      <c r="G894" s="21">
        <v>46303</v>
      </c>
      <c r="H894" t="s">
        <v>82</v>
      </c>
      <c r="I894" t="s">
        <v>83</v>
      </c>
      <c r="J894" s="20" t="s">
        <v>212</v>
      </c>
      <c r="K894" s="20" t="s">
        <v>213</v>
      </c>
      <c r="L894" t="s">
        <v>449</v>
      </c>
      <c r="M894" s="20" t="s">
        <v>449</v>
      </c>
      <c r="O894" t="s">
        <v>450</v>
      </c>
      <c r="P894" t="s">
        <v>458</v>
      </c>
      <c r="R894" t="b">
        <v>0</v>
      </c>
      <c r="S894" t="s">
        <v>453</v>
      </c>
      <c r="T894" t="s">
        <v>454</v>
      </c>
      <c r="U894">
        <v>30</v>
      </c>
      <c r="V894" t="s">
        <v>234</v>
      </c>
      <c r="W894" t="s">
        <v>235</v>
      </c>
      <c r="X894" t="s">
        <v>446</v>
      </c>
      <c r="Z894" t="s">
        <v>84</v>
      </c>
      <c r="AA894" s="1">
        <v>18900</v>
      </c>
      <c r="AB894" s="1">
        <v>17010</v>
      </c>
      <c r="AC894">
        <v>50</v>
      </c>
      <c r="AD894" t="b">
        <v>1</v>
      </c>
      <c r="AE894">
        <v>10</v>
      </c>
      <c r="AF894" t="s">
        <v>9</v>
      </c>
      <c r="AG894">
        <v>1</v>
      </c>
      <c r="AH894" s="1">
        <v>17010</v>
      </c>
      <c r="AI894" s="1">
        <v>773182</v>
      </c>
      <c r="AJ894" s="1">
        <v>77318</v>
      </c>
      <c r="AK894" s="1">
        <v>850500</v>
      </c>
      <c r="AL894" s="2">
        <v>773182</v>
      </c>
      <c r="AM894" s="2">
        <v>77318</v>
      </c>
      <c r="AN894" s="22">
        <v>850500</v>
      </c>
      <c r="AP894" t="s">
        <v>84</v>
      </c>
      <c r="AQ894">
        <v>50</v>
      </c>
      <c r="AR894" t="s">
        <v>221</v>
      </c>
      <c r="AS894">
        <v>24002</v>
      </c>
      <c r="AT894" t="b">
        <v>0</v>
      </c>
      <c r="AU894" t="s">
        <v>81</v>
      </c>
      <c r="AW894" t="s">
        <v>222</v>
      </c>
      <c r="AY894" t="s">
        <v>85</v>
      </c>
      <c r="AZ894" t="b">
        <v>0</v>
      </c>
      <c r="BE894" t="b">
        <v>0</v>
      </c>
      <c r="BF894" t="b">
        <v>0</v>
      </c>
      <c r="BI894">
        <v>0</v>
      </c>
      <c r="BJ894" s="20">
        <v>0</v>
      </c>
      <c r="BK894" s="23">
        <v>850500</v>
      </c>
      <c r="BP894" t="s">
        <v>181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복산나이스</v>
      </c>
    </row>
    <row r="895" spans="3:76" ht="16.5" customHeight="1" x14ac:dyDescent="0.3">
      <c r="C895" t="b">
        <v>1</v>
      </c>
      <c r="E895" t="s">
        <v>211</v>
      </c>
      <c r="F895">
        <v>202610080008</v>
      </c>
      <c r="G895" s="21">
        <v>46303</v>
      </c>
      <c r="H895" t="s">
        <v>82</v>
      </c>
      <c r="I895" t="s">
        <v>83</v>
      </c>
      <c r="J895" s="20" t="s">
        <v>212</v>
      </c>
      <c r="K895" s="20" t="s">
        <v>213</v>
      </c>
      <c r="L895" t="s">
        <v>449</v>
      </c>
      <c r="M895" s="20" t="s">
        <v>449</v>
      </c>
      <c r="O895" t="s">
        <v>450</v>
      </c>
      <c r="P895" t="s">
        <v>458</v>
      </c>
      <c r="R895" t="b">
        <v>0</v>
      </c>
      <c r="S895" t="s">
        <v>294</v>
      </c>
      <c r="T895" t="s">
        <v>295</v>
      </c>
      <c r="U895">
        <v>21</v>
      </c>
      <c r="V895" t="s">
        <v>218</v>
      </c>
      <c r="W895" t="s">
        <v>219</v>
      </c>
      <c r="X895" t="s">
        <v>225</v>
      </c>
      <c r="Z895" t="s">
        <v>84</v>
      </c>
      <c r="AA895" s="1">
        <v>25200</v>
      </c>
      <c r="AB895" s="1">
        <v>22680</v>
      </c>
      <c r="AC895">
        <v>50</v>
      </c>
      <c r="AD895" t="b">
        <v>1</v>
      </c>
      <c r="AE895">
        <v>10</v>
      </c>
      <c r="AF895" t="s">
        <v>9</v>
      </c>
      <c r="AG895">
        <v>1</v>
      </c>
      <c r="AH895" s="1">
        <v>22680</v>
      </c>
      <c r="AI895" s="1">
        <v>1030909</v>
      </c>
      <c r="AJ895" s="1">
        <v>103091</v>
      </c>
      <c r="AK895" s="1">
        <v>1134000</v>
      </c>
      <c r="AL895" s="2">
        <v>1030909</v>
      </c>
      <c r="AM895" s="2">
        <v>103091</v>
      </c>
      <c r="AN895" s="22">
        <v>1134000</v>
      </c>
      <c r="AP895" t="s">
        <v>84</v>
      </c>
      <c r="AQ895">
        <v>50</v>
      </c>
      <c r="AR895" t="s">
        <v>221</v>
      </c>
      <c r="AS895">
        <v>26004</v>
      </c>
      <c r="AT895" t="b">
        <v>0</v>
      </c>
      <c r="AU895" t="s">
        <v>81</v>
      </c>
      <c r="AW895" t="s">
        <v>222</v>
      </c>
      <c r="AY895" t="s">
        <v>85</v>
      </c>
      <c r="AZ895" t="b">
        <v>0</v>
      </c>
      <c r="BE895" t="b">
        <v>0</v>
      </c>
      <c r="BF895" t="b">
        <v>0</v>
      </c>
      <c r="BI895">
        <v>0</v>
      </c>
      <c r="BJ895" s="20">
        <v>0</v>
      </c>
      <c r="BK895" s="23">
        <v>1134000</v>
      </c>
      <c r="BP895" t="s">
        <v>181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복산나이스</v>
      </c>
    </row>
    <row r="896" spans="3:76" ht="16.5" customHeight="1" x14ac:dyDescent="0.3">
      <c r="C896" t="b">
        <v>1</v>
      </c>
      <c r="E896" t="s">
        <v>211</v>
      </c>
      <c r="F896">
        <v>202610080008</v>
      </c>
      <c r="G896" s="21">
        <v>46303</v>
      </c>
      <c r="H896" t="s">
        <v>82</v>
      </c>
      <c r="I896" t="s">
        <v>83</v>
      </c>
      <c r="J896" s="20" t="s">
        <v>212</v>
      </c>
      <c r="K896" s="20" t="s">
        <v>213</v>
      </c>
      <c r="L896" t="s">
        <v>449</v>
      </c>
      <c r="M896" s="20" t="s">
        <v>449</v>
      </c>
      <c r="O896" t="s">
        <v>450</v>
      </c>
      <c r="P896" t="s">
        <v>458</v>
      </c>
      <c r="R896" t="b">
        <v>0</v>
      </c>
      <c r="S896" t="s">
        <v>317</v>
      </c>
      <c r="T896" t="s">
        <v>318</v>
      </c>
      <c r="U896">
        <v>21</v>
      </c>
      <c r="V896" t="s">
        <v>218</v>
      </c>
      <c r="W896" t="s">
        <v>219</v>
      </c>
      <c r="X896" t="s">
        <v>225</v>
      </c>
      <c r="Z896" t="s">
        <v>84</v>
      </c>
      <c r="AA896" s="1">
        <v>33600</v>
      </c>
      <c r="AB896" s="1">
        <v>30240</v>
      </c>
      <c r="AC896">
        <v>150</v>
      </c>
      <c r="AD896" t="b">
        <v>1</v>
      </c>
      <c r="AE896">
        <v>10</v>
      </c>
      <c r="AF896" t="s">
        <v>9</v>
      </c>
      <c r="AG896">
        <v>1</v>
      </c>
      <c r="AH896" s="1">
        <v>30240</v>
      </c>
      <c r="AI896" s="1">
        <v>4123636</v>
      </c>
      <c r="AJ896" s="1">
        <v>412364</v>
      </c>
      <c r="AK896" s="1">
        <v>4536000</v>
      </c>
      <c r="AL896" s="2">
        <v>4123636</v>
      </c>
      <c r="AM896" s="2">
        <v>412364</v>
      </c>
      <c r="AN896" s="22">
        <v>4536000</v>
      </c>
      <c r="AP896" t="s">
        <v>84</v>
      </c>
      <c r="AQ896">
        <v>150</v>
      </c>
      <c r="AR896" t="s">
        <v>221</v>
      </c>
      <c r="AS896">
        <v>25002</v>
      </c>
      <c r="AT896" t="b">
        <v>0</v>
      </c>
      <c r="AU896" t="s">
        <v>81</v>
      </c>
      <c r="AW896" t="s">
        <v>222</v>
      </c>
      <c r="AY896" t="s">
        <v>85</v>
      </c>
      <c r="AZ896" t="b">
        <v>0</v>
      </c>
      <c r="BE896" t="b">
        <v>0</v>
      </c>
      <c r="BF896" t="b">
        <v>0</v>
      </c>
      <c r="BI896">
        <v>0</v>
      </c>
      <c r="BJ896" s="20">
        <v>0</v>
      </c>
      <c r="BK896" s="23">
        <v>4536000</v>
      </c>
      <c r="BP896" t="s">
        <v>181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복산나이스</v>
      </c>
    </row>
    <row r="897" spans="3:76" ht="16.5" customHeight="1" x14ac:dyDescent="0.3">
      <c r="C897" t="b">
        <v>1</v>
      </c>
      <c r="E897" t="s">
        <v>211</v>
      </c>
      <c r="F897">
        <v>202610080008</v>
      </c>
      <c r="G897" s="21">
        <v>46303</v>
      </c>
      <c r="H897" t="s">
        <v>82</v>
      </c>
      <c r="I897" t="s">
        <v>83</v>
      </c>
      <c r="J897" s="20" t="s">
        <v>212</v>
      </c>
      <c r="K897" s="20" t="s">
        <v>213</v>
      </c>
      <c r="L897" t="s">
        <v>449</v>
      </c>
      <c r="M897" s="20" t="s">
        <v>449</v>
      </c>
      <c r="O897" t="s">
        <v>450</v>
      </c>
      <c r="P897" t="s">
        <v>458</v>
      </c>
      <c r="R897" t="b">
        <v>0</v>
      </c>
      <c r="S897" t="s">
        <v>245</v>
      </c>
      <c r="T897" t="s">
        <v>246</v>
      </c>
      <c r="U897">
        <v>300</v>
      </c>
      <c r="V897" t="s">
        <v>218</v>
      </c>
      <c r="W897" t="s">
        <v>219</v>
      </c>
      <c r="X897" t="s">
        <v>225</v>
      </c>
      <c r="Z897" t="s">
        <v>84</v>
      </c>
      <c r="AA897" s="1">
        <v>61500</v>
      </c>
      <c r="AB897" s="1">
        <v>55350</v>
      </c>
      <c r="AC897">
        <v>10</v>
      </c>
      <c r="AD897" t="b">
        <v>1</v>
      </c>
      <c r="AE897">
        <v>10</v>
      </c>
      <c r="AF897" t="s">
        <v>9</v>
      </c>
      <c r="AG897">
        <v>1</v>
      </c>
      <c r="AH897" s="1">
        <v>55350</v>
      </c>
      <c r="AI897" s="1">
        <v>503182</v>
      </c>
      <c r="AJ897" s="1">
        <v>50318</v>
      </c>
      <c r="AK897" s="1">
        <v>553500</v>
      </c>
      <c r="AL897" s="2">
        <v>503182</v>
      </c>
      <c r="AM897" s="2">
        <v>50318</v>
      </c>
      <c r="AN897" s="22">
        <v>553500</v>
      </c>
      <c r="AP897" t="s">
        <v>84</v>
      </c>
      <c r="AQ897">
        <v>10</v>
      </c>
      <c r="AR897" t="s">
        <v>221</v>
      </c>
      <c r="AS897" t="s">
        <v>273</v>
      </c>
      <c r="AT897" t="b">
        <v>0</v>
      </c>
      <c r="AU897" t="s">
        <v>81</v>
      </c>
      <c r="AW897" t="s">
        <v>222</v>
      </c>
      <c r="AY897" t="s">
        <v>85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553500</v>
      </c>
      <c r="BP897" t="s">
        <v>181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복산나이스</v>
      </c>
    </row>
    <row r="898" spans="3:76" ht="16.5" customHeight="1" x14ac:dyDescent="0.3">
      <c r="C898" t="b">
        <v>1</v>
      </c>
      <c r="E898" t="s">
        <v>211</v>
      </c>
      <c r="F898">
        <v>202610080008</v>
      </c>
      <c r="G898" s="21">
        <v>46303</v>
      </c>
      <c r="H898" t="s">
        <v>82</v>
      </c>
      <c r="I898" t="s">
        <v>83</v>
      </c>
      <c r="J898" s="20" t="s">
        <v>212</v>
      </c>
      <c r="K898" s="20" t="s">
        <v>213</v>
      </c>
      <c r="L898" t="s">
        <v>449</v>
      </c>
      <c r="M898" s="20" t="s">
        <v>449</v>
      </c>
      <c r="O898" t="s">
        <v>450</v>
      </c>
      <c r="P898" t="s">
        <v>458</v>
      </c>
      <c r="R898" t="b">
        <v>0</v>
      </c>
      <c r="S898" t="s">
        <v>327</v>
      </c>
      <c r="T898" t="s">
        <v>311</v>
      </c>
      <c r="U898">
        <v>600</v>
      </c>
      <c r="V898" t="s">
        <v>234</v>
      </c>
      <c r="W898" t="s">
        <v>235</v>
      </c>
      <c r="X898" t="s">
        <v>236</v>
      </c>
      <c r="Z898" t="s">
        <v>84</v>
      </c>
      <c r="AA898" s="1">
        <v>52800</v>
      </c>
      <c r="AB898" s="1">
        <v>47520</v>
      </c>
      <c r="AC898">
        <v>3</v>
      </c>
      <c r="AD898" t="b">
        <v>1</v>
      </c>
      <c r="AE898">
        <v>10</v>
      </c>
      <c r="AF898" t="s">
        <v>9</v>
      </c>
      <c r="AG898">
        <v>1</v>
      </c>
      <c r="AH898" s="1">
        <v>47520</v>
      </c>
      <c r="AI898" s="1">
        <v>129600</v>
      </c>
      <c r="AJ898" s="1">
        <v>12960</v>
      </c>
      <c r="AK898" s="1">
        <v>142560</v>
      </c>
      <c r="AL898" s="2">
        <v>129600</v>
      </c>
      <c r="AM898" s="2">
        <v>12960</v>
      </c>
      <c r="AN898" s="22">
        <v>142560</v>
      </c>
      <c r="AP898" t="s">
        <v>84</v>
      </c>
      <c r="AQ898">
        <v>3</v>
      </c>
      <c r="AR898" t="s">
        <v>221</v>
      </c>
      <c r="AS898" t="s">
        <v>271</v>
      </c>
      <c r="AT898" t="b">
        <v>0</v>
      </c>
      <c r="AU898" t="s">
        <v>81</v>
      </c>
      <c r="AW898" t="s">
        <v>222</v>
      </c>
      <c r="AY898" t="s">
        <v>85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142560</v>
      </c>
      <c r="BP898" t="s">
        <v>181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복산나이스</v>
      </c>
    </row>
    <row r="899" spans="3:76" ht="16.5" customHeight="1" x14ac:dyDescent="0.3">
      <c r="C899" t="b">
        <v>1</v>
      </c>
      <c r="E899" t="s">
        <v>211</v>
      </c>
      <c r="F899">
        <v>202610080008</v>
      </c>
      <c r="G899" s="21">
        <v>46303</v>
      </c>
      <c r="H899" t="s">
        <v>82</v>
      </c>
      <c r="I899" t="s">
        <v>83</v>
      </c>
      <c r="J899" s="20" t="s">
        <v>212</v>
      </c>
      <c r="K899" s="20" t="s">
        <v>213</v>
      </c>
      <c r="L899" t="s">
        <v>449</v>
      </c>
      <c r="M899" s="20" t="s">
        <v>449</v>
      </c>
      <c r="O899" t="s">
        <v>450</v>
      </c>
      <c r="P899" t="s">
        <v>458</v>
      </c>
      <c r="R899" t="b">
        <v>0</v>
      </c>
      <c r="S899" t="s">
        <v>254</v>
      </c>
      <c r="T899" t="s">
        <v>255</v>
      </c>
      <c r="U899">
        <v>10</v>
      </c>
      <c r="V899" t="s">
        <v>218</v>
      </c>
      <c r="W899" t="s">
        <v>256</v>
      </c>
      <c r="X899" t="s">
        <v>257</v>
      </c>
      <c r="Z899" t="s">
        <v>84</v>
      </c>
      <c r="AA899" s="1">
        <v>6780</v>
      </c>
      <c r="AB899" s="1">
        <v>6102</v>
      </c>
      <c r="AC899">
        <v>120</v>
      </c>
      <c r="AD899" t="b">
        <v>1</v>
      </c>
      <c r="AE899">
        <v>10</v>
      </c>
      <c r="AF899" t="s">
        <v>9</v>
      </c>
      <c r="AG899">
        <v>1</v>
      </c>
      <c r="AH899" s="1">
        <v>6102</v>
      </c>
      <c r="AI899" s="1">
        <v>665673</v>
      </c>
      <c r="AJ899" s="1">
        <v>66567</v>
      </c>
      <c r="AK899" s="1">
        <v>732240</v>
      </c>
      <c r="AL899" s="2">
        <v>665673</v>
      </c>
      <c r="AM899" s="2">
        <v>66567</v>
      </c>
      <c r="AN899" s="22">
        <v>732240</v>
      </c>
      <c r="AP899" t="s">
        <v>84</v>
      </c>
      <c r="AQ899">
        <v>120</v>
      </c>
      <c r="AR899" t="s">
        <v>221</v>
      </c>
      <c r="AS899">
        <v>26001</v>
      </c>
      <c r="AT899" t="b">
        <v>0</v>
      </c>
      <c r="AU899" t="s">
        <v>81</v>
      </c>
      <c r="AW899" t="s">
        <v>222</v>
      </c>
      <c r="AY899" t="s">
        <v>85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732240</v>
      </c>
      <c r="BP899" t="s">
        <v>181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복산나이스</v>
      </c>
    </row>
    <row r="900" spans="3:76" ht="16.5" customHeight="1" x14ac:dyDescent="0.3">
      <c r="C900" t="b">
        <v>1</v>
      </c>
      <c r="E900" t="s">
        <v>211</v>
      </c>
      <c r="F900">
        <v>202610080008</v>
      </c>
      <c r="G900" s="21">
        <v>46303</v>
      </c>
      <c r="H900" t="s">
        <v>82</v>
      </c>
      <c r="I900" t="s">
        <v>83</v>
      </c>
      <c r="J900" s="20" t="s">
        <v>212</v>
      </c>
      <c r="K900" s="20" t="s">
        <v>213</v>
      </c>
      <c r="L900" t="s">
        <v>449</v>
      </c>
      <c r="M900" s="20" t="s">
        <v>449</v>
      </c>
      <c r="O900" t="s">
        <v>450</v>
      </c>
      <c r="P900" t="s">
        <v>458</v>
      </c>
      <c r="R900" t="b">
        <v>0</v>
      </c>
      <c r="S900" t="s">
        <v>996</v>
      </c>
      <c r="T900" t="s">
        <v>997</v>
      </c>
      <c r="U900">
        <v>30</v>
      </c>
      <c r="V900" t="s">
        <v>234</v>
      </c>
      <c r="W900" t="s">
        <v>235</v>
      </c>
      <c r="X900" t="s">
        <v>236</v>
      </c>
      <c r="Z900" t="s">
        <v>84</v>
      </c>
      <c r="AA900" s="1">
        <v>10560</v>
      </c>
      <c r="AB900" s="1">
        <v>9504</v>
      </c>
      <c r="AC900">
        <v>3</v>
      </c>
      <c r="AD900" t="b">
        <v>1</v>
      </c>
      <c r="AE900">
        <v>10</v>
      </c>
      <c r="AF900" t="s">
        <v>9</v>
      </c>
      <c r="AG900">
        <v>1</v>
      </c>
      <c r="AH900" s="1">
        <v>9504</v>
      </c>
      <c r="AI900" s="1">
        <v>25920</v>
      </c>
      <c r="AJ900" s="1">
        <v>2592</v>
      </c>
      <c r="AK900" s="1">
        <v>28512</v>
      </c>
      <c r="AL900" s="2">
        <v>25920</v>
      </c>
      <c r="AM900" s="2">
        <v>2592</v>
      </c>
      <c r="AN900" s="22">
        <v>28512</v>
      </c>
      <c r="AP900" t="s">
        <v>84</v>
      </c>
      <c r="AQ900">
        <v>3</v>
      </c>
      <c r="AR900" t="s">
        <v>221</v>
      </c>
      <c r="AS900" t="s">
        <v>231</v>
      </c>
      <c r="AT900" t="b">
        <v>0</v>
      </c>
      <c r="AU900" t="s">
        <v>81</v>
      </c>
      <c r="AW900" t="s">
        <v>222</v>
      </c>
      <c r="AY900" t="s">
        <v>85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28512</v>
      </c>
      <c r="BP900" t="s">
        <v>181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복산나이스</v>
      </c>
    </row>
    <row r="901" spans="3:76" ht="16.5" customHeight="1" x14ac:dyDescent="0.3">
      <c r="C901" t="b">
        <v>1</v>
      </c>
      <c r="E901" t="s">
        <v>211</v>
      </c>
      <c r="F901">
        <v>202610080008</v>
      </c>
      <c r="G901" s="21">
        <v>46303</v>
      </c>
      <c r="H901" t="s">
        <v>82</v>
      </c>
      <c r="I901" t="s">
        <v>83</v>
      </c>
      <c r="J901" s="20" t="s">
        <v>212</v>
      </c>
      <c r="K901" s="20" t="s">
        <v>213</v>
      </c>
      <c r="L901" t="s">
        <v>449</v>
      </c>
      <c r="M901" s="20" t="s">
        <v>449</v>
      </c>
      <c r="O901" t="s">
        <v>450</v>
      </c>
      <c r="P901" t="s">
        <v>458</v>
      </c>
      <c r="R901" t="b">
        <v>0</v>
      </c>
      <c r="S901" t="s">
        <v>272</v>
      </c>
      <c r="T901" t="s">
        <v>230</v>
      </c>
      <c r="U901">
        <v>300</v>
      </c>
      <c r="V901" t="s">
        <v>218</v>
      </c>
      <c r="W901" t="s">
        <v>219</v>
      </c>
      <c r="X901" t="s">
        <v>225</v>
      </c>
      <c r="Z901" t="s">
        <v>84</v>
      </c>
      <c r="AA901" s="1">
        <v>37500</v>
      </c>
      <c r="AB901" s="1">
        <v>33750</v>
      </c>
      <c r="AC901">
        <v>10</v>
      </c>
      <c r="AD901" t="b">
        <v>1</v>
      </c>
      <c r="AE901">
        <v>10</v>
      </c>
      <c r="AF901" t="s">
        <v>9</v>
      </c>
      <c r="AG901">
        <v>1</v>
      </c>
      <c r="AH901" s="1">
        <v>33750</v>
      </c>
      <c r="AI901" s="1">
        <v>306818</v>
      </c>
      <c r="AJ901" s="1">
        <v>30682</v>
      </c>
      <c r="AK901" s="1">
        <v>337500</v>
      </c>
      <c r="AL901" s="2">
        <v>306818</v>
      </c>
      <c r="AM901" s="2">
        <v>30682</v>
      </c>
      <c r="AN901" s="22">
        <v>337500</v>
      </c>
      <c r="AP901" t="s">
        <v>84</v>
      </c>
      <c r="AQ901">
        <v>10</v>
      </c>
      <c r="AR901" t="s">
        <v>221</v>
      </c>
      <c r="AS901" t="s">
        <v>1049</v>
      </c>
      <c r="AT901" t="b">
        <v>0</v>
      </c>
      <c r="AU901" t="s">
        <v>81</v>
      </c>
      <c r="AW901" t="s">
        <v>222</v>
      </c>
      <c r="AY901" t="s">
        <v>85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337500</v>
      </c>
      <c r="BP901" t="s">
        <v>181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복산나이스</v>
      </c>
    </row>
    <row r="902" spans="3:76" ht="16.5" customHeight="1" x14ac:dyDescent="0.3">
      <c r="C902" t="b">
        <v>1</v>
      </c>
      <c r="E902" t="s">
        <v>211</v>
      </c>
      <c r="F902">
        <v>202610080008</v>
      </c>
      <c r="G902" s="21">
        <v>46303</v>
      </c>
      <c r="H902" t="s">
        <v>82</v>
      </c>
      <c r="I902" t="s">
        <v>83</v>
      </c>
      <c r="J902" s="20" t="s">
        <v>212</v>
      </c>
      <c r="K902" s="20" t="s">
        <v>213</v>
      </c>
      <c r="L902" t="s">
        <v>449</v>
      </c>
      <c r="M902" s="20" t="s">
        <v>449</v>
      </c>
      <c r="O902" t="s">
        <v>450</v>
      </c>
      <c r="P902" t="s">
        <v>458</v>
      </c>
      <c r="R902" t="b">
        <v>0</v>
      </c>
      <c r="S902" t="s">
        <v>392</v>
      </c>
      <c r="T902" t="s">
        <v>393</v>
      </c>
      <c r="U902">
        <v>10</v>
      </c>
      <c r="V902" t="s">
        <v>218</v>
      </c>
      <c r="W902" t="s">
        <v>256</v>
      </c>
      <c r="X902" t="s">
        <v>257</v>
      </c>
      <c r="Z902" t="s">
        <v>84</v>
      </c>
      <c r="AA902" s="1">
        <v>18000</v>
      </c>
      <c r="AB902" s="1">
        <v>16200</v>
      </c>
      <c r="AC902">
        <v>20</v>
      </c>
      <c r="AD902" t="b">
        <v>1</v>
      </c>
      <c r="AE902">
        <v>10</v>
      </c>
      <c r="AF902" t="s">
        <v>9</v>
      </c>
      <c r="AG902">
        <v>1</v>
      </c>
      <c r="AH902" s="1">
        <v>16200</v>
      </c>
      <c r="AI902" s="1">
        <v>294545</v>
      </c>
      <c r="AJ902" s="1">
        <v>29455</v>
      </c>
      <c r="AK902" s="1">
        <v>324000</v>
      </c>
      <c r="AL902" s="2">
        <v>294545</v>
      </c>
      <c r="AM902" s="2">
        <v>29455</v>
      </c>
      <c r="AN902" s="22">
        <v>324000</v>
      </c>
      <c r="AP902" t="s">
        <v>84</v>
      </c>
      <c r="AQ902">
        <v>20</v>
      </c>
      <c r="AR902" t="s">
        <v>221</v>
      </c>
      <c r="AS902">
        <v>25002</v>
      </c>
      <c r="AT902" t="b">
        <v>0</v>
      </c>
      <c r="AU902" t="s">
        <v>81</v>
      </c>
      <c r="AW902" t="s">
        <v>222</v>
      </c>
      <c r="AY902" t="s">
        <v>85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324000</v>
      </c>
      <c r="BP902" t="s">
        <v>181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복산나이스</v>
      </c>
    </row>
    <row r="903" spans="3:76" ht="16.5" customHeight="1" x14ac:dyDescent="0.3">
      <c r="C903" t="b">
        <v>1</v>
      </c>
      <c r="E903" t="s">
        <v>211</v>
      </c>
      <c r="F903">
        <v>202610080008</v>
      </c>
      <c r="G903" s="21">
        <v>46303</v>
      </c>
      <c r="H903" t="s">
        <v>82</v>
      </c>
      <c r="I903" t="s">
        <v>83</v>
      </c>
      <c r="J903" s="20" t="s">
        <v>212</v>
      </c>
      <c r="K903" s="20" t="s">
        <v>213</v>
      </c>
      <c r="L903" t="s">
        <v>449</v>
      </c>
      <c r="M903" s="20" t="s">
        <v>449</v>
      </c>
      <c r="O903" t="s">
        <v>450</v>
      </c>
      <c r="P903" t="s">
        <v>458</v>
      </c>
      <c r="R903" t="b">
        <v>0</v>
      </c>
      <c r="S903" t="s">
        <v>337</v>
      </c>
      <c r="T903" t="s">
        <v>338</v>
      </c>
      <c r="U903">
        <v>100</v>
      </c>
      <c r="V903" t="s">
        <v>234</v>
      </c>
      <c r="W903" t="s">
        <v>235</v>
      </c>
      <c r="X903" t="s">
        <v>330</v>
      </c>
      <c r="Z903" t="s">
        <v>84</v>
      </c>
      <c r="AA903" s="1">
        <v>33000</v>
      </c>
      <c r="AB903" s="1">
        <v>29700</v>
      </c>
      <c r="AC903">
        <v>60</v>
      </c>
      <c r="AD903" t="b">
        <v>1</v>
      </c>
      <c r="AE903">
        <v>10</v>
      </c>
      <c r="AF903" t="s">
        <v>9</v>
      </c>
      <c r="AG903">
        <v>1</v>
      </c>
      <c r="AH903" s="1">
        <v>29700</v>
      </c>
      <c r="AI903" s="1">
        <v>1620000</v>
      </c>
      <c r="AJ903" s="1">
        <v>162000</v>
      </c>
      <c r="AK903" s="1">
        <v>1782000</v>
      </c>
      <c r="AL903" s="2">
        <v>1620000</v>
      </c>
      <c r="AM903" s="2">
        <v>162000</v>
      </c>
      <c r="AN903" s="22">
        <v>1782000</v>
      </c>
      <c r="AP903" t="s">
        <v>84</v>
      </c>
      <c r="AQ903">
        <v>60</v>
      </c>
      <c r="AR903" t="s">
        <v>221</v>
      </c>
      <c r="AS903" t="s">
        <v>981</v>
      </c>
      <c r="AT903" t="b">
        <v>0</v>
      </c>
      <c r="AU903" t="s">
        <v>81</v>
      </c>
      <c r="AW903" t="s">
        <v>222</v>
      </c>
      <c r="AY903" t="s">
        <v>85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1782000</v>
      </c>
      <c r="BP903" t="s">
        <v>181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복산나이스</v>
      </c>
    </row>
    <row r="904" spans="3:76" ht="16.5" customHeight="1" x14ac:dyDescent="0.3">
      <c r="C904" t="b">
        <v>1</v>
      </c>
      <c r="E904" t="s">
        <v>211</v>
      </c>
      <c r="F904">
        <v>202610080008</v>
      </c>
      <c r="G904" s="21">
        <v>46303</v>
      </c>
      <c r="H904" t="s">
        <v>82</v>
      </c>
      <c r="I904" t="s">
        <v>83</v>
      </c>
      <c r="J904" s="20" t="s">
        <v>212</v>
      </c>
      <c r="K904" s="20" t="s">
        <v>213</v>
      </c>
      <c r="L904" t="s">
        <v>449</v>
      </c>
      <c r="M904" s="20" t="s">
        <v>449</v>
      </c>
      <c r="O904" t="s">
        <v>450</v>
      </c>
      <c r="P904" t="s">
        <v>458</v>
      </c>
      <c r="R904" t="b">
        <v>0</v>
      </c>
      <c r="S904" t="s">
        <v>398</v>
      </c>
      <c r="T904" t="s">
        <v>338</v>
      </c>
      <c r="U904">
        <v>30</v>
      </c>
      <c r="V904" t="s">
        <v>234</v>
      </c>
      <c r="W904" t="s">
        <v>235</v>
      </c>
      <c r="X904" t="s">
        <v>330</v>
      </c>
      <c r="Z904" t="s">
        <v>84</v>
      </c>
      <c r="AA904" s="1">
        <v>9900</v>
      </c>
      <c r="AB904" s="1">
        <v>8910</v>
      </c>
      <c r="AC904">
        <v>100</v>
      </c>
      <c r="AD904" t="b">
        <v>1</v>
      </c>
      <c r="AE904">
        <v>10</v>
      </c>
      <c r="AF904" t="s">
        <v>9</v>
      </c>
      <c r="AG904">
        <v>1</v>
      </c>
      <c r="AH904" s="1">
        <v>8910</v>
      </c>
      <c r="AI904" s="1">
        <v>810000</v>
      </c>
      <c r="AJ904" s="1">
        <v>81000</v>
      </c>
      <c r="AK904" s="1">
        <v>891000</v>
      </c>
      <c r="AL904" s="2">
        <v>810000</v>
      </c>
      <c r="AM904" s="2">
        <v>81000</v>
      </c>
      <c r="AN904" s="22">
        <v>891000</v>
      </c>
      <c r="AP904" t="s">
        <v>84</v>
      </c>
      <c r="AQ904">
        <v>100</v>
      </c>
      <c r="AR904" t="s">
        <v>221</v>
      </c>
      <c r="AS904" t="s">
        <v>1057</v>
      </c>
      <c r="AT904" t="b">
        <v>0</v>
      </c>
      <c r="AU904" t="s">
        <v>81</v>
      </c>
      <c r="AW904" t="s">
        <v>222</v>
      </c>
      <c r="AY904" t="s">
        <v>85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891000</v>
      </c>
      <c r="BP904" t="s">
        <v>181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복산나이스</v>
      </c>
    </row>
    <row r="905" spans="3:76" ht="16.5" customHeight="1" x14ac:dyDescent="0.3">
      <c r="C905" t="b">
        <v>1</v>
      </c>
      <c r="E905" t="s">
        <v>211</v>
      </c>
      <c r="F905">
        <v>202610080008</v>
      </c>
      <c r="G905" s="21">
        <v>46303</v>
      </c>
      <c r="H905" t="s">
        <v>82</v>
      </c>
      <c r="I905" t="s">
        <v>83</v>
      </c>
      <c r="J905" s="20" t="s">
        <v>212</v>
      </c>
      <c r="K905" s="20" t="s">
        <v>213</v>
      </c>
      <c r="L905" t="s">
        <v>449</v>
      </c>
      <c r="M905" s="20" t="s">
        <v>449</v>
      </c>
      <c r="O905" t="s">
        <v>450</v>
      </c>
      <c r="P905" t="s">
        <v>458</v>
      </c>
      <c r="R905" t="b">
        <v>0</v>
      </c>
      <c r="S905" t="s">
        <v>258</v>
      </c>
      <c r="T905" t="s">
        <v>259</v>
      </c>
      <c r="U905">
        <v>500</v>
      </c>
      <c r="V905" t="s">
        <v>234</v>
      </c>
      <c r="W905" t="s">
        <v>235</v>
      </c>
      <c r="X905" t="s">
        <v>236</v>
      </c>
      <c r="Z905" t="s">
        <v>84</v>
      </c>
      <c r="AA905" s="1">
        <v>51500</v>
      </c>
      <c r="AB905" s="1">
        <v>46350</v>
      </c>
      <c r="AC905">
        <v>10</v>
      </c>
      <c r="AD905" t="b">
        <v>1</v>
      </c>
      <c r="AE905">
        <v>10</v>
      </c>
      <c r="AF905" t="s">
        <v>9</v>
      </c>
      <c r="AG905">
        <v>1</v>
      </c>
      <c r="AH905" s="1">
        <v>46350</v>
      </c>
      <c r="AI905" s="1">
        <v>421364</v>
      </c>
      <c r="AJ905" s="1">
        <v>42136</v>
      </c>
      <c r="AK905" s="1">
        <v>463500</v>
      </c>
      <c r="AL905" s="2">
        <v>421364</v>
      </c>
      <c r="AM905" s="2">
        <v>42136</v>
      </c>
      <c r="AN905" s="22">
        <v>463500</v>
      </c>
      <c r="AP905" t="s">
        <v>84</v>
      </c>
      <c r="AQ905">
        <v>10</v>
      </c>
      <c r="AR905" t="s">
        <v>221</v>
      </c>
      <c r="AS905">
        <v>26001</v>
      </c>
      <c r="AT905" t="b">
        <v>0</v>
      </c>
      <c r="AU905" t="s">
        <v>81</v>
      </c>
      <c r="AW905" t="s">
        <v>222</v>
      </c>
      <c r="AY905" t="s">
        <v>85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463500</v>
      </c>
      <c r="BP905" t="s">
        <v>181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복산나이스</v>
      </c>
    </row>
    <row r="906" spans="3:76" ht="16.5" customHeight="1" x14ac:dyDescent="0.3">
      <c r="C906" t="b">
        <v>1</v>
      </c>
      <c r="E906" t="s">
        <v>211</v>
      </c>
      <c r="F906">
        <v>202610080008</v>
      </c>
      <c r="G906" s="21">
        <v>46303</v>
      </c>
      <c r="H906" t="s">
        <v>82</v>
      </c>
      <c r="I906" t="s">
        <v>83</v>
      </c>
      <c r="J906" s="20" t="s">
        <v>212</v>
      </c>
      <c r="K906" s="20" t="s">
        <v>213</v>
      </c>
      <c r="L906" t="s">
        <v>449</v>
      </c>
      <c r="M906" s="20" t="s">
        <v>449</v>
      </c>
      <c r="O906" t="s">
        <v>450</v>
      </c>
      <c r="P906" t="s">
        <v>458</v>
      </c>
      <c r="R906" t="b">
        <v>0</v>
      </c>
      <c r="S906" t="s">
        <v>365</v>
      </c>
      <c r="T906" t="s">
        <v>366</v>
      </c>
      <c r="U906">
        <v>30</v>
      </c>
      <c r="V906" t="s">
        <v>234</v>
      </c>
      <c r="W906" t="s">
        <v>235</v>
      </c>
      <c r="X906" t="s">
        <v>236</v>
      </c>
      <c r="Z906" t="s">
        <v>84</v>
      </c>
      <c r="AA906" s="1">
        <v>18660</v>
      </c>
      <c r="AB906" s="1">
        <v>16794</v>
      </c>
      <c r="AC906">
        <v>140</v>
      </c>
      <c r="AD906" t="b">
        <v>1</v>
      </c>
      <c r="AE906">
        <v>10</v>
      </c>
      <c r="AF906" t="s">
        <v>9</v>
      </c>
      <c r="AG906">
        <v>1</v>
      </c>
      <c r="AH906" s="1">
        <v>16794</v>
      </c>
      <c r="AI906" s="1">
        <v>2137418</v>
      </c>
      <c r="AJ906" s="1">
        <v>213742</v>
      </c>
      <c r="AK906" s="1">
        <v>2351160</v>
      </c>
      <c r="AL906" s="2">
        <v>2137418</v>
      </c>
      <c r="AM906" s="2">
        <v>213742</v>
      </c>
      <c r="AN906" s="22">
        <v>2351160</v>
      </c>
      <c r="AP906" t="s">
        <v>84</v>
      </c>
      <c r="AQ906">
        <v>140</v>
      </c>
      <c r="AR906" t="s">
        <v>221</v>
      </c>
      <c r="AS906">
        <v>25001</v>
      </c>
      <c r="AT906" t="b">
        <v>0</v>
      </c>
      <c r="AU906" t="s">
        <v>81</v>
      </c>
      <c r="AW906" t="s">
        <v>222</v>
      </c>
      <c r="AY906" t="s">
        <v>85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2351160</v>
      </c>
      <c r="BP906" t="s">
        <v>181</v>
      </c>
      <c r="BS906">
        <v>0</v>
      </c>
      <c r="BW906" s="24" t="str">
        <f ca="1">VLOOKUP(BX906,Data!B:D,3,0)</f>
        <v>김화니</v>
      </c>
      <c r="BX906" s="24" t="str">
        <f>IFERROR(VLOOKUP(M906, 할인점점포등록!E:I, 5, 0), M906)</f>
        <v>복산나이스</v>
      </c>
    </row>
    <row r="907" spans="3:76" ht="16.5" customHeight="1" x14ac:dyDescent="0.3">
      <c r="C907" t="b">
        <v>1</v>
      </c>
      <c r="E907" t="s">
        <v>211</v>
      </c>
      <c r="F907">
        <v>202610080009</v>
      </c>
      <c r="G907" s="21">
        <v>46303</v>
      </c>
      <c r="H907" t="s">
        <v>82</v>
      </c>
      <c r="I907" t="s">
        <v>83</v>
      </c>
      <c r="J907" s="20" t="s">
        <v>212</v>
      </c>
      <c r="K907" s="20" t="s">
        <v>213</v>
      </c>
      <c r="L907" t="s">
        <v>449</v>
      </c>
      <c r="M907" s="20" t="s">
        <v>449</v>
      </c>
      <c r="O907" t="s">
        <v>450</v>
      </c>
      <c r="P907" t="s">
        <v>451</v>
      </c>
      <c r="R907" t="b">
        <v>0</v>
      </c>
      <c r="S907" t="s">
        <v>453</v>
      </c>
      <c r="T907" t="s">
        <v>454</v>
      </c>
      <c r="U907">
        <v>30</v>
      </c>
      <c r="V907" t="s">
        <v>234</v>
      </c>
      <c r="W907" t="s">
        <v>235</v>
      </c>
      <c r="X907" t="s">
        <v>446</v>
      </c>
      <c r="Z907" t="s">
        <v>84</v>
      </c>
      <c r="AA907" s="1">
        <v>18900</v>
      </c>
      <c r="AB907" s="1">
        <v>17010</v>
      </c>
      <c r="AC907">
        <v>3</v>
      </c>
      <c r="AD907" t="b">
        <v>1</v>
      </c>
      <c r="AE907">
        <v>10</v>
      </c>
      <c r="AF907" t="s">
        <v>9</v>
      </c>
      <c r="AG907">
        <v>1</v>
      </c>
      <c r="AH907" s="1">
        <v>17010</v>
      </c>
      <c r="AI907" s="1">
        <v>46391</v>
      </c>
      <c r="AJ907" s="1">
        <v>4639</v>
      </c>
      <c r="AK907" s="1">
        <v>51030</v>
      </c>
      <c r="AL907" s="2">
        <v>46391</v>
      </c>
      <c r="AM907" s="2">
        <v>4639</v>
      </c>
      <c r="AN907" s="22">
        <v>51030</v>
      </c>
      <c r="AP907" t="s">
        <v>84</v>
      </c>
      <c r="AQ907">
        <v>3</v>
      </c>
      <c r="AR907" t="s">
        <v>221</v>
      </c>
      <c r="AS907">
        <v>24002</v>
      </c>
      <c r="AT907" t="b">
        <v>0</v>
      </c>
      <c r="AU907" t="s">
        <v>81</v>
      </c>
      <c r="AW907" t="s">
        <v>222</v>
      </c>
      <c r="AY907" t="s">
        <v>85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51030</v>
      </c>
      <c r="BP907" t="s">
        <v>181</v>
      </c>
      <c r="BS907">
        <v>0</v>
      </c>
      <c r="BW907" s="24" t="str">
        <f ca="1">VLOOKUP(BX907,Data!B:D,3,0)</f>
        <v>김화니</v>
      </c>
      <c r="BX907" s="24" t="str">
        <f>IFERROR(VLOOKUP(M907, 할인점점포등록!E:I, 5, 0), M907)</f>
        <v>복산나이스</v>
      </c>
    </row>
    <row r="908" spans="3:76" ht="16.5" customHeight="1" x14ac:dyDescent="0.3">
      <c r="C908" t="b">
        <v>1</v>
      </c>
      <c r="E908" t="s">
        <v>211</v>
      </c>
      <c r="F908">
        <v>202610080009</v>
      </c>
      <c r="G908" s="21">
        <v>46303</v>
      </c>
      <c r="H908" t="s">
        <v>82</v>
      </c>
      <c r="I908" t="s">
        <v>83</v>
      </c>
      <c r="J908" s="20" t="s">
        <v>212</v>
      </c>
      <c r="K908" s="20" t="s">
        <v>213</v>
      </c>
      <c r="L908" t="s">
        <v>449</v>
      </c>
      <c r="M908" s="20" t="s">
        <v>449</v>
      </c>
      <c r="O908" t="s">
        <v>450</v>
      </c>
      <c r="P908" t="s">
        <v>451</v>
      </c>
      <c r="R908" t="b">
        <v>0</v>
      </c>
      <c r="S908" t="s">
        <v>241</v>
      </c>
      <c r="T908" t="s">
        <v>242</v>
      </c>
      <c r="U908">
        <v>28</v>
      </c>
      <c r="V908" t="s">
        <v>234</v>
      </c>
      <c r="W908" t="s">
        <v>235</v>
      </c>
      <c r="X908" t="s">
        <v>236</v>
      </c>
      <c r="Z908" t="s">
        <v>84</v>
      </c>
      <c r="AA908" s="1">
        <v>12712</v>
      </c>
      <c r="AB908" s="1">
        <v>11441</v>
      </c>
      <c r="AC908">
        <v>40</v>
      </c>
      <c r="AD908" t="b">
        <v>1</v>
      </c>
      <c r="AE908">
        <v>10</v>
      </c>
      <c r="AF908" t="s">
        <v>9</v>
      </c>
      <c r="AG908">
        <v>1</v>
      </c>
      <c r="AH908" s="1">
        <v>11441</v>
      </c>
      <c r="AI908" s="1">
        <v>416036</v>
      </c>
      <c r="AJ908" s="1">
        <v>41604</v>
      </c>
      <c r="AK908" s="1">
        <v>457640</v>
      </c>
      <c r="AL908" s="2">
        <v>416036</v>
      </c>
      <c r="AM908" s="2">
        <v>41604</v>
      </c>
      <c r="AN908" s="22">
        <v>457640</v>
      </c>
      <c r="AP908" t="s">
        <v>84</v>
      </c>
      <c r="AQ908">
        <v>40</v>
      </c>
      <c r="AR908" t="s">
        <v>221</v>
      </c>
      <c r="AS908">
        <v>26001</v>
      </c>
      <c r="AT908" t="b">
        <v>0</v>
      </c>
      <c r="AU908" t="s">
        <v>81</v>
      </c>
      <c r="AW908" t="s">
        <v>222</v>
      </c>
      <c r="AY908" t="s">
        <v>85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457640</v>
      </c>
      <c r="BP908" t="s">
        <v>181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복산나이스</v>
      </c>
    </row>
    <row r="909" spans="3:76" ht="16.5" customHeight="1" x14ac:dyDescent="0.3">
      <c r="C909" t="b">
        <v>1</v>
      </c>
      <c r="E909" t="s">
        <v>211</v>
      </c>
      <c r="F909">
        <v>202610080009</v>
      </c>
      <c r="G909" s="21">
        <v>46303</v>
      </c>
      <c r="H909" t="s">
        <v>82</v>
      </c>
      <c r="I909" t="s">
        <v>83</v>
      </c>
      <c r="J909" s="20" t="s">
        <v>212</v>
      </c>
      <c r="K909" s="20" t="s">
        <v>213</v>
      </c>
      <c r="L909" t="s">
        <v>449</v>
      </c>
      <c r="M909" s="20" t="s">
        <v>449</v>
      </c>
      <c r="O909" t="s">
        <v>450</v>
      </c>
      <c r="P909" t="s">
        <v>451</v>
      </c>
      <c r="R909" t="b">
        <v>0</v>
      </c>
      <c r="S909" t="s">
        <v>294</v>
      </c>
      <c r="T909" t="s">
        <v>295</v>
      </c>
      <c r="U909">
        <v>21</v>
      </c>
      <c r="V909" t="s">
        <v>218</v>
      </c>
      <c r="W909" t="s">
        <v>219</v>
      </c>
      <c r="X909" t="s">
        <v>225</v>
      </c>
      <c r="Z909" t="s">
        <v>84</v>
      </c>
      <c r="AA909" s="1">
        <v>25200</v>
      </c>
      <c r="AB909" s="1">
        <v>22680</v>
      </c>
      <c r="AC909">
        <v>100</v>
      </c>
      <c r="AD909" t="b">
        <v>1</v>
      </c>
      <c r="AE909">
        <v>10</v>
      </c>
      <c r="AF909" t="s">
        <v>9</v>
      </c>
      <c r="AG909">
        <v>1</v>
      </c>
      <c r="AH909" s="1">
        <v>22680</v>
      </c>
      <c r="AI909" s="1">
        <v>2061818</v>
      </c>
      <c r="AJ909" s="1">
        <v>206182</v>
      </c>
      <c r="AK909" s="1">
        <v>2268000</v>
      </c>
      <c r="AL909" s="2">
        <v>2061818</v>
      </c>
      <c r="AM909" s="2">
        <v>206182</v>
      </c>
      <c r="AN909" s="22">
        <v>2268000</v>
      </c>
      <c r="AP909" t="s">
        <v>84</v>
      </c>
      <c r="AQ909">
        <v>100</v>
      </c>
      <c r="AR909" t="s">
        <v>221</v>
      </c>
      <c r="AS909">
        <v>26004</v>
      </c>
      <c r="AT909" t="b">
        <v>0</v>
      </c>
      <c r="AU909" t="s">
        <v>81</v>
      </c>
      <c r="AW909" t="s">
        <v>222</v>
      </c>
      <c r="AY909" t="s">
        <v>85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2268000</v>
      </c>
      <c r="BP909" t="s">
        <v>181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복산나이스</v>
      </c>
    </row>
    <row r="910" spans="3:76" ht="16.5" customHeight="1" x14ac:dyDescent="0.3">
      <c r="C910" t="b">
        <v>1</v>
      </c>
      <c r="E910" t="s">
        <v>211</v>
      </c>
      <c r="F910">
        <v>202610080009</v>
      </c>
      <c r="G910" s="21">
        <v>46303</v>
      </c>
      <c r="H910" t="s">
        <v>82</v>
      </c>
      <c r="I910" t="s">
        <v>83</v>
      </c>
      <c r="J910" s="20" t="s">
        <v>212</v>
      </c>
      <c r="K910" s="20" t="s">
        <v>213</v>
      </c>
      <c r="L910" t="s">
        <v>449</v>
      </c>
      <c r="M910" s="20" t="s">
        <v>449</v>
      </c>
      <c r="O910" t="s">
        <v>450</v>
      </c>
      <c r="P910" t="s">
        <v>451</v>
      </c>
      <c r="R910" t="b">
        <v>0</v>
      </c>
      <c r="S910" t="s">
        <v>317</v>
      </c>
      <c r="T910" t="s">
        <v>318</v>
      </c>
      <c r="U910">
        <v>21</v>
      </c>
      <c r="V910" t="s">
        <v>218</v>
      </c>
      <c r="W910" t="s">
        <v>219</v>
      </c>
      <c r="X910" t="s">
        <v>225</v>
      </c>
      <c r="Z910" t="s">
        <v>84</v>
      </c>
      <c r="AA910" s="1">
        <v>33600</v>
      </c>
      <c r="AB910" s="1">
        <v>30240</v>
      </c>
      <c r="AC910">
        <v>150</v>
      </c>
      <c r="AD910" t="b">
        <v>1</v>
      </c>
      <c r="AE910">
        <v>10</v>
      </c>
      <c r="AF910" t="s">
        <v>9</v>
      </c>
      <c r="AG910">
        <v>1</v>
      </c>
      <c r="AH910" s="1">
        <v>30240</v>
      </c>
      <c r="AI910" s="1">
        <v>4123636</v>
      </c>
      <c r="AJ910" s="1">
        <v>412364</v>
      </c>
      <c r="AK910" s="1">
        <v>4536000</v>
      </c>
      <c r="AL910" s="2">
        <v>4123636</v>
      </c>
      <c r="AM910" s="2">
        <v>412364</v>
      </c>
      <c r="AN910" s="22">
        <v>4536000</v>
      </c>
      <c r="AP910" t="s">
        <v>84</v>
      </c>
      <c r="AQ910">
        <v>150</v>
      </c>
      <c r="AR910" t="s">
        <v>221</v>
      </c>
      <c r="AS910">
        <v>25002</v>
      </c>
      <c r="AT910" t="b">
        <v>0</v>
      </c>
      <c r="AU910" t="s">
        <v>81</v>
      </c>
      <c r="AW910" t="s">
        <v>222</v>
      </c>
      <c r="AY910" t="s">
        <v>85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4536000</v>
      </c>
      <c r="BP910" t="s">
        <v>181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복산나이스</v>
      </c>
    </row>
    <row r="911" spans="3:76" ht="16.5" customHeight="1" x14ac:dyDescent="0.3">
      <c r="C911" t="b">
        <v>1</v>
      </c>
      <c r="E911" t="s">
        <v>211</v>
      </c>
      <c r="F911">
        <v>202610080009</v>
      </c>
      <c r="G911" s="21">
        <v>46303</v>
      </c>
      <c r="H911" t="s">
        <v>82</v>
      </c>
      <c r="I911" t="s">
        <v>83</v>
      </c>
      <c r="J911" s="20" t="s">
        <v>212</v>
      </c>
      <c r="K911" s="20" t="s">
        <v>213</v>
      </c>
      <c r="L911" t="s">
        <v>449</v>
      </c>
      <c r="M911" s="20" t="s">
        <v>449</v>
      </c>
      <c r="O911" t="s">
        <v>450</v>
      </c>
      <c r="P911" t="s">
        <v>451</v>
      </c>
      <c r="R911" t="b">
        <v>0</v>
      </c>
      <c r="S911" t="s">
        <v>442</v>
      </c>
      <c r="T911" t="s">
        <v>443</v>
      </c>
      <c r="U911">
        <v>30</v>
      </c>
      <c r="V911" t="s">
        <v>234</v>
      </c>
      <c r="W911" t="s">
        <v>235</v>
      </c>
      <c r="X911" t="s">
        <v>236</v>
      </c>
      <c r="Z911" t="s">
        <v>84</v>
      </c>
      <c r="AA911" s="1">
        <v>20760</v>
      </c>
      <c r="AB911" s="1">
        <v>18684</v>
      </c>
      <c r="AC911">
        <v>3</v>
      </c>
      <c r="AD911" t="b">
        <v>1</v>
      </c>
      <c r="AE911">
        <v>10</v>
      </c>
      <c r="AF911" t="s">
        <v>9</v>
      </c>
      <c r="AG911">
        <v>1</v>
      </c>
      <c r="AH911" s="1">
        <v>18684</v>
      </c>
      <c r="AI911" s="1">
        <v>50956</v>
      </c>
      <c r="AJ911" s="1">
        <v>5096</v>
      </c>
      <c r="AK911" s="1">
        <v>56052</v>
      </c>
      <c r="AL911" s="2">
        <v>50956</v>
      </c>
      <c r="AM911" s="2">
        <v>5096</v>
      </c>
      <c r="AN911" s="22">
        <v>56052</v>
      </c>
      <c r="AP911" t="s">
        <v>84</v>
      </c>
      <c r="AQ911">
        <v>3</v>
      </c>
      <c r="AR911" t="s">
        <v>221</v>
      </c>
      <c r="AS911">
        <v>25001</v>
      </c>
      <c r="AT911" t="b">
        <v>0</v>
      </c>
      <c r="AU911" t="s">
        <v>81</v>
      </c>
      <c r="AW911" t="s">
        <v>222</v>
      </c>
      <c r="AY911" t="s">
        <v>85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56052</v>
      </c>
      <c r="BP911" t="s">
        <v>181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복산나이스</v>
      </c>
    </row>
    <row r="912" spans="3:76" ht="16.5" customHeight="1" x14ac:dyDescent="0.3">
      <c r="C912" t="b">
        <v>1</v>
      </c>
      <c r="E912" t="s">
        <v>211</v>
      </c>
      <c r="F912">
        <v>202610080009</v>
      </c>
      <c r="G912" s="21">
        <v>46303</v>
      </c>
      <c r="H912" t="s">
        <v>82</v>
      </c>
      <c r="I912" t="s">
        <v>83</v>
      </c>
      <c r="J912" s="20" t="s">
        <v>212</v>
      </c>
      <c r="K912" s="20" t="s">
        <v>213</v>
      </c>
      <c r="L912" t="s">
        <v>449</v>
      </c>
      <c r="M912" s="20" t="s">
        <v>449</v>
      </c>
      <c r="O912" t="s">
        <v>450</v>
      </c>
      <c r="P912" t="s">
        <v>451</v>
      </c>
      <c r="R912" t="b">
        <v>0</v>
      </c>
      <c r="S912" t="s">
        <v>1736</v>
      </c>
      <c r="T912" t="s">
        <v>990</v>
      </c>
      <c r="U912">
        <v>500</v>
      </c>
      <c r="V912" t="s">
        <v>234</v>
      </c>
      <c r="W912" t="s">
        <v>235</v>
      </c>
      <c r="X912" t="s">
        <v>236</v>
      </c>
      <c r="Z912" t="s">
        <v>84</v>
      </c>
      <c r="AA912" s="1">
        <v>50000</v>
      </c>
      <c r="AB912" s="1">
        <v>45000</v>
      </c>
      <c r="AC912">
        <v>3</v>
      </c>
      <c r="AD912" t="b">
        <v>1</v>
      </c>
      <c r="AE912">
        <v>10</v>
      </c>
      <c r="AF912" t="s">
        <v>9</v>
      </c>
      <c r="AG912">
        <v>1</v>
      </c>
      <c r="AH912" s="1">
        <v>45000</v>
      </c>
      <c r="AI912" s="1">
        <v>122727</v>
      </c>
      <c r="AJ912" s="1">
        <v>12273</v>
      </c>
      <c r="AK912" s="1">
        <v>135000</v>
      </c>
      <c r="AL912" s="2">
        <v>122727</v>
      </c>
      <c r="AM912" s="2">
        <v>12273</v>
      </c>
      <c r="AN912" s="22">
        <v>135000</v>
      </c>
      <c r="AP912" t="s">
        <v>84</v>
      </c>
      <c r="AQ912">
        <v>3</v>
      </c>
      <c r="AR912" t="s">
        <v>221</v>
      </c>
      <c r="AS912" t="s">
        <v>271</v>
      </c>
      <c r="AT912" t="b">
        <v>0</v>
      </c>
      <c r="AU912" t="s">
        <v>81</v>
      </c>
      <c r="AW912" t="s">
        <v>222</v>
      </c>
      <c r="AY912" t="s">
        <v>85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135000</v>
      </c>
      <c r="BP912" t="s">
        <v>181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복산나이스</v>
      </c>
    </row>
    <row r="913" spans="3:76" ht="16.5" customHeight="1" x14ac:dyDescent="0.3">
      <c r="C913" t="b">
        <v>1</v>
      </c>
      <c r="E913" t="s">
        <v>211</v>
      </c>
      <c r="F913">
        <v>202610080009</v>
      </c>
      <c r="G913" s="21">
        <v>46303</v>
      </c>
      <c r="H913" t="s">
        <v>82</v>
      </c>
      <c r="I913" t="s">
        <v>83</v>
      </c>
      <c r="J913" s="20" t="s">
        <v>212</v>
      </c>
      <c r="K913" s="20" t="s">
        <v>213</v>
      </c>
      <c r="L913" t="s">
        <v>449</v>
      </c>
      <c r="M913" s="20" t="s">
        <v>449</v>
      </c>
      <c r="O913" t="s">
        <v>450</v>
      </c>
      <c r="P913" t="s">
        <v>451</v>
      </c>
      <c r="R913" t="b">
        <v>0</v>
      </c>
      <c r="S913" t="s">
        <v>296</v>
      </c>
      <c r="T913" t="s">
        <v>297</v>
      </c>
      <c r="U913">
        <v>300</v>
      </c>
      <c r="V913" t="s">
        <v>234</v>
      </c>
      <c r="W913" t="s">
        <v>235</v>
      </c>
      <c r="X913" t="s">
        <v>236</v>
      </c>
      <c r="Z913" t="s">
        <v>84</v>
      </c>
      <c r="AA913" s="1">
        <v>43500</v>
      </c>
      <c r="AB913" s="1">
        <v>39150</v>
      </c>
      <c r="AC913">
        <v>3</v>
      </c>
      <c r="AD913" t="b">
        <v>1</v>
      </c>
      <c r="AE913">
        <v>10</v>
      </c>
      <c r="AF913" t="s">
        <v>9</v>
      </c>
      <c r="AG913">
        <v>1</v>
      </c>
      <c r="AH913" s="1">
        <v>39150</v>
      </c>
      <c r="AI913" s="1">
        <v>106773</v>
      </c>
      <c r="AJ913" s="1">
        <v>10677</v>
      </c>
      <c r="AK913" s="1">
        <v>117450</v>
      </c>
      <c r="AL913" s="2">
        <v>106773</v>
      </c>
      <c r="AM913" s="2">
        <v>10677</v>
      </c>
      <c r="AN913" s="22">
        <v>117450</v>
      </c>
      <c r="AP913" t="s">
        <v>84</v>
      </c>
      <c r="AQ913">
        <v>3</v>
      </c>
      <c r="AR913" t="s">
        <v>221</v>
      </c>
      <c r="AS913">
        <v>24003</v>
      </c>
      <c r="AT913" t="b">
        <v>0</v>
      </c>
      <c r="AU913" t="s">
        <v>81</v>
      </c>
      <c r="AW913" t="s">
        <v>222</v>
      </c>
      <c r="AY913" t="s">
        <v>85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117450</v>
      </c>
      <c r="BP913" t="s">
        <v>181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복산나이스</v>
      </c>
    </row>
    <row r="914" spans="3:76" ht="16.5" customHeight="1" x14ac:dyDescent="0.3">
      <c r="C914" t="b">
        <v>1</v>
      </c>
      <c r="E914" t="s">
        <v>211</v>
      </c>
      <c r="F914">
        <v>202610080009</v>
      </c>
      <c r="G914" s="21">
        <v>46303</v>
      </c>
      <c r="H914" t="s">
        <v>82</v>
      </c>
      <c r="I914" t="s">
        <v>83</v>
      </c>
      <c r="J914" s="20" t="s">
        <v>212</v>
      </c>
      <c r="K914" s="20" t="s">
        <v>213</v>
      </c>
      <c r="L914" t="s">
        <v>449</v>
      </c>
      <c r="M914" s="20" t="s">
        <v>449</v>
      </c>
      <c r="O914" t="s">
        <v>450</v>
      </c>
      <c r="P914" t="s">
        <v>451</v>
      </c>
      <c r="R914" t="b">
        <v>0</v>
      </c>
      <c r="S914" t="s">
        <v>369</v>
      </c>
      <c r="T914" t="s">
        <v>370</v>
      </c>
      <c r="U914">
        <v>60</v>
      </c>
      <c r="V914" t="s">
        <v>234</v>
      </c>
      <c r="W914" t="s">
        <v>235</v>
      </c>
      <c r="X914" t="s">
        <v>236</v>
      </c>
      <c r="Z914" t="s">
        <v>84</v>
      </c>
      <c r="AA914" s="1">
        <v>28980</v>
      </c>
      <c r="AB914" s="1">
        <v>26082</v>
      </c>
      <c r="AC914">
        <v>15</v>
      </c>
      <c r="AD914" t="b">
        <v>1</v>
      </c>
      <c r="AE914">
        <v>10</v>
      </c>
      <c r="AF914" t="s">
        <v>9</v>
      </c>
      <c r="AG914">
        <v>1</v>
      </c>
      <c r="AH914" s="1">
        <v>26082</v>
      </c>
      <c r="AI914" s="1">
        <v>355664</v>
      </c>
      <c r="AJ914" s="1">
        <v>35566</v>
      </c>
      <c r="AK914" s="1">
        <v>391230</v>
      </c>
      <c r="AL914" s="2">
        <v>355664</v>
      </c>
      <c r="AM914" s="2">
        <v>35566</v>
      </c>
      <c r="AN914" s="22">
        <v>391230</v>
      </c>
      <c r="AP914" t="s">
        <v>84</v>
      </c>
      <c r="AQ914">
        <v>15</v>
      </c>
      <c r="AR914" t="s">
        <v>221</v>
      </c>
      <c r="AS914">
        <v>26002</v>
      </c>
      <c r="AT914" t="b">
        <v>0</v>
      </c>
      <c r="AU914" t="s">
        <v>81</v>
      </c>
      <c r="AW914" t="s">
        <v>222</v>
      </c>
      <c r="AY914" t="s">
        <v>85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391230</v>
      </c>
      <c r="BP914" t="s">
        <v>181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복산나이스</v>
      </c>
    </row>
    <row r="915" spans="3:76" ht="16.5" customHeight="1" x14ac:dyDescent="0.3">
      <c r="C915" t="b">
        <v>1</v>
      </c>
      <c r="E915" t="s">
        <v>211</v>
      </c>
      <c r="F915">
        <v>202610080009</v>
      </c>
      <c r="G915" s="21">
        <v>46303</v>
      </c>
      <c r="H915" t="s">
        <v>82</v>
      </c>
      <c r="I915" t="s">
        <v>83</v>
      </c>
      <c r="J915" s="20" t="s">
        <v>212</v>
      </c>
      <c r="K915" s="20" t="s">
        <v>213</v>
      </c>
      <c r="L915" t="s">
        <v>449</v>
      </c>
      <c r="M915" s="20" t="s">
        <v>449</v>
      </c>
      <c r="O915" t="s">
        <v>450</v>
      </c>
      <c r="P915" t="s">
        <v>451</v>
      </c>
      <c r="R915" t="b">
        <v>0</v>
      </c>
      <c r="S915" t="s">
        <v>414</v>
      </c>
      <c r="T915" t="s">
        <v>395</v>
      </c>
      <c r="U915">
        <v>500</v>
      </c>
      <c r="V915" t="s">
        <v>234</v>
      </c>
      <c r="W915" t="s">
        <v>235</v>
      </c>
      <c r="X915" t="s">
        <v>236</v>
      </c>
      <c r="Z915" t="s">
        <v>84</v>
      </c>
      <c r="AA915" s="1">
        <v>62500</v>
      </c>
      <c r="AB915" s="1">
        <v>56250</v>
      </c>
      <c r="AC915">
        <v>5</v>
      </c>
      <c r="AD915" t="b">
        <v>1</v>
      </c>
      <c r="AE915">
        <v>10</v>
      </c>
      <c r="AF915" t="s">
        <v>9</v>
      </c>
      <c r="AG915">
        <v>1</v>
      </c>
      <c r="AH915" s="1">
        <v>56250</v>
      </c>
      <c r="AI915" s="1">
        <v>255682</v>
      </c>
      <c r="AJ915" s="1">
        <v>25568</v>
      </c>
      <c r="AK915" s="1">
        <v>281250</v>
      </c>
      <c r="AL915" s="2">
        <v>255682</v>
      </c>
      <c r="AM915" s="2">
        <v>25568</v>
      </c>
      <c r="AN915" s="22">
        <v>281250</v>
      </c>
      <c r="AP915" t="s">
        <v>84</v>
      </c>
      <c r="AQ915">
        <v>5</v>
      </c>
      <c r="AR915" t="s">
        <v>221</v>
      </c>
      <c r="AS915" t="s">
        <v>271</v>
      </c>
      <c r="AT915" t="b">
        <v>0</v>
      </c>
      <c r="AU915" t="s">
        <v>81</v>
      </c>
      <c r="AW915" t="s">
        <v>222</v>
      </c>
      <c r="AY915" t="s">
        <v>85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281250</v>
      </c>
      <c r="BP915" t="s">
        <v>181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복산나이스</v>
      </c>
    </row>
    <row r="916" spans="3:76" ht="16.5" customHeight="1" x14ac:dyDescent="0.3">
      <c r="C916" t="b">
        <v>1</v>
      </c>
      <c r="E916" t="s">
        <v>211</v>
      </c>
      <c r="F916">
        <v>202610080009</v>
      </c>
      <c r="G916" s="21">
        <v>46303</v>
      </c>
      <c r="H916" t="s">
        <v>82</v>
      </c>
      <c r="I916" t="s">
        <v>83</v>
      </c>
      <c r="J916" s="20" t="s">
        <v>212</v>
      </c>
      <c r="K916" s="20" t="s">
        <v>213</v>
      </c>
      <c r="L916" t="s">
        <v>449</v>
      </c>
      <c r="M916" s="20" t="s">
        <v>449</v>
      </c>
      <c r="O916" t="s">
        <v>450</v>
      </c>
      <c r="P916" t="s">
        <v>451</v>
      </c>
      <c r="R916" t="b">
        <v>0</v>
      </c>
      <c r="S916" t="s">
        <v>216</v>
      </c>
      <c r="T916" t="s">
        <v>217</v>
      </c>
      <c r="U916">
        <v>90</v>
      </c>
      <c r="V916" t="s">
        <v>218</v>
      </c>
      <c r="W916" t="s">
        <v>219</v>
      </c>
      <c r="X916" t="s">
        <v>220</v>
      </c>
      <c r="Z916" t="s">
        <v>84</v>
      </c>
      <c r="AA916" s="1">
        <v>36000</v>
      </c>
      <c r="AB916" s="1">
        <v>32400</v>
      </c>
      <c r="AC916">
        <v>20</v>
      </c>
      <c r="AD916" t="b">
        <v>1</v>
      </c>
      <c r="AE916">
        <v>10</v>
      </c>
      <c r="AF916" t="s">
        <v>9</v>
      </c>
      <c r="AG916">
        <v>1</v>
      </c>
      <c r="AH916" s="1">
        <v>32400</v>
      </c>
      <c r="AI916" s="1">
        <v>589091</v>
      </c>
      <c r="AJ916" s="1">
        <v>58909</v>
      </c>
      <c r="AK916" s="1">
        <v>648000</v>
      </c>
      <c r="AL916" s="2">
        <v>589091</v>
      </c>
      <c r="AM916" s="2">
        <v>58909</v>
      </c>
      <c r="AN916" s="22">
        <v>648000</v>
      </c>
      <c r="AP916" t="s">
        <v>84</v>
      </c>
      <c r="AQ916">
        <v>20</v>
      </c>
      <c r="AR916" t="s">
        <v>221</v>
      </c>
      <c r="AS916">
        <v>26004</v>
      </c>
      <c r="AT916" t="b">
        <v>0</v>
      </c>
      <c r="AU916" t="s">
        <v>81</v>
      </c>
      <c r="AW916" t="s">
        <v>222</v>
      </c>
      <c r="AY916" t="s">
        <v>85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648000</v>
      </c>
      <c r="BP916" t="s">
        <v>181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복산나이스</v>
      </c>
    </row>
    <row r="917" spans="3:76" ht="16.5" customHeight="1" x14ac:dyDescent="0.3">
      <c r="C917" t="b">
        <v>1</v>
      </c>
      <c r="E917" t="s">
        <v>211</v>
      </c>
      <c r="F917">
        <v>202610080009</v>
      </c>
      <c r="G917" s="21">
        <v>46303</v>
      </c>
      <c r="H917" t="s">
        <v>82</v>
      </c>
      <c r="I917" t="s">
        <v>83</v>
      </c>
      <c r="J917" s="20" t="s">
        <v>212</v>
      </c>
      <c r="K917" s="20" t="s">
        <v>213</v>
      </c>
      <c r="L917" t="s">
        <v>449</v>
      </c>
      <c r="M917" s="20" t="s">
        <v>449</v>
      </c>
      <c r="O917" t="s">
        <v>450</v>
      </c>
      <c r="P917" t="s">
        <v>451</v>
      </c>
      <c r="R917" t="b">
        <v>0</v>
      </c>
      <c r="S917" t="s">
        <v>337</v>
      </c>
      <c r="T917" t="s">
        <v>338</v>
      </c>
      <c r="U917">
        <v>100</v>
      </c>
      <c r="V917" t="s">
        <v>234</v>
      </c>
      <c r="W917" t="s">
        <v>235</v>
      </c>
      <c r="X917" t="s">
        <v>330</v>
      </c>
      <c r="Z917" t="s">
        <v>84</v>
      </c>
      <c r="AA917" s="1">
        <v>33000</v>
      </c>
      <c r="AB917" s="1">
        <v>29700</v>
      </c>
      <c r="AC917">
        <v>60</v>
      </c>
      <c r="AD917" t="b">
        <v>1</v>
      </c>
      <c r="AE917">
        <v>10</v>
      </c>
      <c r="AF917" t="s">
        <v>9</v>
      </c>
      <c r="AG917">
        <v>1</v>
      </c>
      <c r="AH917" s="1">
        <v>29700</v>
      </c>
      <c r="AI917" s="1">
        <v>1620000</v>
      </c>
      <c r="AJ917" s="1">
        <v>162000</v>
      </c>
      <c r="AK917" s="1">
        <v>1782000</v>
      </c>
      <c r="AL917" s="2">
        <v>1620000</v>
      </c>
      <c r="AM917" s="2">
        <v>162000</v>
      </c>
      <c r="AN917" s="22">
        <v>1782000</v>
      </c>
      <c r="AP917" t="s">
        <v>84</v>
      </c>
      <c r="AQ917">
        <v>60</v>
      </c>
      <c r="AR917" t="s">
        <v>221</v>
      </c>
      <c r="AS917" t="s">
        <v>981</v>
      </c>
      <c r="AT917" t="b">
        <v>0</v>
      </c>
      <c r="AU917" t="s">
        <v>81</v>
      </c>
      <c r="AW917" t="s">
        <v>222</v>
      </c>
      <c r="AY917" t="s">
        <v>85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1782000</v>
      </c>
      <c r="BP917" t="s">
        <v>181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복산나이스</v>
      </c>
    </row>
    <row r="918" spans="3:76" ht="16.5" customHeight="1" x14ac:dyDescent="0.3">
      <c r="C918" t="b">
        <v>1</v>
      </c>
      <c r="E918" t="s">
        <v>211</v>
      </c>
      <c r="F918">
        <v>202610080009</v>
      </c>
      <c r="G918" s="21">
        <v>46303</v>
      </c>
      <c r="H918" t="s">
        <v>82</v>
      </c>
      <c r="I918" t="s">
        <v>83</v>
      </c>
      <c r="J918" s="20" t="s">
        <v>212</v>
      </c>
      <c r="K918" s="20" t="s">
        <v>213</v>
      </c>
      <c r="L918" t="s">
        <v>449</v>
      </c>
      <c r="M918" s="20" t="s">
        <v>449</v>
      </c>
      <c r="O918" t="s">
        <v>450</v>
      </c>
      <c r="P918" t="s">
        <v>451</v>
      </c>
      <c r="R918" t="b">
        <v>0</v>
      </c>
      <c r="S918" t="s">
        <v>524</v>
      </c>
      <c r="T918" t="s">
        <v>286</v>
      </c>
      <c r="U918">
        <v>30</v>
      </c>
      <c r="V918" t="s">
        <v>86</v>
      </c>
      <c r="W918" t="s">
        <v>283</v>
      </c>
      <c r="X918" t="s">
        <v>284</v>
      </c>
      <c r="Z918" t="s">
        <v>84</v>
      </c>
      <c r="AA918" s="1">
        <v>14010</v>
      </c>
      <c r="AB918" s="1">
        <v>12609</v>
      </c>
      <c r="AC918">
        <v>1</v>
      </c>
      <c r="AD918" t="b">
        <v>1</v>
      </c>
      <c r="AE918">
        <v>10</v>
      </c>
      <c r="AF918" t="s">
        <v>9</v>
      </c>
      <c r="AG918">
        <v>1</v>
      </c>
      <c r="AH918" s="1">
        <v>12609</v>
      </c>
      <c r="AI918" s="1">
        <v>11462.67</v>
      </c>
      <c r="AJ918" s="1">
        <v>1146.33</v>
      </c>
      <c r="AK918" s="1">
        <v>12609</v>
      </c>
      <c r="AL918" s="2">
        <v>11463</v>
      </c>
      <c r="AM918" s="2">
        <v>1146</v>
      </c>
      <c r="AN918" s="22">
        <v>12609</v>
      </c>
      <c r="AP918" t="s">
        <v>84</v>
      </c>
      <c r="AQ918">
        <v>1</v>
      </c>
      <c r="AR918" t="s">
        <v>221</v>
      </c>
      <c r="AS918" t="s">
        <v>525</v>
      </c>
      <c r="AT918" t="b">
        <v>0</v>
      </c>
      <c r="AU918" t="s">
        <v>81</v>
      </c>
      <c r="AW918" t="s">
        <v>222</v>
      </c>
      <c r="AY918" t="s">
        <v>85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12609</v>
      </c>
      <c r="BP918" t="s">
        <v>86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복산나이스</v>
      </c>
    </row>
    <row r="919" spans="3:76" ht="16.5" customHeight="1" x14ac:dyDescent="0.3">
      <c r="C919" t="b">
        <v>1</v>
      </c>
      <c r="E919" t="s">
        <v>211</v>
      </c>
      <c r="F919">
        <v>202610080009</v>
      </c>
      <c r="G919" s="21">
        <v>46303</v>
      </c>
      <c r="H919" t="s">
        <v>82</v>
      </c>
      <c r="I919" t="s">
        <v>83</v>
      </c>
      <c r="J919" s="20" t="s">
        <v>212</v>
      </c>
      <c r="K919" s="20" t="s">
        <v>213</v>
      </c>
      <c r="L919" t="s">
        <v>449</v>
      </c>
      <c r="M919" s="20" t="s">
        <v>449</v>
      </c>
      <c r="O919" t="s">
        <v>450</v>
      </c>
      <c r="P919" t="s">
        <v>451</v>
      </c>
      <c r="R919" t="b">
        <v>0</v>
      </c>
      <c r="S919" t="s">
        <v>524</v>
      </c>
      <c r="T919" t="s">
        <v>286</v>
      </c>
      <c r="U919">
        <v>30</v>
      </c>
      <c r="V919" t="s">
        <v>86</v>
      </c>
      <c r="W919" t="s">
        <v>283</v>
      </c>
      <c r="X919" t="s">
        <v>284</v>
      </c>
      <c r="Z919" t="s">
        <v>84</v>
      </c>
      <c r="AA919" s="1">
        <v>14010</v>
      </c>
      <c r="AB919" s="1">
        <v>12609</v>
      </c>
      <c r="AC919">
        <v>2</v>
      </c>
      <c r="AD919" t="b">
        <v>1</v>
      </c>
      <c r="AE919">
        <v>10</v>
      </c>
      <c r="AF919" t="s">
        <v>9</v>
      </c>
      <c r="AG919">
        <v>1</v>
      </c>
      <c r="AH919" s="1">
        <v>12609</v>
      </c>
      <c r="AI919" s="1">
        <v>22925.33</v>
      </c>
      <c r="AJ919" s="1">
        <v>2292.67</v>
      </c>
      <c r="AK919" s="1">
        <v>25218</v>
      </c>
      <c r="AL919" s="2">
        <v>22925</v>
      </c>
      <c r="AM919" s="2">
        <v>2293</v>
      </c>
      <c r="AN919" s="22">
        <v>25218</v>
      </c>
      <c r="AP919" t="s">
        <v>84</v>
      </c>
      <c r="AQ919">
        <v>2</v>
      </c>
      <c r="AR919" t="s">
        <v>221</v>
      </c>
      <c r="AS919" t="s">
        <v>271</v>
      </c>
      <c r="AT919" t="b">
        <v>0</v>
      </c>
      <c r="AU919" t="s">
        <v>81</v>
      </c>
      <c r="AW919" t="s">
        <v>222</v>
      </c>
      <c r="AY919" t="s">
        <v>85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25218</v>
      </c>
      <c r="BP919" t="s">
        <v>86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복산나이스</v>
      </c>
    </row>
    <row r="920" spans="3:76" ht="16.5" customHeight="1" x14ac:dyDescent="0.3">
      <c r="C920" t="b">
        <v>1</v>
      </c>
      <c r="E920" t="s">
        <v>211</v>
      </c>
      <c r="F920">
        <v>202610080010</v>
      </c>
      <c r="G920" s="21">
        <v>46303</v>
      </c>
      <c r="H920" t="s">
        <v>82</v>
      </c>
      <c r="I920" t="s">
        <v>83</v>
      </c>
      <c r="J920" s="20" t="s">
        <v>212</v>
      </c>
      <c r="K920" s="20" t="s">
        <v>213</v>
      </c>
      <c r="L920" t="s">
        <v>449</v>
      </c>
      <c r="M920" s="20" t="s">
        <v>449</v>
      </c>
      <c r="O920" t="s">
        <v>450</v>
      </c>
      <c r="P920" t="s">
        <v>455</v>
      </c>
      <c r="R920" t="b">
        <v>0</v>
      </c>
      <c r="S920" t="s">
        <v>369</v>
      </c>
      <c r="T920" t="s">
        <v>370</v>
      </c>
      <c r="U920">
        <v>60</v>
      </c>
      <c r="V920" t="s">
        <v>234</v>
      </c>
      <c r="W920" t="s">
        <v>235</v>
      </c>
      <c r="X920" t="s">
        <v>236</v>
      </c>
      <c r="Z920" t="s">
        <v>84</v>
      </c>
      <c r="AA920" s="1">
        <v>28980</v>
      </c>
      <c r="AB920" s="1">
        <v>26082</v>
      </c>
      <c r="AC920">
        <v>3</v>
      </c>
      <c r="AD920" t="b">
        <v>1</v>
      </c>
      <c r="AE920">
        <v>10</v>
      </c>
      <c r="AF920" t="s">
        <v>9</v>
      </c>
      <c r="AG920">
        <v>1</v>
      </c>
      <c r="AH920" s="1">
        <v>26082</v>
      </c>
      <c r="AI920" s="1">
        <v>71133</v>
      </c>
      <c r="AJ920" s="1">
        <v>7113</v>
      </c>
      <c r="AK920" s="1">
        <v>78246</v>
      </c>
      <c r="AL920" s="2">
        <v>71133</v>
      </c>
      <c r="AM920" s="2">
        <v>7113</v>
      </c>
      <c r="AN920" s="22">
        <v>78246</v>
      </c>
      <c r="AP920" t="s">
        <v>84</v>
      </c>
      <c r="AQ920">
        <v>3</v>
      </c>
      <c r="AR920" t="s">
        <v>221</v>
      </c>
      <c r="AS920">
        <v>26002</v>
      </c>
      <c r="AT920" t="b">
        <v>0</v>
      </c>
      <c r="AU920" t="s">
        <v>81</v>
      </c>
      <c r="AW920" t="s">
        <v>222</v>
      </c>
      <c r="AY920" t="s">
        <v>85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78246</v>
      </c>
      <c r="BP920" t="s">
        <v>181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복산나이스</v>
      </c>
    </row>
    <row r="921" spans="3:76" ht="16.5" customHeight="1" x14ac:dyDescent="0.3">
      <c r="C921" t="b">
        <v>1</v>
      </c>
      <c r="E921" t="s">
        <v>211</v>
      </c>
      <c r="F921">
        <v>202610080010</v>
      </c>
      <c r="G921" s="21">
        <v>46303</v>
      </c>
      <c r="H921" t="s">
        <v>82</v>
      </c>
      <c r="I921" t="s">
        <v>83</v>
      </c>
      <c r="J921" s="20" t="s">
        <v>212</v>
      </c>
      <c r="K921" s="20" t="s">
        <v>213</v>
      </c>
      <c r="L921" t="s">
        <v>449</v>
      </c>
      <c r="M921" s="20" t="s">
        <v>449</v>
      </c>
      <c r="O921" t="s">
        <v>450</v>
      </c>
      <c r="P921" t="s">
        <v>455</v>
      </c>
      <c r="R921" t="b">
        <v>0</v>
      </c>
      <c r="S921" t="s">
        <v>427</v>
      </c>
      <c r="T921" t="s">
        <v>313</v>
      </c>
      <c r="U921">
        <v>30</v>
      </c>
      <c r="V921" t="s">
        <v>234</v>
      </c>
      <c r="W921" t="s">
        <v>235</v>
      </c>
      <c r="X921" t="s">
        <v>236</v>
      </c>
      <c r="Z921" t="s">
        <v>84</v>
      </c>
      <c r="AA921" s="1">
        <v>11100</v>
      </c>
      <c r="AB921" s="1">
        <v>9990</v>
      </c>
      <c r="AC921">
        <v>15</v>
      </c>
      <c r="AD921" t="b">
        <v>1</v>
      </c>
      <c r="AE921">
        <v>10</v>
      </c>
      <c r="AF921" t="s">
        <v>9</v>
      </c>
      <c r="AG921">
        <v>1</v>
      </c>
      <c r="AH921" s="1">
        <v>9990</v>
      </c>
      <c r="AI921" s="1">
        <v>136227</v>
      </c>
      <c r="AJ921" s="1">
        <v>13623</v>
      </c>
      <c r="AK921" s="1">
        <v>149850</v>
      </c>
      <c r="AL921" s="2">
        <v>136227</v>
      </c>
      <c r="AM921" s="2">
        <v>13623</v>
      </c>
      <c r="AN921" s="22">
        <v>149850</v>
      </c>
      <c r="AP921" t="s">
        <v>84</v>
      </c>
      <c r="AQ921">
        <v>15</v>
      </c>
      <c r="AR921" t="s">
        <v>221</v>
      </c>
      <c r="AS921" t="s">
        <v>428</v>
      </c>
      <c r="AT921" t="b">
        <v>0</v>
      </c>
      <c r="AU921" t="s">
        <v>81</v>
      </c>
      <c r="AW921" t="s">
        <v>222</v>
      </c>
      <c r="AY921" t="s">
        <v>85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149850</v>
      </c>
      <c r="BP921" t="s">
        <v>181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복산나이스</v>
      </c>
    </row>
    <row r="922" spans="3:76" ht="16.5" customHeight="1" x14ac:dyDescent="0.3">
      <c r="C922" t="b">
        <v>1</v>
      </c>
      <c r="E922" t="s">
        <v>211</v>
      </c>
      <c r="F922">
        <v>202610080010</v>
      </c>
      <c r="G922" s="21">
        <v>46303</v>
      </c>
      <c r="H922" t="s">
        <v>82</v>
      </c>
      <c r="I922" t="s">
        <v>83</v>
      </c>
      <c r="J922" s="20" t="s">
        <v>212</v>
      </c>
      <c r="K922" s="20" t="s">
        <v>213</v>
      </c>
      <c r="L922" t="s">
        <v>449</v>
      </c>
      <c r="M922" s="20" t="s">
        <v>449</v>
      </c>
      <c r="O922" t="s">
        <v>450</v>
      </c>
      <c r="P922" t="s">
        <v>455</v>
      </c>
      <c r="R922" t="b">
        <v>0</v>
      </c>
      <c r="S922" t="s">
        <v>373</v>
      </c>
      <c r="T922" t="s">
        <v>374</v>
      </c>
      <c r="U922">
        <v>1</v>
      </c>
      <c r="V922" t="s">
        <v>234</v>
      </c>
      <c r="W922" t="s">
        <v>375</v>
      </c>
      <c r="X922" t="s">
        <v>376</v>
      </c>
      <c r="Z922" t="s">
        <v>84</v>
      </c>
      <c r="AA922" s="1">
        <v>9000</v>
      </c>
      <c r="AB922" s="1">
        <v>8100</v>
      </c>
      <c r="AC922">
        <v>5</v>
      </c>
      <c r="AD922" t="b">
        <v>1</v>
      </c>
      <c r="AE922">
        <v>10</v>
      </c>
      <c r="AF922" t="s">
        <v>9</v>
      </c>
      <c r="AG922">
        <v>1</v>
      </c>
      <c r="AH922" s="1">
        <v>8100</v>
      </c>
      <c r="AI922" s="1">
        <v>36818</v>
      </c>
      <c r="AJ922" s="1">
        <v>3682</v>
      </c>
      <c r="AK922" s="1">
        <v>40500</v>
      </c>
      <c r="AL922" s="2">
        <v>36818</v>
      </c>
      <c r="AM922" s="2">
        <v>3682</v>
      </c>
      <c r="AN922" s="22">
        <v>40500</v>
      </c>
      <c r="AP922" t="s">
        <v>84</v>
      </c>
      <c r="AQ922">
        <v>5</v>
      </c>
      <c r="AR922" t="s">
        <v>221</v>
      </c>
      <c r="AS922">
        <v>25001</v>
      </c>
      <c r="AT922" t="b">
        <v>0</v>
      </c>
      <c r="AU922" t="s">
        <v>81</v>
      </c>
      <c r="AW922" t="s">
        <v>222</v>
      </c>
      <c r="AY922" t="s">
        <v>85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40500</v>
      </c>
      <c r="BP922" t="s">
        <v>181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복산나이스</v>
      </c>
    </row>
    <row r="923" spans="3:76" ht="16.5" customHeight="1" x14ac:dyDescent="0.3">
      <c r="C923" t="b">
        <v>1</v>
      </c>
      <c r="E923" t="s">
        <v>211</v>
      </c>
      <c r="F923">
        <v>202610080010</v>
      </c>
      <c r="G923" s="21">
        <v>46303</v>
      </c>
      <c r="H923" t="s">
        <v>82</v>
      </c>
      <c r="I923" t="s">
        <v>83</v>
      </c>
      <c r="J923" s="20" t="s">
        <v>212</v>
      </c>
      <c r="K923" s="20" t="s">
        <v>213</v>
      </c>
      <c r="L923" t="s">
        <v>449</v>
      </c>
      <c r="M923" s="20" t="s">
        <v>449</v>
      </c>
      <c r="O923" t="s">
        <v>450</v>
      </c>
      <c r="P923" t="s">
        <v>455</v>
      </c>
      <c r="R923" t="b">
        <v>0</v>
      </c>
      <c r="S923" t="s">
        <v>272</v>
      </c>
      <c r="T923" t="s">
        <v>230</v>
      </c>
      <c r="U923">
        <v>300</v>
      </c>
      <c r="V923" t="s">
        <v>218</v>
      </c>
      <c r="W923" t="s">
        <v>219</v>
      </c>
      <c r="X923" t="s">
        <v>225</v>
      </c>
      <c r="Z923" t="s">
        <v>84</v>
      </c>
      <c r="AA923" s="1">
        <v>37500</v>
      </c>
      <c r="AB923" s="1">
        <v>33750</v>
      </c>
      <c r="AC923">
        <v>10</v>
      </c>
      <c r="AD923" t="b">
        <v>1</v>
      </c>
      <c r="AE923">
        <v>10</v>
      </c>
      <c r="AF923" t="s">
        <v>9</v>
      </c>
      <c r="AG923">
        <v>1</v>
      </c>
      <c r="AH923" s="1">
        <v>33750</v>
      </c>
      <c r="AI923" s="1">
        <v>306818</v>
      </c>
      <c r="AJ923" s="1">
        <v>30682</v>
      </c>
      <c r="AK923" s="1">
        <v>337500</v>
      </c>
      <c r="AL923" s="2">
        <v>306818</v>
      </c>
      <c r="AM923" s="2">
        <v>30682</v>
      </c>
      <c r="AN923" s="22">
        <v>337500</v>
      </c>
      <c r="AP923" t="s">
        <v>84</v>
      </c>
      <c r="AQ923">
        <v>10</v>
      </c>
      <c r="AR923" t="s">
        <v>221</v>
      </c>
      <c r="AS923" t="s">
        <v>1049</v>
      </c>
      <c r="AT923" t="b">
        <v>0</v>
      </c>
      <c r="AU923" t="s">
        <v>81</v>
      </c>
      <c r="AW923" t="s">
        <v>222</v>
      </c>
      <c r="AY923" t="s">
        <v>85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337500</v>
      </c>
      <c r="BP923" t="s">
        <v>181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복산나이스</v>
      </c>
    </row>
    <row r="924" spans="3:76" ht="16.5" customHeight="1" x14ac:dyDescent="0.3">
      <c r="C924" t="b">
        <v>1</v>
      </c>
      <c r="E924" t="s">
        <v>211</v>
      </c>
      <c r="F924">
        <v>202610080010</v>
      </c>
      <c r="G924" s="21">
        <v>46303</v>
      </c>
      <c r="H924" t="s">
        <v>82</v>
      </c>
      <c r="I924" t="s">
        <v>83</v>
      </c>
      <c r="J924" s="20" t="s">
        <v>212</v>
      </c>
      <c r="K924" s="20" t="s">
        <v>213</v>
      </c>
      <c r="L924" t="s">
        <v>449</v>
      </c>
      <c r="M924" s="20" t="s">
        <v>449</v>
      </c>
      <c r="O924" t="s">
        <v>450</v>
      </c>
      <c r="P924" t="s">
        <v>455</v>
      </c>
      <c r="R924" t="b">
        <v>0</v>
      </c>
      <c r="S924" t="s">
        <v>216</v>
      </c>
      <c r="T924" t="s">
        <v>217</v>
      </c>
      <c r="U924">
        <v>90</v>
      </c>
      <c r="V924" t="s">
        <v>218</v>
      </c>
      <c r="W924" t="s">
        <v>219</v>
      </c>
      <c r="X924" t="s">
        <v>220</v>
      </c>
      <c r="Z924" t="s">
        <v>84</v>
      </c>
      <c r="AA924" s="1">
        <v>36000</v>
      </c>
      <c r="AB924" s="1">
        <v>32400</v>
      </c>
      <c r="AC924">
        <v>5</v>
      </c>
      <c r="AD924" t="b">
        <v>1</v>
      </c>
      <c r="AE924">
        <v>10</v>
      </c>
      <c r="AF924" t="s">
        <v>9</v>
      </c>
      <c r="AG924">
        <v>1</v>
      </c>
      <c r="AH924" s="1">
        <v>32400</v>
      </c>
      <c r="AI924" s="1">
        <v>147273</v>
      </c>
      <c r="AJ924" s="1">
        <v>14727</v>
      </c>
      <c r="AK924" s="1">
        <v>162000</v>
      </c>
      <c r="AL924" s="2">
        <v>147273</v>
      </c>
      <c r="AM924" s="2">
        <v>14727</v>
      </c>
      <c r="AN924" s="22">
        <v>162000</v>
      </c>
      <c r="AP924" t="s">
        <v>84</v>
      </c>
      <c r="AQ924">
        <v>5</v>
      </c>
      <c r="AR924" t="s">
        <v>221</v>
      </c>
      <c r="AS924">
        <v>26004</v>
      </c>
      <c r="AT924" t="b">
        <v>0</v>
      </c>
      <c r="AU924" t="s">
        <v>81</v>
      </c>
      <c r="AW924" t="s">
        <v>222</v>
      </c>
      <c r="AY924" t="s">
        <v>85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162000</v>
      </c>
      <c r="BP924" t="s">
        <v>181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복산나이스</v>
      </c>
    </row>
    <row r="925" spans="3:76" ht="16.5" customHeight="1" x14ac:dyDescent="0.3">
      <c r="C925" t="b">
        <v>1</v>
      </c>
      <c r="E925" t="s">
        <v>211</v>
      </c>
      <c r="F925">
        <v>202610080010</v>
      </c>
      <c r="G925" s="21">
        <v>46303</v>
      </c>
      <c r="H925" t="s">
        <v>82</v>
      </c>
      <c r="I925" t="s">
        <v>83</v>
      </c>
      <c r="J925" s="20" t="s">
        <v>212</v>
      </c>
      <c r="K925" s="20" t="s">
        <v>213</v>
      </c>
      <c r="L925" t="s">
        <v>449</v>
      </c>
      <c r="M925" s="20" t="s">
        <v>449</v>
      </c>
      <c r="O925" t="s">
        <v>450</v>
      </c>
      <c r="P925" t="s">
        <v>455</v>
      </c>
      <c r="R925" t="b">
        <v>0</v>
      </c>
      <c r="S925" t="s">
        <v>377</v>
      </c>
      <c r="T925" t="s">
        <v>378</v>
      </c>
      <c r="U925">
        <v>4</v>
      </c>
      <c r="V925" t="s">
        <v>234</v>
      </c>
      <c r="W925" t="s">
        <v>235</v>
      </c>
      <c r="X925" t="s">
        <v>236</v>
      </c>
      <c r="Z925" t="s">
        <v>84</v>
      </c>
      <c r="AA925" s="1">
        <v>23200</v>
      </c>
      <c r="AB925" s="1">
        <v>20880</v>
      </c>
      <c r="AC925">
        <v>5</v>
      </c>
      <c r="AD925" t="b">
        <v>1</v>
      </c>
      <c r="AE925">
        <v>10</v>
      </c>
      <c r="AF925" t="s">
        <v>9</v>
      </c>
      <c r="AG925">
        <v>1</v>
      </c>
      <c r="AH925" s="1">
        <v>20880</v>
      </c>
      <c r="AI925" s="1">
        <v>94909</v>
      </c>
      <c r="AJ925" s="1">
        <v>9491</v>
      </c>
      <c r="AK925" s="1">
        <v>104400</v>
      </c>
      <c r="AL925" s="2">
        <v>94909</v>
      </c>
      <c r="AM925" s="2">
        <v>9491</v>
      </c>
      <c r="AN925" s="22">
        <v>104400</v>
      </c>
      <c r="AP925" t="s">
        <v>84</v>
      </c>
      <c r="AQ925">
        <v>5</v>
      </c>
      <c r="AR925" t="s">
        <v>221</v>
      </c>
      <c r="AS925">
        <v>26001</v>
      </c>
      <c r="AT925" t="b">
        <v>0</v>
      </c>
      <c r="AU925" t="s">
        <v>81</v>
      </c>
      <c r="AW925" t="s">
        <v>222</v>
      </c>
      <c r="AY925" t="s">
        <v>85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104400</v>
      </c>
      <c r="BP925" t="s">
        <v>181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복산나이스</v>
      </c>
    </row>
    <row r="926" spans="3:76" ht="16.5" customHeight="1" x14ac:dyDescent="0.3">
      <c r="C926" t="b">
        <v>1</v>
      </c>
      <c r="E926" t="s">
        <v>211</v>
      </c>
      <c r="F926">
        <v>202610080011</v>
      </c>
      <c r="G926" s="21">
        <v>46303</v>
      </c>
      <c r="H926" t="s">
        <v>82</v>
      </c>
      <c r="I926" t="s">
        <v>83</v>
      </c>
      <c r="J926" s="20" t="s">
        <v>212</v>
      </c>
      <c r="K926" s="20" t="s">
        <v>213</v>
      </c>
      <c r="L926" t="s">
        <v>292</v>
      </c>
      <c r="M926" s="20" t="s">
        <v>292</v>
      </c>
      <c r="O926" t="s">
        <v>293</v>
      </c>
      <c r="P926" t="s">
        <v>292</v>
      </c>
      <c r="R926" t="b">
        <v>0</v>
      </c>
      <c r="S926" t="s">
        <v>296</v>
      </c>
      <c r="T926" t="s">
        <v>297</v>
      </c>
      <c r="U926">
        <v>300</v>
      </c>
      <c r="V926" t="s">
        <v>234</v>
      </c>
      <c r="W926" t="s">
        <v>235</v>
      </c>
      <c r="X926" t="s">
        <v>236</v>
      </c>
      <c r="Z926" t="s">
        <v>84</v>
      </c>
      <c r="AA926" s="1">
        <v>43500</v>
      </c>
      <c r="AB926" s="1">
        <v>39150</v>
      </c>
      <c r="AC926">
        <v>10</v>
      </c>
      <c r="AD926" t="b">
        <v>1</v>
      </c>
      <c r="AE926">
        <v>10</v>
      </c>
      <c r="AF926" t="s">
        <v>9</v>
      </c>
      <c r="AG926">
        <v>1</v>
      </c>
      <c r="AH926" s="1">
        <v>39150</v>
      </c>
      <c r="AI926" s="1">
        <v>355909</v>
      </c>
      <c r="AJ926" s="1">
        <v>35591</v>
      </c>
      <c r="AK926" s="1">
        <v>391500</v>
      </c>
      <c r="AL926" s="2">
        <v>355909</v>
      </c>
      <c r="AM926" s="2">
        <v>35591</v>
      </c>
      <c r="AN926" s="22">
        <v>391500</v>
      </c>
      <c r="AP926" t="s">
        <v>84</v>
      </c>
      <c r="AQ926">
        <v>10</v>
      </c>
      <c r="AR926" t="s">
        <v>221</v>
      </c>
      <c r="AS926">
        <v>24003</v>
      </c>
      <c r="AT926" t="b">
        <v>0</v>
      </c>
      <c r="AU926" t="s">
        <v>81</v>
      </c>
      <c r="AW926" t="s">
        <v>222</v>
      </c>
      <c r="AY926" t="s">
        <v>85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391500</v>
      </c>
      <c r="BP926" t="s">
        <v>181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백제약품광주</v>
      </c>
    </row>
    <row r="927" spans="3:76" ht="16.5" customHeight="1" x14ac:dyDescent="0.3">
      <c r="C927" t="b">
        <v>1</v>
      </c>
      <c r="E927" t="s">
        <v>211</v>
      </c>
      <c r="F927">
        <v>202610080011</v>
      </c>
      <c r="G927" s="21">
        <v>46303</v>
      </c>
      <c r="H927" t="s">
        <v>82</v>
      </c>
      <c r="I927" t="s">
        <v>83</v>
      </c>
      <c r="J927" s="20" t="s">
        <v>212</v>
      </c>
      <c r="K927" s="20" t="s">
        <v>213</v>
      </c>
      <c r="L927" t="s">
        <v>292</v>
      </c>
      <c r="M927" s="20" t="s">
        <v>292</v>
      </c>
      <c r="O927" t="s">
        <v>293</v>
      </c>
      <c r="P927" t="s">
        <v>292</v>
      </c>
      <c r="R927" t="b">
        <v>0</v>
      </c>
      <c r="S927" t="s">
        <v>254</v>
      </c>
      <c r="T927" t="s">
        <v>255</v>
      </c>
      <c r="U927">
        <v>10</v>
      </c>
      <c r="V927" t="s">
        <v>218</v>
      </c>
      <c r="W927" t="s">
        <v>256</v>
      </c>
      <c r="X927" t="s">
        <v>257</v>
      </c>
      <c r="Z927" t="s">
        <v>84</v>
      </c>
      <c r="AA927" s="1">
        <v>6780</v>
      </c>
      <c r="AB927" s="1">
        <v>6102</v>
      </c>
      <c r="AC927">
        <v>20</v>
      </c>
      <c r="AD927" t="b">
        <v>1</v>
      </c>
      <c r="AE927">
        <v>10</v>
      </c>
      <c r="AF927" t="s">
        <v>9</v>
      </c>
      <c r="AG927">
        <v>1</v>
      </c>
      <c r="AH927" s="1">
        <v>6102</v>
      </c>
      <c r="AI927" s="1">
        <v>110945</v>
      </c>
      <c r="AJ927" s="1">
        <v>11095</v>
      </c>
      <c r="AK927" s="1">
        <v>122040</v>
      </c>
      <c r="AL927" s="2">
        <v>110945</v>
      </c>
      <c r="AM927" s="2">
        <v>11095</v>
      </c>
      <c r="AN927" s="22">
        <v>122040</v>
      </c>
      <c r="AP927" t="s">
        <v>84</v>
      </c>
      <c r="AQ927">
        <v>20</v>
      </c>
      <c r="AR927" t="s">
        <v>221</v>
      </c>
      <c r="AS927">
        <v>25005</v>
      </c>
      <c r="AT927" t="b">
        <v>0</v>
      </c>
      <c r="AU927" t="s">
        <v>81</v>
      </c>
      <c r="AW927" t="s">
        <v>222</v>
      </c>
      <c r="AY927" t="s">
        <v>85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122040</v>
      </c>
      <c r="BP927" t="s">
        <v>181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백제약품광주</v>
      </c>
    </row>
    <row r="928" spans="3:76" ht="16.5" customHeight="1" x14ac:dyDescent="0.3">
      <c r="C928" t="b">
        <v>1</v>
      </c>
      <c r="E928" t="s">
        <v>211</v>
      </c>
      <c r="F928">
        <v>202610080011</v>
      </c>
      <c r="G928" s="21">
        <v>46303</v>
      </c>
      <c r="H928" t="s">
        <v>82</v>
      </c>
      <c r="I928" t="s">
        <v>83</v>
      </c>
      <c r="J928" s="20" t="s">
        <v>212</v>
      </c>
      <c r="K928" s="20" t="s">
        <v>213</v>
      </c>
      <c r="L928" t="s">
        <v>292</v>
      </c>
      <c r="M928" s="20" t="s">
        <v>292</v>
      </c>
      <c r="O928" t="s">
        <v>293</v>
      </c>
      <c r="P928" t="s">
        <v>292</v>
      </c>
      <c r="R928" t="b">
        <v>0</v>
      </c>
      <c r="S928" t="s">
        <v>254</v>
      </c>
      <c r="T928" t="s">
        <v>255</v>
      </c>
      <c r="U928">
        <v>10</v>
      </c>
      <c r="V928" t="s">
        <v>218</v>
      </c>
      <c r="W928" t="s">
        <v>256</v>
      </c>
      <c r="X928" t="s">
        <v>257</v>
      </c>
      <c r="Z928" t="s">
        <v>84</v>
      </c>
      <c r="AA928" s="1">
        <v>6780</v>
      </c>
      <c r="AB928" s="1">
        <v>6102</v>
      </c>
      <c r="AC928">
        <v>180</v>
      </c>
      <c r="AD928" t="b">
        <v>1</v>
      </c>
      <c r="AE928">
        <v>10</v>
      </c>
      <c r="AF928" t="s">
        <v>9</v>
      </c>
      <c r="AG928">
        <v>1</v>
      </c>
      <c r="AH928" s="1">
        <v>6102</v>
      </c>
      <c r="AI928" s="1">
        <v>998509</v>
      </c>
      <c r="AJ928" s="1">
        <v>99851</v>
      </c>
      <c r="AK928" s="1">
        <v>1098360</v>
      </c>
      <c r="AL928" s="2">
        <v>998509</v>
      </c>
      <c r="AM928" s="2">
        <v>99851</v>
      </c>
      <c r="AN928" s="22">
        <v>1098360</v>
      </c>
      <c r="AP928" t="s">
        <v>84</v>
      </c>
      <c r="AQ928">
        <v>180</v>
      </c>
      <c r="AR928" t="s">
        <v>221</v>
      </c>
      <c r="AS928">
        <v>26001</v>
      </c>
      <c r="AT928" t="b">
        <v>0</v>
      </c>
      <c r="AU928" t="s">
        <v>81</v>
      </c>
      <c r="AW928" t="s">
        <v>222</v>
      </c>
      <c r="AY928" t="s">
        <v>85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1098360</v>
      </c>
      <c r="BP928" t="s">
        <v>181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백제약품광주</v>
      </c>
    </row>
    <row r="929" spans="3:76" ht="16.5" customHeight="1" x14ac:dyDescent="0.3">
      <c r="C929" t="b">
        <v>1</v>
      </c>
      <c r="E929" t="s">
        <v>211</v>
      </c>
      <c r="F929">
        <v>202610080011</v>
      </c>
      <c r="G929" s="21">
        <v>46303</v>
      </c>
      <c r="H929" t="s">
        <v>82</v>
      </c>
      <c r="I929" t="s">
        <v>83</v>
      </c>
      <c r="J929" s="20" t="s">
        <v>212</v>
      </c>
      <c r="K929" s="20" t="s">
        <v>213</v>
      </c>
      <c r="L929" t="s">
        <v>292</v>
      </c>
      <c r="M929" s="20" t="s">
        <v>292</v>
      </c>
      <c r="O929" t="s">
        <v>293</v>
      </c>
      <c r="P929" t="s">
        <v>292</v>
      </c>
      <c r="R929" t="b">
        <v>0</v>
      </c>
      <c r="S929" t="s">
        <v>298</v>
      </c>
      <c r="T929" t="s">
        <v>299</v>
      </c>
      <c r="U929">
        <v>30</v>
      </c>
      <c r="V929" t="s">
        <v>86</v>
      </c>
      <c r="W929" t="s">
        <v>283</v>
      </c>
      <c r="X929" t="s">
        <v>284</v>
      </c>
      <c r="Z929" t="s">
        <v>84</v>
      </c>
      <c r="AA929" s="1">
        <v>11190</v>
      </c>
      <c r="AB929" s="1">
        <v>10071</v>
      </c>
      <c r="AC929">
        <v>10</v>
      </c>
      <c r="AD929" t="b">
        <v>1</v>
      </c>
      <c r="AE929">
        <v>10</v>
      </c>
      <c r="AF929" t="s">
        <v>9</v>
      </c>
      <c r="AG929">
        <v>1</v>
      </c>
      <c r="AH929" s="1">
        <v>10071</v>
      </c>
      <c r="AI929" s="1">
        <v>91555</v>
      </c>
      <c r="AJ929" s="1">
        <v>9155</v>
      </c>
      <c r="AK929" s="1">
        <v>100710</v>
      </c>
      <c r="AL929" s="2">
        <v>91555</v>
      </c>
      <c r="AM929" s="2">
        <v>9155</v>
      </c>
      <c r="AN929" s="22">
        <v>100710</v>
      </c>
      <c r="AP929" t="s">
        <v>84</v>
      </c>
      <c r="AQ929">
        <v>10</v>
      </c>
      <c r="AR929" t="s">
        <v>221</v>
      </c>
      <c r="AS929">
        <v>26001</v>
      </c>
      <c r="AT929" t="b">
        <v>0</v>
      </c>
      <c r="AU929" t="s">
        <v>81</v>
      </c>
      <c r="AW929" t="s">
        <v>222</v>
      </c>
      <c r="AY929" t="s">
        <v>85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100710</v>
      </c>
      <c r="BP929" t="s">
        <v>86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백제약품광주</v>
      </c>
    </row>
    <row r="930" spans="3:76" ht="16.5" customHeight="1" x14ac:dyDescent="0.3">
      <c r="C930" t="b">
        <v>1</v>
      </c>
      <c r="E930" t="s">
        <v>211</v>
      </c>
      <c r="F930">
        <v>202610080011</v>
      </c>
      <c r="G930" s="21">
        <v>46303</v>
      </c>
      <c r="H930" t="s">
        <v>82</v>
      </c>
      <c r="I930" t="s">
        <v>83</v>
      </c>
      <c r="J930" s="20" t="s">
        <v>212</v>
      </c>
      <c r="K930" s="20" t="s">
        <v>213</v>
      </c>
      <c r="L930" t="s">
        <v>292</v>
      </c>
      <c r="M930" s="20" t="s">
        <v>292</v>
      </c>
      <c r="O930" t="s">
        <v>293</v>
      </c>
      <c r="P930" t="s">
        <v>292</v>
      </c>
      <c r="R930" t="b">
        <v>0</v>
      </c>
      <c r="S930" t="s">
        <v>290</v>
      </c>
      <c r="T930" t="s">
        <v>291</v>
      </c>
      <c r="U930">
        <v>30</v>
      </c>
      <c r="V930" t="s">
        <v>234</v>
      </c>
      <c r="W930" t="s">
        <v>235</v>
      </c>
      <c r="X930" t="s">
        <v>236</v>
      </c>
      <c r="Z930" t="s">
        <v>84</v>
      </c>
      <c r="AA930" s="1">
        <v>21000</v>
      </c>
      <c r="AB930" s="1">
        <v>18900</v>
      </c>
      <c r="AC930">
        <v>10</v>
      </c>
      <c r="AD930" t="b">
        <v>1</v>
      </c>
      <c r="AE930">
        <v>10</v>
      </c>
      <c r="AF930" t="s">
        <v>9</v>
      </c>
      <c r="AG930">
        <v>1</v>
      </c>
      <c r="AH930" s="1">
        <v>18900</v>
      </c>
      <c r="AI930" s="1">
        <v>171818</v>
      </c>
      <c r="AJ930" s="1">
        <v>17182</v>
      </c>
      <c r="AK930" s="1">
        <v>189000</v>
      </c>
      <c r="AL930" s="2">
        <v>171818</v>
      </c>
      <c r="AM930" s="2">
        <v>17182</v>
      </c>
      <c r="AN930" s="22">
        <v>189000</v>
      </c>
      <c r="AP930" t="s">
        <v>84</v>
      </c>
      <c r="AQ930">
        <v>10</v>
      </c>
      <c r="AR930" t="s">
        <v>221</v>
      </c>
      <c r="AS930">
        <v>26001</v>
      </c>
      <c r="AT930" t="b">
        <v>0</v>
      </c>
      <c r="AU930" t="s">
        <v>81</v>
      </c>
      <c r="AW930" t="s">
        <v>222</v>
      </c>
      <c r="AY930" t="s">
        <v>85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189000</v>
      </c>
      <c r="BP930" t="s">
        <v>181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백제약품광주</v>
      </c>
    </row>
    <row r="931" spans="3:76" ht="16.5" customHeight="1" x14ac:dyDescent="0.3">
      <c r="C931" t="b">
        <v>1</v>
      </c>
      <c r="E931" t="s">
        <v>211</v>
      </c>
      <c r="F931">
        <v>202610080012</v>
      </c>
      <c r="G931" s="21">
        <v>46303</v>
      </c>
      <c r="H931" t="s">
        <v>82</v>
      </c>
      <c r="I931" t="s">
        <v>83</v>
      </c>
      <c r="J931" s="20" t="s">
        <v>212</v>
      </c>
      <c r="K931" s="20" t="s">
        <v>213</v>
      </c>
      <c r="L931" t="s">
        <v>503</v>
      </c>
      <c r="M931" s="20" t="s">
        <v>503</v>
      </c>
      <c r="O931" t="s">
        <v>504</v>
      </c>
      <c r="P931" t="s">
        <v>505</v>
      </c>
      <c r="R931" t="b">
        <v>0</v>
      </c>
      <c r="S931" t="s">
        <v>402</v>
      </c>
      <c r="T931" t="s">
        <v>401</v>
      </c>
      <c r="U931">
        <v>300</v>
      </c>
      <c r="V931" t="s">
        <v>234</v>
      </c>
      <c r="W931" t="s">
        <v>235</v>
      </c>
      <c r="X931" t="s">
        <v>330</v>
      </c>
      <c r="Z931" t="s">
        <v>84</v>
      </c>
      <c r="AA931" s="1">
        <v>58800</v>
      </c>
      <c r="AB931" s="1">
        <v>52920</v>
      </c>
      <c r="AC931">
        <v>30</v>
      </c>
      <c r="AD931" t="b">
        <v>1</v>
      </c>
      <c r="AE931">
        <v>10</v>
      </c>
      <c r="AF931" t="s">
        <v>9</v>
      </c>
      <c r="AG931">
        <v>1</v>
      </c>
      <c r="AH931" s="1">
        <v>52920</v>
      </c>
      <c r="AI931" s="1">
        <v>1443273</v>
      </c>
      <c r="AJ931" s="1">
        <v>144327</v>
      </c>
      <c r="AK931" s="1">
        <v>1587600</v>
      </c>
      <c r="AL931" s="2">
        <v>1443273</v>
      </c>
      <c r="AM931" s="2">
        <v>144327</v>
      </c>
      <c r="AN931" s="22">
        <v>1587600</v>
      </c>
      <c r="AP931" t="s">
        <v>84</v>
      </c>
      <c r="AQ931">
        <v>30</v>
      </c>
      <c r="AR931" t="s">
        <v>221</v>
      </c>
      <c r="AS931" t="s">
        <v>273</v>
      </c>
      <c r="AT931" t="b">
        <v>0</v>
      </c>
      <c r="AU931" t="s">
        <v>81</v>
      </c>
      <c r="AW931" t="s">
        <v>222</v>
      </c>
      <c r="AY931" t="s">
        <v>85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1587600</v>
      </c>
      <c r="BP931" t="s">
        <v>181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세인약품(경기)</v>
      </c>
    </row>
    <row r="932" spans="3:76" ht="16.5" customHeight="1" x14ac:dyDescent="0.3">
      <c r="C932" t="b">
        <v>1</v>
      </c>
      <c r="E932" t="s">
        <v>211</v>
      </c>
      <c r="F932">
        <v>202610080012</v>
      </c>
      <c r="G932" s="21">
        <v>46303</v>
      </c>
      <c r="H932" t="s">
        <v>82</v>
      </c>
      <c r="I932" t="s">
        <v>83</v>
      </c>
      <c r="J932" s="20" t="s">
        <v>212</v>
      </c>
      <c r="K932" s="20" t="s">
        <v>213</v>
      </c>
      <c r="L932" t="s">
        <v>503</v>
      </c>
      <c r="M932" s="20" t="s">
        <v>503</v>
      </c>
      <c r="O932" t="s">
        <v>504</v>
      </c>
      <c r="P932" t="s">
        <v>505</v>
      </c>
      <c r="R932" t="b">
        <v>0</v>
      </c>
      <c r="S932" t="s">
        <v>290</v>
      </c>
      <c r="T932" t="s">
        <v>291</v>
      </c>
      <c r="U932">
        <v>30</v>
      </c>
      <c r="V932" t="s">
        <v>234</v>
      </c>
      <c r="W932" t="s">
        <v>235</v>
      </c>
      <c r="X932" t="s">
        <v>236</v>
      </c>
      <c r="Z932" t="s">
        <v>84</v>
      </c>
      <c r="AA932" s="1">
        <v>21000</v>
      </c>
      <c r="AB932" s="1">
        <v>6600</v>
      </c>
      <c r="AC932">
        <v>20</v>
      </c>
      <c r="AD932" t="b">
        <v>1</v>
      </c>
      <c r="AE932">
        <v>10</v>
      </c>
      <c r="AF932" t="s">
        <v>9</v>
      </c>
      <c r="AG932">
        <v>1</v>
      </c>
      <c r="AH932" s="1">
        <v>6600</v>
      </c>
      <c r="AI932" s="1">
        <v>120000</v>
      </c>
      <c r="AJ932" s="1">
        <v>12000</v>
      </c>
      <c r="AK932" s="1">
        <v>132000</v>
      </c>
      <c r="AL932" s="2">
        <v>120000</v>
      </c>
      <c r="AM932" s="2">
        <v>12000</v>
      </c>
      <c r="AN932" s="22">
        <v>132000</v>
      </c>
      <c r="AP932" t="s">
        <v>84</v>
      </c>
      <c r="AQ932">
        <v>20</v>
      </c>
      <c r="AR932" t="s">
        <v>221</v>
      </c>
      <c r="AS932">
        <v>26001</v>
      </c>
      <c r="AT932" t="b">
        <v>0</v>
      </c>
      <c r="AU932" t="s">
        <v>81</v>
      </c>
      <c r="AW932" t="s">
        <v>222</v>
      </c>
      <c r="AY932" t="s">
        <v>85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132000</v>
      </c>
      <c r="BP932" t="s">
        <v>181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세인약품(경기)</v>
      </c>
    </row>
    <row r="933" spans="3:76" ht="16.5" customHeight="1" x14ac:dyDescent="0.3">
      <c r="C933" t="b">
        <v>1</v>
      </c>
      <c r="E933" t="s">
        <v>211</v>
      </c>
      <c r="F933">
        <v>202610080012</v>
      </c>
      <c r="G933" s="21">
        <v>46303</v>
      </c>
      <c r="H933" t="s">
        <v>82</v>
      </c>
      <c r="I933" t="s">
        <v>83</v>
      </c>
      <c r="J933" s="20" t="s">
        <v>212</v>
      </c>
      <c r="K933" s="20" t="s">
        <v>213</v>
      </c>
      <c r="L933" t="s">
        <v>503</v>
      </c>
      <c r="M933" s="20" t="s">
        <v>503</v>
      </c>
      <c r="O933" t="s">
        <v>504</v>
      </c>
      <c r="P933" t="s">
        <v>505</v>
      </c>
      <c r="R933" t="b">
        <v>0</v>
      </c>
      <c r="S933" t="s">
        <v>369</v>
      </c>
      <c r="T933" t="s">
        <v>370</v>
      </c>
      <c r="U933">
        <v>60</v>
      </c>
      <c r="V933" t="s">
        <v>234</v>
      </c>
      <c r="W933" t="s">
        <v>235</v>
      </c>
      <c r="X933" t="s">
        <v>236</v>
      </c>
      <c r="Z933" t="s">
        <v>84</v>
      </c>
      <c r="AA933" s="1">
        <v>28980</v>
      </c>
      <c r="AB933" s="1">
        <v>26082</v>
      </c>
      <c r="AC933">
        <v>54</v>
      </c>
      <c r="AD933" t="b">
        <v>1</v>
      </c>
      <c r="AE933">
        <v>10</v>
      </c>
      <c r="AF933" t="s">
        <v>9</v>
      </c>
      <c r="AG933">
        <v>1</v>
      </c>
      <c r="AH933" s="1">
        <v>26082</v>
      </c>
      <c r="AI933" s="1">
        <v>1280389</v>
      </c>
      <c r="AJ933" s="1">
        <v>128039</v>
      </c>
      <c r="AK933" s="1">
        <v>1408428</v>
      </c>
      <c r="AL933" s="2">
        <v>1280389</v>
      </c>
      <c r="AM933" s="2">
        <v>128039</v>
      </c>
      <c r="AN933" s="22">
        <v>1408428</v>
      </c>
      <c r="AP933" t="s">
        <v>84</v>
      </c>
      <c r="AQ933">
        <v>54</v>
      </c>
      <c r="AR933" t="s">
        <v>221</v>
      </c>
      <c r="AS933">
        <v>26002</v>
      </c>
      <c r="AT933" t="b">
        <v>0</v>
      </c>
      <c r="AU933" t="s">
        <v>81</v>
      </c>
      <c r="AW933" t="s">
        <v>222</v>
      </c>
      <c r="AY933" t="s">
        <v>85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1408428</v>
      </c>
      <c r="BP933" t="s">
        <v>181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세인약품(경기)</v>
      </c>
    </row>
    <row r="934" spans="3:76" ht="16.5" customHeight="1" x14ac:dyDescent="0.3">
      <c r="C934" t="b">
        <v>1</v>
      </c>
      <c r="E934" t="s">
        <v>211</v>
      </c>
      <c r="F934">
        <v>202610080013</v>
      </c>
      <c r="G934" s="21">
        <v>46303</v>
      </c>
      <c r="H934" t="s">
        <v>82</v>
      </c>
      <c r="I934" t="s">
        <v>83</v>
      </c>
      <c r="J934" s="20" t="s">
        <v>212</v>
      </c>
      <c r="K934" s="20" t="s">
        <v>213</v>
      </c>
      <c r="L934" t="s">
        <v>449</v>
      </c>
      <c r="M934" s="20" t="s">
        <v>449</v>
      </c>
      <c r="O934" t="s">
        <v>450</v>
      </c>
      <c r="P934" t="s">
        <v>458</v>
      </c>
      <c r="R934" t="b">
        <v>0</v>
      </c>
      <c r="S934" t="s">
        <v>365</v>
      </c>
      <c r="T934" t="s">
        <v>366</v>
      </c>
      <c r="U934">
        <v>30</v>
      </c>
      <c r="V934" t="s">
        <v>234</v>
      </c>
      <c r="W934" t="s">
        <v>235</v>
      </c>
      <c r="X934" t="s">
        <v>236</v>
      </c>
      <c r="Z934" t="s">
        <v>84</v>
      </c>
      <c r="AA934" s="1">
        <v>18660</v>
      </c>
      <c r="AB934" s="1">
        <v>16794</v>
      </c>
      <c r="AC934">
        <v>60</v>
      </c>
      <c r="AD934" t="b">
        <v>1</v>
      </c>
      <c r="AE934">
        <v>10</v>
      </c>
      <c r="AF934" t="s">
        <v>9</v>
      </c>
      <c r="AG934">
        <v>1</v>
      </c>
      <c r="AH934" s="1">
        <v>16794</v>
      </c>
      <c r="AI934" s="1">
        <v>916036</v>
      </c>
      <c r="AJ934" s="1">
        <v>91604</v>
      </c>
      <c r="AK934" s="1">
        <v>1007640</v>
      </c>
      <c r="AL934" s="2">
        <v>916036</v>
      </c>
      <c r="AM934" s="2">
        <v>91604</v>
      </c>
      <c r="AN934" s="22">
        <v>1007640</v>
      </c>
      <c r="AP934" t="s">
        <v>84</v>
      </c>
      <c r="AQ934">
        <v>60</v>
      </c>
      <c r="AR934" t="s">
        <v>221</v>
      </c>
      <c r="AS934">
        <v>25001</v>
      </c>
      <c r="AT934" t="b">
        <v>0</v>
      </c>
      <c r="AU934" t="s">
        <v>81</v>
      </c>
      <c r="AW934" t="s">
        <v>222</v>
      </c>
      <c r="AY934" t="s">
        <v>85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1007640</v>
      </c>
      <c r="BP934" t="s">
        <v>181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복산나이스</v>
      </c>
    </row>
    <row r="935" spans="3:76" ht="16.5" customHeight="1" x14ac:dyDescent="0.3">
      <c r="C935" t="b">
        <v>1</v>
      </c>
      <c r="E935" t="s">
        <v>211</v>
      </c>
      <c r="F935">
        <v>202610080014</v>
      </c>
      <c r="G935" s="21">
        <v>46303</v>
      </c>
      <c r="H935" t="s">
        <v>82</v>
      </c>
      <c r="I935" t="s">
        <v>83</v>
      </c>
      <c r="J935" s="20" t="s">
        <v>212</v>
      </c>
      <c r="K935" s="20" t="s">
        <v>213</v>
      </c>
      <c r="L935" t="s">
        <v>760</v>
      </c>
      <c r="M935" s="20" t="s">
        <v>760</v>
      </c>
      <c r="O935" t="s">
        <v>1062</v>
      </c>
      <c r="P935" t="s">
        <v>1737</v>
      </c>
      <c r="R935" t="b">
        <v>0</v>
      </c>
      <c r="S935" t="s">
        <v>328</v>
      </c>
      <c r="T935" t="s">
        <v>329</v>
      </c>
      <c r="U935">
        <v>300</v>
      </c>
      <c r="V935" t="s">
        <v>234</v>
      </c>
      <c r="W935" t="s">
        <v>235</v>
      </c>
      <c r="X935" t="s">
        <v>330</v>
      </c>
      <c r="Z935" t="s">
        <v>84</v>
      </c>
      <c r="AA935" s="1">
        <v>111600</v>
      </c>
      <c r="AB935" s="1">
        <v>100440</v>
      </c>
      <c r="AC935">
        <v>20</v>
      </c>
      <c r="AD935" t="b">
        <v>1</v>
      </c>
      <c r="AE935">
        <v>10</v>
      </c>
      <c r="AF935" t="s">
        <v>9</v>
      </c>
      <c r="AG935">
        <v>1</v>
      </c>
      <c r="AH935" s="1">
        <v>100440</v>
      </c>
      <c r="AI935" s="1">
        <v>1826182</v>
      </c>
      <c r="AJ935" s="1">
        <v>182618</v>
      </c>
      <c r="AK935" s="1">
        <v>2008800</v>
      </c>
      <c r="AL935" s="2">
        <v>1826182</v>
      </c>
      <c r="AM935" s="2">
        <v>182618</v>
      </c>
      <c r="AN935" s="22">
        <v>2008800</v>
      </c>
      <c r="AP935" t="s">
        <v>84</v>
      </c>
      <c r="AQ935">
        <v>20</v>
      </c>
      <c r="AR935" t="s">
        <v>221</v>
      </c>
      <c r="AS935">
        <v>25003</v>
      </c>
      <c r="AT935" t="b">
        <v>0</v>
      </c>
      <c r="AU935" t="s">
        <v>81</v>
      </c>
      <c r="AW935" t="s">
        <v>222</v>
      </c>
      <c r="AY935" t="s">
        <v>85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2008800</v>
      </c>
      <c r="BP935" t="s">
        <v>181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하린메디칼</v>
      </c>
    </row>
    <row r="936" spans="3:76" ht="16.5" customHeight="1" x14ac:dyDescent="0.3">
      <c r="C936" t="b">
        <v>1</v>
      </c>
      <c r="E936" t="s">
        <v>211</v>
      </c>
      <c r="F936">
        <v>202610120001</v>
      </c>
      <c r="G936" s="21">
        <v>46307</v>
      </c>
      <c r="H936" t="s">
        <v>82</v>
      </c>
      <c r="I936" t="s">
        <v>83</v>
      </c>
      <c r="J936" s="20" t="s">
        <v>212</v>
      </c>
      <c r="K936" s="20" t="s">
        <v>213</v>
      </c>
      <c r="L936" t="s">
        <v>498</v>
      </c>
      <c r="M936" s="20" t="s">
        <v>498</v>
      </c>
      <c r="O936" t="s">
        <v>1738</v>
      </c>
      <c r="P936" t="s">
        <v>1739</v>
      </c>
      <c r="R936" t="b">
        <v>0</v>
      </c>
      <c r="S936" t="s">
        <v>294</v>
      </c>
      <c r="T936" t="s">
        <v>295</v>
      </c>
      <c r="U936">
        <v>21</v>
      </c>
      <c r="V936" t="s">
        <v>218</v>
      </c>
      <c r="W936" t="s">
        <v>219</v>
      </c>
      <c r="X936" t="s">
        <v>225</v>
      </c>
      <c r="Z936" t="s">
        <v>84</v>
      </c>
      <c r="AA936" s="1">
        <v>25200</v>
      </c>
      <c r="AB936" s="1">
        <v>22680</v>
      </c>
      <c r="AC936">
        <v>100</v>
      </c>
      <c r="AD936" t="b">
        <v>1</v>
      </c>
      <c r="AE936">
        <v>10</v>
      </c>
      <c r="AF936" t="s">
        <v>9</v>
      </c>
      <c r="AG936">
        <v>1</v>
      </c>
      <c r="AH936" s="1">
        <v>22680</v>
      </c>
      <c r="AI936" s="1">
        <v>2061818</v>
      </c>
      <c r="AJ936" s="1">
        <v>206182</v>
      </c>
      <c r="AK936" s="1">
        <v>2268000</v>
      </c>
      <c r="AL936" s="2">
        <v>2061818</v>
      </c>
      <c r="AM936" s="2">
        <v>206182</v>
      </c>
      <c r="AN936" s="22">
        <v>2268000</v>
      </c>
      <c r="AP936" t="s">
        <v>84</v>
      </c>
      <c r="AQ936">
        <v>100</v>
      </c>
      <c r="AR936" t="s">
        <v>221</v>
      </c>
      <c r="AS936">
        <v>26004</v>
      </c>
      <c r="AT936" t="b">
        <v>0</v>
      </c>
      <c r="AU936" t="s">
        <v>81</v>
      </c>
      <c r="AW936" t="s">
        <v>222</v>
      </c>
      <c r="AY936" t="s">
        <v>85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2268000</v>
      </c>
      <c r="BP936" t="s">
        <v>181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(주)삼송바이오</v>
      </c>
    </row>
    <row r="937" spans="3:76" ht="16.5" customHeight="1" x14ac:dyDescent="0.3">
      <c r="C937" t="b">
        <v>1</v>
      </c>
      <c r="E937" t="s">
        <v>211</v>
      </c>
      <c r="F937">
        <v>202610120002</v>
      </c>
      <c r="G937" s="21">
        <v>46307</v>
      </c>
      <c r="H937" t="s">
        <v>82</v>
      </c>
      <c r="I937" t="s">
        <v>83</v>
      </c>
      <c r="J937" s="20" t="s">
        <v>212</v>
      </c>
      <c r="K937" s="20" t="s">
        <v>213</v>
      </c>
      <c r="L937" t="s">
        <v>665</v>
      </c>
      <c r="M937" s="20" t="s">
        <v>665</v>
      </c>
      <c r="O937" t="s">
        <v>955</v>
      </c>
      <c r="P937" t="s">
        <v>956</v>
      </c>
      <c r="R937" t="b">
        <v>0</v>
      </c>
      <c r="S937" t="s">
        <v>453</v>
      </c>
      <c r="T937" t="s">
        <v>454</v>
      </c>
      <c r="U937">
        <v>30</v>
      </c>
      <c r="V937" t="s">
        <v>234</v>
      </c>
      <c r="W937" t="s">
        <v>235</v>
      </c>
      <c r="X937" t="s">
        <v>446</v>
      </c>
      <c r="Z937" t="s">
        <v>84</v>
      </c>
      <c r="AA937" s="1">
        <v>18900</v>
      </c>
      <c r="AB937" s="1">
        <v>17010</v>
      </c>
      <c r="AC937">
        <v>10</v>
      </c>
      <c r="AD937" t="b">
        <v>1</v>
      </c>
      <c r="AE937">
        <v>10</v>
      </c>
      <c r="AF937" t="s">
        <v>9</v>
      </c>
      <c r="AG937">
        <v>1</v>
      </c>
      <c r="AH937" s="1">
        <v>17010</v>
      </c>
      <c r="AI937" s="1">
        <v>154636</v>
      </c>
      <c r="AJ937" s="1">
        <v>15464</v>
      </c>
      <c r="AK937" s="1">
        <v>170100</v>
      </c>
      <c r="AL937" s="2">
        <v>154636</v>
      </c>
      <c r="AM937" s="2">
        <v>15464</v>
      </c>
      <c r="AN937" s="22">
        <v>170100</v>
      </c>
      <c r="AP937" t="s">
        <v>84</v>
      </c>
      <c r="AQ937">
        <v>10</v>
      </c>
      <c r="AR937" t="s">
        <v>221</v>
      </c>
      <c r="AS937">
        <v>24002</v>
      </c>
      <c r="AT937" t="b">
        <v>0</v>
      </c>
      <c r="AU937" t="s">
        <v>81</v>
      </c>
      <c r="AW937" t="s">
        <v>222</v>
      </c>
      <c r="AY937" t="s">
        <v>85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170100</v>
      </c>
      <c r="BP937" t="s">
        <v>181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두리약품</v>
      </c>
    </row>
    <row r="938" spans="3:76" ht="16.5" customHeight="1" x14ac:dyDescent="0.3">
      <c r="C938" t="b">
        <v>1</v>
      </c>
      <c r="E938" t="s">
        <v>211</v>
      </c>
      <c r="F938">
        <v>202610120003</v>
      </c>
      <c r="G938" s="21">
        <v>46307</v>
      </c>
      <c r="H938" t="s">
        <v>82</v>
      </c>
      <c r="I938" t="s">
        <v>83</v>
      </c>
      <c r="J938" s="20" t="s">
        <v>212</v>
      </c>
      <c r="K938" s="20" t="s">
        <v>213</v>
      </c>
      <c r="L938" t="s">
        <v>547</v>
      </c>
      <c r="M938" s="20" t="s">
        <v>547</v>
      </c>
      <c r="O938" t="s">
        <v>548</v>
      </c>
      <c r="P938" t="s">
        <v>549</v>
      </c>
      <c r="R938" t="b">
        <v>0</v>
      </c>
      <c r="S938" t="s">
        <v>433</v>
      </c>
      <c r="T938" t="s">
        <v>434</v>
      </c>
      <c r="U938">
        <v>30</v>
      </c>
      <c r="V938" t="s">
        <v>234</v>
      </c>
      <c r="W938" t="s">
        <v>235</v>
      </c>
      <c r="X938" t="s">
        <v>236</v>
      </c>
      <c r="Z938" t="s">
        <v>84</v>
      </c>
      <c r="AA938" s="1">
        <v>17760</v>
      </c>
      <c r="AB938" s="1">
        <v>15984</v>
      </c>
      <c r="AC938">
        <v>25</v>
      </c>
      <c r="AD938" t="b">
        <v>1</v>
      </c>
      <c r="AE938">
        <v>10</v>
      </c>
      <c r="AF938" t="s">
        <v>9</v>
      </c>
      <c r="AG938">
        <v>1</v>
      </c>
      <c r="AH938" s="1">
        <v>15984</v>
      </c>
      <c r="AI938" s="1">
        <v>363273</v>
      </c>
      <c r="AJ938" s="1">
        <v>36327</v>
      </c>
      <c r="AK938" s="1">
        <v>399600</v>
      </c>
      <c r="AL938" s="2">
        <v>363273</v>
      </c>
      <c r="AM938" s="2">
        <v>36327</v>
      </c>
      <c r="AN938" s="22">
        <v>399600</v>
      </c>
      <c r="AP938" t="s">
        <v>84</v>
      </c>
      <c r="AQ938">
        <v>25</v>
      </c>
      <c r="AR938" t="s">
        <v>221</v>
      </c>
      <c r="AS938">
        <v>25001</v>
      </c>
      <c r="AT938" t="b">
        <v>0</v>
      </c>
      <c r="AU938" t="s">
        <v>81</v>
      </c>
      <c r="AW938" t="s">
        <v>222</v>
      </c>
      <c r="AY938" t="s">
        <v>85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399600</v>
      </c>
      <c r="BP938" t="s">
        <v>181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동원헬스케어</v>
      </c>
    </row>
    <row r="939" spans="3:76" ht="16.5" customHeight="1" x14ac:dyDescent="0.3">
      <c r="C939" t="b">
        <v>1</v>
      </c>
      <c r="E939" t="s">
        <v>211</v>
      </c>
      <c r="F939">
        <v>202610120003</v>
      </c>
      <c r="G939" s="21">
        <v>46307</v>
      </c>
      <c r="H939" t="s">
        <v>82</v>
      </c>
      <c r="I939" t="s">
        <v>83</v>
      </c>
      <c r="J939" s="20" t="s">
        <v>212</v>
      </c>
      <c r="K939" s="20" t="s">
        <v>213</v>
      </c>
      <c r="L939" t="s">
        <v>547</v>
      </c>
      <c r="M939" s="20" t="s">
        <v>547</v>
      </c>
      <c r="O939" t="s">
        <v>548</v>
      </c>
      <c r="P939" t="s">
        <v>549</v>
      </c>
      <c r="R939" t="b">
        <v>0</v>
      </c>
      <c r="S939" t="s">
        <v>296</v>
      </c>
      <c r="T939" t="s">
        <v>297</v>
      </c>
      <c r="U939">
        <v>300</v>
      </c>
      <c r="V939" t="s">
        <v>234</v>
      </c>
      <c r="W939" t="s">
        <v>235</v>
      </c>
      <c r="X939" t="s">
        <v>236</v>
      </c>
      <c r="Z939" t="s">
        <v>84</v>
      </c>
      <c r="AA939" s="1">
        <v>43500</v>
      </c>
      <c r="AB939" s="1">
        <v>39150</v>
      </c>
      <c r="AC939">
        <v>3</v>
      </c>
      <c r="AD939" t="b">
        <v>1</v>
      </c>
      <c r="AE939">
        <v>10</v>
      </c>
      <c r="AF939" t="s">
        <v>9</v>
      </c>
      <c r="AG939">
        <v>1</v>
      </c>
      <c r="AH939" s="1">
        <v>39150</v>
      </c>
      <c r="AI939" s="1">
        <v>106773</v>
      </c>
      <c r="AJ939" s="1">
        <v>10677</v>
      </c>
      <c r="AK939" s="1">
        <v>117450</v>
      </c>
      <c r="AL939" s="2">
        <v>106773</v>
      </c>
      <c r="AM939" s="2">
        <v>10677</v>
      </c>
      <c r="AN939" s="22">
        <v>117450</v>
      </c>
      <c r="AP939" t="s">
        <v>84</v>
      </c>
      <c r="AQ939">
        <v>3</v>
      </c>
      <c r="AR939" t="s">
        <v>221</v>
      </c>
      <c r="AS939">
        <v>24003</v>
      </c>
      <c r="AT939" t="b">
        <v>0</v>
      </c>
      <c r="AU939" t="s">
        <v>81</v>
      </c>
      <c r="AW939" t="s">
        <v>222</v>
      </c>
      <c r="AY939" t="s">
        <v>85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117450</v>
      </c>
      <c r="BP939" t="s">
        <v>181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동원헬스케어</v>
      </c>
    </row>
    <row r="940" spans="3:76" ht="16.5" customHeight="1" x14ac:dyDescent="0.3">
      <c r="C940" t="b">
        <v>1</v>
      </c>
      <c r="E940" t="s">
        <v>211</v>
      </c>
      <c r="F940">
        <v>202610120003</v>
      </c>
      <c r="G940" s="21">
        <v>46307</v>
      </c>
      <c r="H940" t="s">
        <v>82</v>
      </c>
      <c r="I940" t="s">
        <v>83</v>
      </c>
      <c r="J940" s="20" t="s">
        <v>212</v>
      </c>
      <c r="K940" s="20" t="s">
        <v>213</v>
      </c>
      <c r="L940" t="s">
        <v>547</v>
      </c>
      <c r="M940" s="20" t="s">
        <v>547</v>
      </c>
      <c r="O940" t="s">
        <v>548</v>
      </c>
      <c r="P940" t="s">
        <v>549</v>
      </c>
      <c r="R940" t="b">
        <v>0</v>
      </c>
      <c r="S940" t="s">
        <v>369</v>
      </c>
      <c r="T940" t="s">
        <v>370</v>
      </c>
      <c r="U940">
        <v>60</v>
      </c>
      <c r="V940" t="s">
        <v>234</v>
      </c>
      <c r="W940" t="s">
        <v>235</v>
      </c>
      <c r="X940" t="s">
        <v>236</v>
      </c>
      <c r="Z940" t="s">
        <v>84</v>
      </c>
      <c r="AA940" s="1">
        <v>28980</v>
      </c>
      <c r="AB940" s="1">
        <v>26082</v>
      </c>
      <c r="AC940">
        <v>10</v>
      </c>
      <c r="AD940" t="b">
        <v>1</v>
      </c>
      <c r="AE940">
        <v>10</v>
      </c>
      <c r="AF940" t="s">
        <v>9</v>
      </c>
      <c r="AG940">
        <v>1</v>
      </c>
      <c r="AH940" s="1">
        <v>26082</v>
      </c>
      <c r="AI940" s="1">
        <v>237109</v>
      </c>
      <c r="AJ940" s="1">
        <v>23711</v>
      </c>
      <c r="AK940" s="1">
        <v>260820</v>
      </c>
      <c r="AL940" s="2">
        <v>237109</v>
      </c>
      <c r="AM940" s="2">
        <v>23711</v>
      </c>
      <c r="AN940" s="22">
        <v>260820</v>
      </c>
      <c r="AP940" t="s">
        <v>84</v>
      </c>
      <c r="AQ940">
        <v>10</v>
      </c>
      <c r="AR940" t="s">
        <v>221</v>
      </c>
      <c r="AS940">
        <v>26002</v>
      </c>
      <c r="AT940" t="b">
        <v>0</v>
      </c>
      <c r="AU940" t="s">
        <v>81</v>
      </c>
      <c r="AW940" t="s">
        <v>222</v>
      </c>
      <c r="AY940" t="s">
        <v>85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260820</v>
      </c>
      <c r="BP940" t="s">
        <v>181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동원헬스케어</v>
      </c>
    </row>
    <row r="941" spans="3:76" ht="16.5" customHeight="1" x14ac:dyDescent="0.3">
      <c r="C941" t="b">
        <v>1</v>
      </c>
      <c r="E941" t="s">
        <v>211</v>
      </c>
      <c r="F941">
        <v>202610120003</v>
      </c>
      <c r="G941" s="21">
        <v>46307</v>
      </c>
      <c r="H941" t="s">
        <v>82</v>
      </c>
      <c r="I941" t="s">
        <v>83</v>
      </c>
      <c r="J941" s="20" t="s">
        <v>212</v>
      </c>
      <c r="K941" s="20" t="s">
        <v>213</v>
      </c>
      <c r="L941" t="s">
        <v>547</v>
      </c>
      <c r="M941" s="20" t="s">
        <v>547</v>
      </c>
      <c r="O941" t="s">
        <v>548</v>
      </c>
      <c r="P941" t="s">
        <v>549</v>
      </c>
      <c r="R941" t="b">
        <v>0</v>
      </c>
      <c r="S941" t="s">
        <v>229</v>
      </c>
      <c r="T941" t="s">
        <v>230</v>
      </c>
      <c r="U941">
        <v>30</v>
      </c>
      <c r="V941" t="s">
        <v>218</v>
      </c>
      <c r="W941" t="s">
        <v>219</v>
      </c>
      <c r="X941" t="s">
        <v>225</v>
      </c>
      <c r="Z941" t="s">
        <v>84</v>
      </c>
      <c r="AA941" s="1">
        <v>3750</v>
      </c>
      <c r="AB941" s="1">
        <v>3375</v>
      </c>
      <c r="AC941">
        <v>10</v>
      </c>
      <c r="AD941" t="b">
        <v>1</v>
      </c>
      <c r="AE941">
        <v>10</v>
      </c>
      <c r="AF941" t="s">
        <v>9</v>
      </c>
      <c r="AG941">
        <v>1</v>
      </c>
      <c r="AH941" s="1">
        <v>3375</v>
      </c>
      <c r="AI941" s="1">
        <v>30682</v>
      </c>
      <c r="AJ941" s="1">
        <v>3068</v>
      </c>
      <c r="AK941" s="1">
        <v>33750</v>
      </c>
      <c r="AL941" s="2">
        <v>30682</v>
      </c>
      <c r="AM941" s="2">
        <v>3068</v>
      </c>
      <c r="AN941" s="22">
        <v>33750</v>
      </c>
      <c r="AP941" t="s">
        <v>84</v>
      </c>
      <c r="AQ941">
        <v>10</v>
      </c>
      <c r="AR941" t="s">
        <v>221</v>
      </c>
      <c r="AS941" t="s">
        <v>231</v>
      </c>
      <c r="AT941" t="b">
        <v>0</v>
      </c>
      <c r="AU941" t="s">
        <v>81</v>
      </c>
      <c r="AW941" t="s">
        <v>222</v>
      </c>
      <c r="AY941" t="s">
        <v>85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33750</v>
      </c>
      <c r="BP941" t="s">
        <v>181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동원헬스케어</v>
      </c>
    </row>
    <row r="942" spans="3:76" ht="16.5" customHeight="1" x14ac:dyDescent="0.3">
      <c r="C942" t="b">
        <v>1</v>
      </c>
      <c r="E942" t="s">
        <v>211</v>
      </c>
      <c r="F942">
        <v>202610120003</v>
      </c>
      <c r="G942" s="21">
        <v>46307</v>
      </c>
      <c r="H942" t="s">
        <v>82</v>
      </c>
      <c r="I942" t="s">
        <v>83</v>
      </c>
      <c r="J942" s="20" t="s">
        <v>212</v>
      </c>
      <c r="K942" s="20" t="s">
        <v>213</v>
      </c>
      <c r="L942" t="s">
        <v>547</v>
      </c>
      <c r="M942" s="20" t="s">
        <v>547</v>
      </c>
      <c r="O942" t="s">
        <v>548</v>
      </c>
      <c r="P942" t="s">
        <v>549</v>
      </c>
      <c r="R942" t="b">
        <v>0</v>
      </c>
      <c r="S942" t="s">
        <v>216</v>
      </c>
      <c r="T942" t="s">
        <v>217</v>
      </c>
      <c r="U942">
        <v>90</v>
      </c>
      <c r="V942" t="s">
        <v>218</v>
      </c>
      <c r="W942" t="s">
        <v>219</v>
      </c>
      <c r="X942" t="s">
        <v>220</v>
      </c>
      <c r="Z942" t="s">
        <v>84</v>
      </c>
      <c r="AA942" s="1">
        <v>36000</v>
      </c>
      <c r="AB942" s="1">
        <v>32400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32400</v>
      </c>
      <c r="AI942" s="1">
        <v>147273</v>
      </c>
      <c r="AJ942" s="1">
        <v>14727</v>
      </c>
      <c r="AK942" s="1">
        <v>162000</v>
      </c>
      <c r="AL942" s="2">
        <v>147273</v>
      </c>
      <c r="AM942" s="2">
        <v>14727</v>
      </c>
      <c r="AN942" s="22">
        <v>162000</v>
      </c>
      <c r="AP942" t="s">
        <v>84</v>
      </c>
      <c r="AQ942">
        <v>5</v>
      </c>
      <c r="AR942" t="s">
        <v>221</v>
      </c>
      <c r="AS942">
        <v>26004</v>
      </c>
      <c r="AT942" t="b">
        <v>0</v>
      </c>
      <c r="AU942" t="s">
        <v>81</v>
      </c>
      <c r="AW942" t="s">
        <v>222</v>
      </c>
      <c r="AY942" t="s">
        <v>85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162000</v>
      </c>
      <c r="BP942" t="s">
        <v>181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동원헬스케어</v>
      </c>
    </row>
    <row r="943" spans="3:76" ht="16.5" customHeight="1" x14ac:dyDescent="0.3">
      <c r="C943" t="b">
        <v>1</v>
      </c>
      <c r="E943" t="s">
        <v>211</v>
      </c>
      <c r="F943">
        <v>202610120003</v>
      </c>
      <c r="G943" s="21">
        <v>46307</v>
      </c>
      <c r="H943" t="s">
        <v>82</v>
      </c>
      <c r="I943" t="s">
        <v>83</v>
      </c>
      <c r="J943" s="20" t="s">
        <v>212</v>
      </c>
      <c r="K943" s="20" t="s">
        <v>213</v>
      </c>
      <c r="L943" t="s">
        <v>547</v>
      </c>
      <c r="M943" s="20" t="s">
        <v>547</v>
      </c>
      <c r="O943" t="s">
        <v>548</v>
      </c>
      <c r="P943" t="s">
        <v>549</v>
      </c>
      <c r="R943" t="b">
        <v>0</v>
      </c>
      <c r="S943" t="s">
        <v>290</v>
      </c>
      <c r="T943" t="s">
        <v>291</v>
      </c>
      <c r="U943">
        <v>30</v>
      </c>
      <c r="V943" t="s">
        <v>234</v>
      </c>
      <c r="W943" t="s">
        <v>235</v>
      </c>
      <c r="X943" t="s">
        <v>236</v>
      </c>
      <c r="Z943" t="s">
        <v>84</v>
      </c>
      <c r="AA943" s="1">
        <v>21000</v>
      </c>
      <c r="AB943" s="1">
        <v>18900</v>
      </c>
      <c r="AC943">
        <v>5</v>
      </c>
      <c r="AD943" t="b">
        <v>1</v>
      </c>
      <c r="AE943">
        <v>10</v>
      </c>
      <c r="AF943" t="s">
        <v>9</v>
      </c>
      <c r="AG943">
        <v>1</v>
      </c>
      <c r="AH943" s="1">
        <v>18900</v>
      </c>
      <c r="AI943" s="1">
        <v>85909</v>
      </c>
      <c r="AJ943" s="1">
        <v>8591</v>
      </c>
      <c r="AK943" s="1">
        <v>94500</v>
      </c>
      <c r="AL943" s="2">
        <v>85909</v>
      </c>
      <c r="AM943" s="2">
        <v>8591</v>
      </c>
      <c r="AN943" s="22">
        <v>94500</v>
      </c>
      <c r="AP943" t="s">
        <v>84</v>
      </c>
      <c r="AQ943">
        <v>5</v>
      </c>
      <c r="AR943" t="s">
        <v>221</v>
      </c>
      <c r="AS943">
        <v>26001</v>
      </c>
      <c r="AT943" t="b">
        <v>0</v>
      </c>
      <c r="AU943" t="s">
        <v>81</v>
      </c>
      <c r="AW943" t="s">
        <v>222</v>
      </c>
      <c r="AY943" t="s">
        <v>85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94500</v>
      </c>
      <c r="BP943" t="s">
        <v>181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동원헬스케어</v>
      </c>
    </row>
    <row r="944" spans="3:76" ht="16.5" customHeight="1" x14ac:dyDescent="0.3">
      <c r="C944" t="b">
        <v>1</v>
      </c>
      <c r="E944" t="s">
        <v>211</v>
      </c>
      <c r="F944">
        <v>202610120004</v>
      </c>
      <c r="G944" s="21">
        <v>46307</v>
      </c>
      <c r="H944" t="s">
        <v>82</v>
      </c>
      <c r="I944" t="s">
        <v>83</v>
      </c>
      <c r="J944" s="20" t="s">
        <v>212</v>
      </c>
      <c r="K944" s="20" t="s">
        <v>213</v>
      </c>
      <c r="L944" t="s">
        <v>409</v>
      </c>
      <c r="M944" s="20" t="s">
        <v>409</v>
      </c>
      <c r="O944" t="s">
        <v>410</v>
      </c>
      <c r="P944" t="s">
        <v>409</v>
      </c>
      <c r="R944" t="b">
        <v>0</v>
      </c>
      <c r="S944" t="s">
        <v>263</v>
      </c>
      <c r="T944" t="s">
        <v>264</v>
      </c>
      <c r="U944">
        <v>28</v>
      </c>
      <c r="V944" t="s">
        <v>234</v>
      </c>
      <c r="W944" t="s">
        <v>235</v>
      </c>
      <c r="X944" t="s">
        <v>236</v>
      </c>
      <c r="Z944" t="s">
        <v>84</v>
      </c>
      <c r="AA944" s="1">
        <v>18172</v>
      </c>
      <c r="AB944" s="1">
        <v>16355</v>
      </c>
      <c r="AC944">
        <v>10</v>
      </c>
      <c r="AD944" t="b">
        <v>1</v>
      </c>
      <c r="AE944">
        <v>10</v>
      </c>
      <c r="AF944" t="s">
        <v>9</v>
      </c>
      <c r="AG944">
        <v>1</v>
      </c>
      <c r="AH944" s="1">
        <v>16355</v>
      </c>
      <c r="AI944" s="1">
        <v>148682</v>
      </c>
      <c r="AJ944" s="1">
        <v>14868</v>
      </c>
      <c r="AK944" s="1">
        <v>163550</v>
      </c>
      <c r="AL944" s="2">
        <v>148682</v>
      </c>
      <c r="AM944" s="2">
        <v>14868</v>
      </c>
      <c r="AN944" s="22">
        <v>163550</v>
      </c>
      <c r="AP944" t="s">
        <v>84</v>
      </c>
      <c r="AQ944">
        <v>10</v>
      </c>
      <c r="AR944" t="s">
        <v>221</v>
      </c>
      <c r="AS944">
        <v>26001</v>
      </c>
      <c r="AT944" t="b">
        <v>0</v>
      </c>
      <c r="AU944" t="s">
        <v>81</v>
      </c>
      <c r="AW944" t="s">
        <v>222</v>
      </c>
      <c r="AY944" t="s">
        <v>85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163550</v>
      </c>
      <c r="BP944" t="s">
        <v>181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세화약품(부산)</v>
      </c>
    </row>
    <row r="945" spans="3:76" ht="16.5" customHeight="1" x14ac:dyDescent="0.3">
      <c r="C945" t="b">
        <v>1</v>
      </c>
      <c r="E945" t="s">
        <v>211</v>
      </c>
      <c r="F945">
        <v>202610120004</v>
      </c>
      <c r="G945" s="21">
        <v>46307</v>
      </c>
      <c r="H945" t="s">
        <v>82</v>
      </c>
      <c r="I945" t="s">
        <v>83</v>
      </c>
      <c r="J945" s="20" t="s">
        <v>212</v>
      </c>
      <c r="K945" s="20" t="s">
        <v>213</v>
      </c>
      <c r="L945" t="s">
        <v>409</v>
      </c>
      <c r="M945" s="20" t="s">
        <v>409</v>
      </c>
      <c r="O945" t="s">
        <v>410</v>
      </c>
      <c r="P945" t="s">
        <v>409</v>
      </c>
      <c r="R945" t="b">
        <v>0</v>
      </c>
      <c r="S945" t="s">
        <v>345</v>
      </c>
      <c r="T945" t="s">
        <v>346</v>
      </c>
      <c r="U945">
        <v>90</v>
      </c>
      <c r="V945" t="s">
        <v>218</v>
      </c>
      <c r="W945" t="s">
        <v>219</v>
      </c>
      <c r="X945" t="s">
        <v>225</v>
      </c>
      <c r="Z945" t="s">
        <v>84</v>
      </c>
      <c r="AA945" s="1">
        <v>45000</v>
      </c>
      <c r="AB945" s="1">
        <v>40500</v>
      </c>
      <c r="AC945">
        <v>10</v>
      </c>
      <c r="AD945" t="b">
        <v>1</v>
      </c>
      <c r="AE945">
        <v>10</v>
      </c>
      <c r="AF945" t="s">
        <v>9</v>
      </c>
      <c r="AG945">
        <v>1</v>
      </c>
      <c r="AH945" s="1">
        <v>40500</v>
      </c>
      <c r="AI945" s="1">
        <v>368182</v>
      </c>
      <c r="AJ945" s="1">
        <v>36818</v>
      </c>
      <c r="AK945" s="1">
        <v>405000</v>
      </c>
      <c r="AL945" s="2">
        <v>368182</v>
      </c>
      <c r="AM945" s="2">
        <v>36818</v>
      </c>
      <c r="AN945" s="22">
        <v>405000</v>
      </c>
      <c r="AP945" t="s">
        <v>84</v>
      </c>
      <c r="AQ945">
        <v>10</v>
      </c>
      <c r="AR945" t="s">
        <v>221</v>
      </c>
      <c r="AS945">
        <v>24004</v>
      </c>
      <c r="AT945" t="b">
        <v>0</v>
      </c>
      <c r="AU945" t="s">
        <v>81</v>
      </c>
      <c r="AW945" t="s">
        <v>222</v>
      </c>
      <c r="AY945" t="s">
        <v>85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405000</v>
      </c>
      <c r="BP945" t="s">
        <v>181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세화약품(부산)</v>
      </c>
    </row>
    <row r="946" spans="3:76" ht="16.5" customHeight="1" x14ac:dyDescent="0.3">
      <c r="C946" t="b">
        <v>1</v>
      </c>
      <c r="E946" t="s">
        <v>211</v>
      </c>
      <c r="F946">
        <v>202610120004</v>
      </c>
      <c r="G946" s="21">
        <v>46307</v>
      </c>
      <c r="H946" t="s">
        <v>82</v>
      </c>
      <c r="I946" t="s">
        <v>83</v>
      </c>
      <c r="J946" s="20" t="s">
        <v>212</v>
      </c>
      <c r="K946" s="20" t="s">
        <v>213</v>
      </c>
      <c r="L946" t="s">
        <v>409</v>
      </c>
      <c r="M946" s="20" t="s">
        <v>409</v>
      </c>
      <c r="O946" t="s">
        <v>410</v>
      </c>
      <c r="P946" t="s">
        <v>409</v>
      </c>
      <c r="R946" t="b">
        <v>0</v>
      </c>
      <c r="S946" t="s">
        <v>267</v>
      </c>
      <c r="T946" t="s">
        <v>224</v>
      </c>
      <c r="U946">
        <v>30</v>
      </c>
      <c r="V946" t="s">
        <v>218</v>
      </c>
      <c r="W946" t="s">
        <v>219</v>
      </c>
      <c r="X946" t="s">
        <v>225</v>
      </c>
      <c r="Z946" t="s">
        <v>84</v>
      </c>
      <c r="AA946" s="1">
        <v>4440</v>
      </c>
      <c r="AB946" s="1">
        <v>3996</v>
      </c>
      <c r="AC946">
        <v>10</v>
      </c>
      <c r="AD946" t="b">
        <v>1</v>
      </c>
      <c r="AE946">
        <v>10</v>
      </c>
      <c r="AF946" t="s">
        <v>9</v>
      </c>
      <c r="AG946">
        <v>1</v>
      </c>
      <c r="AH946" s="1">
        <v>3996</v>
      </c>
      <c r="AI946" s="1">
        <v>36327</v>
      </c>
      <c r="AJ946" s="1">
        <v>3633</v>
      </c>
      <c r="AK946" s="1">
        <v>39960</v>
      </c>
      <c r="AL946" s="2">
        <v>36327</v>
      </c>
      <c r="AM946" s="2">
        <v>3633</v>
      </c>
      <c r="AN946" s="22">
        <v>39960</v>
      </c>
      <c r="AP946" t="s">
        <v>84</v>
      </c>
      <c r="AQ946">
        <v>10</v>
      </c>
      <c r="AR946" t="s">
        <v>221</v>
      </c>
      <c r="AS946" t="s">
        <v>268</v>
      </c>
      <c r="AT946" t="b">
        <v>0</v>
      </c>
      <c r="AU946" t="s">
        <v>81</v>
      </c>
      <c r="AW946" t="s">
        <v>222</v>
      </c>
      <c r="AY946" t="s">
        <v>85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39960</v>
      </c>
      <c r="BP946" t="s">
        <v>181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세화약품(부산)</v>
      </c>
    </row>
    <row r="947" spans="3:76" ht="16.5" customHeight="1" x14ac:dyDescent="0.3">
      <c r="C947" t="b">
        <v>1</v>
      </c>
      <c r="E947" t="s">
        <v>211</v>
      </c>
      <c r="F947">
        <v>202610120004</v>
      </c>
      <c r="G947" s="21">
        <v>46307</v>
      </c>
      <c r="H947" t="s">
        <v>82</v>
      </c>
      <c r="I947" t="s">
        <v>83</v>
      </c>
      <c r="J947" s="20" t="s">
        <v>212</v>
      </c>
      <c r="K947" s="20" t="s">
        <v>213</v>
      </c>
      <c r="L947" t="s">
        <v>409</v>
      </c>
      <c r="M947" s="20" t="s">
        <v>409</v>
      </c>
      <c r="O947" t="s">
        <v>410</v>
      </c>
      <c r="P947" t="s">
        <v>409</v>
      </c>
      <c r="R947" t="b">
        <v>0</v>
      </c>
      <c r="S947" t="s">
        <v>254</v>
      </c>
      <c r="T947" t="s">
        <v>255</v>
      </c>
      <c r="U947">
        <v>10</v>
      </c>
      <c r="V947" t="s">
        <v>218</v>
      </c>
      <c r="W947" t="s">
        <v>256</v>
      </c>
      <c r="X947" t="s">
        <v>257</v>
      </c>
      <c r="Z947" t="s">
        <v>84</v>
      </c>
      <c r="AA947" s="1">
        <v>6780</v>
      </c>
      <c r="AB947" s="1">
        <v>6102</v>
      </c>
      <c r="AC947">
        <v>10</v>
      </c>
      <c r="AD947" t="b">
        <v>1</v>
      </c>
      <c r="AE947">
        <v>10</v>
      </c>
      <c r="AF947" t="s">
        <v>9</v>
      </c>
      <c r="AG947">
        <v>1</v>
      </c>
      <c r="AH947" s="1">
        <v>6102</v>
      </c>
      <c r="AI947" s="1">
        <v>55473</v>
      </c>
      <c r="AJ947" s="1">
        <v>5547</v>
      </c>
      <c r="AK947" s="1">
        <v>61020</v>
      </c>
      <c r="AL947" s="2">
        <v>55473</v>
      </c>
      <c r="AM947" s="2">
        <v>5547</v>
      </c>
      <c r="AN947" s="22">
        <v>61020</v>
      </c>
      <c r="AP947" t="s">
        <v>84</v>
      </c>
      <c r="AQ947">
        <v>10</v>
      </c>
      <c r="AR947" t="s">
        <v>221</v>
      </c>
      <c r="AS947">
        <v>25005</v>
      </c>
      <c r="AT947" t="b">
        <v>0</v>
      </c>
      <c r="AU947" t="s">
        <v>81</v>
      </c>
      <c r="AW947" t="s">
        <v>222</v>
      </c>
      <c r="AY947" t="s">
        <v>85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61020</v>
      </c>
      <c r="BP947" t="s">
        <v>181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세화약품(부산)</v>
      </c>
    </row>
    <row r="948" spans="3:76" ht="16.5" customHeight="1" x14ac:dyDescent="0.3">
      <c r="C948" t="b">
        <v>1</v>
      </c>
      <c r="E948" t="s">
        <v>211</v>
      </c>
      <c r="F948">
        <v>202610120004</v>
      </c>
      <c r="G948" s="21">
        <v>46307</v>
      </c>
      <c r="H948" t="s">
        <v>82</v>
      </c>
      <c r="I948" t="s">
        <v>83</v>
      </c>
      <c r="J948" s="20" t="s">
        <v>212</v>
      </c>
      <c r="K948" s="20" t="s">
        <v>213</v>
      </c>
      <c r="L948" t="s">
        <v>409</v>
      </c>
      <c r="M948" s="20" t="s">
        <v>409</v>
      </c>
      <c r="O948" t="s">
        <v>410</v>
      </c>
      <c r="P948" t="s">
        <v>409</v>
      </c>
      <c r="R948" t="b">
        <v>0</v>
      </c>
      <c r="S948" t="s">
        <v>392</v>
      </c>
      <c r="T948" t="s">
        <v>393</v>
      </c>
      <c r="U948">
        <v>10</v>
      </c>
      <c r="V948" t="s">
        <v>218</v>
      </c>
      <c r="W948" t="s">
        <v>256</v>
      </c>
      <c r="X948" t="s">
        <v>257</v>
      </c>
      <c r="Z948" t="s">
        <v>84</v>
      </c>
      <c r="AA948" s="1">
        <v>18000</v>
      </c>
      <c r="AB948" s="1">
        <v>16200</v>
      </c>
      <c r="AC948">
        <v>10</v>
      </c>
      <c r="AD948" t="b">
        <v>1</v>
      </c>
      <c r="AE948">
        <v>10</v>
      </c>
      <c r="AF948" t="s">
        <v>9</v>
      </c>
      <c r="AG948">
        <v>1</v>
      </c>
      <c r="AH948" s="1">
        <v>16200</v>
      </c>
      <c r="AI948" s="1">
        <v>147273</v>
      </c>
      <c r="AJ948" s="1">
        <v>14727</v>
      </c>
      <c r="AK948" s="1">
        <v>162000</v>
      </c>
      <c r="AL948" s="2">
        <v>147273</v>
      </c>
      <c r="AM948" s="2">
        <v>14727</v>
      </c>
      <c r="AN948" s="22">
        <v>162000</v>
      </c>
      <c r="AP948" t="s">
        <v>84</v>
      </c>
      <c r="AQ948">
        <v>10</v>
      </c>
      <c r="AR948" t="s">
        <v>221</v>
      </c>
      <c r="AS948">
        <v>25002</v>
      </c>
      <c r="AT948" t="b">
        <v>0</v>
      </c>
      <c r="AU948" t="s">
        <v>81</v>
      </c>
      <c r="AW948" t="s">
        <v>222</v>
      </c>
      <c r="AY948" t="s">
        <v>85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162000</v>
      </c>
      <c r="BP948" t="s">
        <v>181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세화약품(부산)</v>
      </c>
    </row>
    <row r="949" spans="3:76" ht="16.5" customHeight="1" x14ac:dyDescent="0.3">
      <c r="C949" t="b">
        <v>1</v>
      </c>
      <c r="E949" t="s">
        <v>211</v>
      </c>
      <c r="F949">
        <v>202610120004</v>
      </c>
      <c r="G949" s="21">
        <v>46307</v>
      </c>
      <c r="H949" t="s">
        <v>82</v>
      </c>
      <c r="I949" t="s">
        <v>83</v>
      </c>
      <c r="J949" s="20" t="s">
        <v>212</v>
      </c>
      <c r="K949" s="20" t="s">
        <v>213</v>
      </c>
      <c r="L949" t="s">
        <v>409</v>
      </c>
      <c r="M949" s="20" t="s">
        <v>409</v>
      </c>
      <c r="O949" t="s">
        <v>410</v>
      </c>
      <c r="P949" t="s">
        <v>409</v>
      </c>
      <c r="R949" t="b">
        <v>0</v>
      </c>
      <c r="S949" t="s">
        <v>379</v>
      </c>
      <c r="T949" t="s">
        <v>299</v>
      </c>
      <c r="U949">
        <v>100</v>
      </c>
      <c r="V949" t="s">
        <v>86</v>
      </c>
      <c r="W949" t="s">
        <v>283</v>
      </c>
      <c r="X949" t="s">
        <v>284</v>
      </c>
      <c r="Z949" t="s">
        <v>84</v>
      </c>
      <c r="AA949" s="1">
        <v>37300</v>
      </c>
      <c r="AB949" s="1">
        <v>33570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33570</v>
      </c>
      <c r="AI949" s="1">
        <v>305182</v>
      </c>
      <c r="AJ949" s="1">
        <v>30518</v>
      </c>
      <c r="AK949" s="1">
        <v>335700</v>
      </c>
      <c r="AL949" s="2">
        <v>305182</v>
      </c>
      <c r="AM949" s="2">
        <v>30518</v>
      </c>
      <c r="AN949" s="22">
        <v>335700</v>
      </c>
      <c r="AP949" t="s">
        <v>84</v>
      </c>
      <c r="AQ949">
        <v>10</v>
      </c>
      <c r="AR949" t="s">
        <v>221</v>
      </c>
      <c r="AS949">
        <v>26001</v>
      </c>
      <c r="AT949" t="b">
        <v>0</v>
      </c>
      <c r="AU949" t="s">
        <v>81</v>
      </c>
      <c r="AW949" t="s">
        <v>222</v>
      </c>
      <c r="AY949" t="s">
        <v>85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335700</v>
      </c>
      <c r="BP949" t="s">
        <v>86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세화약품(부산)</v>
      </c>
    </row>
    <row r="950" spans="3:76" ht="16.5" customHeight="1" x14ac:dyDescent="0.3">
      <c r="C950" t="b">
        <v>1</v>
      </c>
      <c r="E950" t="s">
        <v>211</v>
      </c>
      <c r="F950">
        <v>202610120004</v>
      </c>
      <c r="G950" s="21">
        <v>46307</v>
      </c>
      <c r="H950" t="s">
        <v>82</v>
      </c>
      <c r="I950" t="s">
        <v>83</v>
      </c>
      <c r="J950" s="20" t="s">
        <v>212</v>
      </c>
      <c r="K950" s="20" t="s">
        <v>213</v>
      </c>
      <c r="L950" t="s">
        <v>409</v>
      </c>
      <c r="M950" s="20" t="s">
        <v>409</v>
      </c>
      <c r="O950" t="s">
        <v>410</v>
      </c>
      <c r="P950" t="s">
        <v>409</v>
      </c>
      <c r="R950" t="b">
        <v>0</v>
      </c>
      <c r="S950" t="s">
        <v>294</v>
      </c>
      <c r="T950" t="s">
        <v>295</v>
      </c>
      <c r="U950">
        <v>21</v>
      </c>
      <c r="V950" t="s">
        <v>218</v>
      </c>
      <c r="W950" t="s">
        <v>219</v>
      </c>
      <c r="X950" t="s">
        <v>225</v>
      </c>
      <c r="Z950" t="s">
        <v>84</v>
      </c>
      <c r="AA950" s="1">
        <v>25200</v>
      </c>
      <c r="AB950" s="1">
        <v>22680</v>
      </c>
      <c r="AC950">
        <v>16</v>
      </c>
      <c r="AD950" t="b">
        <v>1</v>
      </c>
      <c r="AE950">
        <v>10</v>
      </c>
      <c r="AF950" t="s">
        <v>9</v>
      </c>
      <c r="AG950">
        <v>1</v>
      </c>
      <c r="AH950" s="1">
        <v>22680</v>
      </c>
      <c r="AI950" s="1">
        <v>329890.88</v>
      </c>
      <c r="AJ950" s="1">
        <v>32989.120000000003</v>
      </c>
      <c r="AK950" s="1">
        <v>362880</v>
      </c>
      <c r="AL950" s="2">
        <v>329891</v>
      </c>
      <c r="AM950" s="2">
        <v>32989</v>
      </c>
      <c r="AN950" s="22">
        <v>362880</v>
      </c>
      <c r="AP950" t="s">
        <v>84</v>
      </c>
      <c r="AQ950">
        <v>16</v>
      </c>
      <c r="AR950" t="s">
        <v>221</v>
      </c>
      <c r="AS950">
        <v>26004</v>
      </c>
      <c r="AT950" t="b">
        <v>0</v>
      </c>
      <c r="AU950" t="s">
        <v>81</v>
      </c>
      <c r="AW950" t="s">
        <v>222</v>
      </c>
      <c r="AY950" t="s">
        <v>85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362880</v>
      </c>
      <c r="BP950" t="s">
        <v>181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세화약품(부산)</v>
      </c>
    </row>
    <row r="951" spans="3:76" ht="16.5" customHeight="1" x14ac:dyDescent="0.3">
      <c r="C951" t="b">
        <v>1</v>
      </c>
      <c r="E951" t="s">
        <v>211</v>
      </c>
      <c r="F951">
        <v>202610120004</v>
      </c>
      <c r="G951" s="21">
        <v>46307</v>
      </c>
      <c r="H951" t="s">
        <v>82</v>
      </c>
      <c r="I951" t="s">
        <v>83</v>
      </c>
      <c r="J951" s="20" t="s">
        <v>212</v>
      </c>
      <c r="K951" s="20" t="s">
        <v>213</v>
      </c>
      <c r="L951" t="s">
        <v>409</v>
      </c>
      <c r="M951" s="20" t="s">
        <v>409</v>
      </c>
      <c r="O951" t="s">
        <v>410</v>
      </c>
      <c r="P951" t="s">
        <v>409</v>
      </c>
      <c r="R951" t="b">
        <v>0</v>
      </c>
      <c r="S951" t="s">
        <v>294</v>
      </c>
      <c r="T951" t="s">
        <v>295</v>
      </c>
      <c r="U951">
        <v>21</v>
      </c>
      <c r="V951" t="s">
        <v>218</v>
      </c>
      <c r="W951" t="s">
        <v>219</v>
      </c>
      <c r="X951" t="s">
        <v>225</v>
      </c>
      <c r="Z951" t="s">
        <v>84</v>
      </c>
      <c r="AA951" s="1">
        <v>25200</v>
      </c>
      <c r="AB951" s="1">
        <v>22680</v>
      </c>
      <c r="AC951">
        <v>34</v>
      </c>
      <c r="AD951" t="b">
        <v>1</v>
      </c>
      <c r="AE951">
        <v>10</v>
      </c>
      <c r="AF951" t="s">
        <v>9</v>
      </c>
      <c r="AG951">
        <v>1</v>
      </c>
      <c r="AH951" s="1">
        <v>22680</v>
      </c>
      <c r="AI951" s="1">
        <v>701018.12</v>
      </c>
      <c r="AJ951" s="1">
        <v>70101.88</v>
      </c>
      <c r="AK951" s="1">
        <v>771120</v>
      </c>
      <c r="AL951" s="2">
        <v>701018</v>
      </c>
      <c r="AM951" s="2">
        <v>70102</v>
      </c>
      <c r="AN951" s="22">
        <v>771120</v>
      </c>
      <c r="AP951" t="s">
        <v>84</v>
      </c>
      <c r="AQ951">
        <v>34</v>
      </c>
      <c r="AR951" t="s">
        <v>221</v>
      </c>
      <c r="AS951">
        <v>26005</v>
      </c>
      <c r="AT951" t="b">
        <v>0</v>
      </c>
      <c r="AU951" t="s">
        <v>81</v>
      </c>
      <c r="AW951" t="s">
        <v>222</v>
      </c>
      <c r="AY951" t="s">
        <v>85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771120</v>
      </c>
      <c r="BP951" t="s">
        <v>181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세화약품(부산)</v>
      </c>
    </row>
    <row r="952" spans="3:76" ht="16.5" customHeight="1" x14ac:dyDescent="0.3">
      <c r="C952" t="b">
        <v>1</v>
      </c>
      <c r="E952" t="s">
        <v>211</v>
      </c>
      <c r="F952">
        <v>202610120004</v>
      </c>
      <c r="G952" s="21">
        <v>46307</v>
      </c>
      <c r="H952" t="s">
        <v>82</v>
      </c>
      <c r="I952" t="s">
        <v>83</v>
      </c>
      <c r="J952" s="20" t="s">
        <v>212</v>
      </c>
      <c r="K952" s="20" t="s">
        <v>213</v>
      </c>
      <c r="L952" t="s">
        <v>409</v>
      </c>
      <c r="M952" s="20" t="s">
        <v>409</v>
      </c>
      <c r="O952" t="s">
        <v>410</v>
      </c>
      <c r="P952" t="s">
        <v>409</v>
      </c>
      <c r="R952" t="b">
        <v>0</v>
      </c>
      <c r="S952" t="s">
        <v>245</v>
      </c>
      <c r="T952" t="s">
        <v>246</v>
      </c>
      <c r="U952">
        <v>300</v>
      </c>
      <c r="V952" t="s">
        <v>218</v>
      </c>
      <c r="W952" t="s">
        <v>219</v>
      </c>
      <c r="X952" t="s">
        <v>225</v>
      </c>
      <c r="Z952" t="s">
        <v>84</v>
      </c>
      <c r="AA952" s="1">
        <v>61500</v>
      </c>
      <c r="AB952" s="1">
        <v>55350</v>
      </c>
      <c r="AC952">
        <v>10</v>
      </c>
      <c r="AD952" t="b">
        <v>1</v>
      </c>
      <c r="AE952">
        <v>10</v>
      </c>
      <c r="AF952" t="s">
        <v>9</v>
      </c>
      <c r="AG952">
        <v>1</v>
      </c>
      <c r="AH952" s="1">
        <v>55350</v>
      </c>
      <c r="AI952" s="1">
        <v>503182</v>
      </c>
      <c r="AJ952" s="1">
        <v>50318</v>
      </c>
      <c r="AK952" s="1">
        <v>553500</v>
      </c>
      <c r="AL952" s="2">
        <v>503182</v>
      </c>
      <c r="AM952" s="2">
        <v>50318</v>
      </c>
      <c r="AN952" s="22">
        <v>553500</v>
      </c>
      <c r="AP952" t="s">
        <v>84</v>
      </c>
      <c r="AQ952">
        <v>10</v>
      </c>
      <c r="AR952" t="s">
        <v>221</v>
      </c>
      <c r="AS952" t="s">
        <v>273</v>
      </c>
      <c r="AT952" t="b">
        <v>0</v>
      </c>
      <c r="AU952" t="s">
        <v>81</v>
      </c>
      <c r="AW952" t="s">
        <v>222</v>
      </c>
      <c r="AY952" t="s">
        <v>85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553500</v>
      </c>
      <c r="BP952" t="s">
        <v>181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세화약품(부산)</v>
      </c>
    </row>
    <row r="953" spans="3:76" ht="16.5" customHeight="1" x14ac:dyDescent="0.3">
      <c r="C953" t="b">
        <v>1</v>
      </c>
      <c r="E953" t="s">
        <v>211</v>
      </c>
      <c r="F953">
        <v>202610120004</v>
      </c>
      <c r="G953" s="21">
        <v>46307</v>
      </c>
      <c r="H953" t="s">
        <v>82</v>
      </c>
      <c r="I953" t="s">
        <v>83</v>
      </c>
      <c r="J953" s="20" t="s">
        <v>212</v>
      </c>
      <c r="K953" s="20" t="s">
        <v>213</v>
      </c>
      <c r="L953" t="s">
        <v>409</v>
      </c>
      <c r="M953" s="20" t="s">
        <v>409</v>
      </c>
      <c r="O953" t="s">
        <v>410</v>
      </c>
      <c r="P953" t="s">
        <v>409</v>
      </c>
      <c r="R953" t="b">
        <v>0</v>
      </c>
      <c r="S953" t="s">
        <v>367</v>
      </c>
      <c r="T953" t="s">
        <v>368</v>
      </c>
      <c r="U953">
        <v>100</v>
      </c>
      <c r="V953" t="s">
        <v>234</v>
      </c>
      <c r="W953" t="s">
        <v>235</v>
      </c>
      <c r="X953" t="s">
        <v>236</v>
      </c>
      <c r="Z953" t="s">
        <v>84</v>
      </c>
      <c r="AA953" s="1">
        <v>30000</v>
      </c>
      <c r="AB953" s="1">
        <v>27000</v>
      </c>
      <c r="AC953">
        <v>10</v>
      </c>
      <c r="AD953" t="b">
        <v>1</v>
      </c>
      <c r="AE953">
        <v>10</v>
      </c>
      <c r="AF953" t="s">
        <v>9</v>
      </c>
      <c r="AG953">
        <v>1</v>
      </c>
      <c r="AH953" s="1">
        <v>27000</v>
      </c>
      <c r="AI953" s="1">
        <v>245455</v>
      </c>
      <c r="AJ953" s="1">
        <v>24545</v>
      </c>
      <c r="AK953" s="1">
        <v>270000</v>
      </c>
      <c r="AL953" s="2">
        <v>245455</v>
      </c>
      <c r="AM953" s="2">
        <v>24545</v>
      </c>
      <c r="AN953" s="22">
        <v>270000</v>
      </c>
      <c r="AP953" t="s">
        <v>84</v>
      </c>
      <c r="AQ953">
        <v>10</v>
      </c>
      <c r="AR953" t="s">
        <v>221</v>
      </c>
      <c r="AS953">
        <v>25003</v>
      </c>
      <c r="AT953" t="b">
        <v>0</v>
      </c>
      <c r="AU953" t="s">
        <v>81</v>
      </c>
      <c r="AW953" t="s">
        <v>222</v>
      </c>
      <c r="AY953" t="s">
        <v>85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270000</v>
      </c>
      <c r="BP953" t="s">
        <v>181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세화약품(부산)</v>
      </c>
    </row>
    <row r="954" spans="3:76" ht="16.5" customHeight="1" x14ac:dyDescent="0.3">
      <c r="C954" t="b">
        <v>1</v>
      </c>
      <c r="E954" t="s">
        <v>211</v>
      </c>
      <c r="F954">
        <v>202610120004</v>
      </c>
      <c r="G954" s="21">
        <v>46307</v>
      </c>
      <c r="H954" t="s">
        <v>82</v>
      </c>
      <c r="I954" t="s">
        <v>83</v>
      </c>
      <c r="J954" s="20" t="s">
        <v>212</v>
      </c>
      <c r="K954" s="20" t="s">
        <v>213</v>
      </c>
      <c r="L954" t="s">
        <v>409</v>
      </c>
      <c r="M954" s="20" t="s">
        <v>409</v>
      </c>
      <c r="O954" t="s">
        <v>410</v>
      </c>
      <c r="P954" t="s">
        <v>409</v>
      </c>
      <c r="R954" t="b">
        <v>0</v>
      </c>
      <c r="S954" t="s">
        <v>276</v>
      </c>
      <c r="T954" t="s">
        <v>275</v>
      </c>
      <c r="U954">
        <v>30</v>
      </c>
      <c r="V954" t="s">
        <v>218</v>
      </c>
      <c r="W954" t="s">
        <v>219</v>
      </c>
      <c r="X954" t="s">
        <v>225</v>
      </c>
      <c r="Z954" t="s">
        <v>84</v>
      </c>
      <c r="AA954" s="1">
        <v>5610</v>
      </c>
      <c r="AB954" s="1">
        <v>5049</v>
      </c>
      <c r="AC954">
        <v>10</v>
      </c>
      <c r="AD954" t="b">
        <v>1</v>
      </c>
      <c r="AE954">
        <v>10</v>
      </c>
      <c r="AF954" t="s">
        <v>9</v>
      </c>
      <c r="AG954">
        <v>1</v>
      </c>
      <c r="AH954" s="1">
        <v>5049</v>
      </c>
      <c r="AI954" s="1">
        <v>45900</v>
      </c>
      <c r="AJ954" s="1">
        <v>4590</v>
      </c>
      <c r="AK954" s="1">
        <v>50490</v>
      </c>
      <c r="AL954" s="2">
        <v>45900</v>
      </c>
      <c r="AM954" s="2">
        <v>4590</v>
      </c>
      <c r="AN954" s="22">
        <v>50490</v>
      </c>
      <c r="AP954" t="s">
        <v>84</v>
      </c>
      <c r="AQ954">
        <v>10</v>
      </c>
      <c r="AR954" t="s">
        <v>221</v>
      </c>
      <c r="AS954" t="s">
        <v>277</v>
      </c>
      <c r="AT954" t="b">
        <v>0</v>
      </c>
      <c r="AU954" t="s">
        <v>81</v>
      </c>
      <c r="AW954" t="s">
        <v>222</v>
      </c>
      <c r="AY954" t="s">
        <v>85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50490</v>
      </c>
      <c r="BP954" t="s">
        <v>181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세화약품(부산)</v>
      </c>
    </row>
    <row r="955" spans="3:76" ht="16.5" customHeight="1" x14ac:dyDescent="0.3">
      <c r="C955" t="b">
        <v>1</v>
      </c>
      <c r="E955" t="s">
        <v>211</v>
      </c>
      <c r="F955">
        <v>202610120004</v>
      </c>
      <c r="G955" s="21">
        <v>46307</v>
      </c>
      <c r="H955" t="s">
        <v>82</v>
      </c>
      <c r="I955" t="s">
        <v>83</v>
      </c>
      <c r="J955" s="20" t="s">
        <v>212</v>
      </c>
      <c r="K955" s="20" t="s">
        <v>213</v>
      </c>
      <c r="L955" t="s">
        <v>409</v>
      </c>
      <c r="M955" s="20" t="s">
        <v>409</v>
      </c>
      <c r="O955" t="s">
        <v>410</v>
      </c>
      <c r="P955" t="s">
        <v>409</v>
      </c>
      <c r="R955" t="b">
        <v>0</v>
      </c>
      <c r="S955" t="s">
        <v>394</v>
      </c>
      <c r="T955" t="s">
        <v>395</v>
      </c>
      <c r="U955">
        <v>30</v>
      </c>
      <c r="V955" t="s">
        <v>234</v>
      </c>
      <c r="W955" t="s">
        <v>235</v>
      </c>
      <c r="X955" t="s">
        <v>236</v>
      </c>
      <c r="Z955" t="s">
        <v>84</v>
      </c>
      <c r="AA955" s="1">
        <v>3750</v>
      </c>
      <c r="AB955" s="1">
        <v>3375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3375</v>
      </c>
      <c r="AI955" s="1">
        <v>30682</v>
      </c>
      <c r="AJ955" s="1">
        <v>3068</v>
      </c>
      <c r="AK955" s="1">
        <v>33750</v>
      </c>
      <c r="AL955" s="2">
        <v>30682</v>
      </c>
      <c r="AM955" s="2">
        <v>3068</v>
      </c>
      <c r="AN955" s="22">
        <v>33750</v>
      </c>
      <c r="AP955" t="s">
        <v>84</v>
      </c>
      <c r="AQ955">
        <v>10</v>
      </c>
      <c r="AR955" t="s">
        <v>221</v>
      </c>
      <c r="AS955" t="s">
        <v>396</v>
      </c>
      <c r="AT955" t="b">
        <v>0</v>
      </c>
      <c r="AU955" t="s">
        <v>81</v>
      </c>
      <c r="AW955" t="s">
        <v>222</v>
      </c>
      <c r="AY955" t="s">
        <v>85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33750</v>
      </c>
      <c r="BP955" t="s">
        <v>181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세화약품(부산)</v>
      </c>
    </row>
    <row r="956" spans="3:76" ht="16.5" customHeight="1" x14ac:dyDescent="0.3">
      <c r="C956" t="b">
        <v>1</v>
      </c>
      <c r="E956" t="s">
        <v>211</v>
      </c>
      <c r="F956">
        <v>202610120004</v>
      </c>
      <c r="G956" s="21">
        <v>46307</v>
      </c>
      <c r="H956" t="s">
        <v>82</v>
      </c>
      <c r="I956" t="s">
        <v>83</v>
      </c>
      <c r="J956" s="20" t="s">
        <v>212</v>
      </c>
      <c r="K956" s="20" t="s">
        <v>213</v>
      </c>
      <c r="L956" t="s">
        <v>409</v>
      </c>
      <c r="M956" s="20" t="s">
        <v>409</v>
      </c>
      <c r="O956" t="s">
        <v>410</v>
      </c>
      <c r="P956" t="s">
        <v>409</v>
      </c>
      <c r="R956" t="b">
        <v>0</v>
      </c>
      <c r="S956" t="s">
        <v>414</v>
      </c>
      <c r="T956" t="s">
        <v>395</v>
      </c>
      <c r="U956">
        <v>500</v>
      </c>
      <c r="V956" t="s">
        <v>234</v>
      </c>
      <c r="W956" t="s">
        <v>235</v>
      </c>
      <c r="X956" t="s">
        <v>236</v>
      </c>
      <c r="Z956" t="s">
        <v>84</v>
      </c>
      <c r="AA956" s="1">
        <v>62500</v>
      </c>
      <c r="AB956" s="1">
        <v>56250</v>
      </c>
      <c r="AC956">
        <v>10</v>
      </c>
      <c r="AD956" t="b">
        <v>1</v>
      </c>
      <c r="AE956">
        <v>10</v>
      </c>
      <c r="AF956" t="s">
        <v>9</v>
      </c>
      <c r="AG956">
        <v>1</v>
      </c>
      <c r="AH956" s="1">
        <v>56250</v>
      </c>
      <c r="AI956" s="1">
        <v>511364</v>
      </c>
      <c r="AJ956" s="1">
        <v>51136</v>
      </c>
      <c r="AK956" s="1">
        <v>562500</v>
      </c>
      <c r="AL956" s="2">
        <v>511364</v>
      </c>
      <c r="AM956" s="2">
        <v>51136</v>
      </c>
      <c r="AN956" s="22">
        <v>562500</v>
      </c>
      <c r="AP956" t="s">
        <v>84</v>
      </c>
      <c r="AQ956">
        <v>10</v>
      </c>
      <c r="AR956" t="s">
        <v>221</v>
      </c>
      <c r="AS956" t="s">
        <v>271</v>
      </c>
      <c r="AT956" t="b">
        <v>0</v>
      </c>
      <c r="AU956" t="s">
        <v>81</v>
      </c>
      <c r="AW956" t="s">
        <v>222</v>
      </c>
      <c r="AY956" t="s">
        <v>85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562500</v>
      </c>
      <c r="BP956" t="s">
        <v>181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세화약품(부산)</v>
      </c>
    </row>
    <row r="957" spans="3:76" ht="16.5" customHeight="1" x14ac:dyDescent="0.3">
      <c r="C957" t="b">
        <v>1</v>
      </c>
      <c r="E957" t="s">
        <v>211</v>
      </c>
      <c r="F957">
        <v>202610120005</v>
      </c>
      <c r="G957" s="21">
        <v>46307</v>
      </c>
      <c r="H957" t="s">
        <v>82</v>
      </c>
      <c r="I957" t="s">
        <v>83</v>
      </c>
      <c r="J957" s="20" t="s">
        <v>212</v>
      </c>
      <c r="K957" s="20" t="s">
        <v>213</v>
      </c>
      <c r="L957" t="s">
        <v>509</v>
      </c>
      <c r="M957" s="20" t="s">
        <v>509</v>
      </c>
      <c r="O957" t="s">
        <v>510</v>
      </c>
      <c r="P957" t="s">
        <v>560</v>
      </c>
      <c r="R957" t="b">
        <v>0</v>
      </c>
      <c r="S957" t="s">
        <v>453</v>
      </c>
      <c r="T957" t="s">
        <v>454</v>
      </c>
      <c r="U957">
        <v>30</v>
      </c>
      <c r="V957" t="s">
        <v>234</v>
      </c>
      <c r="W957" t="s">
        <v>235</v>
      </c>
      <c r="X957" t="s">
        <v>446</v>
      </c>
      <c r="Z957" t="s">
        <v>84</v>
      </c>
      <c r="AA957" s="1">
        <v>18900</v>
      </c>
      <c r="AB957" s="1">
        <v>17010</v>
      </c>
      <c r="AC957" s="1">
        <v>10</v>
      </c>
      <c r="AD957" t="b">
        <v>1</v>
      </c>
      <c r="AE957">
        <v>10</v>
      </c>
      <c r="AF957" t="s">
        <v>9</v>
      </c>
      <c r="AG957">
        <v>1</v>
      </c>
      <c r="AH957" s="1">
        <v>17010</v>
      </c>
      <c r="AI957" s="1">
        <v>154636</v>
      </c>
      <c r="AJ957" s="1">
        <v>15464</v>
      </c>
      <c r="AK957" s="1">
        <v>170100</v>
      </c>
      <c r="AL957" s="2">
        <v>154636</v>
      </c>
      <c r="AM957" s="2">
        <v>15464</v>
      </c>
      <c r="AN957" s="22">
        <v>170100</v>
      </c>
      <c r="AP957" t="s">
        <v>84</v>
      </c>
      <c r="AQ957" s="1">
        <v>10</v>
      </c>
      <c r="AR957" t="s">
        <v>221</v>
      </c>
      <c r="AS957">
        <v>24002</v>
      </c>
      <c r="AT957" t="b">
        <v>0</v>
      </c>
      <c r="AU957" t="s">
        <v>81</v>
      </c>
      <c r="AW957" t="s">
        <v>222</v>
      </c>
      <c r="AY957" t="s">
        <v>85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170100</v>
      </c>
      <c r="BP957" t="s">
        <v>181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인천약품</v>
      </c>
    </row>
    <row r="958" spans="3:76" ht="16.5" customHeight="1" x14ac:dyDescent="0.3">
      <c r="C958" t="b">
        <v>1</v>
      </c>
      <c r="E958" t="s">
        <v>211</v>
      </c>
      <c r="F958">
        <v>202610120005</v>
      </c>
      <c r="G958" s="21">
        <v>46307</v>
      </c>
      <c r="H958" t="s">
        <v>82</v>
      </c>
      <c r="I958" t="s">
        <v>83</v>
      </c>
      <c r="J958" s="20" t="s">
        <v>212</v>
      </c>
      <c r="K958" s="20" t="s">
        <v>213</v>
      </c>
      <c r="L958" t="s">
        <v>509</v>
      </c>
      <c r="M958" s="20" t="s">
        <v>509</v>
      </c>
      <c r="O958" t="s">
        <v>510</v>
      </c>
      <c r="P958" t="s">
        <v>560</v>
      </c>
      <c r="R958" t="b">
        <v>0</v>
      </c>
      <c r="S958" t="s">
        <v>267</v>
      </c>
      <c r="T958" t="s">
        <v>224</v>
      </c>
      <c r="U958">
        <v>30</v>
      </c>
      <c r="V958" t="s">
        <v>218</v>
      </c>
      <c r="W958" t="s">
        <v>219</v>
      </c>
      <c r="X958" t="s">
        <v>225</v>
      </c>
      <c r="Z958" t="s">
        <v>84</v>
      </c>
      <c r="AA958" s="1">
        <v>4440</v>
      </c>
      <c r="AB958" s="1">
        <v>3996</v>
      </c>
      <c r="AC958" s="1">
        <v>10</v>
      </c>
      <c r="AD958" t="b">
        <v>1</v>
      </c>
      <c r="AE958">
        <v>10</v>
      </c>
      <c r="AF958" t="s">
        <v>9</v>
      </c>
      <c r="AG958">
        <v>1</v>
      </c>
      <c r="AH958" s="1">
        <v>3996</v>
      </c>
      <c r="AI958" s="1">
        <v>36327</v>
      </c>
      <c r="AJ958" s="1">
        <v>3633</v>
      </c>
      <c r="AK958" s="1">
        <v>39960</v>
      </c>
      <c r="AL958" s="2">
        <v>36327</v>
      </c>
      <c r="AM958" s="2">
        <v>3633</v>
      </c>
      <c r="AN958" s="22">
        <v>39960</v>
      </c>
      <c r="AP958" t="s">
        <v>84</v>
      </c>
      <c r="AQ958" s="1">
        <v>10</v>
      </c>
      <c r="AR958" t="s">
        <v>221</v>
      </c>
      <c r="AS958" t="s">
        <v>268</v>
      </c>
      <c r="AT958" t="b">
        <v>0</v>
      </c>
      <c r="AU958" t="s">
        <v>81</v>
      </c>
      <c r="AW958" t="s">
        <v>222</v>
      </c>
      <c r="AY958" t="s">
        <v>85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39960</v>
      </c>
      <c r="BP958" t="s">
        <v>181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인천약품</v>
      </c>
    </row>
    <row r="959" spans="3:76" ht="16.5" customHeight="1" x14ac:dyDescent="0.3">
      <c r="C959" t="b">
        <v>1</v>
      </c>
      <c r="E959" t="s">
        <v>211</v>
      </c>
      <c r="F959">
        <v>202610120005</v>
      </c>
      <c r="G959" s="21">
        <v>46307</v>
      </c>
      <c r="H959" t="s">
        <v>82</v>
      </c>
      <c r="I959" t="s">
        <v>83</v>
      </c>
      <c r="J959" s="20" t="s">
        <v>212</v>
      </c>
      <c r="K959" s="20" t="s">
        <v>213</v>
      </c>
      <c r="L959" t="s">
        <v>509</v>
      </c>
      <c r="M959" s="20" t="s">
        <v>509</v>
      </c>
      <c r="O959" t="s">
        <v>510</v>
      </c>
      <c r="P959" t="s">
        <v>560</v>
      </c>
      <c r="R959" t="b">
        <v>0</v>
      </c>
      <c r="S959" t="s">
        <v>337</v>
      </c>
      <c r="T959" t="s">
        <v>338</v>
      </c>
      <c r="U959">
        <v>100</v>
      </c>
      <c r="V959" t="s">
        <v>234</v>
      </c>
      <c r="W959" t="s">
        <v>235</v>
      </c>
      <c r="X959" t="s">
        <v>330</v>
      </c>
      <c r="Z959" t="s">
        <v>84</v>
      </c>
      <c r="AA959" s="1">
        <v>33000</v>
      </c>
      <c r="AB959" s="1">
        <v>29700</v>
      </c>
      <c r="AC959" s="1">
        <v>40</v>
      </c>
      <c r="AD959" t="b">
        <v>1</v>
      </c>
      <c r="AE959">
        <v>10</v>
      </c>
      <c r="AF959" t="s">
        <v>9</v>
      </c>
      <c r="AG959">
        <v>1</v>
      </c>
      <c r="AH959" s="1">
        <v>29700</v>
      </c>
      <c r="AI959" s="1">
        <v>1080000</v>
      </c>
      <c r="AJ959" s="1">
        <v>108000</v>
      </c>
      <c r="AK959" s="1">
        <v>1188000</v>
      </c>
      <c r="AL959" s="2">
        <v>1080000</v>
      </c>
      <c r="AM959" s="2">
        <v>108000</v>
      </c>
      <c r="AN959" s="22">
        <v>1188000</v>
      </c>
      <c r="AP959" t="s">
        <v>84</v>
      </c>
      <c r="AQ959" s="1">
        <v>40</v>
      </c>
      <c r="AR959" t="s">
        <v>221</v>
      </c>
      <c r="AS959" t="s">
        <v>981</v>
      </c>
      <c r="AT959" t="b">
        <v>0</v>
      </c>
      <c r="AU959" t="s">
        <v>81</v>
      </c>
      <c r="AW959" t="s">
        <v>222</v>
      </c>
      <c r="AY959" t="s">
        <v>85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1188000</v>
      </c>
      <c r="BP959" t="s">
        <v>181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인천약품</v>
      </c>
    </row>
    <row r="960" spans="3:76" ht="16.5" customHeight="1" x14ac:dyDescent="0.3">
      <c r="C960" t="b">
        <v>1</v>
      </c>
      <c r="E960" t="s">
        <v>211</v>
      </c>
      <c r="F960">
        <v>202610120005</v>
      </c>
      <c r="G960" s="21">
        <v>46307</v>
      </c>
      <c r="H960" t="s">
        <v>82</v>
      </c>
      <c r="I960" t="s">
        <v>83</v>
      </c>
      <c r="J960" s="20" t="s">
        <v>212</v>
      </c>
      <c r="K960" s="20" t="s">
        <v>213</v>
      </c>
      <c r="L960" t="s">
        <v>509</v>
      </c>
      <c r="M960" s="20" t="s">
        <v>509</v>
      </c>
      <c r="O960" t="s">
        <v>510</v>
      </c>
      <c r="P960" t="s">
        <v>560</v>
      </c>
      <c r="R960" t="b">
        <v>0</v>
      </c>
      <c r="S960" t="s">
        <v>249</v>
      </c>
      <c r="T960" t="s">
        <v>250</v>
      </c>
      <c r="U960">
        <v>30</v>
      </c>
      <c r="V960" t="s">
        <v>234</v>
      </c>
      <c r="W960" t="s">
        <v>235</v>
      </c>
      <c r="X960" t="s">
        <v>236</v>
      </c>
      <c r="Z960" t="s">
        <v>84</v>
      </c>
      <c r="AA960" s="1">
        <v>18000</v>
      </c>
      <c r="AB960" s="1">
        <v>16200</v>
      </c>
      <c r="AC960">
        <v>50</v>
      </c>
      <c r="AD960" t="b">
        <v>1</v>
      </c>
      <c r="AE960">
        <v>10</v>
      </c>
      <c r="AF960" t="s">
        <v>9</v>
      </c>
      <c r="AG960">
        <v>1</v>
      </c>
      <c r="AH960" s="1">
        <v>16200</v>
      </c>
      <c r="AI960" s="1">
        <v>736364</v>
      </c>
      <c r="AJ960" s="1">
        <v>73636</v>
      </c>
      <c r="AK960" s="1">
        <v>810000</v>
      </c>
      <c r="AL960" s="2">
        <v>736364</v>
      </c>
      <c r="AM960" s="2">
        <v>73636</v>
      </c>
      <c r="AN960" s="22">
        <v>810000</v>
      </c>
      <c r="AP960" t="s">
        <v>84</v>
      </c>
      <c r="AQ960">
        <v>50</v>
      </c>
      <c r="AR960" t="s">
        <v>221</v>
      </c>
      <c r="AS960">
        <v>26001</v>
      </c>
      <c r="AT960" t="b">
        <v>0</v>
      </c>
      <c r="AU960" t="s">
        <v>81</v>
      </c>
      <c r="AW960" t="s">
        <v>222</v>
      </c>
      <c r="AY960" t="s">
        <v>85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810000</v>
      </c>
      <c r="BP960" t="s">
        <v>181</v>
      </c>
      <c r="BS960">
        <v>0</v>
      </c>
      <c r="BW960" s="24" t="str">
        <f ca="1">VLOOKUP(BX960,Data!B:D,3,0)</f>
        <v>김화니</v>
      </c>
      <c r="BX960" s="24" t="str">
        <f>IFERROR(VLOOKUP(M960, 할인점점포등록!E:I, 5, 0), M960)</f>
        <v>인천약품</v>
      </c>
    </row>
    <row r="961" spans="3:76" ht="16.5" customHeight="1" x14ac:dyDescent="0.3">
      <c r="C961" t="b">
        <v>1</v>
      </c>
      <c r="E961" t="s">
        <v>211</v>
      </c>
      <c r="F961">
        <v>202610120005</v>
      </c>
      <c r="G961" s="21">
        <v>46307</v>
      </c>
      <c r="H961" t="s">
        <v>82</v>
      </c>
      <c r="I961" t="s">
        <v>83</v>
      </c>
      <c r="J961" s="20" t="s">
        <v>212</v>
      </c>
      <c r="K961" s="20" t="s">
        <v>213</v>
      </c>
      <c r="L961" t="s">
        <v>509</v>
      </c>
      <c r="M961" s="20" t="s">
        <v>509</v>
      </c>
      <c r="O961" t="s">
        <v>510</v>
      </c>
      <c r="P961" t="s">
        <v>560</v>
      </c>
      <c r="R961" t="b">
        <v>0</v>
      </c>
      <c r="S961" t="s">
        <v>241</v>
      </c>
      <c r="T961" t="s">
        <v>242</v>
      </c>
      <c r="U961">
        <v>28</v>
      </c>
      <c r="V961" t="s">
        <v>234</v>
      </c>
      <c r="W961" t="s">
        <v>235</v>
      </c>
      <c r="X961" t="s">
        <v>236</v>
      </c>
      <c r="Z961" t="s">
        <v>84</v>
      </c>
      <c r="AA961" s="1">
        <v>12712</v>
      </c>
      <c r="AB961" s="1">
        <v>11441</v>
      </c>
      <c r="AC961">
        <v>40</v>
      </c>
      <c r="AD961" t="b">
        <v>1</v>
      </c>
      <c r="AE961">
        <v>10</v>
      </c>
      <c r="AF961" t="s">
        <v>9</v>
      </c>
      <c r="AG961">
        <v>1</v>
      </c>
      <c r="AH961" s="1">
        <v>11441</v>
      </c>
      <c r="AI961" s="1">
        <v>416036</v>
      </c>
      <c r="AJ961" s="1">
        <v>41604</v>
      </c>
      <c r="AK961" s="1">
        <v>457640</v>
      </c>
      <c r="AL961" s="2">
        <v>416036</v>
      </c>
      <c r="AM961" s="2">
        <v>41604</v>
      </c>
      <c r="AN961" s="22">
        <v>457640</v>
      </c>
      <c r="AP961" t="s">
        <v>84</v>
      </c>
      <c r="AQ961">
        <v>40</v>
      </c>
      <c r="AR961" t="s">
        <v>221</v>
      </c>
      <c r="AS961">
        <v>26001</v>
      </c>
      <c r="AT961" t="b">
        <v>0</v>
      </c>
      <c r="AU961" t="s">
        <v>81</v>
      </c>
      <c r="AW961" t="s">
        <v>222</v>
      </c>
      <c r="AY961" t="s">
        <v>85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457640</v>
      </c>
      <c r="BP961" t="s">
        <v>181</v>
      </c>
      <c r="BS961">
        <v>0</v>
      </c>
      <c r="BW961" s="24" t="str">
        <f ca="1">VLOOKUP(BX961,Data!B:D,3,0)</f>
        <v>김화니</v>
      </c>
      <c r="BX961" s="24" t="str">
        <f>IFERROR(VLOOKUP(M961, 할인점점포등록!E:I, 5, 0), M961)</f>
        <v>인천약품</v>
      </c>
    </row>
    <row r="962" spans="3:76" ht="16.5" customHeight="1" x14ac:dyDescent="0.3">
      <c r="C962" t="b">
        <v>1</v>
      </c>
      <c r="E962" t="s">
        <v>211</v>
      </c>
      <c r="F962">
        <v>202610120005</v>
      </c>
      <c r="G962" s="21">
        <v>46307</v>
      </c>
      <c r="H962" t="s">
        <v>82</v>
      </c>
      <c r="I962" t="s">
        <v>83</v>
      </c>
      <c r="J962" s="20" t="s">
        <v>212</v>
      </c>
      <c r="K962" s="20" t="s">
        <v>213</v>
      </c>
      <c r="L962" t="s">
        <v>509</v>
      </c>
      <c r="M962" s="20" t="s">
        <v>509</v>
      </c>
      <c r="O962" t="s">
        <v>510</v>
      </c>
      <c r="P962" t="s">
        <v>560</v>
      </c>
      <c r="R962" t="b">
        <v>0</v>
      </c>
      <c r="S962" t="s">
        <v>477</v>
      </c>
      <c r="T962" t="s">
        <v>478</v>
      </c>
      <c r="U962">
        <v>28</v>
      </c>
      <c r="V962" t="s">
        <v>234</v>
      </c>
      <c r="W962" t="s">
        <v>235</v>
      </c>
      <c r="X962" t="s">
        <v>236</v>
      </c>
      <c r="Z962" t="s">
        <v>84</v>
      </c>
      <c r="AA962" s="1">
        <v>25452</v>
      </c>
      <c r="AB962" s="1">
        <v>22907</v>
      </c>
      <c r="AC962">
        <v>10</v>
      </c>
      <c r="AD962" t="b">
        <v>1</v>
      </c>
      <c r="AE962">
        <v>10</v>
      </c>
      <c r="AF962" t="s">
        <v>9</v>
      </c>
      <c r="AG962">
        <v>1</v>
      </c>
      <c r="AH962" s="1">
        <v>22907</v>
      </c>
      <c r="AI962" s="1">
        <v>208245</v>
      </c>
      <c r="AJ962" s="1">
        <v>20825</v>
      </c>
      <c r="AK962" s="1">
        <v>229070</v>
      </c>
      <c r="AL962" s="2">
        <v>208245</v>
      </c>
      <c r="AM962" s="2">
        <v>20825</v>
      </c>
      <c r="AN962" s="22">
        <v>229070</v>
      </c>
      <c r="AP962" t="s">
        <v>84</v>
      </c>
      <c r="AQ962">
        <v>10</v>
      </c>
      <c r="AR962" t="s">
        <v>221</v>
      </c>
      <c r="AS962">
        <v>24002</v>
      </c>
      <c r="AT962" t="b">
        <v>0</v>
      </c>
      <c r="AU962" t="s">
        <v>81</v>
      </c>
      <c r="AW962" t="s">
        <v>222</v>
      </c>
      <c r="AY962" t="s">
        <v>85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229070</v>
      </c>
      <c r="BP962" t="s">
        <v>181</v>
      </c>
      <c r="BS962">
        <v>0</v>
      </c>
      <c r="BW962" s="24" t="str">
        <f ca="1">VLOOKUP(BX962,Data!B:D,3,0)</f>
        <v>김화니</v>
      </c>
      <c r="BX962" s="24" t="str">
        <f>IFERROR(VLOOKUP(M962, 할인점점포등록!E:I, 5, 0), M962)</f>
        <v>인천약품</v>
      </c>
    </row>
    <row r="963" spans="3:76" ht="16.5" customHeight="1" x14ac:dyDescent="0.3">
      <c r="C963" t="b">
        <v>1</v>
      </c>
      <c r="E963" t="s">
        <v>211</v>
      </c>
      <c r="F963">
        <v>202610120005</v>
      </c>
      <c r="G963" s="21">
        <v>46307</v>
      </c>
      <c r="H963" t="s">
        <v>82</v>
      </c>
      <c r="I963" t="s">
        <v>83</v>
      </c>
      <c r="J963" s="20" t="s">
        <v>212</v>
      </c>
      <c r="K963" s="20" t="s">
        <v>213</v>
      </c>
      <c r="L963" t="s">
        <v>509</v>
      </c>
      <c r="M963" s="20" t="s">
        <v>509</v>
      </c>
      <c r="O963" t="s">
        <v>510</v>
      </c>
      <c r="P963" t="s">
        <v>560</v>
      </c>
      <c r="R963" t="b">
        <v>0</v>
      </c>
      <c r="S963" t="s">
        <v>384</v>
      </c>
      <c r="T963" t="s">
        <v>385</v>
      </c>
      <c r="U963">
        <v>30</v>
      </c>
      <c r="V963" t="s">
        <v>234</v>
      </c>
      <c r="W963" t="s">
        <v>235</v>
      </c>
      <c r="X963" t="s">
        <v>236</v>
      </c>
      <c r="Z963" t="s">
        <v>84</v>
      </c>
      <c r="AA963" s="1">
        <v>2850</v>
      </c>
      <c r="AB963" s="1">
        <v>2565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2565</v>
      </c>
      <c r="AI963" s="1">
        <v>23318</v>
      </c>
      <c r="AJ963" s="1">
        <v>2332</v>
      </c>
      <c r="AK963" s="1">
        <v>25650</v>
      </c>
      <c r="AL963" s="2">
        <v>23318</v>
      </c>
      <c r="AM963" s="2">
        <v>2332</v>
      </c>
      <c r="AN963" s="22">
        <v>25650</v>
      </c>
      <c r="AP963" t="s">
        <v>84</v>
      </c>
      <c r="AQ963">
        <v>10</v>
      </c>
      <c r="AR963" t="s">
        <v>221</v>
      </c>
      <c r="AS963" t="s">
        <v>237</v>
      </c>
      <c r="AT963" t="b">
        <v>0</v>
      </c>
      <c r="AU963" t="s">
        <v>81</v>
      </c>
      <c r="AW963" t="s">
        <v>222</v>
      </c>
      <c r="AY963" t="s">
        <v>85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25650</v>
      </c>
      <c r="BP963" t="s">
        <v>181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인천약품</v>
      </c>
    </row>
    <row r="964" spans="3:76" ht="16.5" customHeight="1" x14ac:dyDescent="0.3">
      <c r="C964" t="b">
        <v>1</v>
      </c>
      <c r="E964" t="s">
        <v>211</v>
      </c>
      <c r="F964">
        <v>202610120005</v>
      </c>
      <c r="G964" s="21">
        <v>46307</v>
      </c>
      <c r="H964" t="s">
        <v>82</v>
      </c>
      <c r="I964" t="s">
        <v>83</v>
      </c>
      <c r="J964" s="20" t="s">
        <v>212</v>
      </c>
      <c r="K964" s="20" t="s">
        <v>213</v>
      </c>
      <c r="L964" t="s">
        <v>509</v>
      </c>
      <c r="M964" s="20" t="s">
        <v>509</v>
      </c>
      <c r="O964" t="s">
        <v>510</v>
      </c>
      <c r="P964" t="s">
        <v>560</v>
      </c>
      <c r="R964" t="b">
        <v>0</v>
      </c>
      <c r="S964" t="s">
        <v>317</v>
      </c>
      <c r="T964" t="s">
        <v>318</v>
      </c>
      <c r="U964">
        <v>21</v>
      </c>
      <c r="V964" t="s">
        <v>218</v>
      </c>
      <c r="W964" t="s">
        <v>219</v>
      </c>
      <c r="X964" t="s">
        <v>225</v>
      </c>
      <c r="Z964" t="s">
        <v>84</v>
      </c>
      <c r="AA964" s="1">
        <v>33600</v>
      </c>
      <c r="AB964" s="1">
        <v>30240</v>
      </c>
      <c r="AC964">
        <v>50</v>
      </c>
      <c r="AD964" t="b">
        <v>1</v>
      </c>
      <c r="AE964">
        <v>10</v>
      </c>
      <c r="AF964" t="s">
        <v>9</v>
      </c>
      <c r="AG964">
        <v>1</v>
      </c>
      <c r="AH964" s="1">
        <v>30240</v>
      </c>
      <c r="AI964" s="1">
        <v>1374545</v>
      </c>
      <c r="AJ964" s="1">
        <v>137455</v>
      </c>
      <c r="AK964" s="1">
        <v>1512000</v>
      </c>
      <c r="AL964" s="2">
        <v>1374545</v>
      </c>
      <c r="AM964" s="2">
        <v>137455</v>
      </c>
      <c r="AN964" s="22">
        <v>1512000</v>
      </c>
      <c r="AP964" t="s">
        <v>84</v>
      </c>
      <c r="AQ964">
        <v>50</v>
      </c>
      <c r="AR964" t="s">
        <v>221</v>
      </c>
      <c r="AS964">
        <v>25002</v>
      </c>
      <c r="AT964" t="b">
        <v>0</v>
      </c>
      <c r="AU964" t="s">
        <v>81</v>
      </c>
      <c r="AW964" t="s">
        <v>222</v>
      </c>
      <c r="AY964" t="s">
        <v>85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1512000</v>
      </c>
      <c r="BP964" t="s">
        <v>181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인천약품</v>
      </c>
    </row>
    <row r="965" spans="3:76" ht="16.5" customHeight="1" x14ac:dyDescent="0.3">
      <c r="C965" t="b">
        <v>1</v>
      </c>
      <c r="E965" t="s">
        <v>211</v>
      </c>
      <c r="F965">
        <v>202610120005</v>
      </c>
      <c r="G965" s="21">
        <v>46307</v>
      </c>
      <c r="H965" t="s">
        <v>82</v>
      </c>
      <c r="I965" t="s">
        <v>83</v>
      </c>
      <c r="J965" s="20" t="s">
        <v>212</v>
      </c>
      <c r="K965" s="20" t="s">
        <v>213</v>
      </c>
      <c r="L965" t="s">
        <v>509</v>
      </c>
      <c r="M965" s="20" t="s">
        <v>509</v>
      </c>
      <c r="O965" t="s">
        <v>510</v>
      </c>
      <c r="P965" t="s">
        <v>560</v>
      </c>
      <c r="R965" t="b">
        <v>0</v>
      </c>
      <c r="S965" t="s">
        <v>389</v>
      </c>
      <c r="T965" t="s">
        <v>390</v>
      </c>
      <c r="U965">
        <v>30</v>
      </c>
      <c r="V965" t="s">
        <v>234</v>
      </c>
      <c r="W965" t="s">
        <v>235</v>
      </c>
      <c r="X965" t="s">
        <v>236</v>
      </c>
      <c r="Z965" t="s">
        <v>84</v>
      </c>
      <c r="AA965" s="1">
        <v>19320</v>
      </c>
      <c r="AB965" s="1">
        <v>17388</v>
      </c>
      <c r="AC965">
        <v>20</v>
      </c>
      <c r="AD965" t="b">
        <v>1</v>
      </c>
      <c r="AE965">
        <v>10</v>
      </c>
      <c r="AF965" t="s">
        <v>9</v>
      </c>
      <c r="AG965">
        <v>1</v>
      </c>
      <c r="AH965" s="1">
        <v>17388</v>
      </c>
      <c r="AI965" s="1">
        <v>316145</v>
      </c>
      <c r="AJ965" s="1">
        <v>31615</v>
      </c>
      <c r="AK965" s="1">
        <v>347760</v>
      </c>
      <c r="AL965" s="2">
        <v>316145</v>
      </c>
      <c r="AM965" s="2">
        <v>31615</v>
      </c>
      <c r="AN965" s="22">
        <v>347760</v>
      </c>
      <c r="AP965" t="s">
        <v>84</v>
      </c>
      <c r="AQ965">
        <v>20</v>
      </c>
      <c r="AR965" t="s">
        <v>221</v>
      </c>
      <c r="AS965">
        <v>25001</v>
      </c>
      <c r="AT965" t="b">
        <v>0</v>
      </c>
      <c r="AU965" t="s">
        <v>81</v>
      </c>
      <c r="AW965" t="s">
        <v>222</v>
      </c>
      <c r="AY965" t="s">
        <v>85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347760</v>
      </c>
      <c r="BP965" t="s">
        <v>181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인천약품</v>
      </c>
    </row>
    <row r="966" spans="3:76" ht="16.5" customHeight="1" x14ac:dyDescent="0.3">
      <c r="C966" t="b">
        <v>1</v>
      </c>
      <c r="E966" t="s">
        <v>211</v>
      </c>
      <c r="F966">
        <v>202610120005</v>
      </c>
      <c r="G966" s="21">
        <v>46307</v>
      </c>
      <c r="H966" t="s">
        <v>82</v>
      </c>
      <c r="I966" t="s">
        <v>83</v>
      </c>
      <c r="J966" s="20" t="s">
        <v>212</v>
      </c>
      <c r="K966" s="20" t="s">
        <v>213</v>
      </c>
      <c r="L966" t="s">
        <v>509</v>
      </c>
      <c r="M966" s="20" t="s">
        <v>509</v>
      </c>
      <c r="O966" t="s">
        <v>510</v>
      </c>
      <c r="P966" t="s">
        <v>560</v>
      </c>
      <c r="R966" t="b">
        <v>0</v>
      </c>
      <c r="S966" t="s">
        <v>394</v>
      </c>
      <c r="T966" t="s">
        <v>395</v>
      </c>
      <c r="U966">
        <v>30</v>
      </c>
      <c r="V966" t="s">
        <v>234</v>
      </c>
      <c r="W966" t="s">
        <v>235</v>
      </c>
      <c r="X966" t="s">
        <v>236</v>
      </c>
      <c r="Z966" t="s">
        <v>84</v>
      </c>
      <c r="AA966" s="1">
        <v>3750</v>
      </c>
      <c r="AB966" s="1">
        <v>3375</v>
      </c>
      <c r="AC966">
        <v>10</v>
      </c>
      <c r="AD966" t="b">
        <v>1</v>
      </c>
      <c r="AE966">
        <v>10</v>
      </c>
      <c r="AF966" t="s">
        <v>9</v>
      </c>
      <c r="AG966">
        <v>1</v>
      </c>
      <c r="AH966" s="1">
        <v>3375</v>
      </c>
      <c r="AI966" s="1">
        <v>30682</v>
      </c>
      <c r="AJ966" s="1">
        <v>3068</v>
      </c>
      <c r="AK966" s="1">
        <v>33750</v>
      </c>
      <c r="AL966" s="2">
        <v>30682</v>
      </c>
      <c r="AM966" s="2">
        <v>3068</v>
      </c>
      <c r="AN966" s="22">
        <v>33750</v>
      </c>
      <c r="AP966" t="s">
        <v>84</v>
      </c>
      <c r="AQ966">
        <v>10</v>
      </c>
      <c r="AR966" t="s">
        <v>221</v>
      </c>
      <c r="AS966" t="s">
        <v>396</v>
      </c>
      <c r="AT966" t="b">
        <v>0</v>
      </c>
      <c r="AU966" t="s">
        <v>81</v>
      </c>
      <c r="AW966" t="s">
        <v>222</v>
      </c>
      <c r="AY966" t="s">
        <v>85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33750</v>
      </c>
      <c r="BP966" t="s">
        <v>181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인천약품</v>
      </c>
    </row>
    <row r="967" spans="3:76" ht="16.5" customHeight="1" x14ac:dyDescent="0.3">
      <c r="C967" t="b">
        <v>1</v>
      </c>
      <c r="E967" t="s">
        <v>211</v>
      </c>
      <c r="F967">
        <v>202610120005</v>
      </c>
      <c r="G967" s="21">
        <v>46307</v>
      </c>
      <c r="H967" t="s">
        <v>82</v>
      </c>
      <c r="I967" t="s">
        <v>83</v>
      </c>
      <c r="J967" s="20" t="s">
        <v>212</v>
      </c>
      <c r="K967" s="20" t="s">
        <v>213</v>
      </c>
      <c r="L967" t="s">
        <v>509</v>
      </c>
      <c r="M967" s="20" t="s">
        <v>509</v>
      </c>
      <c r="O967" t="s">
        <v>510</v>
      </c>
      <c r="P967" t="s">
        <v>560</v>
      </c>
      <c r="R967" t="b">
        <v>0</v>
      </c>
      <c r="S967" t="s">
        <v>414</v>
      </c>
      <c r="T967" t="s">
        <v>395</v>
      </c>
      <c r="U967">
        <v>500</v>
      </c>
      <c r="V967" t="s">
        <v>234</v>
      </c>
      <c r="W967" t="s">
        <v>235</v>
      </c>
      <c r="X967" t="s">
        <v>236</v>
      </c>
      <c r="Z967" t="s">
        <v>84</v>
      </c>
      <c r="AA967" s="1">
        <v>62500</v>
      </c>
      <c r="AB967" s="1">
        <v>56250</v>
      </c>
      <c r="AC967">
        <v>10</v>
      </c>
      <c r="AD967" t="b">
        <v>1</v>
      </c>
      <c r="AE967">
        <v>10</v>
      </c>
      <c r="AF967" t="s">
        <v>9</v>
      </c>
      <c r="AG967">
        <v>1</v>
      </c>
      <c r="AH967" s="1">
        <v>56250</v>
      </c>
      <c r="AI967" s="1">
        <v>511364</v>
      </c>
      <c r="AJ967" s="1">
        <v>51136</v>
      </c>
      <c r="AK967" s="1">
        <v>562500</v>
      </c>
      <c r="AL967" s="2">
        <v>511364</v>
      </c>
      <c r="AM967" s="2">
        <v>51136</v>
      </c>
      <c r="AN967" s="22">
        <v>562500</v>
      </c>
      <c r="AP967" t="s">
        <v>84</v>
      </c>
      <c r="AQ967">
        <v>10</v>
      </c>
      <c r="AR967" t="s">
        <v>221</v>
      </c>
      <c r="AS967" t="s">
        <v>271</v>
      </c>
      <c r="AT967" t="b">
        <v>0</v>
      </c>
      <c r="AU967" t="s">
        <v>81</v>
      </c>
      <c r="AW967" t="s">
        <v>222</v>
      </c>
      <c r="AY967" t="s">
        <v>85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562500</v>
      </c>
      <c r="BP967" t="s">
        <v>181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인천약품</v>
      </c>
    </row>
    <row r="968" spans="3:76" ht="16.5" customHeight="1" x14ac:dyDescent="0.3">
      <c r="C968" t="b">
        <v>1</v>
      </c>
      <c r="E968" t="s">
        <v>211</v>
      </c>
      <c r="F968">
        <v>202610120005</v>
      </c>
      <c r="G968" s="21">
        <v>46307</v>
      </c>
      <c r="H968" t="s">
        <v>82</v>
      </c>
      <c r="I968" t="s">
        <v>83</v>
      </c>
      <c r="J968" s="20" t="s">
        <v>212</v>
      </c>
      <c r="K968" s="20" t="s">
        <v>213</v>
      </c>
      <c r="L968" t="s">
        <v>509</v>
      </c>
      <c r="M968" s="20" t="s">
        <v>509</v>
      </c>
      <c r="O968" t="s">
        <v>510</v>
      </c>
      <c r="P968" t="s">
        <v>560</v>
      </c>
      <c r="R968" t="b">
        <v>0</v>
      </c>
      <c r="S968" t="s">
        <v>290</v>
      </c>
      <c r="T968" t="s">
        <v>291</v>
      </c>
      <c r="U968">
        <v>30</v>
      </c>
      <c r="V968" t="s">
        <v>234</v>
      </c>
      <c r="W968" t="s">
        <v>235</v>
      </c>
      <c r="X968" t="s">
        <v>236</v>
      </c>
      <c r="Z968" t="s">
        <v>84</v>
      </c>
      <c r="AA968" s="1">
        <v>21000</v>
      </c>
      <c r="AB968" s="1">
        <v>18900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18900</v>
      </c>
      <c r="AI968" s="1">
        <v>171818</v>
      </c>
      <c r="AJ968" s="1">
        <v>17182</v>
      </c>
      <c r="AK968" s="1">
        <v>189000</v>
      </c>
      <c r="AL968" s="2">
        <v>171818</v>
      </c>
      <c r="AM968" s="2">
        <v>17182</v>
      </c>
      <c r="AN968" s="22">
        <v>189000</v>
      </c>
      <c r="AP968" t="s">
        <v>84</v>
      </c>
      <c r="AQ968">
        <v>10</v>
      </c>
      <c r="AR968" t="s">
        <v>221</v>
      </c>
      <c r="AS968">
        <v>26001</v>
      </c>
      <c r="AT968" t="b">
        <v>0</v>
      </c>
      <c r="AU968" t="s">
        <v>81</v>
      </c>
      <c r="AW968" t="s">
        <v>222</v>
      </c>
      <c r="AY968" t="s">
        <v>85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189000</v>
      </c>
      <c r="BP968" t="s">
        <v>181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인천약품</v>
      </c>
    </row>
    <row r="969" spans="3:76" ht="16.5" customHeight="1" x14ac:dyDescent="0.3">
      <c r="C969" t="b">
        <v>1</v>
      </c>
      <c r="E969" t="s">
        <v>211</v>
      </c>
      <c r="F969">
        <v>202610120005</v>
      </c>
      <c r="G969" s="21">
        <v>46307</v>
      </c>
      <c r="H969" t="s">
        <v>82</v>
      </c>
      <c r="I969" t="s">
        <v>83</v>
      </c>
      <c r="J969" s="20" t="s">
        <v>212</v>
      </c>
      <c r="K969" s="20" t="s">
        <v>213</v>
      </c>
      <c r="L969" t="s">
        <v>509</v>
      </c>
      <c r="M969" s="20" t="s">
        <v>509</v>
      </c>
      <c r="O969" t="s">
        <v>510</v>
      </c>
      <c r="P969" t="s">
        <v>560</v>
      </c>
      <c r="R969" t="b">
        <v>0</v>
      </c>
      <c r="S969" t="s">
        <v>285</v>
      </c>
      <c r="T969" t="s">
        <v>286</v>
      </c>
      <c r="U969">
        <v>100</v>
      </c>
      <c r="V969" t="s">
        <v>86</v>
      </c>
      <c r="W969" t="s">
        <v>283</v>
      </c>
      <c r="X969" t="s">
        <v>284</v>
      </c>
      <c r="Z969" t="s">
        <v>84</v>
      </c>
      <c r="AA969" s="1">
        <v>46700</v>
      </c>
      <c r="AB969" s="1">
        <v>42030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42030</v>
      </c>
      <c r="AI969" s="1">
        <v>382091</v>
      </c>
      <c r="AJ969" s="1">
        <v>38209</v>
      </c>
      <c r="AK969" s="1">
        <v>420300</v>
      </c>
      <c r="AL969" s="2">
        <v>382091</v>
      </c>
      <c r="AM969" s="2">
        <v>38209</v>
      </c>
      <c r="AN969" s="22">
        <v>420300</v>
      </c>
      <c r="AP969" t="s">
        <v>84</v>
      </c>
      <c r="AQ969">
        <v>10</v>
      </c>
      <c r="AR969" t="s">
        <v>221</v>
      </c>
      <c r="AS969">
        <v>25004</v>
      </c>
      <c r="AT969" t="b">
        <v>0</v>
      </c>
      <c r="AU969" t="s">
        <v>81</v>
      </c>
      <c r="AW969" t="s">
        <v>222</v>
      </c>
      <c r="AY969" t="s">
        <v>85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420300</v>
      </c>
      <c r="BP969" t="s">
        <v>86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인천약품</v>
      </c>
    </row>
    <row r="970" spans="3:76" ht="16.5" customHeight="1" x14ac:dyDescent="0.3">
      <c r="C970" t="b">
        <v>1</v>
      </c>
      <c r="E970" t="s">
        <v>211</v>
      </c>
      <c r="F970">
        <v>202610120006</v>
      </c>
      <c r="G970" s="21">
        <v>46307</v>
      </c>
      <c r="H970" t="s">
        <v>82</v>
      </c>
      <c r="I970" t="s">
        <v>83</v>
      </c>
      <c r="J970" s="20" t="s">
        <v>212</v>
      </c>
      <c r="K970" s="20" t="s">
        <v>213</v>
      </c>
      <c r="L970" t="s">
        <v>509</v>
      </c>
      <c r="M970" s="20" t="s">
        <v>509</v>
      </c>
      <c r="O970" t="s">
        <v>510</v>
      </c>
      <c r="P970" t="s">
        <v>950</v>
      </c>
      <c r="R970" t="b">
        <v>0</v>
      </c>
      <c r="S970" t="s">
        <v>267</v>
      </c>
      <c r="T970" t="s">
        <v>224</v>
      </c>
      <c r="U970">
        <v>30</v>
      </c>
      <c r="V970" t="s">
        <v>218</v>
      </c>
      <c r="W970" t="s">
        <v>219</v>
      </c>
      <c r="X970" t="s">
        <v>225</v>
      </c>
      <c r="Z970" t="s">
        <v>84</v>
      </c>
      <c r="AA970" s="1">
        <v>4440</v>
      </c>
      <c r="AB970" s="1">
        <v>3996</v>
      </c>
      <c r="AC970">
        <v>10</v>
      </c>
      <c r="AD970" t="b">
        <v>1</v>
      </c>
      <c r="AE970">
        <v>10</v>
      </c>
      <c r="AF970" t="s">
        <v>9</v>
      </c>
      <c r="AG970">
        <v>1</v>
      </c>
      <c r="AH970" s="1">
        <v>3996</v>
      </c>
      <c r="AI970" s="1">
        <v>36327</v>
      </c>
      <c r="AJ970" s="1">
        <v>3633</v>
      </c>
      <c r="AK970" s="1">
        <v>39960</v>
      </c>
      <c r="AL970" s="2">
        <v>36327</v>
      </c>
      <c r="AM970" s="2">
        <v>3633</v>
      </c>
      <c r="AN970" s="22">
        <v>39960</v>
      </c>
      <c r="AP970" t="s">
        <v>84</v>
      </c>
      <c r="AQ970">
        <v>10</v>
      </c>
      <c r="AR970" t="s">
        <v>221</v>
      </c>
      <c r="AS970" t="s">
        <v>268</v>
      </c>
      <c r="AT970" t="b">
        <v>0</v>
      </c>
      <c r="AU970" t="s">
        <v>81</v>
      </c>
      <c r="AW970" t="s">
        <v>222</v>
      </c>
      <c r="AY970" t="s">
        <v>85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39960</v>
      </c>
      <c r="BP970" t="s">
        <v>181</v>
      </c>
      <c r="BS970">
        <v>0</v>
      </c>
      <c r="BW970" s="24" t="str">
        <f ca="1">VLOOKUP(BX970,Data!B:D,3,0)</f>
        <v>김화니</v>
      </c>
      <c r="BX970" s="24" t="str">
        <f>IFERROR(VLOOKUP(M970, 할인점점포등록!E:I, 5, 0), M970)</f>
        <v>인천약품</v>
      </c>
    </row>
    <row r="971" spans="3:76" ht="16.5" customHeight="1" x14ac:dyDescent="0.3">
      <c r="C971" t="b">
        <v>1</v>
      </c>
      <c r="E971" t="s">
        <v>211</v>
      </c>
      <c r="F971">
        <v>202610120006</v>
      </c>
      <c r="G971" s="21">
        <v>46307</v>
      </c>
      <c r="H971" t="s">
        <v>82</v>
      </c>
      <c r="I971" t="s">
        <v>83</v>
      </c>
      <c r="J971" s="20" t="s">
        <v>212</v>
      </c>
      <c r="K971" s="20" t="s">
        <v>213</v>
      </c>
      <c r="L971" t="s">
        <v>509</v>
      </c>
      <c r="M971" s="20" t="s">
        <v>509</v>
      </c>
      <c r="O971" t="s">
        <v>510</v>
      </c>
      <c r="P971" t="s">
        <v>950</v>
      </c>
      <c r="R971" t="b">
        <v>0</v>
      </c>
      <c r="S971" t="s">
        <v>241</v>
      </c>
      <c r="T971" t="s">
        <v>242</v>
      </c>
      <c r="U971">
        <v>28</v>
      </c>
      <c r="V971" t="s">
        <v>234</v>
      </c>
      <c r="W971" t="s">
        <v>235</v>
      </c>
      <c r="X971" t="s">
        <v>236</v>
      </c>
      <c r="Z971" t="s">
        <v>84</v>
      </c>
      <c r="AA971" s="1">
        <v>12712</v>
      </c>
      <c r="AB971" s="1">
        <v>11441</v>
      </c>
      <c r="AC971">
        <v>80</v>
      </c>
      <c r="AD971" t="b">
        <v>1</v>
      </c>
      <c r="AE971">
        <v>10</v>
      </c>
      <c r="AF971" t="s">
        <v>9</v>
      </c>
      <c r="AG971">
        <v>1</v>
      </c>
      <c r="AH971" s="1">
        <v>11441</v>
      </c>
      <c r="AI971" s="1">
        <v>832073</v>
      </c>
      <c r="AJ971" s="1">
        <v>83207</v>
      </c>
      <c r="AK971" s="1">
        <v>915280</v>
      </c>
      <c r="AL971" s="2">
        <v>832073</v>
      </c>
      <c r="AM971" s="2">
        <v>83207</v>
      </c>
      <c r="AN971" s="22">
        <v>915280</v>
      </c>
      <c r="AP971" t="s">
        <v>84</v>
      </c>
      <c r="AQ971">
        <v>80</v>
      </c>
      <c r="AR971" t="s">
        <v>221</v>
      </c>
      <c r="AS971">
        <v>26002</v>
      </c>
      <c r="AT971" t="b">
        <v>0</v>
      </c>
      <c r="AU971" t="s">
        <v>81</v>
      </c>
      <c r="AW971" t="s">
        <v>222</v>
      </c>
      <c r="AY971" t="s">
        <v>85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915280</v>
      </c>
      <c r="BP971" t="s">
        <v>181</v>
      </c>
      <c r="BS971">
        <v>0</v>
      </c>
      <c r="BW971" s="24" t="str">
        <f ca="1">VLOOKUP(BX971,Data!B:D,3,0)</f>
        <v>김화니</v>
      </c>
      <c r="BX971" s="24" t="str">
        <f>IFERROR(VLOOKUP(M971, 할인점점포등록!E:I, 5, 0), M971)</f>
        <v>인천약품</v>
      </c>
    </row>
    <row r="972" spans="3:76" ht="16.5" customHeight="1" x14ac:dyDescent="0.3">
      <c r="C972" t="b">
        <v>1</v>
      </c>
      <c r="E972" t="s">
        <v>211</v>
      </c>
      <c r="F972">
        <v>202610120006</v>
      </c>
      <c r="G972" s="21">
        <v>46307</v>
      </c>
      <c r="H972" t="s">
        <v>82</v>
      </c>
      <c r="I972" t="s">
        <v>83</v>
      </c>
      <c r="J972" s="20" t="s">
        <v>212</v>
      </c>
      <c r="K972" s="20" t="s">
        <v>213</v>
      </c>
      <c r="L972" t="s">
        <v>509</v>
      </c>
      <c r="M972" s="20" t="s">
        <v>509</v>
      </c>
      <c r="O972" t="s">
        <v>510</v>
      </c>
      <c r="P972" t="s">
        <v>950</v>
      </c>
      <c r="R972" t="b">
        <v>0</v>
      </c>
      <c r="S972" t="s">
        <v>389</v>
      </c>
      <c r="T972" t="s">
        <v>390</v>
      </c>
      <c r="U972">
        <v>30</v>
      </c>
      <c r="V972" t="s">
        <v>234</v>
      </c>
      <c r="W972" t="s">
        <v>235</v>
      </c>
      <c r="X972" t="s">
        <v>236</v>
      </c>
      <c r="Z972" t="s">
        <v>84</v>
      </c>
      <c r="AA972" s="1">
        <v>19320</v>
      </c>
      <c r="AB972" s="1">
        <v>17388</v>
      </c>
      <c r="AC972">
        <v>10</v>
      </c>
      <c r="AD972" t="b">
        <v>1</v>
      </c>
      <c r="AE972">
        <v>10</v>
      </c>
      <c r="AF972" t="s">
        <v>9</v>
      </c>
      <c r="AG972">
        <v>1</v>
      </c>
      <c r="AH972" s="1">
        <v>17388</v>
      </c>
      <c r="AI972" s="1">
        <v>158073</v>
      </c>
      <c r="AJ972" s="1">
        <v>15807</v>
      </c>
      <c r="AK972" s="1">
        <v>173880</v>
      </c>
      <c r="AL972" s="2">
        <v>158073</v>
      </c>
      <c r="AM972" s="2">
        <v>15807</v>
      </c>
      <c r="AN972" s="22">
        <v>173880</v>
      </c>
      <c r="AP972" t="s">
        <v>84</v>
      </c>
      <c r="AQ972">
        <v>10</v>
      </c>
      <c r="AR972" t="s">
        <v>221</v>
      </c>
      <c r="AS972">
        <v>25001</v>
      </c>
      <c r="AT972" t="b">
        <v>0</v>
      </c>
      <c r="AU972" t="s">
        <v>81</v>
      </c>
      <c r="AW972" t="s">
        <v>222</v>
      </c>
      <c r="AY972" t="s">
        <v>85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173880</v>
      </c>
      <c r="BP972" t="s">
        <v>181</v>
      </c>
      <c r="BS972">
        <v>0</v>
      </c>
      <c r="BW972" s="24" t="str">
        <f ca="1">VLOOKUP(BX972,Data!B:D,3,0)</f>
        <v>김화니</v>
      </c>
      <c r="BX972" s="24" t="str">
        <f>IFERROR(VLOOKUP(M972, 할인점점포등록!E:I, 5, 0), M972)</f>
        <v>인천약품</v>
      </c>
    </row>
    <row r="973" spans="3:76" ht="16.5" customHeight="1" x14ac:dyDescent="0.3">
      <c r="C973" t="b">
        <v>1</v>
      </c>
      <c r="E973" t="s">
        <v>211</v>
      </c>
      <c r="F973">
        <v>202610120006</v>
      </c>
      <c r="G973" s="21">
        <v>46307</v>
      </c>
      <c r="H973" t="s">
        <v>82</v>
      </c>
      <c r="I973" t="s">
        <v>83</v>
      </c>
      <c r="J973" s="20" t="s">
        <v>212</v>
      </c>
      <c r="K973" s="20" t="s">
        <v>213</v>
      </c>
      <c r="L973" t="s">
        <v>509</v>
      </c>
      <c r="M973" s="20" t="s">
        <v>509</v>
      </c>
      <c r="O973" t="s">
        <v>510</v>
      </c>
      <c r="P973" t="s">
        <v>950</v>
      </c>
      <c r="R973" t="b">
        <v>0</v>
      </c>
      <c r="S973" t="s">
        <v>367</v>
      </c>
      <c r="T973" t="s">
        <v>368</v>
      </c>
      <c r="U973">
        <v>100</v>
      </c>
      <c r="V973" t="s">
        <v>234</v>
      </c>
      <c r="W973" t="s">
        <v>235</v>
      </c>
      <c r="X973" t="s">
        <v>236</v>
      </c>
      <c r="Z973" t="s">
        <v>84</v>
      </c>
      <c r="AA973" s="1">
        <v>30000</v>
      </c>
      <c r="AB973" s="1">
        <v>27000</v>
      </c>
      <c r="AC973">
        <v>10</v>
      </c>
      <c r="AD973" t="b">
        <v>1</v>
      </c>
      <c r="AE973">
        <v>10</v>
      </c>
      <c r="AF973" t="s">
        <v>9</v>
      </c>
      <c r="AG973">
        <v>1</v>
      </c>
      <c r="AH973" s="1">
        <v>27000</v>
      </c>
      <c r="AI973" s="1">
        <v>245455</v>
      </c>
      <c r="AJ973" s="1">
        <v>24545</v>
      </c>
      <c r="AK973" s="1">
        <v>270000</v>
      </c>
      <c r="AL973" s="2">
        <v>245455</v>
      </c>
      <c r="AM973" s="2">
        <v>24545</v>
      </c>
      <c r="AN973" s="22">
        <v>270000</v>
      </c>
      <c r="AP973" t="s">
        <v>84</v>
      </c>
      <c r="AQ973">
        <v>10</v>
      </c>
      <c r="AR973" t="s">
        <v>221</v>
      </c>
      <c r="AS973">
        <v>25003</v>
      </c>
      <c r="AT973" t="b">
        <v>0</v>
      </c>
      <c r="AU973" t="s">
        <v>81</v>
      </c>
      <c r="AW973" t="s">
        <v>222</v>
      </c>
      <c r="AY973" t="s">
        <v>85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270000</v>
      </c>
      <c r="BP973" t="s">
        <v>181</v>
      </c>
      <c r="BS973">
        <v>0</v>
      </c>
      <c r="BW973" s="24" t="str">
        <f ca="1">VLOOKUP(BX973,Data!B:D,3,0)</f>
        <v>김화니</v>
      </c>
      <c r="BX973" s="24" t="str">
        <f>IFERROR(VLOOKUP(M973, 할인점점포등록!E:I, 5, 0), M973)</f>
        <v>인천약품</v>
      </c>
    </row>
    <row r="974" spans="3:76" ht="16.5" customHeight="1" x14ac:dyDescent="0.3">
      <c r="C974" t="b">
        <v>1</v>
      </c>
      <c r="E974" t="s">
        <v>211</v>
      </c>
      <c r="F974">
        <v>202610120007</v>
      </c>
      <c r="G974" s="21">
        <v>46307</v>
      </c>
      <c r="H974" t="s">
        <v>82</v>
      </c>
      <c r="I974" t="s">
        <v>83</v>
      </c>
      <c r="J974" s="20" t="s">
        <v>212</v>
      </c>
      <c r="K974" s="20" t="s">
        <v>213</v>
      </c>
      <c r="L974" t="s">
        <v>554</v>
      </c>
      <c r="M974" s="20" t="s">
        <v>554</v>
      </c>
      <c r="O974" t="s">
        <v>1740</v>
      </c>
      <c r="P974" t="s">
        <v>554</v>
      </c>
      <c r="R974" t="b">
        <v>0</v>
      </c>
      <c r="S974" t="s">
        <v>241</v>
      </c>
      <c r="T974" t="s">
        <v>242</v>
      </c>
      <c r="U974">
        <v>28</v>
      </c>
      <c r="V974" t="s">
        <v>234</v>
      </c>
      <c r="W974" t="s">
        <v>235</v>
      </c>
      <c r="X974" t="s">
        <v>236</v>
      </c>
      <c r="Z974" t="s">
        <v>84</v>
      </c>
      <c r="AA974" s="1">
        <v>12712</v>
      </c>
      <c r="AB974" s="1">
        <v>11441</v>
      </c>
      <c r="AC974">
        <v>10</v>
      </c>
      <c r="AD974" t="b">
        <v>1</v>
      </c>
      <c r="AE974">
        <v>10</v>
      </c>
      <c r="AF974" t="s">
        <v>9</v>
      </c>
      <c r="AG974">
        <v>1</v>
      </c>
      <c r="AH974" s="1">
        <v>11441</v>
      </c>
      <c r="AI974" s="1">
        <v>104009</v>
      </c>
      <c r="AJ974" s="1">
        <v>10401</v>
      </c>
      <c r="AK974" s="1">
        <v>114410</v>
      </c>
      <c r="AL974" s="2">
        <v>104009</v>
      </c>
      <c r="AM974" s="2">
        <v>10401</v>
      </c>
      <c r="AN974" s="22">
        <v>114410</v>
      </c>
      <c r="AP974" t="s">
        <v>84</v>
      </c>
      <c r="AQ974">
        <v>10</v>
      </c>
      <c r="AR974" t="s">
        <v>221</v>
      </c>
      <c r="AS974">
        <v>26001</v>
      </c>
      <c r="AT974" t="b">
        <v>0</v>
      </c>
      <c r="AU974" t="s">
        <v>81</v>
      </c>
      <c r="AW974" t="s">
        <v>222</v>
      </c>
      <c r="AY974" t="s">
        <v>85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114410</v>
      </c>
      <c r="BP974" t="s">
        <v>181</v>
      </c>
      <c r="BS974">
        <v>0</v>
      </c>
      <c r="BW974" s="24" t="str">
        <f ca="1">VLOOKUP(BX974,Data!B:D,3,0)</f>
        <v>김화니</v>
      </c>
      <c r="BX974" s="24" t="str">
        <f>IFERROR(VLOOKUP(M974, 할인점점포등록!E:I, 5, 0), M974)</f>
        <v>신덕약품</v>
      </c>
    </row>
    <row r="975" spans="3:76" ht="16.5" customHeight="1" x14ac:dyDescent="0.3">
      <c r="C975" t="b">
        <v>1</v>
      </c>
      <c r="E975" t="s">
        <v>211</v>
      </c>
      <c r="F975">
        <v>202610120007</v>
      </c>
      <c r="G975" s="21">
        <v>46307</v>
      </c>
      <c r="H975" t="s">
        <v>82</v>
      </c>
      <c r="I975" t="s">
        <v>83</v>
      </c>
      <c r="J975" s="20" t="s">
        <v>212</v>
      </c>
      <c r="K975" s="20" t="s">
        <v>213</v>
      </c>
      <c r="L975" t="s">
        <v>554</v>
      </c>
      <c r="M975" s="20" t="s">
        <v>554</v>
      </c>
      <c r="O975" t="s">
        <v>1740</v>
      </c>
      <c r="P975" t="s">
        <v>554</v>
      </c>
      <c r="R975" t="b">
        <v>0</v>
      </c>
      <c r="S975" t="s">
        <v>254</v>
      </c>
      <c r="T975" t="s">
        <v>255</v>
      </c>
      <c r="U975">
        <v>10</v>
      </c>
      <c r="V975" t="s">
        <v>218</v>
      </c>
      <c r="W975" t="s">
        <v>256</v>
      </c>
      <c r="X975" t="s">
        <v>257</v>
      </c>
      <c r="Z975" t="s">
        <v>84</v>
      </c>
      <c r="AA975" s="1">
        <v>6780</v>
      </c>
      <c r="AB975" s="1">
        <v>6102</v>
      </c>
      <c r="AC975">
        <v>5</v>
      </c>
      <c r="AD975" t="b">
        <v>1</v>
      </c>
      <c r="AE975">
        <v>10</v>
      </c>
      <c r="AF975" t="s">
        <v>9</v>
      </c>
      <c r="AG975">
        <v>1</v>
      </c>
      <c r="AH975" s="1">
        <v>6102</v>
      </c>
      <c r="AI975" s="1">
        <v>27736</v>
      </c>
      <c r="AJ975" s="1">
        <v>2774</v>
      </c>
      <c r="AK975" s="1">
        <v>30510</v>
      </c>
      <c r="AL975" s="2">
        <v>27736</v>
      </c>
      <c r="AM975" s="2">
        <v>2774</v>
      </c>
      <c r="AN975" s="22">
        <v>30510</v>
      </c>
      <c r="AP975" t="s">
        <v>84</v>
      </c>
      <c r="AQ975">
        <v>5</v>
      </c>
      <c r="AR975" t="s">
        <v>221</v>
      </c>
      <c r="AS975">
        <v>25005</v>
      </c>
      <c r="AT975" t="b">
        <v>0</v>
      </c>
      <c r="AU975" t="s">
        <v>81</v>
      </c>
      <c r="AW975" t="s">
        <v>222</v>
      </c>
      <c r="AY975" t="s">
        <v>85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30510</v>
      </c>
      <c r="BP975" t="s">
        <v>181</v>
      </c>
      <c r="BS975">
        <v>0</v>
      </c>
      <c r="BW975" s="24" t="str">
        <f ca="1">VLOOKUP(BX975,Data!B:D,3,0)</f>
        <v>김화니</v>
      </c>
      <c r="BX975" s="24" t="str">
        <f>IFERROR(VLOOKUP(M975, 할인점점포등록!E:I, 5, 0), M975)</f>
        <v>신덕약품</v>
      </c>
    </row>
    <row r="976" spans="3:76" ht="16.5" customHeight="1" x14ac:dyDescent="0.3">
      <c r="C976" t="b">
        <v>1</v>
      </c>
      <c r="E976" t="s">
        <v>211</v>
      </c>
      <c r="F976">
        <v>202610120007</v>
      </c>
      <c r="G976" s="21">
        <v>46307</v>
      </c>
      <c r="H976" t="s">
        <v>82</v>
      </c>
      <c r="I976" t="s">
        <v>83</v>
      </c>
      <c r="J976" s="20" t="s">
        <v>212</v>
      </c>
      <c r="K976" s="20" t="s">
        <v>213</v>
      </c>
      <c r="L976" t="s">
        <v>554</v>
      </c>
      <c r="M976" s="20" t="s">
        <v>554</v>
      </c>
      <c r="O976" t="s">
        <v>1740</v>
      </c>
      <c r="P976" t="s">
        <v>554</v>
      </c>
      <c r="R976" t="b">
        <v>0</v>
      </c>
      <c r="S976" t="s">
        <v>391</v>
      </c>
      <c r="T976" t="s">
        <v>297</v>
      </c>
      <c r="U976">
        <v>30</v>
      </c>
      <c r="V976" t="s">
        <v>234</v>
      </c>
      <c r="W976" t="s">
        <v>235</v>
      </c>
      <c r="X976" t="s">
        <v>236</v>
      </c>
      <c r="Z976" t="s">
        <v>84</v>
      </c>
      <c r="AA976" s="1">
        <v>4350</v>
      </c>
      <c r="AB976" s="1">
        <v>3915</v>
      </c>
      <c r="AC976">
        <v>10</v>
      </c>
      <c r="AD976" t="b">
        <v>1</v>
      </c>
      <c r="AE976">
        <v>10</v>
      </c>
      <c r="AF976" t="s">
        <v>9</v>
      </c>
      <c r="AG976">
        <v>1</v>
      </c>
      <c r="AH976" s="1">
        <v>3915</v>
      </c>
      <c r="AI976" s="1">
        <v>35591</v>
      </c>
      <c r="AJ976" s="1">
        <v>3559</v>
      </c>
      <c r="AK976" s="1">
        <v>39150</v>
      </c>
      <c r="AL976" s="2">
        <v>35591</v>
      </c>
      <c r="AM976" s="2">
        <v>3559</v>
      </c>
      <c r="AN976" s="22">
        <v>39150</v>
      </c>
      <c r="AP976" t="s">
        <v>84</v>
      </c>
      <c r="AQ976">
        <v>10</v>
      </c>
      <c r="AR976" t="s">
        <v>221</v>
      </c>
      <c r="AS976" t="s">
        <v>237</v>
      </c>
      <c r="AT976" t="b">
        <v>0</v>
      </c>
      <c r="AU976" t="s">
        <v>81</v>
      </c>
      <c r="AW976" t="s">
        <v>222</v>
      </c>
      <c r="AY976" t="s">
        <v>85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39150</v>
      </c>
      <c r="BP976" t="s">
        <v>181</v>
      </c>
      <c r="BS976">
        <v>0</v>
      </c>
      <c r="BW976" s="24" t="str">
        <f ca="1">VLOOKUP(BX976,Data!B:D,3,0)</f>
        <v>김화니</v>
      </c>
      <c r="BX976" s="24" t="str">
        <f>IFERROR(VLOOKUP(M976, 할인점점포등록!E:I, 5, 0), M976)</f>
        <v>신덕약품</v>
      </c>
    </row>
    <row r="977" spans="3:76" ht="16.5" customHeight="1" x14ac:dyDescent="0.3">
      <c r="C977" t="b">
        <v>1</v>
      </c>
      <c r="E977" t="s">
        <v>211</v>
      </c>
      <c r="F977">
        <v>202610120007</v>
      </c>
      <c r="G977" s="21">
        <v>46307</v>
      </c>
      <c r="H977" t="s">
        <v>82</v>
      </c>
      <c r="I977" t="s">
        <v>83</v>
      </c>
      <c r="J977" s="20" t="s">
        <v>212</v>
      </c>
      <c r="K977" s="20" t="s">
        <v>213</v>
      </c>
      <c r="L977" t="s">
        <v>554</v>
      </c>
      <c r="M977" s="20" t="s">
        <v>554</v>
      </c>
      <c r="O977" t="s">
        <v>1740</v>
      </c>
      <c r="P977" t="s">
        <v>554</v>
      </c>
      <c r="R977" t="b">
        <v>0</v>
      </c>
      <c r="S977" t="s">
        <v>258</v>
      </c>
      <c r="T977" t="s">
        <v>259</v>
      </c>
      <c r="U977">
        <v>500</v>
      </c>
      <c r="V977" t="s">
        <v>234</v>
      </c>
      <c r="W977" t="s">
        <v>235</v>
      </c>
      <c r="X977" t="s">
        <v>236</v>
      </c>
      <c r="Z977" t="s">
        <v>84</v>
      </c>
      <c r="AA977" s="1">
        <v>51500</v>
      </c>
      <c r="AB977" s="1">
        <v>46350</v>
      </c>
      <c r="AC977">
        <v>10</v>
      </c>
      <c r="AD977" t="b">
        <v>1</v>
      </c>
      <c r="AE977">
        <v>10</v>
      </c>
      <c r="AF977" t="s">
        <v>9</v>
      </c>
      <c r="AG977">
        <v>1</v>
      </c>
      <c r="AH977" s="1">
        <v>46350</v>
      </c>
      <c r="AI977" s="1">
        <v>421364</v>
      </c>
      <c r="AJ977" s="1">
        <v>42136</v>
      </c>
      <c r="AK977" s="1">
        <v>463500</v>
      </c>
      <c r="AL977" s="2">
        <v>421364</v>
      </c>
      <c r="AM977" s="2">
        <v>42136</v>
      </c>
      <c r="AN977" s="22">
        <v>463500</v>
      </c>
      <c r="AP977" t="s">
        <v>84</v>
      </c>
      <c r="AQ977">
        <v>10</v>
      </c>
      <c r="AR977" t="s">
        <v>221</v>
      </c>
      <c r="AS977">
        <v>26001</v>
      </c>
      <c r="AT977" t="b">
        <v>0</v>
      </c>
      <c r="AU977" t="s">
        <v>81</v>
      </c>
      <c r="AW977" t="s">
        <v>222</v>
      </c>
      <c r="AY977" t="s">
        <v>85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463500</v>
      </c>
      <c r="BP977" t="s">
        <v>181</v>
      </c>
      <c r="BS977">
        <v>0</v>
      </c>
      <c r="BW977" s="24" t="str">
        <f ca="1">VLOOKUP(BX977,Data!B:D,3,0)</f>
        <v>김화니</v>
      </c>
      <c r="BX977" s="24" t="str">
        <f>IFERROR(VLOOKUP(M977, 할인점점포등록!E:I, 5, 0), M977)</f>
        <v>신덕약품</v>
      </c>
    </row>
    <row r="978" spans="3:76" ht="16.5" customHeight="1" x14ac:dyDescent="0.3">
      <c r="C978" t="b">
        <v>1</v>
      </c>
      <c r="E978" t="s">
        <v>211</v>
      </c>
      <c r="F978">
        <v>202610120007</v>
      </c>
      <c r="G978" s="21">
        <v>46307</v>
      </c>
      <c r="H978" t="s">
        <v>82</v>
      </c>
      <c r="I978" t="s">
        <v>83</v>
      </c>
      <c r="J978" s="20" t="s">
        <v>212</v>
      </c>
      <c r="K978" s="20" t="s">
        <v>213</v>
      </c>
      <c r="L978" t="s">
        <v>554</v>
      </c>
      <c r="M978" s="20" t="s">
        <v>554</v>
      </c>
      <c r="O978" t="s">
        <v>1740</v>
      </c>
      <c r="P978" t="s">
        <v>554</v>
      </c>
      <c r="R978" t="b">
        <v>0</v>
      </c>
      <c r="S978" t="s">
        <v>276</v>
      </c>
      <c r="T978" t="s">
        <v>275</v>
      </c>
      <c r="U978">
        <v>30</v>
      </c>
      <c r="V978" t="s">
        <v>218</v>
      </c>
      <c r="W978" t="s">
        <v>219</v>
      </c>
      <c r="X978" t="s">
        <v>225</v>
      </c>
      <c r="Z978" t="s">
        <v>84</v>
      </c>
      <c r="AA978" s="1">
        <v>5610</v>
      </c>
      <c r="AB978" s="1">
        <v>5049</v>
      </c>
      <c r="AC978">
        <v>10</v>
      </c>
      <c r="AD978" t="b">
        <v>1</v>
      </c>
      <c r="AE978">
        <v>10</v>
      </c>
      <c r="AF978" t="s">
        <v>9</v>
      </c>
      <c r="AG978">
        <v>1</v>
      </c>
      <c r="AH978" s="1">
        <v>5049</v>
      </c>
      <c r="AI978" s="1">
        <v>45900</v>
      </c>
      <c r="AJ978" s="1">
        <v>4590</v>
      </c>
      <c r="AK978" s="1">
        <v>50490</v>
      </c>
      <c r="AL978" s="2">
        <v>45900</v>
      </c>
      <c r="AM978" s="2">
        <v>4590</v>
      </c>
      <c r="AN978" s="22">
        <v>50490</v>
      </c>
      <c r="AP978" t="s">
        <v>84</v>
      </c>
      <c r="AQ978">
        <v>10</v>
      </c>
      <c r="AR978" t="s">
        <v>221</v>
      </c>
      <c r="AS978" t="s">
        <v>277</v>
      </c>
      <c r="AT978" t="b">
        <v>0</v>
      </c>
      <c r="AU978" t="s">
        <v>81</v>
      </c>
      <c r="AW978" t="s">
        <v>222</v>
      </c>
      <c r="AY978" t="s">
        <v>85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50490</v>
      </c>
      <c r="BP978" t="s">
        <v>181</v>
      </c>
      <c r="BS978">
        <v>0</v>
      </c>
      <c r="BW978" s="24" t="str">
        <f ca="1">VLOOKUP(BX978,Data!B:D,3,0)</f>
        <v>김화니</v>
      </c>
      <c r="BX978" s="24" t="str">
        <f>IFERROR(VLOOKUP(M978, 할인점점포등록!E:I, 5, 0), M978)</f>
        <v>신덕약품</v>
      </c>
    </row>
    <row r="979" spans="3:76" ht="16.5" customHeight="1" x14ac:dyDescent="0.3">
      <c r="C979" t="b">
        <v>1</v>
      </c>
      <c r="E979" t="s">
        <v>211</v>
      </c>
      <c r="F979">
        <v>202610120007</v>
      </c>
      <c r="G979" s="21">
        <v>46307</v>
      </c>
      <c r="H979" t="s">
        <v>82</v>
      </c>
      <c r="I979" t="s">
        <v>83</v>
      </c>
      <c r="J979" s="20" t="s">
        <v>212</v>
      </c>
      <c r="K979" s="20" t="s">
        <v>213</v>
      </c>
      <c r="L979" t="s">
        <v>554</v>
      </c>
      <c r="M979" s="20" t="s">
        <v>554</v>
      </c>
      <c r="O979" t="s">
        <v>1740</v>
      </c>
      <c r="P979" t="s">
        <v>554</v>
      </c>
      <c r="R979" t="b">
        <v>0</v>
      </c>
      <c r="S979" t="s">
        <v>337</v>
      </c>
      <c r="T979" t="s">
        <v>338</v>
      </c>
      <c r="U979">
        <v>100</v>
      </c>
      <c r="V979" t="s">
        <v>234</v>
      </c>
      <c r="W979" t="s">
        <v>235</v>
      </c>
      <c r="X979" t="s">
        <v>330</v>
      </c>
      <c r="Z979" t="s">
        <v>84</v>
      </c>
      <c r="AA979" s="1">
        <v>33000</v>
      </c>
      <c r="AB979" s="1">
        <v>29700</v>
      </c>
      <c r="AC979">
        <v>10</v>
      </c>
      <c r="AD979" t="b">
        <v>1</v>
      </c>
      <c r="AE979">
        <v>10</v>
      </c>
      <c r="AF979" t="s">
        <v>9</v>
      </c>
      <c r="AG979">
        <v>1</v>
      </c>
      <c r="AH979" s="1">
        <v>29700</v>
      </c>
      <c r="AI979" s="1">
        <v>270000</v>
      </c>
      <c r="AJ979" s="1">
        <v>27000</v>
      </c>
      <c r="AK979" s="1">
        <v>297000</v>
      </c>
      <c r="AL979" s="2">
        <v>270000</v>
      </c>
      <c r="AM979" s="2">
        <v>27000</v>
      </c>
      <c r="AN979" s="22">
        <v>297000</v>
      </c>
      <c r="AP979" t="s">
        <v>84</v>
      </c>
      <c r="AQ979">
        <v>10</v>
      </c>
      <c r="AR979" t="s">
        <v>221</v>
      </c>
      <c r="AS979" t="s">
        <v>981</v>
      </c>
      <c r="AT979" t="b">
        <v>0</v>
      </c>
      <c r="AU979" t="s">
        <v>81</v>
      </c>
      <c r="AW979" t="s">
        <v>222</v>
      </c>
      <c r="AY979" t="s">
        <v>85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297000</v>
      </c>
      <c r="BP979" t="s">
        <v>181</v>
      </c>
      <c r="BS979">
        <v>0</v>
      </c>
      <c r="BW979" s="24" t="str">
        <f ca="1">VLOOKUP(BX979,Data!B:D,3,0)</f>
        <v>김화니</v>
      </c>
      <c r="BX979" s="24" t="str">
        <f>IFERROR(VLOOKUP(M979, 할인점점포등록!E:I, 5, 0), M979)</f>
        <v>신덕약품</v>
      </c>
    </row>
    <row r="980" spans="3:76" ht="16.5" customHeight="1" x14ac:dyDescent="0.3">
      <c r="C980" t="b">
        <v>1</v>
      </c>
      <c r="E980" t="s">
        <v>211</v>
      </c>
      <c r="F980">
        <v>202610120007</v>
      </c>
      <c r="G980" s="21">
        <v>46307</v>
      </c>
      <c r="H980" t="s">
        <v>82</v>
      </c>
      <c r="I980" t="s">
        <v>83</v>
      </c>
      <c r="J980" s="20" t="s">
        <v>212</v>
      </c>
      <c r="K980" s="20" t="s">
        <v>213</v>
      </c>
      <c r="L980" t="s">
        <v>554</v>
      </c>
      <c r="M980" s="20" t="s">
        <v>554</v>
      </c>
      <c r="O980" t="s">
        <v>1740</v>
      </c>
      <c r="P980" t="s">
        <v>554</v>
      </c>
      <c r="R980" t="b">
        <v>0</v>
      </c>
      <c r="S980" t="s">
        <v>263</v>
      </c>
      <c r="T980" t="s">
        <v>264</v>
      </c>
      <c r="U980">
        <v>28</v>
      </c>
      <c r="V980" t="s">
        <v>234</v>
      </c>
      <c r="W980" t="s">
        <v>235</v>
      </c>
      <c r="X980" t="s">
        <v>236</v>
      </c>
      <c r="Z980" t="s">
        <v>84</v>
      </c>
      <c r="AA980" s="1">
        <v>18172</v>
      </c>
      <c r="AB980" s="1">
        <v>16355</v>
      </c>
      <c r="AC980">
        <v>20</v>
      </c>
      <c r="AD980" t="b">
        <v>1</v>
      </c>
      <c r="AE980">
        <v>10</v>
      </c>
      <c r="AF980" t="s">
        <v>9</v>
      </c>
      <c r="AG980">
        <v>1</v>
      </c>
      <c r="AH980" s="1">
        <v>16355</v>
      </c>
      <c r="AI980" s="1">
        <v>297364</v>
      </c>
      <c r="AJ980" s="1">
        <v>29736</v>
      </c>
      <c r="AK980" s="1">
        <v>327100</v>
      </c>
      <c r="AL980" s="2">
        <v>297364</v>
      </c>
      <c r="AM980" s="2">
        <v>29736</v>
      </c>
      <c r="AN980" s="22">
        <v>327100</v>
      </c>
      <c r="AP980" t="s">
        <v>84</v>
      </c>
      <c r="AQ980">
        <v>20</v>
      </c>
      <c r="AR980" t="s">
        <v>221</v>
      </c>
      <c r="AS980">
        <v>26001</v>
      </c>
      <c r="AT980" t="b">
        <v>0</v>
      </c>
      <c r="AU980" t="s">
        <v>81</v>
      </c>
      <c r="AW980" t="s">
        <v>222</v>
      </c>
      <c r="AY980" t="s">
        <v>85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327100</v>
      </c>
      <c r="BP980" t="s">
        <v>181</v>
      </c>
      <c r="BS980">
        <v>0</v>
      </c>
      <c r="BW980" s="24" t="str">
        <f ca="1">VLOOKUP(BX980,Data!B:D,3,0)</f>
        <v>김화니</v>
      </c>
      <c r="BX980" s="24" t="str">
        <f>IFERROR(VLOOKUP(M980, 할인점점포등록!E:I, 5, 0), M980)</f>
        <v>신덕약품</v>
      </c>
    </row>
    <row r="981" spans="3:76" ht="16.5" customHeight="1" x14ac:dyDescent="0.3">
      <c r="C981" t="b">
        <v>1</v>
      </c>
      <c r="E981" t="s">
        <v>211</v>
      </c>
      <c r="F981">
        <v>202610120008</v>
      </c>
      <c r="G981" s="21">
        <v>46307</v>
      </c>
      <c r="H981" t="s">
        <v>82</v>
      </c>
      <c r="I981" t="s">
        <v>83</v>
      </c>
      <c r="J981" s="20" t="s">
        <v>212</v>
      </c>
      <c r="K981" s="20" t="s">
        <v>213</v>
      </c>
      <c r="L981" t="s">
        <v>331</v>
      </c>
      <c r="M981" s="20" t="s">
        <v>331</v>
      </c>
      <c r="O981" t="s">
        <v>332</v>
      </c>
      <c r="P981" t="s">
        <v>411</v>
      </c>
      <c r="R981" t="b">
        <v>0</v>
      </c>
      <c r="S981" t="s">
        <v>317</v>
      </c>
      <c r="T981" t="s">
        <v>318</v>
      </c>
      <c r="U981">
        <v>21</v>
      </c>
      <c r="V981" t="s">
        <v>218</v>
      </c>
      <c r="W981" t="s">
        <v>219</v>
      </c>
      <c r="X981" t="s">
        <v>225</v>
      </c>
      <c r="Z981" t="s">
        <v>84</v>
      </c>
      <c r="AA981" s="1">
        <v>33600</v>
      </c>
      <c r="AB981" s="1">
        <v>30240</v>
      </c>
      <c r="AC981">
        <v>3</v>
      </c>
      <c r="AD981" t="b">
        <v>1</v>
      </c>
      <c r="AE981">
        <v>10</v>
      </c>
      <c r="AF981" t="s">
        <v>9</v>
      </c>
      <c r="AG981">
        <v>1</v>
      </c>
      <c r="AH981" s="1">
        <v>30240</v>
      </c>
      <c r="AI981" s="1">
        <v>82473</v>
      </c>
      <c r="AJ981" s="1">
        <v>8247</v>
      </c>
      <c r="AK981" s="1">
        <v>90720</v>
      </c>
      <c r="AL981" s="2">
        <v>82473</v>
      </c>
      <c r="AM981" s="2">
        <v>8247</v>
      </c>
      <c r="AN981" s="22">
        <v>90720</v>
      </c>
      <c r="AP981" t="s">
        <v>84</v>
      </c>
      <c r="AQ981">
        <v>3</v>
      </c>
      <c r="AR981" t="s">
        <v>221</v>
      </c>
      <c r="AS981">
        <v>26001</v>
      </c>
      <c r="AT981" t="b">
        <v>0</v>
      </c>
      <c r="AU981" t="s">
        <v>81</v>
      </c>
      <c r="AW981" t="s">
        <v>222</v>
      </c>
      <c r="AY981" t="s">
        <v>85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90720</v>
      </c>
      <c r="BP981" t="s">
        <v>181</v>
      </c>
      <c r="BS981">
        <v>0</v>
      </c>
      <c r="BU981" t="s">
        <v>413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211</v>
      </c>
      <c r="F982">
        <v>202610120008</v>
      </c>
      <c r="G982" s="21">
        <v>46307</v>
      </c>
      <c r="H982" t="s">
        <v>82</v>
      </c>
      <c r="I982" t="s">
        <v>83</v>
      </c>
      <c r="J982" s="20" t="s">
        <v>212</v>
      </c>
      <c r="K982" s="20" t="s">
        <v>213</v>
      </c>
      <c r="L982" t="s">
        <v>331</v>
      </c>
      <c r="M982" s="20" t="s">
        <v>331</v>
      </c>
      <c r="O982" t="s">
        <v>332</v>
      </c>
      <c r="P982" t="s">
        <v>411</v>
      </c>
      <c r="R982" t="b">
        <v>0</v>
      </c>
      <c r="S982" t="s">
        <v>245</v>
      </c>
      <c r="T982" t="s">
        <v>246</v>
      </c>
      <c r="U982">
        <v>300</v>
      </c>
      <c r="V982" t="s">
        <v>218</v>
      </c>
      <c r="W982" t="s">
        <v>219</v>
      </c>
      <c r="X982" t="s">
        <v>225</v>
      </c>
      <c r="Z982" t="s">
        <v>84</v>
      </c>
      <c r="AA982" s="1">
        <v>61500</v>
      </c>
      <c r="AB982" s="1">
        <v>55350</v>
      </c>
      <c r="AC982">
        <v>5</v>
      </c>
      <c r="AD982" t="b">
        <v>1</v>
      </c>
      <c r="AE982">
        <v>10</v>
      </c>
      <c r="AF982" t="s">
        <v>9</v>
      </c>
      <c r="AG982">
        <v>1</v>
      </c>
      <c r="AH982" s="1">
        <v>55350</v>
      </c>
      <c r="AI982" s="1">
        <v>251591</v>
      </c>
      <c r="AJ982" s="1">
        <v>25159</v>
      </c>
      <c r="AK982" s="1">
        <v>276750</v>
      </c>
      <c r="AL982" s="2">
        <v>251591</v>
      </c>
      <c r="AM982" s="2">
        <v>25159</v>
      </c>
      <c r="AN982" s="22">
        <v>276750</v>
      </c>
      <c r="AP982" t="s">
        <v>84</v>
      </c>
      <c r="AQ982">
        <v>5</v>
      </c>
      <c r="AR982" t="s">
        <v>221</v>
      </c>
      <c r="AS982" t="s">
        <v>273</v>
      </c>
      <c r="AT982" t="b">
        <v>0</v>
      </c>
      <c r="AU982" t="s">
        <v>81</v>
      </c>
      <c r="AW982" t="s">
        <v>222</v>
      </c>
      <c r="AY982" t="s">
        <v>85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276750</v>
      </c>
      <c r="BP982" t="s">
        <v>181</v>
      </c>
      <c r="BS982">
        <v>0</v>
      </c>
      <c r="BU982" t="s">
        <v>413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211</v>
      </c>
      <c r="F983">
        <v>202610120008</v>
      </c>
      <c r="G983" s="21">
        <v>46307</v>
      </c>
      <c r="H983" t="s">
        <v>82</v>
      </c>
      <c r="I983" t="s">
        <v>83</v>
      </c>
      <c r="J983" s="20" t="s">
        <v>212</v>
      </c>
      <c r="K983" s="20" t="s">
        <v>213</v>
      </c>
      <c r="L983" t="s">
        <v>331</v>
      </c>
      <c r="M983" s="20" t="s">
        <v>331</v>
      </c>
      <c r="O983" t="s">
        <v>332</v>
      </c>
      <c r="P983" t="s">
        <v>411</v>
      </c>
      <c r="R983" t="b">
        <v>0</v>
      </c>
      <c r="S983" t="s">
        <v>367</v>
      </c>
      <c r="T983" t="s">
        <v>368</v>
      </c>
      <c r="U983">
        <v>100</v>
      </c>
      <c r="V983" t="s">
        <v>234</v>
      </c>
      <c r="W983" t="s">
        <v>235</v>
      </c>
      <c r="X983" t="s">
        <v>236</v>
      </c>
      <c r="Z983" t="s">
        <v>84</v>
      </c>
      <c r="AA983" s="1">
        <v>30000</v>
      </c>
      <c r="AB983" s="1">
        <v>27000</v>
      </c>
      <c r="AC983">
        <v>10</v>
      </c>
      <c r="AD983" t="b">
        <v>1</v>
      </c>
      <c r="AE983">
        <v>10</v>
      </c>
      <c r="AF983" t="s">
        <v>9</v>
      </c>
      <c r="AG983">
        <v>1</v>
      </c>
      <c r="AH983" s="1">
        <v>27000</v>
      </c>
      <c r="AI983" s="1">
        <v>245455</v>
      </c>
      <c r="AJ983" s="1">
        <v>24545</v>
      </c>
      <c r="AK983" s="1">
        <v>270000</v>
      </c>
      <c r="AL983" s="2">
        <v>245455</v>
      </c>
      <c r="AM983" s="2">
        <v>24545</v>
      </c>
      <c r="AN983" s="22">
        <v>270000</v>
      </c>
      <c r="AP983" t="s">
        <v>84</v>
      </c>
      <c r="AQ983">
        <v>10</v>
      </c>
      <c r="AR983" t="s">
        <v>221</v>
      </c>
      <c r="AS983">
        <v>25003</v>
      </c>
      <c r="AT983" t="b">
        <v>0</v>
      </c>
      <c r="AU983" t="s">
        <v>81</v>
      </c>
      <c r="AW983" t="s">
        <v>222</v>
      </c>
      <c r="AY983" t="s">
        <v>85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270000</v>
      </c>
      <c r="BP983" t="s">
        <v>181</v>
      </c>
      <c r="BS983">
        <v>0</v>
      </c>
      <c r="BU983" t="s">
        <v>413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211</v>
      </c>
      <c r="F984">
        <v>202610120008</v>
      </c>
      <c r="G984" s="21">
        <v>46307</v>
      </c>
      <c r="H984" t="s">
        <v>82</v>
      </c>
      <c r="I984" t="s">
        <v>83</v>
      </c>
      <c r="J984" s="20" t="s">
        <v>212</v>
      </c>
      <c r="K984" s="20" t="s">
        <v>213</v>
      </c>
      <c r="L984" t="s">
        <v>331</v>
      </c>
      <c r="M984" s="20" t="s">
        <v>331</v>
      </c>
      <c r="O984" t="s">
        <v>332</v>
      </c>
      <c r="P984" t="s">
        <v>411</v>
      </c>
      <c r="R984" t="b">
        <v>0</v>
      </c>
      <c r="S984" t="s">
        <v>369</v>
      </c>
      <c r="T984" t="s">
        <v>370</v>
      </c>
      <c r="U984">
        <v>60</v>
      </c>
      <c r="V984" t="s">
        <v>234</v>
      </c>
      <c r="W984" t="s">
        <v>235</v>
      </c>
      <c r="X984" t="s">
        <v>236</v>
      </c>
      <c r="Z984" t="s">
        <v>84</v>
      </c>
      <c r="AA984" s="1">
        <v>28980</v>
      </c>
      <c r="AB984" s="1">
        <v>26082</v>
      </c>
      <c r="AC984">
        <v>30</v>
      </c>
      <c r="AD984" t="b">
        <v>1</v>
      </c>
      <c r="AE984">
        <v>10</v>
      </c>
      <c r="AF984" t="s">
        <v>9</v>
      </c>
      <c r="AG984">
        <v>1</v>
      </c>
      <c r="AH984" s="1">
        <v>26082</v>
      </c>
      <c r="AI984" s="1">
        <v>711327</v>
      </c>
      <c r="AJ984" s="1">
        <v>71133</v>
      </c>
      <c r="AK984" s="1">
        <v>782460</v>
      </c>
      <c r="AL984" s="2">
        <v>711327</v>
      </c>
      <c r="AM984" s="2">
        <v>71133</v>
      </c>
      <c r="AN984" s="22">
        <v>782460</v>
      </c>
      <c r="AP984" t="s">
        <v>84</v>
      </c>
      <c r="AQ984">
        <v>30</v>
      </c>
      <c r="AR984" t="s">
        <v>221</v>
      </c>
      <c r="AS984">
        <v>26002</v>
      </c>
      <c r="AT984" t="b">
        <v>0</v>
      </c>
      <c r="AU984" t="s">
        <v>81</v>
      </c>
      <c r="AW984" t="s">
        <v>222</v>
      </c>
      <c r="AY984" t="s">
        <v>85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782460</v>
      </c>
      <c r="BP984" t="s">
        <v>181</v>
      </c>
      <c r="BS984">
        <v>0</v>
      </c>
      <c r="BU984" t="s">
        <v>413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211</v>
      </c>
      <c r="F985">
        <v>202610120008</v>
      </c>
      <c r="G985" s="21">
        <v>46307</v>
      </c>
      <c r="H985" t="s">
        <v>82</v>
      </c>
      <c r="I985" t="s">
        <v>83</v>
      </c>
      <c r="J985" s="20" t="s">
        <v>212</v>
      </c>
      <c r="K985" s="20" t="s">
        <v>213</v>
      </c>
      <c r="L985" t="s">
        <v>331</v>
      </c>
      <c r="M985" s="20" t="s">
        <v>331</v>
      </c>
      <c r="O985" t="s">
        <v>332</v>
      </c>
      <c r="P985" t="s">
        <v>411</v>
      </c>
      <c r="R985" t="b">
        <v>0</v>
      </c>
      <c r="S985" t="s">
        <v>238</v>
      </c>
      <c r="T985" t="s">
        <v>233</v>
      </c>
      <c r="U985">
        <v>90</v>
      </c>
      <c r="V985" t="s">
        <v>234</v>
      </c>
      <c r="W985" t="s">
        <v>235</v>
      </c>
      <c r="X985" t="s">
        <v>236</v>
      </c>
      <c r="Z985" t="s">
        <v>84</v>
      </c>
      <c r="AA985" s="1">
        <v>63000</v>
      </c>
      <c r="AB985" s="1">
        <v>56700</v>
      </c>
      <c r="AC985">
        <v>20</v>
      </c>
      <c r="AD985" t="b">
        <v>1</v>
      </c>
      <c r="AE985">
        <v>10</v>
      </c>
      <c r="AF985" t="s">
        <v>9</v>
      </c>
      <c r="AG985">
        <v>1</v>
      </c>
      <c r="AH985" s="1">
        <v>56700</v>
      </c>
      <c r="AI985" s="1">
        <v>1030909</v>
      </c>
      <c r="AJ985" s="1">
        <v>103091</v>
      </c>
      <c r="AK985" s="1">
        <v>1134000</v>
      </c>
      <c r="AL985" s="2">
        <v>1030909</v>
      </c>
      <c r="AM985" s="2">
        <v>103091</v>
      </c>
      <c r="AN985" s="22">
        <v>1134000</v>
      </c>
      <c r="AP985" t="s">
        <v>84</v>
      </c>
      <c r="AQ985">
        <v>20</v>
      </c>
      <c r="AR985" t="s">
        <v>221</v>
      </c>
      <c r="AS985" t="s">
        <v>239</v>
      </c>
      <c r="AT985" t="b">
        <v>0</v>
      </c>
      <c r="AU985" t="s">
        <v>81</v>
      </c>
      <c r="AW985" t="s">
        <v>222</v>
      </c>
      <c r="AY985" t="s">
        <v>85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1134000</v>
      </c>
      <c r="BP985" t="s">
        <v>181</v>
      </c>
      <c r="BS985">
        <v>0</v>
      </c>
      <c r="BU985" t="s">
        <v>413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211</v>
      </c>
      <c r="F986">
        <v>202610120008</v>
      </c>
      <c r="G986" s="21">
        <v>46307</v>
      </c>
      <c r="H986" t="s">
        <v>82</v>
      </c>
      <c r="I986" t="s">
        <v>83</v>
      </c>
      <c r="J986" s="20" t="s">
        <v>212</v>
      </c>
      <c r="K986" s="20" t="s">
        <v>213</v>
      </c>
      <c r="L986" t="s">
        <v>331</v>
      </c>
      <c r="M986" s="20" t="s">
        <v>331</v>
      </c>
      <c r="O986" t="s">
        <v>332</v>
      </c>
      <c r="P986" t="s">
        <v>411</v>
      </c>
      <c r="R986" t="b">
        <v>0</v>
      </c>
      <c r="S986" t="s">
        <v>328</v>
      </c>
      <c r="T986" t="s">
        <v>329</v>
      </c>
      <c r="U986">
        <v>300</v>
      </c>
      <c r="V986" t="s">
        <v>234</v>
      </c>
      <c r="W986" t="s">
        <v>235</v>
      </c>
      <c r="X986" t="s">
        <v>330</v>
      </c>
      <c r="Z986" t="s">
        <v>84</v>
      </c>
      <c r="AA986" s="1">
        <v>111600</v>
      </c>
      <c r="AB986" s="1">
        <v>100440</v>
      </c>
      <c r="AC986">
        <v>5</v>
      </c>
      <c r="AD986" t="b">
        <v>1</v>
      </c>
      <c r="AE986">
        <v>10</v>
      </c>
      <c r="AF986" t="s">
        <v>9</v>
      </c>
      <c r="AG986">
        <v>1</v>
      </c>
      <c r="AH986" s="1">
        <v>100440</v>
      </c>
      <c r="AI986" s="1">
        <v>456545</v>
      </c>
      <c r="AJ986" s="1">
        <v>45655</v>
      </c>
      <c r="AK986" s="1">
        <v>502200</v>
      </c>
      <c r="AL986" s="2">
        <v>456545</v>
      </c>
      <c r="AM986" s="2">
        <v>45655</v>
      </c>
      <c r="AN986" s="22">
        <v>502200</v>
      </c>
      <c r="AP986" t="s">
        <v>84</v>
      </c>
      <c r="AQ986">
        <v>5</v>
      </c>
      <c r="AR986" t="s">
        <v>221</v>
      </c>
      <c r="AS986">
        <v>25003</v>
      </c>
      <c r="AT986" t="b">
        <v>0</v>
      </c>
      <c r="AU986" t="s">
        <v>81</v>
      </c>
      <c r="AW986" t="s">
        <v>222</v>
      </c>
      <c r="AY986" t="s">
        <v>85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502200</v>
      </c>
      <c r="BP986" t="s">
        <v>181</v>
      </c>
      <c r="BS986">
        <v>0</v>
      </c>
      <c r="BU986" t="s">
        <v>413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211</v>
      </c>
      <c r="F987">
        <v>202610120009</v>
      </c>
      <c r="G987" s="21">
        <v>46307</v>
      </c>
      <c r="H987" t="s">
        <v>82</v>
      </c>
      <c r="I987" t="s">
        <v>83</v>
      </c>
      <c r="J987" s="20" t="s">
        <v>212</v>
      </c>
      <c r="K987" s="20" t="s">
        <v>213</v>
      </c>
      <c r="L987" t="s">
        <v>540</v>
      </c>
      <c r="M987" s="20" t="s">
        <v>540</v>
      </c>
      <c r="O987" t="s">
        <v>541</v>
      </c>
      <c r="P987" t="s">
        <v>540</v>
      </c>
      <c r="R987" t="b">
        <v>0</v>
      </c>
      <c r="S987" t="s">
        <v>263</v>
      </c>
      <c r="T987" t="s">
        <v>264</v>
      </c>
      <c r="U987">
        <v>28</v>
      </c>
      <c r="V987" t="s">
        <v>234</v>
      </c>
      <c r="W987" t="s">
        <v>235</v>
      </c>
      <c r="X987" t="s">
        <v>236</v>
      </c>
      <c r="Z987" t="s">
        <v>84</v>
      </c>
      <c r="AA987" s="1">
        <v>18172</v>
      </c>
      <c r="AB987" s="1">
        <v>16355</v>
      </c>
      <c r="AC987">
        <v>30</v>
      </c>
      <c r="AD987" t="b">
        <v>1</v>
      </c>
      <c r="AE987">
        <v>10</v>
      </c>
      <c r="AF987" t="s">
        <v>9</v>
      </c>
      <c r="AG987">
        <v>1</v>
      </c>
      <c r="AH987" s="1">
        <v>16355</v>
      </c>
      <c r="AI987" s="1">
        <v>446045</v>
      </c>
      <c r="AJ987" s="1">
        <v>44605</v>
      </c>
      <c r="AK987" s="1">
        <v>490650</v>
      </c>
      <c r="AL987" s="2">
        <v>446045</v>
      </c>
      <c r="AM987" s="2">
        <v>44605</v>
      </c>
      <c r="AN987" s="22">
        <v>490650</v>
      </c>
      <c r="AP987" t="s">
        <v>84</v>
      </c>
      <c r="AQ987">
        <v>30</v>
      </c>
      <c r="AR987" t="s">
        <v>221</v>
      </c>
      <c r="AS987">
        <v>26001</v>
      </c>
      <c r="AT987" t="b">
        <v>0</v>
      </c>
      <c r="AU987" t="s">
        <v>81</v>
      </c>
      <c r="AW987" t="s">
        <v>222</v>
      </c>
      <c r="AY987" t="s">
        <v>85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490650</v>
      </c>
      <c r="BP987" t="s">
        <v>181</v>
      </c>
      <c r="BS987">
        <v>0</v>
      </c>
      <c r="BW987" s="24" t="str">
        <f ca="1">VLOOKUP(BX987,Data!B:D,3,0)</f>
        <v>김화니</v>
      </c>
      <c r="BX987" s="24" t="str">
        <f>IFERROR(VLOOKUP(M987, 할인점점포등록!E:I, 5, 0), M987)</f>
        <v>연성약품</v>
      </c>
    </row>
    <row r="988" spans="3:76" ht="16.5" customHeight="1" x14ac:dyDescent="0.3">
      <c r="C988" t="b">
        <v>1</v>
      </c>
      <c r="E988" t="s">
        <v>211</v>
      </c>
      <c r="F988">
        <v>202610120009</v>
      </c>
      <c r="G988" s="21">
        <v>46307</v>
      </c>
      <c r="H988" t="s">
        <v>82</v>
      </c>
      <c r="I988" t="s">
        <v>83</v>
      </c>
      <c r="J988" s="20" t="s">
        <v>212</v>
      </c>
      <c r="K988" s="20" t="s">
        <v>213</v>
      </c>
      <c r="L988" t="s">
        <v>540</v>
      </c>
      <c r="M988" s="20" t="s">
        <v>540</v>
      </c>
      <c r="O988" t="s">
        <v>541</v>
      </c>
      <c r="P988" t="s">
        <v>540</v>
      </c>
      <c r="R988" t="b">
        <v>0</v>
      </c>
      <c r="S988" t="s">
        <v>367</v>
      </c>
      <c r="T988" t="s">
        <v>368</v>
      </c>
      <c r="U988">
        <v>100</v>
      </c>
      <c r="V988" t="s">
        <v>234</v>
      </c>
      <c r="W988" t="s">
        <v>235</v>
      </c>
      <c r="X988" t="s">
        <v>236</v>
      </c>
      <c r="Z988" t="s">
        <v>84</v>
      </c>
      <c r="AA988" s="1">
        <v>30000</v>
      </c>
      <c r="AB988" s="1">
        <v>27000</v>
      </c>
      <c r="AC988">
        <v>10</v>
      </c>
      <c r="AD988" t="b">
        <v>1</v>
      </c>
      <c r="AE988">
        <v>10</v>
      </c>
      <c r="AF988" t="s">
        <v>9</v>
      </c>
      <c r="AG988">
        <v>1</v>
      </c>
      <c r="AH988" s="1">
        <v>27000</v>
      </c>
      <c r="AI988" s="1">
        <v>245455</v>
      </c>
      <c r="AJ988" s="1">
        <v>24545</v>
      </c>
      <c r="AK988" s="1">
        <v>270000</v>
      </c>
      <c r="AL988" s="2">
        <v>245455</v>
      </c>
      <c r="AM988" s="2">
        <v>24545</v>
      </c>
      <c r="AN988" s="22">
        <v>270000</v>
      </c>
      <c r="AP988" t="s">
        <v>84</v>
      </c>
      <c r="AQ988">
        <v>10</v>
      </c>
      <c r="AR988" t="s">
        <v>221</v>
      </c>
      <c r="AS988">
        <v>25003</v>
      </c>
      <c r="AT988" t="b">
        <v>0</v>
      </c>
      <c r="AU988" t="s">
        <v>81</v>
      </c>
      <c r="AW988" t="s">
        <v>222</v>
      </c>
      <c r="AY988" t="s">
        <v>85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270000</v>
      </c>
      <c r="BP988" t="s">
        <v>181</v>
      </c>
      <c r="BS988">
        <v>0</v>
      </c>
      <c r="BW988" s="24" t="str">
        <f ca="1">VLOOKUP(BX988,Data!B:D,3,0)</f>
        <v>김화니</v>
      </c>
      <c r="BX988" s="24" t="str">
        <f>IFERROR(VLOOKUP(M988, 할인점점포등록!E:I, 5, 0), M988)</f>
        <v>연성약품</v>
      </c>
    </row>
    <row r="989" spans="3:76" ht="16.5" customHeight="1" x14ac:dyDescent="0.3">
      <c r="C989" t="b">
        <v>1</v>
      </c>
      <c r="E989" t="s">
        <v>211</v>
      </c>
      <c r="F989">
        <v>202610120009</v>
      </c>
      <c r="G989" s="21">
        <v>46307</v>
      </c>
      <c r="H989" t="s">
        <v>82</v>
      </c>
      <c r="I989" t="s">
        <v>83</v>
      </c>
      <c r="J989" s="20" t="s">
        <v>212</v>
      </c>
      <c r="K989" s="20" t="s">
        <v>213</v>
      </c>
      <c r="L989" t="s">
        <v>540</v>
      </c>
      <c r="M989" s="20" t="s">
        <v>540</v>
      </c>
      <c r="O989" t="s">
        <v>541</v>
      </c>
      <c r="P989" t="s">
        <v>540</v>
      </c>
      <c r="R989" t="b">
        <v>0</v>
      </c>
      <c r="S989" t="s">
        <v>369</v>
      </c>
      <c r="T989" t="s">
        <v>370</v>
      </c>
      <c r="U989">
        <v>60</v>
      </c>
      <c r="V989" t="s">
        <v>234</v>
      </c>
      <c r="W989" t="s">
        <v>235</v>
      </c>
      <c r="X989" t="s">
        <v>236</v>
      </c>
      <c r="Z989" t="s">
        <v>84</v>
      </c>
      <c r="AA989" s="1">
        <v>28980</v>
      </c>
      <c r="AB989" s="1">
        <v>26082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26082</v>
      </c>
      <c r="AI989" s="1">
        <v>118555</v>
      </c>
      <c r="AJ989" s="1">
        <v>11855</v>
      </c>
      <c r="AK989" s="1">
        <v>130410</v>
      </c>
      <c r="AL989" s="2">
        <v>118555</v>
      </c>
      <c r="AM989" s="2">
        <v>11855</v>
      </c>
      <c r="AN989" s="22">
        <v>130410</v>
      </c>
      <c r="AP989" t="s">
        <v>84</v>
      </c>
      <c r="AQ989">
        <v>5</v>
      </c>
      <c r="AR989" t="s">
        <v>221</v>
      </c>
      <c r="AS989">
        <v>26002</v>
      </c>
      <c r="AT989" t="b">
        <v>0</v>
      </c>
      <c r="AU989" t="s">
        <v>81</v>
      </c>
      <c r="AW989" t="s">
        <v>222</v>
      </c>
      <c r="AY989" t="s">
        <v>85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130410</v>
      </c>
      <c r="BP989" t="s">
        <v>181</v>
      </c>
      <c r="BS989">
        <v>0</v>
      </c>
      <c r="BW989" s="24" t="str">
        <f ca="1">VLOOKUP(BX989,Data!B:D,3,0)</f>
        <v>김화니</v>
      </c>
      <c r="BX989" s="24" t="str">
        <f>IFERROR(VLOOKUP(M989, 할인점점포등록!E:I, 5, 0), M989)</f>
        <v>연성약품</v>
      </c>
    </row>
    <row r="990" spans="3:76" ht="16.5" customHeight="1" x14ac:dyDescent="0.3">
      <c r="C990" t="b">
        <v>1</v>
      </c>
      <c r="E990" t="s">
        <v>211</v>
      </c>
      <c r="F990">
        <v>202610120010</v>
      </c>
      <c r="G990" s="21">
        <v>46307</v>
      </c>
      <c r="H990" t="s">
        <v>82</v>
      </c>
      <c r="I990" t="s">
        <v>83</v>
      </c>
      <c r="J990" s="20" t="s">
        <v>212</v>
      </c>
      <c r="K990" s="20" t="s">
        <v>213</v>
      </c>
      <c r="L990" t="s">
        <v>417</v>
      </c>
      <c r="M990" s="20" t="s">
        <v>417</v>
      </c>
      <c r="O990" t="s">
        <v>418</v>
      </c>
      <c r="P990" t="s">
        <v>417</v>
      </c>
      <c r="R990" t="b">
        <v>0</v>
      </c>
      <c r="S990" t="s">
        <v>343</v>
      </c>
      <c r="T990" t="s">
        <v>325</v>
      </c>
      <c r="U990">
        <v>100</v>
      </c>
      <c r="V990" t="s">
        <v>218</v>
      </c>
      <c r="W990" t="s">
        <v>219</v>
      </c>
      <c r="X990" t="s">
        <v>225</v>
      </c>
      <c r="Z990" t="s">
        <v>84</v>
      </c>
      <c r="AA990" s="1">
        <v>175100</v>
      </c>
      <c r="AB990" s="1">
        <v>157590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157590</v>
      </c>
      <c r="AI990" s="1">
        <v>716318</v>
      </c>
      <c r="AJ990" s="1">
        <v>71632</v>
      </c>
      <c r="AK990" s="1">
        <v>787950</v>
      </c>
      <c r="AL990" s="2">
        <v>716318</v>
      </c>
      <c r="AM990" s="2">
        <v>71632</v>
      </c>
      <c r="AN990" s="22">
        <v>787950</v>
      </c>
      <c r="AP990" t="s">
        <v>84</v>
      </c>
      <c r="AQ990">
        <v>5</v>
      </c>
      <c r="AR990" t="s">
        <v>221</v>
      </c>
      <c r="AS990" t="s">
        <v>344</v>
      </c>
      <c r="AT990" t="b">
        <v>0</v>
      </c>
      <c r="AU990" t="s">
        <v>81</v>
      </c>
      <c r="AW990" t="s">
        <v>222</v>
      </c>
      <c r="AY990" t="s">
        <v>85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787950</v>
      </c>
      <c r="BP990" t="s">
        <v>181</v>
      </c>
      <c r="BS990">
        <v>0</v>
      </c>
      <c r="BW990" s="24" t="str">
        <f ca="1">VLOOKUP(BX990,Data!B:D,3,0)</f>
        <v>김화니</v>
      </c>
      <c r="BX990" s="24" t="str">
        <f>IFERROR(VLOOKUP(M990, 할인점점포등록!E:I, 5, 0), M990)</f>
        <v>태전약품판매</v>
      </c>
    </row>
    <row r="991" spans="3:76" ht="16.5" customHeight="1" x14ac:dyDescent="0.3">
      <c r="C991" t="b">
        <v>1</v>
      </c>
      <c r="E991" t="s">
        <v>211</v>
      </c>
      <c r="F991">
        <v>202610120010</v>
      </c>
      <c r="G991" s="21">
        <v>46307</v>
      </c>
      <c r="H991" t="s">
        <v>82</v>
      </c>
      <c r="I991" t="s">
        <v>83</v>
      </c>
      <c r="J991" s="20" t="s">
        <v>212</v>
      </c>
      <c r="K991" s="20" t="s">
        <v>213</v>
      </c>
      <c r="L991" t="s">
        <v>417</v>
      </c>
      <c r="M991" s="20" t="s">
        <v>417</v>
      </c>
      <c r="O991" t="s">
        <v>418</v>
      </c>
      <c r="P991" t="s">
        <v>417</v>
      </c>
      <c r="R991" t="b">
        <v>0</v>
      </c>
      <c r="S991" t="s">
        <v>294</v>
      </c>
      <c r="T991" t="s">
        <v>295</v>
      </c>
      <c r="U991">
        <v>21</v>
      </c>
      <c r="V991" t="s">
        <v>218</v>
      </c>
      <c r="W991" t="s">
        <v>219</v>
      </c>
      <c r="X991" t="s">
        <v>225</v>
      </c>
      <c r="Z991" t="s">
        <v>84</v>
      </c>
      <c r="AA991" s="1">
        <v>25200</v>
      </c>
      <c r="AB991" s="1">
        <v>22680</v>
      </c>
      <c r="AC991">
        <v>50</v>
      </c>
      <c r="AD991" t="b">
        <v>1</v>
      </c>
      <c r="AE991">
        <v>10</v>
      </c>
      <c r="AF991" t="s">
        <v>9</v>
      </c>
      <c r="AG991">
        <v>1</v>
      </c>
      <c r="AH991" s="1">
        <v>22680</v>
      </c>
      <c r="AI991" s="1">
        <v>1030909</v>
      </c>
      <c r="AJ991" s="1">
        <v>103091</v>
      </c>
      <c r="AK991" s="1">
        <v>1134000</v>
      </c>
      <c r="AL991" s="2">
        <v>1030909</v>
      </c>
      <c r="AM991" s="2">
        <v>103091</v>
      </c>
      <c r="AN991" s="22">
        <v>1134000</v>
      </c>
      <c r="AP991" t="s">
        <v>84</v>
      </c>
      <c r="AQ991">
        <v>50</v>
      </c>
      <c r="AR991" t="s">
        <v>221</v>
      </c>
      <c r="AS991">
        <v>26005</v>
      </c>
      <c r="AT991" t="b">
        <v>0</v>
      </c>
      <c r="AU991" t="s">
        <v>81</v>
      </c>
      <c r="AW991" t="s">
        <v>222</v>
      </c>
      <c r="AY991" t="s">
        <v>85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1134000</v>
      </c>
      <c r="BP991" t="s">
        <v>181</v>
      </c>
      <c r="BS991">
        <v>0</v>
      </c>
      <c r="BW991" s="24" t="str">
        <f ca="1">VLOOKUP(BX991,Data!B:D,3,0)</f>
        <v>김화니</v>
      </c>
      <c r="BX991" s="24" t="str">
        <f>IFERROR(VLOOKUP(M991, 할인점점포등록!E:I, 5, 0), M991)</f>
        <v>태전약품판매</v>
      </c>
    </row>
    <row r="992" spans="3:76" ht="16.5" customHeight="1" x14ac:dyDescent="0.3">
      <c r="C992" t="b">
        <v>1</v>
      </c>
      <c r="E992" t="s">
        <v>211</v>
      </c>
      <c r="F992">
        <v>202610120010</v>
      </c>
      <c r="G992" s="21">
        <v>46307</v>
      </c>
      <c r="H992" t="s">
        <v>82</v>
      </c>
      <c r="I992" t="s">
        <v>83</v>
      </c>
      <c r="J992" s="20" t="s">
        <v>212</v>
      </c>
      <c r="K992" s="20" t="s">
        <v>213</v>
      </c>
      <c r="L992" t="s">
        <v>417</v>
      </c>
      <c r="M992" s="20" t="s">
        <v>417</v>
      </c>
      <c r="O992" t="s">
        <v>418</v>
      </c>
      <c r="P992" t="s">
        <v>417</v>
      </c>
      <c r="R992" t="b">
        <v>0</v>
      </c>
      <c r="S992" t="s">
        <v>317</v>
      </c>
      <c r="T992" t="s">
        <v>318</v>
      </c>
      <c r="U992">
        <v>21</v>
      </c>
      <c r="V992" t="s">
        <v>218</v>
      </c>
      <c r="W992" t="s">
        <v>219</v>
      </c>
      <c r="X992" t="s">
        <v>225</v>
      </c>
      <c r="Z992" t="s">
        <v>84</v>
      </c>
      <c r="AA992" s="1">
        <v>33600</v>
      </c>
      <c r="AB992" s="1">
        <v>30240</v>
      </c>
      <c r="AC992">
        <v>100</v>
      </c>
      <c r="AD992" t="b">
        <v>1</v>
      </c>
      <c r="AE992">
        <v>10</v>
      </c>
      <c r="AF992" t="s">
        <v>9</v>
      </c>
      <c r="AG992">
        <v>1</v>
      </c>
      <c r="AH992" s="1">
        <v>30240</v>
      </c>
      <c r="AI992" s="1">
        <v>2749091</v>
      </c>
      <c r="AJ992" s="1">
        <v>274909</v>
      </c>
      <c r="AK992" s="1">
        <v>3024000</v>
      </c>
      <c r="AL992" s="2">
        <v>2749091</v>
      </c>
      <c r="AM992" s="2">
        <v>274909</v>
      </c>
      <c r="AN992" s="22">
        <v>3024000</v>
      </c>
      <c r="AP992" t="s">
        <v>84</v>
      </c>
      <c r="AQ992">
        <v>100</v>
      </c>
      <c r="AR992" t="s">
        <v>221</v>
      </c>
      <c r="AS992">
        <v>26001</v>
      </c>
      <c r="AT992" t="b">
        <v>0</v>
      </c>
      <c r="AU992" t="s">
        <v>81</v>
      </c>
      <c r="AW992" t="s">
        <v>222</v>
      </c>
      <c r="AY992" t="s">
        <v>85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3024000</v>
      </c>
      <c r="BP992" t="s">
        <v>181</v>
      </c>
      <c r="BS992">
        <v>0</v>
      </c>
      <c r="BW992" s="24" t="str">
        <f ca="1">VLOOKUP(BX992,Data!B:D,3,0)</f>
        <v>김화니</v>
      </c>
      <c r="BX992" s="24" t="str">
        <f>IFERROR(VLOOKUP(M992, 할인점점포등록!E:I, 5, 0), M992)</f>
        <v>태전약품판매</v>
      </c>
    </row>
    <row r="993" spans="3:76" ht="16.5" customHeight="1" x14ac:dyDescent="0.3">
      <c r="C993" t="b">
        <v>1</v>
      </c>
      <c r="E993" t="s">
        <v>211</v>
      </c>
      <c r="F993">
        <v>202610120010</v>
      </c>
      <c r="G993" s="21">
        <v>46307</v>
      </c>
      <c r="H993" t="s">
        <v>82</v>
      </c>
      <c r="I993" t="s">
        <v>83</v>
      </c>
      <c r="J993" s="20" t="s">
        <v>212</v>
      </c>
      <c r="K993" s="20" t="s">
        <v>213</v>
      </c>
      <c r="L993" t="s">
        <v>417</v>
      </c>
      <c r="M993" s="20" t="s">
        <v>417</v>
      </c>
      <c r="O993" t="s">
        <v>418</v>
      </c>
      <c r="P993" t="s">
        <v>417</v>
      </c>
      <c r="R993" t="b">
        <v>0</v>
      </c>
      <c r="S993" t="s">
        <v>267</v>
      </c>
      <c r="T993" t="s">
        <v>224</v>
      </c>
      <c r="U993">
        <v>30</v>
      </c>
      <c r="V993" t="s">
        <v>218</v>
      </c>
      <c r="W993" t="s">
        <v>219</v>
      </c>
      <c r="X993" t="s">
        <v>225</v>
      </c>
      <c r="Z993" t="s">
        <v>84</v>
      </c>
      <c r="AA993" s="1">
        <v>4440</v>
      </c>
      <c r="AB993" s="1">
        <v>3996</v>
      </c>
      <c r="AC993">
        <v>10</v>
      </c>
      <c r="AD993" t="b">
        <v>1</v>
      </c>
      <c r="AE993">
        <v>10</v>
      </c>
      <c r="AF993" t="s">
        <v>9</v>
      </c>
      <c r="AG993">
        <v>1</v>
      </c>
      <c r="AH993" s="1">
        <v>3996</v>
      </c>
      <c r="AI993" s="1">
        <v>36327</v>
      </c>
      <c r="AJ993" s="1">
        <v>3633</v>
      </c>
      <c r="AK993" s="1">
        <v>39960</v>
      </c>
      <c r="AL993" s="2">
        <v>36327</v>
      </c>
      <c r="AM993" s="2">
        <v>3633</v>
      </c>
      <c r="AN993" s="22">
        <v>39960</v>
      </c>
      <c r="AP993" t="s">
        <v>84</v>
      </c>
      <c r="AQ993">
        <v>10</v>
      </c>
      <c r="AR993" t="s">
        <v>221</v>
      </c>
      <c r="AS993" t="s">
        <v>268</v>
      </c>
      <c r="AT993" t="b">
        <v>0</v>
      </c>
      <c r="AU993" t="s">
        <v>81</v>
      </c>
      <c r="AW993" t="s">
        <v>222</v>
      </c>
      <c r="AY993" t="s">
        <v>85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39960</v>
      </c>
      <c r="BP993" t="s">
        <v>181</v>
      </c>
      <c r="BS993">
        <v>0</v>
      </c>
      <c r="BW993" s="24" t="str">
        <f ca="1">VLOOKUP(BX993,Data!B:D,3,0)</f>
        <v>김화니</v>
      </c>
      <c r="BX993" s="24" t="str">
        <f>IFERROR(VLOOKUP(M993, 할인점점포등록!E:I, 5, 0), M993)</f>
        <v>태전약품판매</v>
      </c>
    </row>
    <row r="994" spans="3:76" ht="16.5" customHeight="1" x14ac:dyDescent="0.3">
      <c r="C994" t="b">
        <v>1</v>
      </c>
      <c r="E994" t="s">
        <v>211</v>
      </c>
      <c r="F994">
        <v>202610120010</v>
      </c>
      <c r="G994" s="21">
        <v>46307</v>
      </c>
      <c r="H994" t="s">
        <v>82</v>
      </c>
      <c r="I994" t="s">
        <v>83</v>
      </c>
      <c r="J994" s="20" t="s">
        <v>212</v>
      </c>
      <c r="K994" s="20" t="s">
        <v>213</v>
      </c>
      <c r="L994" t="s">
        <v>417</v>
      </c>
      <c r="M994" s="20" t="s">
        <v>417</v>
      </c>
      <c r="O994" t="s">
        <v>418</v>
      </c>
      <c r="P994" t="s">
        <v>417</v>
      </c>
      <c r="R994" t="b">
        <v>0</v>
      </c>
      <c r="S994" t="s">
        <v>223</v>
      </c>
      <c r="T994" t="s">
        <v>224</v>
      </c>
      <c r="U994">
        <v>300</v>
      </c>
      <c r="V994" t="s">
        <v>218</v>
      </c>
      <c r="W994" t="s">
        <v>219</v>
      </c>
      <c r="X994" t="s">
        <v>225</v>
      </c>
      <c r="Z994" t="s">
        <v>84</v>
      </c>
      <c r="AA994" s="1">
        <v>44400</v>
      </c>
      <c r="AB994" s="1">
        <v>39960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39960</v>
      </c>
      <c r="AI994" s="1">
        <v>181636</v>
      </c>
      <c r="AJ994" s="1">
        <v>18164</v>
      </c>
      <c r="AK994" s="1">
        <v>199800</v>
      </c>
      <c r="AL994" s="2">
        <v>181636</v>
      </c>
      <c r="AM994" s="2">
        <v>18164</v>
      </c>
      <c r="AN994" s="22">
        <v>199800</v>
      </c>
      <c r="AP994" t="s">
        <v>84</v>
      </c>
      <c r="AQ994">
        <v>5</v>
      </c>
      <c r="AR994" t="s">
        <v>221</v>
      </c>
      <c r="AS994" t="s">
        <v>1064</v>
      </c>
      <c r="AT994" t="b">
        <v>0</v>
      </c>
      <c r="AU994" t="s">
        <v>81</v>
      </c>
      <c r="AW994" t="s">
        <v>222</v>
      </c>
      <c r="AY994" t="s">
        <v>85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199800</v>
      </c>
      <c r="BP994" t="s">
        <v>181</v>
      </c>
      <c r="BS994">
        <v>0</v>
      </c>
      <c r="BW994" s="24" t="str">
        <f ca="1">VLOOKUP(BX994,Data!B:D,3,0)</f>
        <v>김화니</v>
      </c>
      <c r="BX994" s="24" t="str">
        <f>IFERROR(VLOOKUP(M994, 할인점점포등록!E:I, 5, 0), M994)</f>
        <v>태전약품판매</v>
      </c>
    </row>
    <row r="995" spans="3:76" ht="16.5" customHeight="1" x14ac:dyDescent="0.3">
      <c r="C995" t="b">
        <v>1</v>
      </c>
      <c r="E995" t="s">
        <v>211</v>
      </c>
      <c r="F995">
        <v>202610120010</v>
      </c>
      <c r="G995" s="21">
        <v>46307</v>
      </c>
      <c r="H995" t="s">
        <v>82</v>
      </c>
      <c r="I995" t="s">
        <v>83</v>
      </c>
      <c r="J995" s="20" t="s">
        <v>212</v>
      </c>
      <c r="K995" s="20" t="s">
        <v>213</v>
      </c>
      <c r="L995" t="s">
        <v>417</v>
      </c>
      <c r="M995" s="20" t="s">
        <v>417</v>
      </c>
      <c r="O995" t="s">
        <v>418</v>
      </c>
      <c r="P995" t="s">
        <v>417</v>
      </c>
      <c r="R995" t="b">
        <v>0</v>
      </c>
      <c r="S995" t="s">
        <v>229</v>
      </c>
      <c r="T995" t="s">
        <v>230</v>
      </c>
      <c r="U995">
        <v>30</v>
      </c>
      <c r="V995" t="s">
        <v>218</v>
      </c>
      <c r="W995" t="s">
        <v>219</v>
      </c>
      <c r="X995" t="s">
        <v>225</v>
      </c>
      <c r="Z995" t="s">
        <v>84</v>
      </c>
      <c r="AA995" s="1">
        <v>3750</v>
      </c>
      <c r="AB995" s="1">
        <v>3375</v>
      </c>
      <c r="AC995">
        <v>40</v>
      </c>
      <c r="AD995" t="b">
        <v>1</v>
      </c>
      <c r="AE995">
        <v>10</v>
      </c>
      <c r="AF995" t="s">
        <v>9</v>
      </c>
      <c r="AG995">
        <v>1</v>
      </c>
      <c r="AH995" s="1">
        <v>3375</v>
      </c>
      <c r="AI995" s="1">
        <v>122727</v>
      </c>
      <c r="AJ995" s="1">
        <v>12273</v>
      </c>
      <c r="AK995" s="1">
        <v>135000</v>
      </c>
      <c r="AL995" s="2">
        <v>122727</v>
      </c>
      <c r="AM995" s="2">
        <v>12273</v>
      </c>
      <c r="AN995" s="22">
        <v>135000</v>
      </c>
      <c r="AP995" t="s">
        <v>84</v>
      </c>
      <c r="AQ995">
        <v>40</v>
      </c>
      <c r="AR995" t="s">
        <v>221</v>
      </c>
      <c r="AS995" t="s">
        <v>231</v>
      </c>
      <c r="AT995" t="b">
        <v>0</v>
      </c>
      <c r="AU995" t="s">
        <v>81</v>
      </c>
      <c r="AW995" t="s">
        <v>222</v>
      </c>
      <c r="AY995" t="s">
        <v>85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135000</v>
      </c>
      <c r="BP995" t="s">
        <v>181</v>
      </c>
      <c r="BS995">
        <v>0</v>
      </c>
      <c r="BW995" s="24" t="str">
        <f ca="1">VLOOKUP(BX995,Data!B:D,3,0)</f>
        <v>김화니</v>
      </c>
      <c r="BX995" s="24" t="str">
        <f>IFERROR(VLOOKUP(M995, 할인점점포등록!E:I, 5, 0), M995)</f>
        <v>태전약품판매</v>
      </c>
    </row>
    <row r="996" spans="3:76" ht="16.5" customHeight="1" x14ac:dyDescent="0.3">
      <c r="C996" t="b">
        <v>1</v>
      </c>
      <c r="E996" t="s">
        <v>211</v>
      </c>
      <c r="F996">
        <v>202610120010</v>
      </c>
      <c r="G996" s="21">
        <v>46307</v>
      </c>
      <c r="H996" t="s">
        <v>82</v>
      </c>
      <c r="I996" t="s">
        <v>83</v>
      </c>
      <c r="J996" s="20" t="s">
        <v>212</v>
      </c>
      <c r="K996" s="20" t="s">
        <v>213</v>
      </c>
      <c r="L996" t="s">
        <v>417</v>
      </c>
      <c r="M996" s="20" t="s">
        <v>417</v>
      </c>
      <c r="O996" t="s">
        <v>418</v>
      </c>
      <c r="P996" t="s">
        <v>417</v>
      </c>
      <c r="R996" t="b">
        <v>0</v>
      </c>
      <c r="S996" t="s">
        <v>303</v>
      </c>
      <c r="T996" t="s">
        <v>259</v>
      </c>
      <c r="U996">
        <v>30</v>
      </c>
      <c r="V996" t="s">
        <v>234</v>
      </c>
      <c r="W996" t="s">
        <v>235</v>
      </c>
      <c r="X996" t="s">
        <v>236</v>
      </c>
      <c r="Z996" t="s">
        <v>84</v>
      </c>
      <c r="AA996" s="1">
        <v>3090</v>
      </c>
      <c r="AB996" s="1">
        <v>2781</v>
      </c>
      <c r="AC996">
        <v>10</v>
      </c>
      <c r="AD996" t="b">
        <v>1</v>
      </c>
      <c r="AE996">
        <v>10</v>
      </c>
      <c r="AF996" t="s">
        <v>9</v>
      </c>
      <c r="AG996">
        <v>1</v>
      </c>
      <c r="AH996" s="1">
        <v>2781</v>
      </c>
      <c r="AI996" s="1">
        <v>25282</v>
      </c>
      <c r="AJ996" s="1">
        <v>2528</v>
      </c>
      <c r="AK996" s="1">
        <v>27810</v>
      </c>
      <c r="AL996" s="2">
        <v>25282</v>
      </c>
      <c r="AM996" s="2">
        <v>2528</v>
      </c>
      <c r="AN996" s="22">
        <v>27810</v>
      </c>
      <c r="AP996" t="s">
        <v>84</v>
      </c>
      <c r="AQ996">
        <v>10</v>
      </c>
      <c r="AR996" t="s">
        <v>221</v>
      </c>
      <c r="AS996" t="s">
        <v>304</v>
      </c>
      <c r="AT996" t="b">
        <v>0</v>
      </c>
      <c r="AU996" t="s">
        <v>81</v>
      </c>
      <c r="AW996" t="s">
        <v>222</v>
      </c>
      <c r="AY996" t="s">
        <v>85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27810</v>
      </c>
      <c r="BP996" t="s">
        <v>181</v>
      </c>
      <c r="BS996">
        <v>0</v>
      </c>
      <c r="BW996" s="24" t="str">
        <f ca="1">VLOOKUP(BX996,Data!B:D,3,0)</f>
        <v>김화니</v>
      </c>
      <c r="BX996" s="24" t="str">
        <f>IFERROR(VLOOKUP(M996, 할인점점포등록!E:I, 5, 0), M996)</f>
        <v>태전약품판매</v>
      </c>
    </row>
    <row r="997" spans="3:76" ht="16.5" customHeight="1" x14ac:dyDescent="0.3">
      <c r="C997" t="b">
        <v>1</v>
      </c>
      <c r="E997" t="s">
        <v>211</v>
      </c>
      <c r="F997">
        <v>202610120010</v>
      </c>
      <c r="G997" s="21">
        <v>46307</v>
      </c>
      <c r="H997" t="s">
        <v>82</v>
      </c>
      <c r="I997" t="s">
        <v>83</v>
      </c>
      <c r="J997" s="20" t="s">
        <v>212</v>
      </c>
      <c r="K997" s="20" t="s">
        <v>213</v>
      </c>
      <c r="L997" t="s">
        <v>417</v>
      </c>
      <c r="M997" s="20" t="s">
        <v>417</v>
      </c>
      <c r="O997" t="s">
        <v>418</v>
      </c>
      <c r="P997" t="s">
        <v>417</v>
      </c>
      <c r="R997" t="b">
        <v>0</v>
      </c>
      <c r="S997" t="s">
        <v>258</v>
      </c>
      <c r="T997" t="s">
        <v>259</v>
      </c>
      <c r="U997">
        <v>500</v>
      </c>
      <c r="V997" t="s">
        <v>234</v>
      </c>
      <c r="W997" t="s">
        <v>235</v>
      </c>
      <c r="X997" t="s">
        <v>236</v>
      </c>
      <c r="Z997" t="s">
        <v>84</v>
      </c>
      <c r="AA997" s="1">
        <v>51500</v>
      </c>
      <c r="AB997" s="1">
        <v>46350</v>
      </c>
      <c r="AC997">
        <v>10</v>
      </c>
      <c r="AD997" t="b">
        <v>1</v>
      </c>
      <c r="AE997">
        <v>10</v>
      </c>
      <c r="AF997" t="s">
        <v>9</v>
      </c>
      <c r="AG997">
        <v>1</v>
      </c>
      <c r="AH997" s="1">
        <v>46350</v>
      </c>
      <c r="AI997" s="1">
        <v>421364</v>
      </c>
      <c r="AJ997" s="1">
        <v>42136</v>
      </c>
      <c r="AK997" s="1">
        <v>463500</v>
      </c>
      <c r="AL997" s="2">
        <v>421364</v>
      </c>
      <c r="AM997" s="2">
        <v>42136</v>
      </c>
      <c r="AN997" s="22">
        <v>463500</v>
      </c>
      <c r="AP997" t="s">
        <v>84</v>
      </c>
      <c r="AQ997">
        <v>10</v>
      </c>
      <c r="AR997" t="s">
        <v>221</v>
      </c>
      <c r="AS997">
        <v>26001</v>
      </c>
      <c r="AT997" t="b">
        <v>0</v>
      </c>
      <c r="AU997" t="s">
        <v>81</v>
      </c>
      <c r="AW997" t="s">
        <v>222</v>
      </c>
      <c r="AY997" t="s">
        <v>85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463500</v>
      </c>
      <c r="BP997" t="s">
        <v>181</v>
      </c>
      <c r="BS997">
        <v>0</v>
      </c>
      <c r="BW997" s="24" t="str">
        <f ca="1">VLOOKUP(BX997,Data!B:D,3,0)</f>
        <v>김화니</v>
      </c>
      <c r="BX997" s="24" t="str">
        <f>IFERROR(VLOOKUP(M997, 할인점점포등록!E:I, 5, 0), M997)</f>
        <v>태전약품판매</v>
      </c>
    </row>
    <row r="998" spans="3:76" ht="16.5" customHeight="1" x14ac:dyDescent="0.3">
      <c r="C998" t="b">
        <v>1</v>
      </c>
      <c r="E998" t="s">
        <v>211</v>
      </c>
      <c r="F998">
        <v>202610120010</v>
      </c>
      <c r="G998" s="21">
        <v>46307</v>
      </c>
      <c r="H998" t="s">
        <v>82</v>
      </c>
      <c r="I998" t="s">
        <v>83</v>
      </c>
      <c r="J998" s="20" t="s">
        <v>212</v>
      </c>
      <c r="K998" s="20" t="s">
        <v>213</v>
      </c>
      <c r="L998" t="s">
        <v>417</v>
      </c>
      <c r="M998" s="20" t="s">
        <v>417</v>
      </c>
      <c r="O998" t="s">
        <v>418</v>
      </c>
      <c r="P998" t="s">
        <v>417</v>
      </c>
      <c r="R998" t="b">
        <v>0</v>
      </c>
      <c r="S998" t="s">
        <v>290</v>
      </c>
      <c r="T998" t="s">
        <v>291</v>
      </c>
      <c r="U998">
        <v>30</v>
      </c>
      <c r="V998" t="s">
        <v>234</v>
      </c>
      <c r="W998" t="s">
        <v>235</v>
      </c>
      <c r="X998" t="s">
        <v>236</v>
      </c>
      <c r="Z998" t="s">
        <v>84</v>
      </c>
      <c r="AA998" s="1">
        <v>21000</v>
      </c>
      <c r="AB998" s="1">
        <v>18900</v>
      </c>
      <c r="AC998">
        <v>5</v>
      </c>
      <c r="AD998" t="b">
        <v>1</v>
      </c>
      <c r="AE998">
        <v>10</v>
      </c>
      <c r="AF998" t="s">
        <v>9</v>
      </c>
      <c r="AG998">
        <v>1</v>
      </c>
      <c r="AH998" s="1">
        <v>18900</v>
      </c>
      <c r="AI998" s="1">
        <v>85909</v>
      </c>
      <c r="AJ998" s="1">
        <v>8591</v>
      </c>
      <c r="AK998" s="1">
        <v>94500</v>
      </c>
      <c r="AL998" s="2">
        <v>85909</v>
      </c>
      <c r="AM998" s="2">
        <v>8591</v>
      </c>
      <c r="AN998" s="22">
        <v>94500</v>
      </c>
      <c r="AP998" t="s">
        <v>84</v>
      </c>
      <c r="AQ998">
        <v>5</v>
      </c>
      <c r="AR998" t="s">
        <v>221</v>
      </c>
      <c r="AS998">
        <v>26001</v>
      </c>
      <c r="AT998" t="b">
        <v>0</v>
      </c>
      <c r="AU998" t="s">
        <v>81</v>
      </c>
      <c r="AW998" t="s">
        <v>222</v>
      </c>
      <c r="AY998" t="s">
        <v>85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94500</v>
      </c>
      <c r="BP998" t="s">
        <v>181</v>
      </c>
      <c r="BS998">
        <v>0</v>
      </c>
      <c r="BW998" s="24" t="str">
        <f ca="1">VLOOKUP(BX998,Data!B:D,3,0)</f>
        <v>김화니</v>
      </c>
      <c r="BX998" s="24" t="str">
        <f>IFERROR(VLOOKUP(M998, 할인점점포등록!E:I, 5, 0), M998)</f>
        <v>태전약품판매</v>
      </c>
    </row>
    <row r="999" spans="3:76" ht="16.5" customHeight="1" x14ac:dyDescent="0.3">
      <c r="C999" t="b">
        <v>1</v>
      </c>
      <c r="E999" t="s">
        <v>211</v>
      </c>
      <c r="F999">
        <v>202610120011</v>
      </c>
      <c r="G999" s="21">
        <v>46307</v>
      </c>
      <c r="H999" t="s">
        <v>82</v>
      </c>
      <c r="I999" t="s">
        <v>83</v>
      </c>
      <c r="J999" s="20" t="s">
        <v>212</v>
      </c>
      <c r="K999" s="20" t="s">
        <v>213</v>
      </c>
      <c r="L999" t="s">
        <v>331</v>
      </c>
      <c r="M999" s="20" t="s">
        <v>331</v>
      </c>
      <c r="O999" t="s">
        <v>332</v>
      </c>
      <c r="P999" t="s">
        <v>1741</v>
      </c>
      <c r="R999" t="b">
        <v>0</v>
      </c>
      <c r="S999" t="s">
        <v>343</v>
      </c>
      <c r="T999" t="s">
        <v>325</v>
      </c>
      <c r="U999">
        <v>100</v>
      </c>
      <c r="V999" t="s">
        <v>218</v>
      </c>
      <c r="W999" t="s">
        <v>219</v>
      </c>
      <c r="X999" t="s">
        <v>225</v>
      </c>
      <c r="Z999" t="s">
        <v>84</v>
      </c>
      <c r="AA999" s="1">
        <v>175100</v>
      </c>
      <c r="AB999" s="1">
        <v>157590</v>
      </c>
      <c r="AC999">
        <v>5</v>
      </c>
      <c r="AD999" t="b">
        <v>1</v>
      </c>
      <c r="AE999">
        <v>10</v>
      </c>
      <c r="AF999" t="s">
        <v>9</v>
      </c>
      <c r="AG999">
        <v>1</v>
      </c>
      <c r="AH999" s="1">
        <v>157590</v>
      </c>
      <c r="AI999" s="1">
        <v>716318</v>
      </c>
      <c r="AJ999" s="1">
        <v>71632</v>
      </c>
      <c r="AK999" s="1">
        <v>787950</v>
      </c>
      <c r="AL999" s="2">
        <v>716318</v>
      </c>
      <c r="AM999" s="2">
        <v>71632</v>
      </c>
      <c r="AN999" s="22">
        <v>787950</v>
      </c>
      <c r="AP999" t="s">
        <v>84</v>
      </c>
      <c r="AQ999">
        <v>5</v>
      </c>
      <c r="AR999" t="s">
        <v>221</v>
      </c>
      <c r="AS999" t="s">
        <v>344</v>
      </c>
      <c r="AT999" t="b">
        <v>0</v>
      </c>
      <c r="AU999" t="s">
        <v>81</v>
      </c>
      <c r="AW999" t="s">
        <v>222</v>
      </c>
      <c r="AY999" t="s">
        <v>85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787950</v>
      </c>
      <c r="BP999" t="s">
        <v>181</v>
      </c>
      <c r="BS999">
        <v>0</v>
      </c>
      <c r="BU999" t="s">
        <v>516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211</v>
      </c>
      <c r="F1000">
        <v>202610120011</v>
      </c>
      <c r="G1000" s="21">
        <v>46307</v>
      </c>
      <c r="H1000" t="s">
        <v>82</v>
      </c>
      <c r="I1000" t="s">
        <v>83</v>
      </c>
      <c r="J1000" s="20" t="s">
        <v>212</v>
      </c>
      <c r="K1000" s="20" t="s">
        <v>213</v>
      </c>
      <c r="L1000" t="s">
        <v>331</v>
      </c>
      <c r="M1000" s="20" t="s">
        <v>331</v>
      </c>
      <c r="O1000" t="s">
        <v>332</v>
      </c>
      <c r="P1000" t="s">
        <v>1741</v>
      </c>
      <c r="R1000" t="b">
        <v>0</v>
      </c>
      <c r="S1000" t="s">
        <v>267</v>
      </c>
      <c r="T1000" t="s">
        <v>224</v>
      </c>
      <c r="U1000">
        <v>30</v>
      </c>
      <c r="V1000" t="s">
        <v>218</v>
      </c>
      <c r="W1000" t="s">
        <v>219</v>
      </c>
      <c r="X1000" t="s">
        <v>225</v>
      </c>
      <c r="Z1000" t="s">
        <v>84</v>
      </c>
      <c r="AA1000" s="1">
        <v>4440</v>
      </c>
      <c r="AB1000" s="1">
        <v>3996</v>
      </c>
      <c r="AC1000">
        <v>20</v>
      </c>
      <c r="AD1000" t="b">
        <v>1</v>
      </c>
      <c r="AE1000">
        <v>10</v>
      </c>
      <c r="AF1000" t="s">
        <v>9</v>
      </c>
      <c r="AG1000">
        <v>1</v>
      </c>
      <c r="AH1000" s="1">
        <v>3996</v>
      </c>
      <c r="AI1000" s="1">
        <v>72655</v>
      </c>
      <c r="AJ1000" s="1">
        <v>7265</v>
      </c>
      <c r="AK1000" s="1">
        <v>79920</v>
      </c>
      <c r="AL1000" s="2">
        <v>72655</v>
      </c>
      <c r="AM1000" s="2">
        <v>7265</v>
      </c>
      <c r="AN1000" s="22">
        <v>79920</v>
      </c>
      <c r="AP1000" t="s">
        <v>84</v>
      </c>
      <c r="AQ1000">
        <v>20</v>
      </c>
      <c r="AR1000" t="s">
        <v>221</v>
      </c>
      <c r="AS1000" t="s">
        <v>268</v>
      </c>
      <c r="AT1000" t="b">
        <v>0</v>
      </c>
      <c r="AU1000" t="s">
        <v>81</v>
      </c>
      <c r="AW1000" t="s">
        <v>222</v>
      </c>
      <c r="AY1000" t="s">
        <v>85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79920</v>
      </c>
      <c r="BP1000" t="s">
        <v>181</v>
      </c>
      <c r="BS1000">
        <v>0</v>
      </c>
      <c r="BU1000" t="s">
        <v>516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211</v>
      </c>
      <c r="F1001">
        <v>202610120011</v>
      </c>
      <c r="G1001" s="21">
        <v>46307</v>
      </c>
      <c r="H1001" t="s">
        <v>82</v>
      </c>
      <c r="I1001" t="s">
        <v>83</v>
      </c>
      <c r="J1001" s="20" t="s">
        <v>212</v>
      </c>
      <c r="K1001" s="20" t="s">
        <v>213</v>
      </c>
      <c r="L1001" t="s">
        <v>331</v>
      </c>
      <c r="M1001" s="20" t="s">
        <v>331</v>
      </c>
      <c r="O1001" t="s">
        <v>332</v>
      </c>
      <c r="P1001" t="s">
        <v>1741</v>
      </c>
      <c r="R1001" t="b">
        <v>0</v>
      </c>
      <c r="S1001" t="s">
        <v>290</v>
      </c>
      <c r="T1001" t="s">
        <v>291</v>
      </c>
      <c r="U1001">
        <v>30</v>
      </c>
      <c r="V1001" t="s">
        <v>234</v>
      </c>
      <c r="W1001" t="s">
        <v>235</v>
      </c>
      <c r="X1001" t="s">
        <v>236</v>
      </c>
      <c r="Z1001" t="s">
        <v>84</v>
      </c>
      <c r="AA1001" s="1">
        <v>21000</v>
      </c>
      <c r="AB1001" s="1">
        <v>18900</v>
      </c>
      <c r="AC1001">
        <v>20</v>
      </c>
      <c r="AD1001" t="b">
        <v>1</v>
      </c>
      <c r="AE1001">
        <v>10</v>
      </c>
      <c r="AF1001" t="s">
        <v>9</v>
      </c>
      <c r="AG1001">
        <v>1</v>
      </c>
      <c r="AH1001" s="1">
        <v>18900</v>
      </c>
      <c r="AI1001" s="1">
        <v>343636</v>
      </c>
      <c r="AJ1001" s="1">
        <v>34364</v>
      </c>
      <c r="AK1001" s="1">
        <v>378000</v>
      </c>
      <c r="AL1001" s="2">
        <v>343636</v>
      </c>
      <c r="AM1001" s="2">
        <v>34364</v>
      </c>
      <c r="AN1001" s="22">
        <v>378000</v>
      </c>
      <c r="AP1001" t="s">
        <v>84</v>
      </c>
      <c r="AQ1001">
        <v>20</v>
      </c>
      <c r="AR1001" t="s">
        <v>221</v>
      </c>
      <c r="AS1001">
        <v>26001</v>
      </c>
      <c r="AT1001" t="b">
        <v>0</v>
      </c>
      <c r="AU1001" t="s">
        <v>81</v>
      </c>
      <c r="AW1001" t="s">
        <v>222</v>
      </c>
      <c r="AY1001" t="s">
        <v>85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378000</v>
      </c>
      <c r="BP1001" t="s">
        <v>181</v>
      </c>
      <c r="BS1001">
        <v>0</v>
      </c>
      <c r="BU1001" t="s">
        <v>516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211</v>
      </c>
      <c r="F1002">
        <v>202610120012</v>
      </c>
      <c r="G1002" s="21">
        <v>46307</v>
      </c>
      <c r="H1002" t="s">
        <v>82</v>
      </c>
      <c r="I1002" t="s">
        <v>83</v>
      </c>
      <c r="J1002" s="20" t="s">
        <v>212</v>
      </c>
      <c r="K1002" s="20" t="s">
        <v>213</v>
      </c>
      <c r="L1002" t="s">
        <v>667</v>
      </c>
      <c r="M1002" s="20" t="s">
        <v>667</v>
      </c>
      <c r="O1002" t="s">
        <v>1058</v>
      </c>
      <c r="P1002" t="s">
        <v>667</v>
      </c>
      <c r="R1002" t="b">
        <v>0</v>
      </c>
      <c r="S1002" t="s">
        <v>294</v>
      </c>
      <c r="T1002" t="s">
        <v>295</v>
      </c>
      <c r="U1002">
        <v>21</v>
      </c>
      <c r="V1002" t="s">
        <v>218</v>
      </c>
      <c r="W1002" t="s">
        <v>219</v>
      </c>
      <c r="X1002" t="s">
        <v>225</v>
      </c>
      <c r="Z1002" t="s">
        <v>84</v>
      </c>
      <c r="AA1002" s="1">
        <v>25200</v>
      </c>
      <c r="AB1002" s="1">
        <v>22680</v>
      </c>
      <c r="AC1002">
        <v>20</v>
      </c>
      <c r="AD1002" t="b">
        <v>1</v>
      </c>
      <c r="AE1002">
        <v>10</v>
      </c>
      <c r="AF1002" t="s">
        <v>9</v>
      </c>
      <c r="AG1002">
        <v>1</v>
      </c>
      <c r="AH1002" s="1">
        <v>22680</v>
      </c>
      <c r="AI1002" s="1">
        <v>412364</v>
      </c>
      <c r="AJ1002" s="1">
        <v>41236</v>
      </c>
      <c r="AK1002" s="1">
        <v>453600</v>
      </c>
      <c r="AL1002" s="2">
        <v>412364</v>
      </c>
      <c r="AM1002" s="2">
        <v>41236</v>
      </c>
      <c r="AN1002" s="22">
        <v>453600</v>
      </c>
      <c r="AP1002" t="s">
        <v>84</v>
      </c>
      <c r="AQ1002">
        <v>20</v>
      </c>
      <c r="AR1002" t="s">
        <v>221</v>
      </c>
      <c r="AS1002">
        <v>26004</v>
      </c>
      <c r="AT1002" t="b">
        <v>0</v>
      </c>
      <c r="AU1002" t="s">
        <v>81</v>
      </c>
      <c r="AW1002" t="s">
        <v>222</v>
      </c>
      <c r="AY1002" t="s">
        <v>85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453600</v>
      </c>
      <c r="BP1002" t="s">
        <v>181</v>
      </c>
      <c r="BS1002">
        <v>0</v>
      </c>
      <c r="BW1002" s="24" t="str">
        <f ca="1">VLOOKUP(BX1002,Data!B:D,3,0)</f>
        <v>김화니</v>
      </c>
      <c r="BX1002" s="24" t="str">
        <f>IFERROR(VLOOKUP(M1002, 할인점점포등록!E:I, 5, 0), M1002)</f>
        <v>도강메디칼</v>
      </c>
    </row>
    <row r="1003" spans="3:76" ht="16.5" customHeight="1" x14ac:dyDescent="0.3">
      <c r="C1003" t="b">
        <v>1</v>
      </c>
      <c r="E1003" t="s">
        <v>211</v>
      </c>
      <c r="F1003">
        <v>202610120013</v>
      </c>
      <c r="G1003" s="21">
        <v>46307</v>
      </c>
      <c r="H1003" t="s">
        <v>82</v>
      </c>
      <c r="I1003" t="s">
        <v>83</v>
      </c>
      <c r="J1003" s="20" t="s">
        <v>212</v>
      </c>
      <c r="K1003" s="20" t="s">
        <v>213</v>
      </c>
      <c r="L1003" t="s">
        <v>407</v>
      </c>
      <c r="M1003" s="20" t="s">
        <v>407</v>
      </c>
      <c r="O1003" t="s">
        <v>408</v>
      </c>
      <c r="P1003" t="s">
        <v>407</v>
      </c>
      <c r="R1003" t="b">
        <v>0</v>
      </c>
      <c r="S1003" t="s">
        <v>423</v>
      </c>
      <c r="T1003" t="s">
        <v>424</v>
      </c>
      <c r="U1003">
        <v>28</v>
      </c>
      <c r="V1003" t="s">
        <v>234</v>
      </c>
      <c r="W1003" t="s">
        <v>235</v>
      </c>
      <c r="X1003" t="s">
        <v>236</v>
      </c>
      <c r="Z1003" t="s">
        <v>84</v>
      </c>
      <c r="AA1003" s="1">
        <v>30800</v>
      </c>
      <c r="AB1003" s="1">
        <v>27720</v>
      </c>
      <c r="AC1003">
        <v>5</v>
      </c>
      <c r="AD1003" t="b">
        <v>1</v>
      </c>
      <c r="AE1003">
        <v>10</v>
      </c>
      <c r="AF1003" t="s">
        <v>9</v>
      </c>
      <c r="AG1003">
        <v>1</v>
      </c>
      <c r="AH1003" s="1">
        <v>27720</v>
      </c>
      <c r="AI1003" s="1">
        <v>126000</v>
      </c>
      <c r="AJ1003" s="1">
        <v>12600</v>
      </c>
      <c r="AK1003" s="1">
        <v>138600</v>
      </c>
      <c r="AL1003" s="2">
        <v>126000</v>
      </c>
      <c r="AM1003" s="2">
        <v>12600</v>
      </c>
      <c r="AN1003" s="22">
        <v>138600</v>
      </c>
      <c r="AP1003" t="s">
        <v>84</v>
      </c>
      <c r="AQ1003">
        <v>5</v>
      </c>
      <c r="AR1003" t="s">
        <v>221</v>
      </c>
      <c r="AS1003">
        <v>26001</v>
      </c>
      <c r="AT1003" t="b">
        <v>0</v>
      </c>
      <c r="AU1003" t="s">
        <v>81</v>
      </c>
      <c r="AW1003" t="s">
        <v>222</v>
      </c>
      <c r="AY1003" t="s">
        <v>85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138600</v>
      </c>
      <c r="BP1003" t="s">
        <v>181</v>
      </c>
      <c r="BS1003">
        <v>0</v>
      </c>
      <c r="BW1003" s="24" t="str">
        <f ca="1">VLOOKUP(BX1003,Data!B:D,3,0)</f>
        <v>김화니</v>
      </c>
      <c r="BX1003" s="24" t="str">
        <f>IFERROR(VLOOKUP(M1003, 할인점점포등록!E:I, 5, 0), M1003)</f>
        <v>백제약품대전지점</v>
      </c>
    </row>
    <row r="1004" spans="3:76" ht="16.5" customHeight="1" x14ac:dyDescent="0.3">
      <c r="C1004" t="b">
        <v>1</v>
      </c>
      <c r="E1004" t="s">
        <v>211</v>
      </c>
      <c r="F1004">
        <v>202610120013</v>
      </c>
      <c r="G1004" s="21">
        <v>46307</v>
      </c>
      <c r="H1004" t="s">
        <v>82</v>
      </c>
      <c r="I1004" t="s">
        <v>83</v>
      </c>
      <c r="J1004" s="20" t="s">
        <v>212</v>
      </c>
      <c r="K1004" s="20" t="s">
        <v>213</v>
      </c>
      <c r="L1004" t="s">
        <v>407</v>
      </c>
      <c r="M1004" s="20" t="s">
        <v>407</v>
      </c>
      <c r="O1004" t="s">
        <v>408</v>
      </c>
      <c r="P1004" t="s">
        <v>407</v>
      </c>
      <c r="R1004" t="b">
        <v>0</v>
      </c>
      <c r="S1004" t="s">
        <v>317</v>
      </c>
      <c r="T1004" t="s">
        <v>318</v>
      </c>
      <c r="U1004">
        <v>21</v>
      </c>
      <c r="V1004" t="s">
        <v>218</v>
      </c>
      <c r="W1004" t="s">
        <v>219</v>
      </c>
      <c r="X1004" t="s">
        <v>225</v>
      </c>
      <c r="Z1004" t="s">
        <v>84</v>
      </c>
      <c r="AA1004" s="1">
        <v>33600</v>
      </c>
      <c r="AB1004" s="1">
        <v>30240</v>
      </c>
      <c r="AC1004">
        <v>50</v>
      </c>
      <c r="AD1004" t="b">
        <v>1</v>
      </c>
      <c r="AE1004">
        <v>10</v>
      </c>
      <c r="AF1004" t="s">
        <v>9</v>
      </c>
      <c r="AG1004">
        <v>1</v>
      </c>
      <c r="AH1004" s="1">
        <v>30240</v>
      </c>
      <c r="AI1004" s="1">
        <v>1374545</v>
      </c>
      <c r="AJ1004" s="1">
        <v>137455</v>
      </c>
      <c r="AK1004" s="1">
        <v>1512000</v>
      </c>
      <c r="AL1004" s="2">
        <v>1374545</v>
      </c>
      <c r="AM1004" s="2">
        <v>137455</v>
      </c>
      <c r="AN1004" s="22">
        <v>1512000</v>
      </c>
      <c r="AP1004" t="s">
        <v>84</v>
      </c>
      <c r="AQ1004">
        <v>50</v>
      </c>
      <c r="AR1004" t="s">
        <v>221</v>
      </c>
      <c r="AS1004">
        <v>25002</v>
      </c>
      <c r="AT1004" t="b">
        <v>0</v>
      </c>
      <c r="AU1004" t="s">
        <v>81</v>
      </c>
      <c r="AW1004" t="s">
        <v>222</v>
      </c>
      <c r="AY1004" t="s">
        <v>85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1512000</v>
      </c>
      <c r="BP1004" t="s">
        <v>181</v>
      </c>
      <c r="BS1004">
        <v>0</v>
      </c>
      <c r="BW1004" s="24" t="str">
        <f ca="1">VLOOKUP(BX1004,Data!B:D,3,0)</f>
        <v>김화니</v>
      </c>
      <c r="BX1004" s="24" t="str">
        <f>IFERROR(VLOOKUP(M1004, 할인점점포등록!E:I, 5, 0), M1004)</f>
        <v>백제약품대전지점</v>
      </c>
    </row>
    <row r="1005" spans="3:76" ht="16.5" customHeight="1" x14ac:dyDescent="0.3">
      <c r="C1005" t="b">
        <v>1</v>
      </c>
      <c r="E1005" t="s">
        <v>211</v>
      </c>
      <c r="F1005">
        <v>202610120013</v>
      </c>
      <c r="G1005" s="21">
        <v>46307</v>
      </c>
      <c r="H1005" t="s">
        <v>82</v>
      </c>
      <c r="I1005" t="s">
        <v>83</v>
      </c>
      <c r="J1005" s="20" t="s">
        <v>212</v>
      </c>
      <c r="K1005" s="20" t="s">
        <v>213</v>
      </c>
      <c r="L1005" t="s">
        <v>407</v>
      </c>
      <c r="M1005" s="20" t="s">
        <v>407</v>
      </c>
      <c r="O1005" t="s">
        <v>408</v>
      </c>
      <c r="P1005" t="s">
        <v>407</v>
      </c>
      <c r="R1005" t="b">
        <v>0</v>
      </c>
      <c r="S1005" t="s">
        <v>367</v>
      </c>
      <c r="T1005" t="s">
        <v>368</v>
      </c>
      <c r="U1005">
        <v>100</v>
      </c>
      <c r="V1005" t="s">
        <v>234</v>
      </c>
      <c r="W1005" t="s">
        <v>235</v>
      </c>
      <c r="X1005" t="s">
        <v>236</v>
      </c>
      <c r="Z1005" t="s">
        <v>84</v>
      </c>
      <c r="AA1005" s="1">
        <v>30000</v>
      </c>
      <c r="AB1005" s="1">
        <v>27000</v>
      </c>
      <c r="AC1005">
        <v>5</v>
      </c>
      <c r="AD1005" t="b">
        <v>1</v>
      </c>
      <c r="AE1005">
        <v>10</v>
      </c>
      <c r="AF1005" t="s">
        <v>9</v>
      </c>
      <c r="AG1005">
        <v>1</v>
      </c>
      <c r="AH1005" s="1">
        <v>27000</v>
      </c>
      <c r="AI1005" s="1">
        <v>122727</v>
      </c>
      <c r="AJ1005" s="1">
        <v>12273</v>
      </c>
      <c r="AK1005" s="1">
        <v>135000</v>
      </c>
      <c r="AL1005" s="2">
        <v>122727</v>
      </c>
      <c r="AM1005" s="2">
        <v>12273</v>
      </c>
      <c r="AN1005" s="22">
        <v>135000</v>
      </c>
      <c r="AP1005" t="s">
        <v>84</v>
      </c>
      <c r="AQ1005">
        <v>5</v>
      </c>
      <c r="AR1005" t="s">
        <v>221</v>
      </c>
      <c r="AS1005">
        <v>25003</v>
      </c>
      <c r="AT1005" t="b">
        <v>0</v>
      </c>
      <c r="AU1005" t="s">
        <v>81</v>
      </c>
      <c r="AW1005" t="s">
        <v>222</v>
      </c>
      <c r="AY1005" t="s">
        <v>85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135000</v>
      </c>
      <c r="BP1005" t="s">
        <v>181</v>
      </c>
      <c r="BS1005">
        <v>0</v>
      </c>
      <c r="BW1005" s="24" t="str">
        <f ca="1">VLOOKUP(BX1005,Data!B:D,3,0)</f>
        <v>김화니</v>
      </c>
      <c r="BX1005" s="24" t="str">
        <f>IFERROR(VLOOKUP(M1005, 할인점점포등록!E:I, 5, 0), M1005)</f>
        <v>백제약품대전지점</v>
      </c>
    </row>
    <row r="1006" spans="3:76" ht="16.5" customHeight="1" x14ac:dyDescent="0.3">
      <c r="C1006" t="b">
        <v>1</v>
      </c>
      <c r="E1006" t="s">
        <v>211</v>
      </c>
      <c r="F1006">
        <v>202610120013</v>
      </c>
      <c r="G1006" s="21">
        <v>46307</v>
      </c>
      <c r="H1006" t="s">
        <v>82</v>
      </c>
      <c r="I1006" t="s">
        <v>83</v>
      </c>
      <c r="J1006" s="20" t="s">
        <v>212</v>
      </c>
      <c r="K1006" s="20" t="s">
        <v>213</v>
      </c>
      <c r="L1006" t="s">
        <v>407</v>
      </c>
      <c r="M1006" s="20" t="s">
        <v>407</v>
      </c>
      <c r="O1006" t="s">
        <v>408</v>
      </c>
      <c r="P1006" t="s">
        <v>407</v>
      </c>
      <c r="R1006" t="b">
        <v>0</v>
      </c>
      <c r="S1006" t="s">
        <v>272</v>
      </c>
      <c r="T1006" t="s">
        <v>230</v>
      </c>
      <c r="U1006">
        <v>300</v>
      </c>
      <c r="V1006" t="s">
        <v>218</v>
      </c>
      <c r="W1006" t="s">
        <v>219</v>
      </c>
      <c r="X1006" t="s">
        <v>225</v>
      </c>
      <c r="Z1006" t="s">
        <v>84</v>
      </c>
      <c r="AA1006" s="1">
        <v>37500</v>
      </c>
      <c r="AB1006" s="1">
        <v>33750</v>
      </c>
      <c r="AC1006">
        <v>5</v>
      </c>
      <c r="AD1006" t="b">
        <v>1</v>
      </c>
      <c r="AE1006">
        <v>10</v>
      </c>
      <c r="AF1006" t="s">
        <v>9</v>
      </c>
      <c r="AG1006">
        <v>1</v>
      </c>
      <c r="AH1006" s="1">
        <v>33750</v>
      </c>
      <c r="AI1006" s="1">
        <v>153409</v>
      </c>
      <c r="AJ1006" s="1">
        <v>15341</v>
      </c>
      <c r="AK1006" s="1">
        <v>168750</v>
      </c>
      <c r="AL1006" s="2">
        <v>153409</v>
      </c>
      <c r="AM1006" s="2">
        <v>15341</v>
      </c>
      <c r="AN1006" s="22">
        <v>168750</v>
      </c>
      <c r="AP1006" t="s">
        <v>84</v>
      </c>
      <c r="AQ1006">
        <v>5</v>
      </c>
      <c r="AR1006" t="s">
        <v>221</v>
      </c>
      <c r="AS1006" t="s">
        <v>1049</v>
      </c>
      <c r="AT1006" t="b">
        <v>0</v>
      </c>
      <c r="AU1006" t="s">
        <v>81</v>
      </c>
      <c r="AW1006" t="s">
        <v>222</v>
      </c>
      <c r="AY1006" t="s">
        <v>85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168750</v>
      </c>
      <c r="BP1006" t="s">
        <v>181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백제약품대전지점</v>
      </c>
    </row>
    <row r="1007" spans="3:76" ht="16.5" customHeight="1" x14ac:dyDescent="0.3">
      <c r="C1007" t="b">
        <v>1</v>
      </c>
      <c r="E1007" t="s">
        <v>211</v>
      </c>
      <c r="F1007">
        <v>202610120013</v>
      </c>
      <c r="G1007" s="21">
        <v>46307</v>
      </c>
      <c r="H1007" t="s">
        <v>82</v>
      </c>
      <c r="I1007" t="s">
        <v>83</v>
      </c>
      <c r="J1007" s="20" t="s">
        <v>212</v>
      </c>
      <c r="K1007" s="20" t="s">
        <v>213</v>
      </c>
      <c r="L1007" t="s">
        <v>407</v>
      </c>
      <c r="M1007" s="20" t="s">
        <v>407</v>
      </c>
      <c r="O1007" t="s">
        <v>408</v>
      </c>
      <c r="P1007" t="s">
        <v>407</v>
      </c>
      <c r="R1007" t="b">
        <v>0</v>
      </c>
      <c r="S1007" t="s">
        <v>258</v>
      </c>
      <c r="T1007" t="s">
        <v>259</v>
      </c>
      <c r="U1007">
        <v>500</v>
      </c>
      <c r="V1007" t="s">
        <v>234</v>
      </c>
      <c r="W1007" t="s">
        <v>235</v>
      </c>
      <c r="X1007" t="s">
        <v>236</v>
      </c>
      <c r="Z1007" t="s">
        <v>84</v>
      </c>
      <c r="AA1007" s="1">
        <v>51500</v>
      </c>
      <c r="AB1007" s="1">
        <v>46350</v>
      </c>
      <c r="AC1007">
        <v>2</v>
      </c>
      <c r="AD1007" t="b">
        <v>1</v>
      </c>
      <c r="AE1007">
        <v>10</v>
      </c>
      <c r="AF1007" t="s">
        <v>9</v>
      </c>
      <c r="AG1007">
        <v>1</v>
      </c>
      <c r="AH1007" s="1">
        <v>46350</v>
      </c>
      <c r="AI1007" s="1">
        <v>84273</v>
      </c>
      <c r="AJ1007" s="1">
        <v>8427</v>
      </c>
      <c r="AK1007" s="1">
        <v>92700</v>
      </c>
      <c r="AL1007" s="2">
        <v>84273</v>
      </c>
      <c r="AM1007" s="2">
        <v>8427</v>
      </c>
      <c r="AN1007" s="22">
        <v>92700</v>
      </c>
      <c r="AP1007" t="s">
        <v>84</v>
      </c>
      <c r="AQ1007">
        <v>2</v>
      </c>
      <c r="AR1007" t="s">
        <v>221</v>
      </c>
      <c r="AS1007">
        <v>26001</v>
      </c>
      <c r="AT1007" t="b">
        <v>0</v>
      </c>
      <c r="AU1007" t="s">
        <v>81</v>
      </c>
      <c r="AW1007" t="s">
        <v>222</v>
      </c>
      <c r="AY1007" t="s">
        <v>85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92700</v>
      </c>
      <c r="BP1007" t="s">
        <v>181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백제약품대전지점</v>
      </c>
    </row>
    <row r="1008" spans="3:76" ht="16.5" customHeight="1" x14ac:dyDescent="0.3">
      <c r="C1008" t="b">
        <v>1</v>
      </c>
      <c r="E1008" t="s">
        <v>211</v>
      </c>
      <c r="F1008">
        <v>202610120013</v>
      </c>
      <c r="G1008" s="21">
        <v>46307</v>
      </c>
      <c r="H1008" t="s">
        <v>82</v>
      </c>
      <c r="I1008" t="s">
        <v>83</v>
      </c>
      <c r="J1008" s="20" t="s">
        <v>212</v>
      </c>
      <c r="K1008" s="20" t="s">
        <v>213</v>
      </c>
      <c r="L1008" t="s">
        <v>407</v>
      </c>
      <c r="M1008" s="20" t="s">
        <v>407</v>
      </c>
      <c r="O1008" t="s">
        <v>408</v>
      </c>
      <c r="P1008" t="s">
        <v>407</v>
      </c>
      <c r="R1008" t="b">
        <v>0</v>
      </c>
      <c r="S1008" t="s">
        <v>512</v>
      </c>
      <c r="T1008" t="s">
        <v>436</v>
      </c>
      <c r="U1008">
        <v>300</v>
      </c>
      <c r="V1008" t="s">
        <v>234</v>
      </c>
      <c r="W1008" t="s">
        <v>235</v>
      </c>
      <c r="X1008" t="s">
        <v>236</v>
      </c>
      <c r="Z1008" t="s">
        <v>84</v>
      </c>
      <c r="AA1008" s="1">
        <v>296700</v>
      </c>
      <c r="AB1008" s="1">
        <v>267030</v>
      </c>
      <c r="AC1008">
        <v>2</v>
      </c>
      <c r="AD1008" t="b">
        <v>1</v>
      </c>
      <c r="AE1008">
        <v>10</v>
      </c>
      <c r="AF1008" t="s">
        <v>9</v>
      </c>
      <c r="AG1008">
        <v>1</v>
      </c>
      <c r="AH1008" s="1">
        <v>267030</v>
      </c>
      <c r="AI1008" s="1">
        <v>485509</v>
      </c>
      <c r="AJ1008" s="1">
        <v>48551</v>
      </c>
      <c r="AK1008" s="1">
        <v>534060</v>
      </c>
      <c r="AL1008" s="2">
        <v>485509</v>
      </c>
      <c r="AM1008" s="2">
        <v>48551</v>
      </c>
      <c r="AN1008" s="22">
        <v>534060</v>
      </c>
      <c r="AP1008" t="s">
        <v>84</v>
      </c>
      <c r="AQ1008">
        <v>2</v>
      </c>
      <c r="AR1008" t="s">
        <v>221</v>
      </c>
      <c r="AS1008" t="s">
        <v>239</v>
      </c>
      <c r="AT1008" t="b">
        <v>0</v>
      </c>
      <c r="AU1008" t="s">
        <v>81</v>
      </c>
      <c r="AW1008" t="s">
        <v>222</v>
      </c>
      <c r="AY1008" t="s">
        <v>85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534060</v>
      </c>
      <c r="BP1008" t="s">
        <v>181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백제약품대전지점</v>
      </c>
    </row>
    <row r="1009" spans="3:76" ht="16.5" customHeight="1" x14ac:dyDescent="0.3">
      <c r="C1009" t="b">
        <v>1</v>
      </c>
      <c r="E1009" t="s">
        <v>211</v>
      </c>
      <c r="F1009">
        <v>202610120014</v>
      </c>
      <c r="G1009" s="21">
        <v>46307</v>
      </c>
      <c r="H1009" t="s">
        <v>82</v>
      </c>
      <c r="I1009" t="s">
        <v>83</v>
      </c>
      <c r="J1009" s="20" t="s">
        <v>212</v>
      </c>
      <c r="K1009" s="20" t="s">
        <v>213</v>
      </c>
      <c r="L1009" t="s">
        <v>559</v>
      </c>
      <c r="M1009" s="20" t="s">
        <v>559</v>
      </c>
      <c r="O1009" t="s">
        <v>1742</v>
      </c>
      <c r="P1009" t="s">
        <v>1743</v>
      </c>
      <c r="R1009" t="b">
        <v>0</v>
      </c>
      <c r="S1009" t="s">
        <v>245</v>
      </c>
      <c r="T1009" t="s">
        <v>246</v>
      </c>
      <c r="U1009">
        <v>300</v>
      </c>
      <c r="V1009" t="s">
        <v>218</v>
      </c>
      <c r="W1009" t="s">
        <v>219</v>
      </c>
      <c r="X1009" t="s">
        <v>225</v>
      </c>
      <c r="Z1009" t="s">
        <v>84</v>
      </c>
      <c r="AA1009" s="1">
        <v>61500</v>
      </c>
      <c r="AB1009" s="1">
        <v>55350</v>
      </c>
      <c r="AC1009">
        <v>10</v>
      </c>
      <c r="AD1009" t="b">
        <v>1</v>
      </c>
      <c r="AE1009">
        <v>10</v>
      </c>
      <c r="AF1009" t="s">
        <v>9</v>
      </c>
      <c r="AG1009">
        <v>1</v>
      </c>
      <c r="AH1009" s="1">
        <v>55350</v>
      </c>
      <c r="AI1009" s="1">
        <v>503182</v>
      </c>
      <c r="AJ1009" s="1">
        <v>50318</v>
      </c>
      <c r="AK1009" s="1">
        <v>553500</v>
      </c>
      <c r="AL1009" s="2">
        <v>503182</v>
      </c>
      <c r="AM1009" s="2">
        <v>50318</v>
      </c>
      <c r="AN1009" s="22">
        <v>553500</v>
      </c>
      <c r="AP1009" t="s">
        <v>84</v>
      </c>
      <c r="AQ1009">
        <v>10</v>
      </c>
      <c r="AR1009" t="s">
        <v>221</v>
      </c>
      <c r="AS1009" t="s">
        <v>273</v>
      </c>
      <c r="AT1009" t="b">
        <v>0</v>
      </c>
      <c r="AU1009" t="s">
        <v>81</v>
      </c>
      <c r="AW1009" t="s">
        <v>222</v>
      </c>
      <c r="AY1009" t="s">
        <v>85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553500</v>
      </c>
      <c r="BP1009" t="s">
        <v>181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라라팜</v>
      </c>
    </row>
    <row r="1010" spans="3:76" ht="16.5" customHeight="1" x14ac:dyDescent="0.3">
      <c r="C1010" t="b">
        <v>1</v>
      </c>
      <c r="E1010" t="s">
        <v>211</v>
      </c>
      <c r="F1010">
        <v>202610120014</v>
      </c>
      <c r="G1010" s="21">
        <v>46307</v>
      </c>
      <c r="H1010" t="s">
        <v>82</v>
      </c>
      <c r="I1010" t="s">
        <v>83</v>
      </c>
      <c r="J1010" s="20" t="s">
        <v>212</v>
      </c>
      <c r="K1010" s="20" t="s">
        <v>213</v>
      </c>
      <c r="L1010" t="s">
        <v>559</v>
      </c>
      <c r="M1010" s="20" t="s">
        <v>559</v>
      </c>
      <c r="O1010" t="s">
        <v>1742</v>
      </c>
      <c r="P1010" t="s">
        <v>1743</v>
      </c>
      <c r="R1010" t="b">
        <v>0</v>
      </c>
      <c r="S1010" t="s">
        <v>223</v>
      </c>
      <c r="T1010" t="s">
        <v>224</v>
      </c>
      <c r="U1010">
        <v>300</v>
      </c>
      <c r="V1010" t="s">
        <v>218</v>
      </c>
      <c r="W1010" t="s">
        <v>219</v>
      </c>
      <c r="X1010" t="s">
        <v>225</v>
      </c>
      <c r="Z1010" t="s">
        <v>84</v>
      </c>
      <c r="AA1010" s="1">
        <v>44400</v>
      </c>
      <c r="AB1010" s="1">
        <v>39960</v>
      </c>
      <c r="AC1010">
        <v>20</v>
      </c>
      <c r="AD1010" t="b">
        <v>1</v>
      </c>
      <c r="AE1010">
        <v>10</v>
      </c>
      <c r="AF1010" t="s">
        <v>9</v>
      </c>
      <c r="AG1010">
        <v>1</v>
      </c>
      <c r="AH1010" s="1">
        <v>39960</v>
      </c>
      <c r="AI1010" s="1">
        <v>726545</v>
      </c>
      <c r="AJ1010" s="1">
        <v>72655</v>
      </c>
      <c r="AK1010" s="1">
        <v>799200</v>
      </c>
      <c r="AL1010" s="2">
        <v>726545</v>
      </c>
      <c r="AM1010" s="2">
        <v>72655</v>
      </c>
      <c r="AN1010" s="22">
        <v>799200</v>
      </c>
      <c r="AP1010" t="s">
        <v>84</v>
      </c>
      <c r="AQ1010">
        <v>20</v>
      </c>
      <c r="AR1010" t="s">
        <v>221</v>
      </c>
      <c r="AS1010" t="s">
        <v>1064</v>
      </c>
      <c r="AT1010" t="b">
        <v>0</v>
      </c>
      <c r="AU1010" t="s">
        <v>81</v>
      </c>
      <c r="AW1010" t="s">
        <v>222</v>
      </c>
      <c r="AY1010" t="s">
        <v>85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799200</v>
      </c>
      <c r="BP1010" t="s">
        <v>181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라라팜</v>
      </c>
    </row>
    <row r="1011" spans="3:76" ht="16.5" customHeight="1" x14ac:dyDescent="0.3">
      <c r="C1011" t="b">
        <v>1</v>
      </c>
      <c r="E1011" t="s">
        <v>211</v>
      </c>
      <c r="F1011">
        <v>202610120014</v>
      </c>
      <c r="G1011" s="21">
        <v>46307</v>
      </c>
      <c r="H1011" t="s">
        <v>82</v>
      </c>
      <c r="I1011" t="s">
        <v>83</v>
      </c>
      <c r="J1011" s="20" t="s">
        <v>212</v>
      </c>
      <c r="K1011" s="20" t="s">
        <v>213</v>
      </c>
      <c r="L1011" t="s">
        <v>559</v>
      </c>
      <c r="M1011" s="20" t="s">
        <v>559</v>
      </c>
      <c r="O1011" t="s">
        <v>1742</v>
      </c>
      <c r="P1011" t="s">
        <v>1743</v>
      </c>
      <c r="R1011" t="b">
        <v>0</v>
      </c>
      <c r="S1011" t="s">
        <v>563</v>
      </c>
      <c r="T1011" t="s">
        <v>564</v>
      </c>
      <c r="U1011">
        <v>1</v>
      </c>
      <c r="V1011" t="s">
        <v>234</v>
      </c>
      <c r="W1011" t="s">
        <v>565</v>
      </c>
      <c r="X1011" t="s">
        <v>566</v>
      </c>
      <c r="Z1011" t="s">
        <v>84</v>
      </c>
      <c r="AA1011" s="1">
        <v>0</v>
      </c>
      <c r="AB1011" s="1">
        <v>15400</v>
      </c>
      <c r="AC1011">
        <v>10</v>
      </c>
      <c r="AD1011" t="b">
        <v>1</v>
      </c>
      <c r="AE1011">
        <v>10</v>
      </c>
      <c r="AF1011" t="s">
        <v>9</v>
      </c>
      <c r="AG1011">
        <v>1</v>
      </c>
      <c r="AH1011" s="1">
        <v>15400</v>
      </c>
      <c r="AI1011" s="1">
        <v>140000</v>
      </c>
      <c r="AJ1011" s="1">
        <v>14000</v>
      </c>
      <c r="AK1011" s="1">
        <v>154000</v>
      </c>
      <c r="AL1011" s="2">
        <v>140000</v>
      </c>
      <c r="AM1011" s="2">
        <v>14000</v>
      </c>
      <c r="AN1011" s="22">
        <v>154000</v>
      </c>
      <c r="AP1011" t="s">
        <v>84</v>
      </c>
      <c r="AQ1011">
        <v>10</v>
      </c>
      <c r="AR1011" t="s">
        <v>221</v>
      </c>
      <c r="AS1011">
        <v>25001</v>
      </c>
      <c r="AT1011" t="b">
        <v>0</v>
      </c>
      <c r="AU1011" t="s">
        <v>81</v>
      </c>
      <c r="AW1011" t="s">
        <v>222</v>
      </c>
      <c r="AY1011" t="s">
        <v>85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154000</v>
      </c>
      <c r="BP1011" t="s">
        <v>181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라라팜</v>
      </c>
    </row>
    <row r="1012" spans="3:76" ht="16.5" customHeight="1" x14ac:dyDescent="0.3">
      <c r="C1012" t="b">
        <v>1</v>
      </c>
      <c r="E1012" t="s">
        <v>211</v>
      </c>
      <c r="F1012">
        <v>202610120014</v>
      </c>
      <c r="G1012" s="21">
        <v>46307</v>
      </c>
      <c r="H1012" t="s">
        <v>82</v>
      </c>
      <c r="I1012" t="s">
        <v>83</v>
      </c>
      <c r="J1012" s="20" t="s">
        <v>212</v>
      </c>
      <c r="K1012" s="20" t="s">
        <v>213</v>
      </c>
      <c r="L1012" t="s">
        <v>559</v>
      </c>
      <c r="M1012" s="20" t="s">
        <v>559</v>
      </c>
      <c r="O1012" t="s">
        <v>1742</v>
      </c>
      <c r="P1012" t="s">
        <v>1743</v>
      </c>
      <c r="R1012" t="b">
        <v>0</v>
      </c>
      <c r="S1012" t="s">
        <v>312</v>
      </c>
      <c r="T1012" t="s">
        <v>313</v>
      </c>
      <c r="U1012">
        <v>100</v>
      </c>
      <c r="V1012" t="s">
        <v>234</v>
      </c>
      <c r="W1012" t="s">
        <v>235</v>
      </c>
      <c r="X1012" t="s">
        <v>236</v>
      </c>
      <c r="Z1012" t="s">
        <v>84</v>
      </c>
      <c r="AA1012" s="1">
        <v>37000</v>
      </c>
      <c r="AB1012" s="1">
        <v>33300</v>
      </c>
      <c r="AC1012">
        <v>10</v>
      </c>
      <c r="AD1012" t="b">
        <v>1</v>
      </c>
      <c r="AE1012">
        <v>10</v>
      </c>
      <c r="AF1012" t="s">
        <v>9</v>
      </c>
      <c r="AG1012">
        <v>1</v>
      </c>
      <c r="AH1012" s="1">
        <v>33300</v>
      </c>
      <c r="AI1012" s="1">
        <v>302727</v>
      </c>
      <c r="AJ1012" s="1">
        <v>30273</v>
      </c>
      <c r="AK1012" s="1">
        <v>333000</v>
      </c>
      <c r="AL1012" s="2">
        <v>302727</v>
      </c>
      <c r="AM1012" s="2">
        <v>30273</v>
      </c>
      <c r="AN1012" s="22">
        <v>333000</v>
      </c>
      <c r="AP1012" t="s">
        <v>84</v>
      </c>
      <c r="AQ1012">
        <v>10</v>
      </c>
      <c r="AR1012" t="s">
        <v>221</v>
      </c>
      <c r="AS1012">
        <v>25004</v>
      </c>
      <c r="AT1012" t="b">
        <v>0</v>
      </c>
      <c r="AU1012" t="s">
        <v>81</v>
      </c>
      <c r="AW1012" t="s">
        <v>222</v>
      </c>
      <c r="AY1012" t="s">
        <v>85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333000</v>
      </c>
      <c r="BP1012" t="s">
        <v>181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라라팜</v>
      </c>
    </row>
    <row r="1013" spans="3:76" ht="16.5" customHeight="1" x14ac:dyDescent="0.3">
      <c r="C1013" t="b">
        <v>1</v>
      </c>
      <c r="E1013" t="s">
        <v>211</v>
      </c>
      <c r="F1013">
        <v>202610120014</v>
      </c>
      <c r="G1013" s="21">
        <v>46307</v>
      </c>
      <c r="H1013" t="s">
        <v>82</v>
      </c>
      <c r="I1013" t="s">
        <v>83</v>
      </c>
      <c r="J1013" s="20" t="s">
        <v>212</v>
      </c>
      <c r="K1013" s="20" t="s">
        <v>213</v>
      </c>
      <c r="L1013" t="s">
        <v>559</v>
      </c>
      <c r="M1013" s="20" t="s">
        <v>559</v>
      </c>
      <c r="O1013" t="s">
        <v>1742</v>
      </c>
      <c r="P1013" t="s">
        <v>1743</v>
      </c>
      <c r="R1013" t="b">
        <v>0</v>
      </c>
      <c r="S1013" t="s">
        <v>398</v>
      </c>
      <c r="T1013" t="s">
        <v>338</v>
      </c>
      <c r="U1013">
        <v>30</v>
      </c>
      <c r="V1013" t="s">
        <v>234</v>
      </c>
      <c r="W1013" t="s">
        <v>235</v>
      </c>
      <c r="X1013" t="s">
        <v>330</v>
      </c>
      <c r="Z1013" t="s">
        <v>84</v>
      </c>
      <c r="AA1013" s="1">
        <v>9900</v>
      </c>
      <c r="AB1013" s="1">
        <v>8910</v>
      </c>
      <c r="AC1013">
        <v>10</v>
      </c>
      <c r="AD1013" t="b">
        <v>1</v>
      </c>
      <c r="AE1013">
        <v>10</v>
      </c>
      <c r="AF1013" t="s">
        <v>9</v>
      </c>
      <c r="AG1013">
        <v>1</v>
      </c>
      <c r="AH1013" s="1">
        <v>8910</v>
      </c>
      <c r="AI1013" s="1">
        <v>81000</v>
      </c>
      <c r="AJ1013" s="1">
        <v>8100</v>
      </c>
      <c r="AK1013" s="1">
        <v>89100</v>
      </c>
      <c r="AL1013" s="2">
        <v>81000</v>
      </c>
      <c r="AM1013" s="2">
        <v>8100</v>
      </c>
      <c r="AN1013" s="22">
        <v>89100</v>
      </c>
      <c r="AP1013" t="s">
        <v>84</v>
      </c>
      <c r="AQ1013">
        <v>10</v>
      </c>
      <c r="AR1013" t="s">
        <v>221</v>
      </c>
      <c r="AS1013" t="s">
        <v>1057</v>
      </c>
      <c r="AT1013" t="b">
        <v>0</v>
      </c>
      <c r="AU1013" t="s">
        <v>81</v>
      </c>
      <c r="AW1013" t="s">
        <v>222</v>
      </c>
      <c r="AY1013" t="s">
        <v>85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89100</v>
      </c>
      <c r="BP1013" t="s">
        <v>181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라라팜</v>
      </c>
    </row>
    <row r="1014" spans="3:76" ht="16.5" customHeight="1" x14ac:dyDescent="0.3">
      <c r="C1014" t="b">
        <v>1</v>
      </c>
      <c r="E1014" t="s">
        <v>211</v>
      </c>
      <c r="F1014">
        <v>202610120015</v>
      </c>
      <c r="G1014" s="21">
        <v>46307</v>
      </c>
      <c r="H1014" t="s">
        <v>82</v>
      </c>
      <c r="I1014" t="s">
        <v>83</v>
      </c>
      <c r="J1014" s="20" t="s">
        <v>212</v>
      </c>
      <c r="K1014" s="20" t="s">
        <v>213</v>
      </c>
      <c r="L1014" t="s">
        <v>550</v>
      </c>
      <c r="M1014" s="20" t="s">
        <v>550</v>
      </c>
      <c r="O1014" t="s">
        <v>551</v>
      </c>
      <c r="P1014" t="s">
        <v>550</v>
      </c>
      <c r="R1014" t="b">
        <v>0</v>
      </c>
      <c r="S1014" t="s">
        <v>453</v>
      </c>
      <c r="T1014" t="s">
        <v>454</v>
      </c>
      <c r="U1014">
        <v>30</v>
      </c>
      <c r="V1014" t="s">
        <v>234</v>
      </c>
      <c r="W1014" t="s">
        <v>235</v>
      </c>
      <c r="X1014" t="s">
        <v>446</v>
      </c>
      <c r="Z1014" t="s">
        <v>84</v>
      </c>
      <c r="AA1014" s="1">
        <v>18900</v>
      </c>
      <c r="AB1014" s="1">
        <v>17010</v>
      </c>
      <c r="AC1014">
        <v>80</v>
      </c>
      <c r="AD1014" t="b">
        <v>1</v>
      </c>
      <c r="AE1014">
        <v>10</v>
      </c>
      <c r="AF1014" t="s">
        <v>9</v>
      </c>
      <c r="AG1014">
        <v>1</v>
      </c>
      <c r="AH1014" s="1">
        <v>17010</v>
      </c>
      <c r="AI1014" s="1">
        <v>1237091</v>
      </c>
      <c r="AJ1014" s="1">
        <v>123709</v>
      </c>
      <c r="AK1014" s="1">
        <v>1360800</v>
      </c>
      <c r="AL1014" s="2">
        <v>1237091</v>
      </c>
      <c r="AM1014" s="2">
        <v>123709</v>
      </c>
      <c r="AN1014" s="22">
        <v>1360800</v>
      </c>
      <c r="AP1014" t="s">
        <v>84</v>
      </c>
      <c r="AQ1014">
        <v>80</v>
      </c>
      <c r="AR1014" t="s">
        <v>221</v>
      </c>
      <c r="AS1014">
        <v>25001</v>
      </c>
      <c r="AT1014" t="b">
        <v>0</v>
      </c>
      <c r="AU1014" t="s">
        <v>81</v>
      </c>
      <c r="AW1014" t="s">
        <v>222</v>
      </c>
      <c r="AY1014" t="s">
        <v>85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1360800</v>
      </c>
      <c r="BP1014" t="s">
        <v>181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제일팜</v>
      </c>
    </row>
    <row r="1015" spans="3:76" ht="16.5" customHeight="1" x14ac:dyDescent="0.3">
      <c r="C1015" t="b">
        <v>1</v>
      </c>
      <c r="E1015" t="s">
        <v>211</v>
      </c>
      <c r="F1015">
        <v>202610120015</v>
      </c>
      <c r="G1015" s="21">
        <v>46307</v>
      </c>
      <c r="H1015" t="s">
        <v>82</v>
      </c>
      <c r="I1015" t="s">
        <v>83</v>
      </c>
      <c r="J1015" s="20" t="s">
        <v>212</v>
      </c>
      <c r="K1015" s="20" t="s">
        <v>213</v>
      </c>
      <c r="L1015" t="s">
        <v>550</v>
      </c>
      <c r="M1015" s="20" t="s">
        <v>550</v>
      </c>
      <c r="O1015" t="s">
        <v>551</v>
      </c>
      <c r="P1015" t="s">
        <v>550</v>
      </c>
      <c r="R1015" t="b">
        <v>0</v>
      </c>
      <c r="S1015" t="s">
        <v>290</v>
      </c>
      <c r="T1015" t="s">
        <v>291</v>
      </c>
      <c r="U1015">
        <v>30</v>
      </c>
      <c r="V1015" t="s">
        <v>234</v>
      </c>
      <c r="W1015" t="s">
        <v>235</v>
      </c>
      <c r="X1015" t="s">
        <v>236</v>
      </c>
      <c r="Z1015" t="s">
        <v>84</v>
      </c>
      <c r="AA1015" s="1">
        <v>21000</v>
      </c>
      <c r="AB1015" s="1">
        <v>18630</v>
      </c>
      <c r="AC1015">
        <v>180</v>
      </c>
      <c r="AD1015" t="b">
        <v>1</v>
      </c>
      <c r="AE1015">
        <v>10</v>
      </c>
      <c r="AF1015" t="s">
        <v>9</v>
      </c>
      <c r="AG1015">
        <v>1</v>
      </c>
      <c r="AH1015" s="1">
        <v>18630</v>
      </c>
      <c r="AI1015" s="1">
        <v>3048545</v>
      </c>
      <c r="AJ1015" s="1">
        <v>304855</v>
      </c>
      <c r="AK1015" s="1">
        <v>3353400</v>
      </c>
      <c r="AL1015" s="2">
        <v>3048545</v>
      </c>
      <c r="AM1015" s="2">
        <v>304855</v>
      </c>
      <c r="AN1015" s="22">
        <v>3353400</v>
      </c>
      <c r="AP1015" t="s">
        <v>84</v>
      </c>
      <c r="AQ1015">
        <v>180</v>
      </c>
      <c r="AR1015" t="s">
        <v>221</v>
      </c>
      <c r="AS1015">
        <v>26001</v>
      </c>
      <c r="AT1015" t="b">
        <v>0</v>
      </c>
      <c r="AU1015" t="s">
        <v>81</v>
      </c>
      <c r="AW1015" t="s">
        <v>222</v>
      </c>
      <c r="AY1015" t="s">
        <v>85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3353400</v>
      </c>
      <c r="BP1015" t="s">
        <v>181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제일팜</v>
      </c>
    </row>
    <row r="1016" spans="3:76" ht="16.5" customHeight="1" x14ac:dyDescent="0.3">
      <c r="C1016" t="b">
        <v>1</v>
      </c>
      <c r="E1016" t="s">
        <v>211</v>
      </c>
      <c r="F1016">
        <v>202610120016</v>
      </c>
      <c r="G1016" s="21">
        <v>46307</v>
      </c>
      <c r="H1016" t="s">
        <v>82</v>
      </c>
      <c r="I1016" t="s">
        <v>83</v>
      </c>
      <c r="J1016" s="20" t="s">
        <v>212</v>
      </c>
      <c r="K1016" s="20" t="s">
        <v>213</v>
      </c>
      <c r="L1016" t="s">
        <v>415</v>
      </c>
      <c r="M1016" s="20" t="s">
        <v>415</v>
      </c>
      <c r="O1016" t="s">
        <v>416</v>
      </c>
      <c r="P1016" t="s">
        <v>415</v>
      </c>
      <c r="R1016" t="b">
        <v>0</v>
      </c>
      <c r="S1016" t="s">
        <v>477</v>
      </c>
      <c r="T1016" t="s">
        <v>478</v>
      </c>
      <c r="U1016">
        <v>28</v>
      </c>
      <c r="V1016" t="s">
        <v>234</v>
      </c>
      <c r="W1016" t="s">
        <v>235</v>
      </c>
      <c r="X1016" t="s">
        <v>236</v>
      </c>
      <c r="Z1016" t="s">
        <v>84</v>
      </c>
      <c r="AA1016" s="1">
        <v>25452</v>
      </c>
      <c r="AB1016" s="1">
        <v>22907</v>
      </c>
      <c r="AC1016">
        <v>5</v>
      </c>
      <c r="AD1016" t="b">
        <v>1</v>
      </c>
      <c r="AE1016">
        <v>10</v>
      </c>
      <c r="AF1016" t="s">
        <v>9</v>
      </c>
      <c r="AG1016">
        <v>1</v>
      </c>
      <c r="AH1016" s="1">
        <v>22907</v>
      </c>
      <c r="AI1016" s="1">
        <v>104123</v>
      </c>
      <c r="AJ1016" s="1">
        <v>10412</v>
      </c>
      <c r="AK1016" s="1">
        <v>114535</v>
      </c>
      <c r="AL1016" s="2">
        <v>104123</v>
      </c>
      <c r="AM1016" s="2">
        <v>10412</v>
      </c>
      <c r="AN1016" s="22">
        <v>114535</v>
      </c>
      <c r="AP1016" t="s">
        <v>84</v>
      </c>
      <c r="AQ1016">
        <v>5</v>
      </c>
      <c r="AR1016" t="s">
        <v>221</v>
      </c>
      <c r="AS1016">
        <v>24002</v>
      </c>
      <c r="AT1016" t="b">
        <v>0</v>
      </c>
      <c r="AU1016" t="s">
        <v>81</v>
      </c>
      <c r="AW1016" t="s">
        <v>222</v>
      </c>
      <c r="AY1016" t="s">
        <v>85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114535</v>
      </c>
      <c r="BP1016" t="s">
        <v>181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우정약품</v>
      </c>
    </row>
    <row r="1017" spans="3:76" ht="16.5" customHeight="1" x14ac:dyDescent="0.3">
      <c r="C1017" t="b">
        <v>1</v>
      </c>
      <c r="E1017" t="s">
        <v>211</v>
      </c>
      <c r="F1017">
        <v>202610120016</v>
      </c>
      <c r="G1017" s="21">
        <v>46307</v>
      </c>
      <c r="H1017" t="s">
        <v>82</v>
      </c>
      <c r="I1017" t="s">
        <v>83</v>
      </c>
      <c r="J1017" s="20" t="s">
        <v>212</v>
      </c>
      <c r="K1017" s="20" t="s">
        <v>213</v>
      </c>
      <c r="L1017" t="s">
        <v>415</v>
      </c>
      <c r="M1017" s="20" t="s">
        <v>415</v>
      </c>
      <c r="O1017" t="s">
        <v>416</v>
      </c>
      <c r="P1017" t="s">
        <v>415</v>
      </c>
      <c r="R1017" t="b">
        <v>0</v>
      </c>
      <c r="S1017" t="s">
        <v>294</v>
      </c>
      <c r="T1017" t="s">
        <v>295</v>
      </c>
      <c r="U1017">
        <v>21</v>
      </c>
      <c r="V1017" t="s">
        <v>218</v>
      </c>
      <c r="W1017" t="s">
        <v>219</v>
      </c>
      <c r="X1017" t="s">
        <v>225</v>
      </c>
      <c r="Z1017" t="s">
        <v>84</v>
      </c>
      <c r="AA1017" s="1">
        <v>25200</v>
      </c>
      <c r="AB1017" s="1">
        <v>22680</v>
      </c>
      <c r="AC1017">
        <v>10</v>
      </c>
      <c r="AD1017" t="b">
        <v>1</v>
      </c>
      <c r="AE1017">
        <v>10</v>
      </c>
      <c r="AF1017" t="s">
        <v>9</v>
      </c>
      <c r="AG1017">
        <v>1</v>
      </c>
      <c r="AH1017" s="1">
        <v>22680</v>
      </c>
      <c r="AI1017" s="1">
        <v>206182</v>
      </c>
      <c r="AJ1017" s="1">
        <v>20618</v>
      </c>
      <c r="AK1017" s="1">
        <v>226800</v>
      </c>
      <c r="AL1017" s="2">
        <v>206182</v>
      </c>
      <c r="AM1017" s="2">
        <v>20618</v>
      </c>
      <c r="AN1017" s="22">
        <v>226800</v>
      </c>
      <c r="AP1017" t="s">
        <v>84</v>
      </c>
      <c r="AQ1017">
        <v>10</v>
      </c>
      <c r="AR1017" t="s">
        <v>221</v>
      </c>
      <c r="AS1017">
        <v>26005</v>
      </c>
      <c r="AT1017" t="b">
        <v>0</v>
      </c>
      <c r="AU1017" t="s">
        <v>81</v>
      </c>
      <c r="AW1017" t="s">
        <v>222</v>
      </c>
      <c r="AY1017" t="s">
        <v>85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226800</v>
      </c>
      <c r="BP1017" t="s">
        <v>181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우정약품</v>
      </c>
    </row>
    <row r="1018" spans="3:76" ht="16.5" customHeight="1" x14ac:dyDescent="0.3">
      <c r="C1018" t="b">
        <v>1</v>
      </c>
      <c r="E1018" t="s">
        <v>211</v>
      </c>
      <c r="F1018">
        <v>202610120016</v>
      </c>
      <c r="G1018" s="21">
        <v>46307</v>
      </c>
      <c r="H1018" t="s">
        <v>82</v>
      </c>
      <c r="I1018" t="s">
        <v>83</v>
      </c>
      <c r="J1018" s="20" t="s">
        <v>212</v>
      </c>
      <c r="K1018" s="20" t="s">
        <v>213</v>
      </c>
      <c r="L1018" t="s">
        <v>415</v>
      </c>
      <c r="M1018" s="20" t="s">
        <v>415</v>
      </c>
      <c r="O1018" t="s">
        <v>416</v>
      </c>
      <c r="P1018" t="s">
        <v>415</v>
      </c>
      <c r="R1018" t="b">
        <v>0</v>
      </c>
      <c r="S1018" t="s">
        <v>367</v>
      </c>
      <c r="T1018" t="s">
        <v>368</v>
      </c>
      <c r="U1018">
        <v>100</v>
      </c>
      <c r="V1018" t="s">
        <v>234</v>
      </c>
      <c r="W1018" t="s">
        <v>235</v>
      </c>
      <c r="X1018" t="s">
        <v>236</v>
      </c>
      <c r="Z1018" t="s">
        <v>84</v>
      </c>
      <c r="AA1018" s="1">
        <v>30000</v>
      </c>
      <c r="AB1018" s="1">
        <v>27000</v>
      </c>
      <c r="AC1018">
        <v>10</v>
      </c>
      <c r="AD1018" t="b">
        <v>1</v>
      </c>
      <c r="AE1018">
        <v>10</v>
      </c>
      <c r="AF1018" t="s">
        <v>9</v>
      </c>
      <c r="AG1018">
        <v>1</v>
      </c>
      <c r="AH1018" s="1">
        <v>27000</v>
      </c>
      <c r="AI1018" s="1">
        <v>245455</v>
      </c>
      <c r="AJ1018" s="1">
        <v>24545</v>
      </c>
      <c r="AK1018" s="1">
        <v>270000</v>
      </c>
      <c r="AL1018" s="2">
        <v>245455</v>
      </c>
      <c r="AM1018" s="2">
        <v>24545</v>
      </c>
      <c r="AN1018" s="22">
        <v>270000</v>
      </c>
      <c r="AP1018" t="s">
        <v>84</v>
      </c>
      <c r="AQ1018">
        <v>10</v>
      </c>
      <c r="AR1018" t="s">
        <v>221</v>
      </c>
      <c r="AS1018">
        <v>25003</v>
      </c>
      <c r="AT1018" t="b">
        <v>0</v>
      </c>
      <c r="AU1018" t="s">
        <v>81</v>
      </c>
      <c r="AW1018" t="s">
        <v>222</v>
      </c>
      <c r="AY1018" t="s">
        <v>85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270000</v>
      </c>
      <c r="BP1018" t="s">
        <v>181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우정약품</v>
      </c>
    </row>
    <row r="1019" spans="3:76" ht="16.5" customHeight="1" x14ac:dyDescent="0.3">
      <c r="C1019" t="b">
        <v>1</v>
      </c>
      <c r="E1019" t="s">
        <v>211</v>
      </c>
      <c r="F1019">
        <v>202610120016</v>
      </c>
      <c r="G1019" s="21">
        <v>46307</v>
      </c>
      <c r="H1019" t="s">
        <v>82</v>
      </c>
      <c r="I1019" t="s">
        <v>83</v>
      </c>
      <c r="J1019" s="20" t="s">
        <v>212</v>
      </c>
      <c r="K1019" s="20" t="s">
        <v>213</v>
      </c>
      <c r="L1019" t="s">
        <v>415</v>
      </c>
      <c r="M1019" s="20" t="s">
        <v>415</v>
      </c>
      <c r="O1019" t="s">
        <v>416</v>
      </c>
      <c r="P1019" t="s">
        <v>415</v>
      </c>
      <c r="R1019" t="b">
        <v>0</v>
      </c>
      <c r="S1019" t="s">
        <v>276</v>
      </c>
      <c r="T1019" t="s">
        <v>275</v>
      </c>
      <c r="U1019">
        <v>30</v>
      </c>
      <c r="V1019" t="s">
        <v>218</v>
      </c>
      <c r="W1019" t="s">
        <v>219</v>
      </c>
      <c r="X1019" t="s">
        <v>225</v>
      </c>
      <c r="Z1019" t="s">
        <v>84</v>
      </c>
      <c r="AA1019" s="1">
        <v>5610</v>
      </c>
      <c r="AB1019" s="1">
        <v>5049</v>
      </c>
      <c r="AC1019">
        <v>10</v>
      </c>
      <c r="AD1019" t="b">
        <v>1</v>
      </c>
      <c r="AE1019">
        <v>10</v>
      </c>
      <c r="AF1019" t="s">
        <v>9</v>
      </c>
      <c r="AG1019">
        <v>1</v>
      </c>
      <c r="AH1019" s="1">
        <v>5049</v>
      </c>
      <c r="AI1019" s="1">
        <v>45900</v>
      </c>
      <c r="AJ1019" s="1">
        <v>4590</v>
      </c>
      <c r="AK1019" s="1">
        <v>50490</v>
      </c>
      <c r="AL1019" s="2">
        <v>45900</v>
      </c>
      <c r="AM1019" s="2">
        <v>4590</v>
      </c>
      <c r="AN1019" s="22">
        <v>50490</v>
      </c>
      <c r="AP1019" t="s">
        <v>84</v>
      </c>
      <c r="AQ1019">
        <v>10</v>
      </c>
      <c r="AR1019" t="s">
        <v>221</v>
      </c>
      <c r="AS1019" t="s">
        <v>277</v>
      </c>
      <c r="AT1019" t="b">
        <v>0</v>
      </c>
      <c r="AU1019" t="s">
        <v>81</v>
      </c>
      <c r="AW1019" t="s">
        <v>222</v>
      </c>
      <c r="AY1019" t="s">
        <v>85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50490</v>
      </c>
      <c r="BP1019" t="s">
        <v>181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우정약품</v>
      </c>
    </row>
    <row r="1020" spans="3:76" ht="16.5" customHeight="1" x14ac:dyDescent="0.3">
      <c r="C1020" t="b">
        <v>1</v>
      </c>
      <c r="E1020" t="s">
        <v>211</v>
      </c>
      <c r="F1020">
        <v>202610120016</v>
      </c>
      <c r="G1020" s="21">
        <v>46307</v>
      </c>
      <c r="H1020" t="s">
        <v>82</v>
      </c>
      <c r="I1020" t="s">
        <v>83</v>
      </c>
      <c r="J1020" s="20" t="s">
        <v>212</v>
      </c>
      <c r="K1020" s="20" t="s">
        <v>213</v>
      </c>
      <c r="L1020" t="s">
        <v>415</v>
      </c>
      <c r="M1020" s="20" t="s">
        <v>415</v>
      </c>
      <c r="O1020" t="s">
        <v>416</v>
      </c>
      <c r="P1020" t="s">
        <v>415</v>
      </c>
      <c r="R1020" t="b">
        <v>0</v>
      </c>
      <c r="S1020" t="s">
        <v>328</v>
      </c>
      <c r="T1020" t="s">
        <v>329</v>
      </c>
      <c r="U1020">
        <v>300</v>
      </c>
      <c r="V1020" t="s">
        <v>234</v>
      </c>
      <c r="W1020" t="s">
        <v>235</v>
      </c>
      <c r="X1020" t="s">
        <v>330</v>
      </c>
      <c r="Z1020" t="s">
        <v>84</v>
      </c>
      <c r="AA1020" s="1">
        <v>111600</v>
      </c>
      <c r="AB1020" s="1">
        <v>100440</v>
      </c>
      <c r="AC1020">
        <v>1</v>
      </c>
      <c r="AD1020" t="b">
        <v>1</v>
      </c>
      <c r="AE1020">
        <v>10</v>
      </c>
      <c r="AF1020" t="s">
        <v>9</v>
      </c>
      <c r="AG1020">
        <v>1</v>
      </c>
      <c r="AH1020" s="1">
        <v>100440</v>
      </c>
      <c r="AI1020" s="1">
        <v>91309</v>
      </c>
      <c r="AJ1020" s="1">
        <v>9131</v>
      </c>
      <c r="AK1020" s="1">
        <v>100440</v>
      </c>
      <c r="AL1020" s="2">
        <v>91309</v>
      </c>
      <c r="AM1020" s="2">
        <v>9131</v>
      </c>
      <c r="AN1020" s="22">
        <v>100440</v>
      </c>
      <c r="AP1020" t="s">
        <v>84</v>
      </c>
      <c r="AQ1020">
        <v>1</v>
      </c>
      <c r="AR1020" t="s">
        <v>221</v>
      </c>
      <c r="AS1020">
        <v>25003</v>
      </c>
      <c r="AT1020" t="b">
        <v>0</v>
      </c>
      <c r="AU1020" t="s">
        <v>81</v>
      </c>
      <c r="AW1020" t="s">
        <v>222</v>
      </c>
      <c r="AY1020" t="s">
        <v>85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100440</v>
      </c>
      <c r="BP1020" t="s">
        <v>181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우정약품</v>
      </c>
    </row>
    <row r="1021" spans="3:76" ht="16.5" customHeight="1" x14ac:dyDescent="0.3">
      <c r="C1021" t="b">
        <v>1</v>
      </c>
      <c r="E1021" t="s">
        <v>211</v>
      </c>
      <c r="F1021">
        <v>202610120017</v>
      </c>
      <c r="G1021" s="21">
        <v>46307</v>
      </c>
      <c r="H1021" t="s">
        <v>82</v>
      </c>
      <c r="I1021" t="s">
        <v>83</v>
      </c>
      <c r="J1021" s="20" t="s">
        <v>212</v>
      </c>
      <c r="K1021" s="20" t="s">
        <v>213</v>
      </c>
      <c r="L1021" t="s">
        <v>331</v>
      </c>
      <c r="M1021" s="20" t="s">
        <v>331</v>
      </c>
      <c r="O1021" t="s">
        <v>332</v>
      </c>
      <c r="P1021" t="s">
        <v>526</v>
      </c>
      <c r="R1021" t="b">
        <v>0</v>
      </c>
      <c r="S1021" t="s">
        <v>343</v>
      </c>
      <c r="T1021" t="s">
        <v>325</v>
      </c>
      <c r="U1021">
        <v>100</v>
      </c>
      <c r="V1021" t="s">
        <v>218</v>
      </c>
      <c r="W1021" t="s">
        <v>219</v>
      </c>
      <c r="X1021" t="s">
        <v>225</v>
      </c>
      <c r="Z1021" t="s">
        <v>84</v>
      </c>
      <c r="AA1021" s="1">
        <v>175100</v>
      </c>
      <c r="AB1021" s="1">
        <v>157590</v>
      </c>
      <c r="AC1021" s="1">
        <v>30</v>
      </c>
      <c r="AD1021" t="b">
        <v>1</v>
      </c>
      <c r="AE1021">
        <v>10</v>
      </c>
      <c r="AF1021" t="s">
        <v>9</v>
      </c>
      <c r="AG1021">
        <v>1</v>
      </c>
      <c r="AH1021" s="1">
        <v>157590</v>
      </c>
      <c r="AI1021" s="1">
        <v>4297909</v>
      </c>
      <c r="AJ1021" s="1">
        <v>429791</v>
      </c>
      <c r="AK1021" s="1">
        <v>4727700</v>
      </c>
      <c r="AL1021" s="2">
        <v>4297909</v>
      </c>
      <c r="AM1021" s="2">
        <v>429791</v>
      </c>
      <c r="AN1021" s="22">
        <v>4727700</v>
      </c>
      <c r="AP1021" t="s">
        <v>84</v>
      </c>
      <c r="AQ1021" s="1">
        <v>30</v>
      </c>
      <c r="AR1021" t="s">
        <v>221</v>
      </c>
      <c r="AS1021" t="s">
        <v>344</v>
      </c>
      <c r="AT1021" t="b">
        <v>0</v>
      </c>
      <c r="AU1021" t="s">
        <v>81</v>
      </c>
      <c r="AW1021" t="s">
        <v>222</v>
      </c>
      <c r="AY1021" t="s">
        <v>85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4727700</v>
      </c>
      <c r="BP1021" t="s">
        <v>181</v>
      </c>
      <c r="BS1021">
        <v>0</v>
      </c>
      <c r="BU1021" t="s">
        <v>527</v>
      </c>
      <c r="BW1021" s="24" t="str">
        <f ca="1">VLOOKUP(BX1021,Data!B:D,3,0)</f>
        <v>김화니</v>
      </c>
      <c r="BX1021" s="24" t="str">
        <f>IFERROR(VLOOKUP(M1021, 할인점점포등록!E:I, 5, 0), M1021)</f>
        <v>지오영</v>
      </c>
    </row>
    <row r="1022" spans="3:76" ht="16.5" customHeight="1" x14ac:dyDescent="0.3">
      <c r="C1022" t="b">
        <v>1</v>
      </c>
      <c r="E1022" t="s">
        <v>211</v>
      </c>
      <c r="F1022">
        <v>202610120017</v>
      </c>
      <c r="G1022" s="21">
        <v>46307</v>
      </c>
      <c r="H1022" t="s">
        <v>82</v>
      </c>
      <c r="I1022" t="s">
        <v>83</v>
      </c>
      <c r="J1022" s="20" t="s">
        <v>212</v>
      </c>
      <c r="K1022" s="20" t="s">
        <v>213</v>
      </c>
      <c r="L1022" t="s">
        <v>331</v>
      </c>
      <c r="M1022" s="20" t="s">
        <v>331</v>
      </c>
      <c r="O1022" t="s">
        <v>332</v>
      </c>
      <c r="P1022" t="s">
        <v>526</v>
      </c>
      <c r="R1022" t="b">
        <v>0</v>
      </c>
      <c r="S1022" t="s">
        <v>294</v>
      </c>
      <c r="T1022" t="s">
        <v>295</v>
      </c>
      <c r="U1022">
        <v>21</v>
      </c>
      <c r="V1022" t="s">
        <v>218</v>
      </c>
      <c r="W1022" t="s">
        <v>219</v>
      </c>
      <c r="X1022" t="s">
        <v>225</v>
      </c>
      <c r="Z1022" t="s">
        <v>84</v>
      </c>
      <c r="AA1022" s="1">
        <v>25200</v>
      </c>
      <c r="AB1022" s="1">
        <v>22680</v>
      </c>
      <c r="AC1022" s="1">
        <v>100</v>
      </c>
      <c r="AD1022" t="b">
        <v>1</v>
      </c>
      <c r="AE1022">
        <v>10</v>
      </c>
      <c r="AF1022" t="s">
        <v>9</v>
      </c>
      <c r="AG1022">
        <v>1</v>
      </c>
      <c r="AH1022" s="1">
        <v>22680</v>
      </c>
      <c r="AI1022" s="1">
        <v>2061818</v>
      </c>
      <c r="AJ1022" s="1">
        <v>206182</v>
      </c>
      <c r="AK1022" s="1">
        <v>2268000</v>
      </c>
      <c r="AL1022" s="2">
        <v>2061818</v>
      </c>
      <c r="AM1022" s="2">
        <v>206182</v>
      </c>
      <c r="AN1022" s="22">
        <v>2268000</v>
      </c>
      <c r="AP1022" t="s">
        <v>84</v>
      </c>
      <c r="AQ1022" s="1">
        <v>100</v>
      </c>
      <c r="AR1022" t="s">
        <v>221</v>
      </c>
      <c r="AS1022">
        <v>26005</v>
      </c>
      <c r="AT1022" t="b">
        <v>0</v>
      </c>
      <c r="AU1022" t="s">
        <v>81</v>
      </c>
      <c r="AW1022" t="s">
        <v>222</v>
      </c>
      <c r="AY1022" t="s">
        <v>85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2268000</v>
      </c>
      <c r="BP1022" t="s">
        <v>181</v>
      </c>
      <c r="BS1022">
        <v>0</v>
      </c>
      <c r="BU1022" t="s">
        <v>527</v>
      </c>
      <c r="BW1022" s="24" t="str">
        <f ca="1">VLOOKUP(BX1022,Data!B:D,3,0)</f>
        <v>김화니</v>
      </c>
      <c r="BX1022" s="24" t="str">
        <f>IFERROR(VLOOKUP(M1022, 할인점점포등록!E:I, 5, 0), M1022)</f>
        <v>지오영</v>
      </c>
    </row>
    <row r="1023" spans="3:76" ht="16.5" customHeight="1" x14ac:dyDescent="0.3">
      <c r="C1023" t="b">
        <v>1</v>
      </c>
      <c r="E1023" t="s">
        <v>211</v>
      </c>
      <c r="F1023">
        <v>202610120017</v>
      </c>
      <c r="G1023" s="21">
        <v>46307</v>
      </c>
      <c r="H1023" t="s">
        <v>82</v>
      </c>
      <c r="I1023" t="s">
        <v>83</v>
      </c>
      <c r="J1023" s="20" t="s">
        <v>212</v>
      </c>
      <c r="K1023" s="20" t="s">
        <v>213</v>
      </c>
      <c r="L1023" t="s">
        <v>331</v>
      </c>
      <c r="M1023" s="20" t="s">
        <v>331</v>
      </c>
      <c r="O1023" t="s">
        <v>332</v>
      </c>
      <c r="P1023" t="s">
        <v>526</v>
      </c>
      <c r="R1023" t="b">
        <v>0</v>
      </c>
      <c r="S1023" t="s">
        <v>245</v>
      </c>
      <c r="T1023" t="s">
        <v>246</v>
      </c>
      <c r="U1023">
        <v>300</v>
      </c>
      <c r="V1023" t="s">
        <v>218</v>
      </c>
      <c r="W1023" t="s">
        <v>219</v>
      </c>
      <c r="X1023" t="s">
        <v>225</v>
      </c>
      <c r="Z1023" t="s">
        <v>84</v>
      </c>
      <c r="AA1023" s="1">
        <v>61500</v>
      </c>
      <c r="AB1023" s="1">
        <v>55350</v>
      </c>
      <c r="AC1023">
        <v>20</v>
      </c>
      <c r="AD1023" t="b">
        <v>1</v>
      </c>
      <c r="AE1023">
        <v>10</v>
      </c>
      <c r="AF1023" t="s">
        <v>9</v>
      </c>
      <c r="AG1023">
        <v>1</v>
      </c>
      <c r="AH1023" s="1">
        <v>55350</v>
      </c>
      <c r="AI1023" s="1">
        <v>1006364</v>
      </c>
      <c r="AJ1023" s="1">
        <v>100636</v>
      </c>
      <c r="AK1023" s="1">
        <v>1107000</v>
      </c>
      <c r="AL1023" s="2">
        <v>1006364</v>
      </c>
      <c r="AM1023" s="2">
        <v>100636</v>
      </c>
      <c r="AN1023" s="22">
        <v>1107000</v>
      </c>
      <c r="AP1023" t="s">
        <v>84</v>
      </c>
      <c r="AQ1023">
        <v>20</v>
      </c>
      <c r="AR1023" t="s">
        <v>221</v>
      </c>
      <c r="AS1023" t="s">
        <v>273</v>
      </c>
      <c r="AT1023" t="b">
        <v>0</v>
      </c>
      <c r="AU1023" t="s">
        <v>81</v>
      </c>
      <c r="AW1023" t="s">
        <v>222</v>
      </c>
      <c r="AY1023" t="s">
        <v>85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1107000</v>
      </c>
      <c r="BP1023" t="s">
        <v>181</v>
      </c>
      <c r="BS1023">
        <v>0</v>
      </c>
      <c r="BU1023" t="s">
        <v>527</v>
      </c>
      <c r="BW1023" s="24" t="str">
        <f ca="1">VLOOKUP(BX1023,Data!B:D,3,0)</f>
        <v>김화니</v>
      </c>
      <c r="BX1023" s="24" t="str">
        <f>IFERROR(VLOOKUP(M1023, 할인점점포등록!E:I, 5, 0), M1023)</f>
        <v>지오영</v>
      </c>
    </row>
    <row r="1024" spans="3:76" ht="16.5" customHeight="1" x14ac:dyDescent="0.3">
      <c r="C1024" t="b">
        <v>1</v>
      </c>
      <c r="E1024" t="s">
        <v>211</v>
      </c>
      <c r="F1024">
        <v>202610120017</v>
      </c>
      <c r="G1024" s="21">
        <v>46307</v>
      </c>
      <c r="H1024" t="s">
        <v>82</v>
      </c>
      <c r="I1024" t="s">
        <v>83</v>
      </c>
      <c r="J1024" s="20" t="s">
        <v>212</v>
      </c>
      <c r="K1024" s="20" t="s">
        <v>213</v>
      </c>
      <c r="L1024" t="s">
        <v>331</v>
      </c>
      <c r="M1024" s="20" t="s">
        <v>331</v>
      </c>
      <c r="O1024" t="s">
        <v>332</v>
      </c>
      <c r="P1024" t="s">
        <v>526</v>
      </c>
      <c r="R1024" t="b">
        <v>0</v>
      </c>
      <c r="S1024" t="s">
        <v>272</v>
      </c>
      <c r="T1024" t="s">
        <v>230</v>
      </c>
      <c r="U1024">
        <v>300</v>
      </c>
      <c r="V1024" t="s">
        <v>218</v>
      </c>
      <c r="W1024" t="s">
        <v>219</v>
      </c>
      <c r="X1024" t="s">
        <v>225</v>
      </c>
      <c r="Z1024" t="s">
        <v>84</v>
      </c>
      <c r="AA1024" s="1">
        <v>37500</v>
      </c>
      <c r="AB1024" s="1">
        <v>33750</v>
      </c>
      <c r="AC1024">
        <v>10</v>
      </c>
      <c r="AD1024" t="b">
        <v>1</v>
      </c>
      <c r="AE1024">
        <v>10</v>
      </c>
      <c r="AF1024" t="s">
        <v>9</v>
      </c>
      <c r="AG1024">
        <v>1</v>
      </c>
      <c r="AH1024" s="1">
        <v>33750</v>
      </c>
      <c r="AI1024" s="1">
        <v>306818</v>
      </c>
      <c r="AJ1024" s="1">
        <v>30682</v>
      </c>
      <c r="AK1024" s="1">
        <v>337500</v>
      </c>
      <c r="AL1024" s="2">
        <v>306818</v>
      </c>
      <c r="AM1024" s="2">
        <v>30682</v>
      </c>
      <c r="AN1024" s="22">
        <v>337500</v>
      </c>
      <c r="AP1024" t="s">
        <v>84</v>
      </c>
      <c r="AQ1024">
        <v>10</v>
      </c>
      <c r="AR1024" t="s">
        <v>221</v>
      </c>
      <c r="AS1024" t="s">
        <v>1049</v>
      </c>
      <c r="AT1024" t="b">
        <v>0</v>
      </c>
      <c r="AU1024" t="s">
        <v>81</v>
      </c>
      <c r="AW1024" t="s">
        <v>222</v>
      </c>
      <c r="AY1024" t="s">
        <v>85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337500</v>
      </c>
      <c r="BP1024" t="s">
        <v>181</v>
      </c>
      <c r="BS1024">
        <v>0</v>
      </c>
      <c r="BU1024" t="s">
        <v>527</v>
      </c>
      <c r="BW1024" s="24" t="str">
        <f ca="1">VLOOKUP(BX1024,Data!B:D,3,0)</f>
        <v>김화니</v>
      </c>
      <c r="BX1024" s="24" t="str">
        <f>IFERROR(VLOOKUP(M1024, 할인점점포등록!E:I, 5, 0), M1024)</f>
        <v>지오영</v>
      </c>
    </row>
    <row r="1025" spans="3:76" ht="16.5" customHeight="1" x14ac:dyDescent="0.3">
      <c r="C1025" t="b">
        <v>1</v>
      </c>
      <c r="E1025" t="s">
        <v>211</v>
      </c>
      <c r="F1025">
        <v>202610120017</v>
      </c>
      <c r="G1025" s="21">
        <v>46307</v>
      </c>
      <c r="H1025" t="s">
        <v>82</v>
      </c>
      <c r="I1025" t="s">
        <v>83</v>
      </c>
      <c r="J1025" s="20" t="s">
        <v>212</v>
      </c>
      <c r="K1025" s="20" t="s">
        <v>213</v>
      </c>
      <c r="L1025" t="s">
        <v>331</v>
      </c>
      <c r="M1025" s="20" t="s">
        <v>331</v>
      </c>
      <c r="O1025" t="s">
        <v>332</v>
      </c>
      <c r="P1025" t="s">
        <v>526</v>
      </c>
      <c r="R1025" t="b">
        <v>0</v>
      </c>
      <c r="S1025" t="s">
        <v>303</v>
      </c>
      <c r="T1025" t="s">
        <v>259</v>
      </c>
      <c r="U1025">
        <v>30</v>
      </c>
      <c r="V1025" t="s">
        <v>234</v>
      </c>
      <c r="W1025" t="s">
        <v>235</v>
      </c>
      <c r="X1025" t="s">
        <v>236</v>
      </c>
      <c r="Z1025" t="s">
        <v>84</v>
      </c>
      <c r="AA1025" s="1">
        <v>3090</v>
      </c>
      <c r="AB1025" s="1">
        <v>2781</v>
      </c>
      <c r="AC1025">
        <v>10</v>
      </c>
      <c r="AD1025" t="b">
        <v>1</v>
      </c>
      <c r="AE1025">
        <v>10</v>
      </c>
      <c r="AF1025" t="s">
        <v>9</v>
      </c>
      <c r="AG1025">
        <v>1</v>
      </c>
      <c r="AH1025" s="1">
        <v>2781</v>
      </c>
      <c r="AI1025" s="1">
        <v>25282</v>
      </c>
      <c r="AJ1025" s="1">
        <v>2528</v>
      </c>
      <c r="AK1025" s="1">
        <v>27810</v>
      </c>
      <c r="AL1025" s="2">
        <v>25282</v>
      </c>
      <c r="AM1025" s="2">
        <v>2528</v>
      </c>
      <c r="AN1025" s="22">
        <v>27810</v>
      </c>
      <c r="AP1025" t="s">
        <v>84</v>
      </c>
      <c r="AQ1025">
        <v>10</v>
      </c>
      <c r="AR1025" t="s">
        <v>221</v>
      </c>
      <c r="AS1025" t="s">
        <v>304</v>
      </c>
      <c r="AT1025" t="b">
        <v>0</v>
      </c>
      <c r="AU1025" t="s">
        <v>81</v>
      </c>
      <c r="AW1025" t="s">
        <v>222</v>
      </c>
      <c r="AY1025" t="s">
        <v>85</v>
      </c>
      <c r="AZ1025" t="b">
        <v>0</v>
      </c>
      <c r="BE1025" t="b">
        <v>0</v>
      </c>
      <c r="BF1025" t="b">
        <v>0</v>
      </c>
      <c r="BI1025">
        <v>0</v>
      </c>
      <c r="BJ1025" s="20">
        <v>0</v>
      </c>
      <c r="BK1025" s="23">
        <v>27810</v>
      </c>
      <c r="BP1025" t="s">
        <v>181</v>
      </c>
      <c r="BS1025">
        <v>0</v>
      </c>
      <c r="BU1025" t="s">
        <v>527</v>
      </c>
      <c r="BW1025" s="24" t="str">
        <f ca="1">VLOOKUP(BX1025,Data!B:D,3,0)</f>
        <v>김화니</v>
      </c>
      <c r="BX1025" s="24" t="str">
        <f>IFERROR(VLOOKUP(M1025, 할인점점포등록!E:I, 5, 0), M1025)</f>
        <v>지오영</v>
      </c>
    </row>
    <row r="1026" spans="3:76" ht="16.5" customHeight="1" x14ac:dyDescent="0.3">
      <c r="C1026" t="b">
        <v>1</v>
      </c>
      <c r="E1026" t="s">
        <v>211</v>
      </c>
      <c r="F1026">
        <v>202610120018</v>
      </c>
      <c r="G1026" s="21">
        <v>46307</v>
      </c>
      <c r="H1026" t="s">
        <v>82</v>
      </c>
      <c r="I1026" t="s">
        <v>83</v>
      </c>
      <c r="J1026" s="20" t="s">
        <v>212</v>
      </c>
      <c r="K1026" s="20" t="s">
        <v>213</v>
      </c>
      <c r="L1026" t="s">
        <v>769</v>
      </c>
      <c r="M1026" s="20" t="s">
        <v>769</v>
      </c>
      <c r="O1026" t="s">
        <v>1744</v>
      </c>
      <c r="P1026" t="s">
        <v>1745</v>
      </c>
      <c r="R1026" t="b">
        <v>0</v>
      </c>
      <c r="S1026" t="s">
        <v>1005</v>
      </c>
      <c r="T1026" t="s">
        <v>1006</v>
      </c>
      <c r="U1026">
        <v>10</v>
      </c>
      <c r="V1026" t="s">
        <v>218</v>
      </c>
      <c r="W1026" t="s">
        <v>256</v>
      </c>
      <c r="X1026" t="s">
        <v>257</v>
      </c>
      <c r="Z1026" t="s">
        <v>84</v>
      </c>
      <c r="AA1026" s="1">
        <v>5100</v>
      </c>
      <c r="AB1026" s="1">
        <v>4590</v>
      </c>
      <c r="AC1026">
        <v>120</v>
      </c>
      <c r="AD1026" t="b">
        <v>1</v>
      </c>
      <c r="AE1026">
        <v>10</v>
      </c>
      <c r="AF1026" t="s">
        <v>9</v>
      </c>
      <c r="AG1026">
        <v>1</v>
      </c>
      <c r="AH1026" s="1">
        <v>4590</v>
      </c>
      <c r="AI1026" s="1">
        <v>500727</v>
      </c>
      <c r="AJ1026" s="1">
        <v>50073</v>
      </c>
      <c r="AK1026" s="1">
        <v>550800</v>
      </c>
      <c r="AL1026" s="2">
        <v>500727</v>
      </c>
      <c r="AM1026" s="2">
        <v>50073</v>
      </c>
      <c r="AN1026" s="22">
        <v>550800</v>
      </c>
      <c r="AP1026" t="s">
        <v>84</v>
      </c>
      <c r="AQ1026">
        <v>120</v>
      </c>
      <c r="AR1026" t="s">
        <v>221</v>
      </c>
      <c r="AS1026">
        <v>26003</v>
      </c>
      <c r="AT1026" t="b">
        <v>0</v>
      </c>
      <c r="AU1026" t="s">
        <v>81</v>
      </c>
      <c r="AW1026" t="s">
        <v>222</v>
      </c>
      <c r="AY1026" t="s">
        <v>85</v>
      </c>
      <c r="AZ1026" t="b">
        <v>0</v>
      </c>
      <c r="BE1026" t="b">
        <v>0</v>
      </c>
      <c r="BF1026" t="b">
        <v>0</v>
      </c>
      <c r="BI1026">
        <v>0</v>
      </c>
      <c r="BJ1026" s="20">
        <v>0</v>
      </c>
      <c r="BK1026" s="23">
        <v>550800</v>
      </c>
      <c r="BP1026" t="s">
        <v>181</v>
      </c>
      <c r="BS1026">
        <v>0</v>
      </c>
      <c r="BW1026" s="24" t="str">
        <f ca="1">VLOOKUP(BX1026,Data!B:D,3,0)</f>
        <v>김화니</v>
      </c>
      <c r="BX1026" s="24" t="str">
        <f>IFERROR(VLOOKUP(M1026, 할인점점포등록!E:I, 5, 0), M1026)</f>
        <v>엠에이치메디칼</v>
      </c>
    </row>
    <row r="1027" spans="3:76" ht="16.5" customHeight="1" x14ac:dyDescent="0.3">
      <c r="C1027" t="b">
        <v>1</v>
      </c>
      <c r="E1027" t="s">
        <v>211</v>
      </c>
      <c r="F1027">
        <v>202610120019</v>
      </c>
      <c r="G1027" s="21">
        <v>46307</v>
      </c>
      <c r="H1027" t="s">
        <v>82</v>
      </c>
      <c r="I1027" t="s">
        <v>83</v>
      </c>
      <c r="J1027" s="20" t="s">
        <v>212</v>
      </c>
      <c r="K1027" s="20" t="s">
        <v>213</v>
      </c>
      <c r="L1027" t="s">
        <v>331</v>
      </c>
      <c r="M1027" s="20" t="s">
        <v>331</v>
      </c>
      <c r="O1027" t="s">
        <v>332</v>
      </c>
      <c r="P1027" t="s">
        <v>333</v>
      </c>
      <c r="R1027" t="b">
        <v>0</v>
      </c>
      <c r="S1027" t="s">
        <v>317</v>
      </c>
      <c r="T1027" t="s">
        <v>318</v>
      </c>
      <c r="U1027">
        <v>21</v>
      </c>
      <c r="V1027" t="s">
        <v>218</v>
      </c>
      <c r="W1027" t="s">
        <v>219</v>
      </c>
      <c r="X1027" t="s">
        <v>225</v>
      </c>
      <c r="Z1027" t="s">
        <v>84</v>
      </c>
      <c r="AA1027" s="1">
        <v>33600</v>
      </c>
      <c r="AB1027" s="1">
        <v>30240</v>
      </c>
      <c r="AC1027">
        <v>50</v>
      </c>
      <c r="AD1027" t="b">
        <v>1</v>
      </c>
      <c r="AE1027">
        <v>10</v>
      </c>
      <c r="AF1027" t="s">
        <v>9</v>
      </c>
      <c r="AG1027">
        <v>1</v>
      </c>
      <c r="AH1027" s="1">
        <v>30240</v>
      </c>
      <c r="AI1027" s="1">
        <v>1374545</v>
      </c>
      <c r="AJ1027" s="1">
        <v>137455</v>
      </c>
      <c r="AK1027" s="1">
        <v>1512000</v>
      </c>
      <c r="AL1027" s="2">
        <v>1374545</v>
      </c>
      <c r="AM1027" s="2">
        <v>137455</v>
      </c>
      <c r="AN1027" s="22">
        <v>1512000</v>
      </c>
      <c r="AP1027" t="s">
        <v>84</v>
      </c>
      <c r="AQ1027">
        <v>50</v>
      </c>
      <c r="AR1027" t="s">
        <v>221</v>
      </c>
      <c r="AS1027">
        <v>26001</v>
      </c>
      <c r="AT1027" t="b">
        <v>0</v>
      </c>
      <c r="AU1027" t="s">
        <v>81</v>
      </c>
      <c r="AW1027" t="s">
        <v>222</v>
      </c>
      <c r="AY1027" t="s">
        <v>85</v>
      </c>
      <c r="AZ1027" t="b">
        <v>0</v>
      </c>
      <c r="BE1027" t="b">
        <v>0</v>
      </c>
      <c r="BF1027" t="b">
        <v>0</v>
      </c>
      <c r="BI1027">
        <v>0</v>
      </c>
      <c r="BJ1027" s="20">
        <v>0</v>
      </c>
      <c r="BK1027" s="23">
        <v>1512000</v>
      </c>
      <c r="BP1027" t="s">
        <v>181</v>
      </c>
      <c r="BS1027">
        <v>0</v>
      </c>
      <c r="BU1027" t="s">
        <v>199</v>
      </c>
      <c r="BW1027" s="24" t="str">
        <f ca="1">VLOOKUP(BX1027,Data!B:D,3,0)</f>
        <v>김화니</v>
      </c>
      <c r="BX1027" s="24" t="str">
        <f>IFERROR(VLOOKUP(M1027, 할인점점포등록!E:I, 5, 0), M1027)</f>
        <v>지오영</v>
      </c>
    </row>
    <row r="1028" spans="3:76" ht="16.5" customHeight="1" x14ac:dyDescent="0.3">
      <c r="C1028" t="b">
        <v>1</v>
      </c>
      <c r="E1028" t="s">
        <v>211</v>
      </c>
      <c r="F1028">
        <v>202610120019</v>
      </c>
      <c r="G1028" s="21">
        <v>46307</v>
      </c>
      <c r="H1028" t="s">
        <v>82</v>
      </c>
      <c r="I1028" t="s">
        <v>83</v>
      </c>
      <c r="J1028" s="20" t="s">
        <v>212</v>
      </c>
      <c r="K1028" s="20" t="s">
        <v>213</v>
      </c>
      <c r="L1028" t="s">
        <v>331</v>
      </c>
      <c r="M1028" s="20" t="s">
        <v>331</v>
      </c>
      <c r="O1028" t="s">
        <v>332</v>
      </c>
      <c r="P1028" t="s">
        <v>333</v>
      </c>
      <c r="R1028" t="b">
        <v>0</v>
      </c>
      <c r="S1028" t="s">
        <v>337</v>
      </c>
      <c r="T1028" t="s">
        <v>338</v>
      </c>
      <c r="U1028">
        <v>100</v>
      </c>
      <c r="V1028" t="s">
        <v>234</v>
      </c>
      <c r="W1028" t="s">
        <v>235</v>
      </c>
      <c r="X1028" t="s">
        <v>330</v>
      </c>
      <c r="Z1028" t="s">
        <v>84</v>
      </c>
      <c r="AA1028" s="1">
        <v>33000</v>
      </c>
      <c r="AB1028" s="1">
        <v>29700</v>
      </c>
      <c r="AC1028">
        <v>90</v>
      </c>
      <c r="AD1028" t="b">
        <v>1</v>
      </c>
      <c r="AE1028">
        <v>10</v>
      </c>
      <c r="AF1028" t="s">
        <v>9</v>
      </c>
      <c r="AG1028">
        <v>1</v>
      </c>
      <c r="AH1028" s="1">
        <v>29700</v>
      </c>
      <c r="AI1028" s="1">
        <v>2430000</v>
      </c>
      <c r="AJ1028" s="1">
        <v>243000</v>
      </c>
      <c r="AK1028" s="1">
        <v>2673000</v>
      </c>
      <c r="AL1028" s="2">
        <v>2430000</v>
      </c>
      <c r="AM1028" s="2">
        <v>243000</v>
      </c>
      <c r="AN1028" s="22">
        <v>2673000</v>
      </c>
      <c r="AP1028" t="s">
        <v>84</v>
      </c>
      <c r="AQ1028">
        <v>90</v>
      </c>
      <c r="AR1028" t="s">
        <v>221</v>
      </c>
      <c r="AS1028" t="s">
        <v>981</v>
      </c>
      <c r="AT1028" t="b">
        <v>0</v>
      </c>
      <c r="AU1028" t="s">
        <v>81</v>
      </c>
      <c r="AW1028" t="s">
        <v>222</v>
      </c>
      <c r="AY1028" t="s">
        <v>85</v>
      </c>
      <c r="AZ1028" t="b">
        <v>0</v>
      </c>
      <c r="BE1028" t="b">
        <v>0</v>
      </c>
      <c r="BF1028" t="b">
        <v>0</v>
      </c>
      <c r="BI1028">
        <v>0</v>
      </c>
      <c r="BJ1028" s="20">
        <v>0</v>
      </c>
      <c r="BK1028" s="23">
        <v>2673000</v>
      </c>
      <c r="BP1028" t="s">
        <v>181</v>
      </c>
      <c r="BS1028">
        <v>0</v>
      </c>
      <c r="BU1028" t="s">
        <v>199</v>
      </c>
      <c r="BW1028" s="24" t="str">
        <f ca="1">VLOOKUP(BX1028,Data!B:D,3,0)</f>
        <v>김화니</v>
      </c>
      <c r="BX1028" s="24" t="str">
        <f>IFERROR(VLOOKUP(M1028, 할인점점포등록!E:I, 5, 0), M1028)</f>
        <v>지오영</v>
      </c>
    </row>
    <row r="1029" spans="3:76" ht="16.5" customHeight="1" x14ac:dyDescent="0.3">
      <c r="C1029" t="b">
        <v>1</v>
      </c>
      <c r="E1029" t="s">
        <v>211</v>
      </c>
      <c r="F1029">
        <v>202610120019</v>
      </c>
      <c r="G1029" s="21">
        <v>46307</v>
      </c>
      <c r="H1029" t="s">
        <v>82</v>
      </c>
      <c r="I1029" t="s">
        <v>83</v>
      </c>
      <c r="J1029" s="20" t="s">
        <v>212</v>
      </c>
      <c r="K1029" s="20" t="s">
        <v>213</v>
      </c>
      <c r="L1029" t="s">
        <v>331</v>
      </c>
      <c r="M1029" s="20" t="s">
        <v>331</v>
      </c>
      <c r="O1029" t="s">
        <v>332</v>
      </c>
      <c r="P1029" t="s">
        <v>333</v>
      </c>
      <c r="R1029" t="b">
        <v>0</v>
      </c>
      <c r="S1029" t="s">
        <v>398</v>
      </c>
      <c r="T1029" t="s">
        <v>338</v>
      </c>
      <c r="U1029">
        <v>30</v>
      </c>
      <c r="V1029" t="s">
        <v>234</v>
      </c>
      <c r="W1029" t="s">
        <v>235</v>
      </c>
      <c r="X1029" t="s">
        <v>330</v>
      </c>
      <c r="Z1029" t="s">
        <v>84</v>
      </c>
      <c r="AA1029" s="1">
        <v>9900</v>
      </c>
      <c r="AB1029" s="1">
        <v>8910</v>
      </c>
      <c r="AC1029">
        <v>10</v>
      </c>
      <c r="AD1029" t="b">
        <v>1</v>
      </c>
      <c r="AE1029">
        <v>10</v>
      </c>
      <c r="AF1029" t="s">
        <v>9</v>
      </c>
      <c r="AG1029">
        <v>1</v>
      </c>
      <c r="AH1029" s="1">
        <v>8910</v>
      </c>
      <c r="AI1029" s="1">
        <v>81000</v>
      </c>
      <c r="AJ1029" s="1">
        <v>8100</v>
      </c>
      <c r="AK1029" s="1">
        <v>89100</v>
      </c>
      <c r="AL1029" s="2">
        <v>81000</v>
      </c>
      <c r="AM1029" s="2">
        <v>8100</v>
      </c>
      <c r="AN1029" s="22">
        <v>89100</v>
      </c>
      <c r="AP1029" t="s">
        <v>84</v>
      </c>
      <c r="AQ1029">
        <v>10</v>
      </c>
      <c r="AR1029" t="s">
        <v>221</v>
      </c>
      <c r="AS1029" t="s">
        <v>1057</v>
      </c>
      <c r="AT1029" t="b">
        <v>0</v>
      </c>
      <c r="AU1029" t="s">
        <v>81</v>
      </c>
      <c r="AW1029" t="s">
        <v>222</v>
      </c>
      <c r="AY1029" t="s">
        <v>85</v>
      </c>
      <c r="AZ1029" t="b">
        <v>0</v>
      </c>
      <c r="BE1029" t="b">
        <v>0</v>
      </c>
      <c r="BF1029" t="b">
        <v>0</v>
      </c>
      <c r="BI1029">
        <v>0</v>
      </c>
      <c r="BJ1029" s="20">
        <v>0</v>
      </c>
      <c r="BK1029" s="23">
        <v>89100</v>
      </c>
      <c r="BP1029" t="s">
        <v>181</v>
      </c>
      <c r="BS1029">
        <v>0</v>
      </c>
      <c r="BU1029" t="s">
        <v>199</v>
      </c>
      <c r="BW1029" s="24" t="str">
        <f ca="1">VLOOKUP(BX1029,Data!B:D,3,0)</f>
        <v>김화니</v>
      </c>
      <c r="BX1029" s="24" t="str">
        <f>IFERROR(VLOOKUP(M1029, 할인점점포등록!E:I, 5, 0), M1029)</f>
        <v>지오영</v>
      </c>
    </row>
    <row r="1030" spans="3:76" ht="16.5" customHeight="1" x14ac:dyDescent="0.3">
      <c r="C1030" t="b">
        <v>1</v>
      </c>
      <c r="E1030" t="s">
        <v>211</v>
      </c>
      <c r="F1030">
        <v>202610120020</v>
      </c>
      <c r="G1030" s="21">
        <v>46307</v>
      </c>
      <c r="H1030" t="s">
        <v>82</v>
      </c>
      <c r="I1030" t="s">
        <v>83</v>
      </c>
      <c r="J1030" s="20" t="s">
        <v>212</v>
      </c>
      <c r="K1030" s="20" t="s">
        <v>213</v>
      </c>
      <c r="L1030" t="s">
        <v>331</v>
      </c>
      <c r="M1030" s="20" t="s">
        <v>331</v>
      </c>
      <c r="O1030" t="s">
        <v>332</v>
      </c>
      <c r="P1030" t="s">
        <v>339</v>
      </c>
      <c r="R1030" t="b">
        <v>0</v>
      </c>
      <c r="S1030" t="s">
        <v>263</v>
      </c>
      <c r="T1030" t="s">
        <v>264</v>
      </c>
      <c r="U1030">
        <v>28</v>
      </c>
      <c r="V1030" t="s">
        <v>234</v>
      </c>
      <c r="W1030" t="s">
        <v>235</v>
      </c>
      <c r="X1030" t="s">
        <v>236</v>
      </c>
      <c r="Z1030" t="s">
        <v>84</v>
      </c>
      <c r="AA1030" s="1">
        <v>18172</v>
      </c>
      <c r="AB1030" s="1">
        <v>16355</v>
      </c>
      <c r="AC1030">
        <v>40</v>
      </c>
      <c r="AD1030" t="b">
        <v>1</v>
      </c>
      <c r="AE1030">
        <v>10</v>
      </c>
      <c r="AF1030" t="s">
        <v>9</v>
      </c>
      <c r="AG1030">
        <v>1</v>
      </c>
      <c r="AH1030" s="1">
        <v>16355</v>
      </c>
      <c r="AI1030" s="1">
        <v>594727</v>
      </c>
      <c r="AJ1030" s="1">
        <v>59473</v>
      </c>
      <c r="AK1030" s="1">
        <v>654200</v>
      </c>
      <c r="AL1030" s="2">
        <v>594727</v>
      </c>
      <c r="AM1030" s="2">
        <v>59473</v>
      </c>
      <c r="AN1030" s="22">
        <v>654200</v>
      </c>
      <c r="AP1030" t="s">
        <v>84</v>
      </c>
      <c r="AQ1030">
        <v>40</v>
      </c>
      <c r="AR1030" t="s">
        <v>221</v>
      </c>
      <c r="AS1030">
        <v>26001</v>
      </c>
      <c r="AT1030" t="b">
        <v>0</v>
      </c>
      <c r="AU1030" t="s">
        <v>81</v>
      </c>
      <c r="AW1030" t="s">
        <v>222</v>
      </c>
      <c r="AY1030" t="s">
        <v>85</v>
      </c>
      <c r="AZ1030" t="b">
        <v>0</v>
      </c>
      <c r="BE1030" t="b">
        <v>0</v>
      </c>
      <c r="BF1030" t="b">
        <v>0</v>
      </c>
      <c r="BI1030">
        <v>0</v>
      </c>
      <c r="BJ1030" s="20">
        <v>0</v>
      </c>
      <c r="BK1030" s="23">
        <v>654200</v>
      </c>
      <c r="BP1030" t="s">
        <v>181</v>
      </c>
      <c r="BS1030">
        <v>0</v>
      </c>
      <c r="BU1030" t="s">
        <v>342</v>
      </c>
      <c r="BW1030" s="24" t="str">
        <f ca="1">VLOOKUP(BX1030,Data!B:D,3,0)</f>
        <v>김화니</v>
      </c>
      <c r="BX1030" s="24" t="str">
        <f>IFERROR(VLOOKUP(M1030, 할인점점포등록!E:I, 5, 0), M1030)</f>
        <v>지오영</v>
      </c>
    </row>
    <row r="1031" spans="3:76" ht="16.5" customHeight="1" x14ac:dyDescent="0.3">
      <c r="C1031" t="b">
        <v>1</v>
      </c>
      <c r="E1031" t="s">
        <v>211</v>
      </c>
      <c r="F1031">
        <v>202610120020</v>
      </c>
      <c r="G1031" s="21">
        <v>46307</v>
      </c>
      <c r="H1031" t="s">
        <v>82</v>
      </c>
      <c r="I1031" t="s">
        <v>83</v>
      </c>
      <c r="J1031" s="20" t="s">
        <v>212</v>
      </c>
      <c r="K1031" s="20" t="s">
        <v>213</v>
      </c>
      <c r="L1031" t="s">
        <v>331</v>
      </c>
      <c r="M1031" s="20" t="s">
        <v>331</v>
      </c>
      <c r="O1031" t="s">
        <v>332</v>
      </c>
      <c r="P1031" t="s">
        <v>339</v>
      </c>
      <c r="R1031" t="b">
        <v>0</v>
      </c>
      <c r="S1031" t="s">
        <v>340</v>
      </c>
      <c r="T1031" t="s">
        <v>341</v>
      </c>
      <c r="U1031">
        <v>100</v>
      </c>
      <c r="V1031" t="s">
        <v>218</v>
      </c>
      <c r="W1031" t="s">
        <v>219</v>
      </c>
      <c r="X1031" t="s">
        <v>225</v>
      </c>
      <c r="Z1031" t="s">
        <v>84</v>
      </c>
      <c r="AA1031" s="1">
        <v>209100</v>
      </c>
      <c r="AB1031" s="1">
        <v>188190</v>
      </c>
      <c r="AC1031">
        <v>20</v>
      </c>
      <c r="AD1031" t="b">
        <v>1</v>
      </c>
      <c r="AE1031">
        <v>10</v>
      </c>
      <c r="AF1031" t="s">
        <v>9</v>
      </c>
      <c r="AG1031">
        <v>1</v>
      </c>
      <c r="AH1031" s="1">
        <v>188190</v>
      </c>
      <c r="AI1031" s="1">
        <v>3421636</v>
      </c>
      <c r="AJ1031" s="1">
        <v>342164</v>
      </c>
      <c r="AK1031" s="1">
        <v>3763800</v>
      </c>
      <c r="AL1031" s="2">
        <v>3421636</v>
      </c>
      <c r="AM1031" s="2">
        <v>342164</v>
      </c>
      <c r="AN1031" s="22">
        <v>3763800</v>
      </c>
      <c r="AP1031" t="s">
        <v>84</v>
      </c>
      <c r="AQ1031">
        <v>20</v>
      </c>
      <c r="AR1031" t="s">
        <v>221</v>
      </c>
      <c r="AS1031">
        <v>24005</v>
      </c>
      <c r="AT1031" t="b">
        <v>0</v>
      </c>
      <c r="AU1031" t="s">
        <v>81</v>
      </c>
      <c r="AW1031" t="s">
        <v>222</v>
      </c>
      <c r="AY1031" t="s">
        <v>85</v>
      </c>
      <c r="AZ1031" t="b">
        <v>0</v>
      </c>
      <c r="BE1031" t="b">
        <v>0</v>
      </c>
      <c r="BF1031" t="b">
        <v>0</v>
      </c>
      <c r="BI1031">
        <v>0</v>
      </c>
      <c r="BJ1031" s="20">
        <v>0</v>
      </c>
      <c r="BK1031" s="23">
        <v>3763800</v>
      </c>
      <c r="BP1031" t="s">
        <v>181</v>
      </c>
      <c r="BS1031">
        <v>0</v>
      </c>
      <c r="BU1031" t="s">
        <v>342</v>
      </c>
      <c r="BW1031" s="24" t="str">
        <f ca="1">VLOOKUP(BX1031,Data!B:D,3,0)</f>
        <v>김화니</v>
      </c>
      <c r="BX1031" s="24" t="str">
        <f>IFERROR(VLOOKUP(M1031, 할인점점포등록!E:I, 5, 0), M1031)</f>
        <v>지오영</v>
      </c>
    </row>
    <row r="1032" spans="3:76" ht="16.5" customHeight="1" x14ac:dyDescent="0.3">
      <c r="C1032" t="b">
        <v>1</v>
      </c>
      <c r="E1032" t="s">
        <v>211</v>
      </c>
      <c r="F1032">
        <v>202610120020</v>
      </c>
      <c r="G1032" s="21">
        <v>46307</v>
      </c>
      <c r="H1032" t="s">
        <v>82</v>
      </c>
      <c r="I1032" t="s">
        <v>83</v>
      </c>
      <c r="J1032" s="20" t="s">
        <v>212</v>
      </c>
      <c r="K1032" s="20" t="s">
        <v>213</v>
      </c>
      <c r="L1032" t="s">
        <v>331</v>
      </c>
      <c r="M1032" s="20" t="s">
        <v>331</v>
      </c>
      <c r="O1032" t="s">
        <v>332</v>
      </c>
      <c r="P1032" t="s">
        <v>339</v>
      </c>
      <c r="R1032" t="b">
        <v>0</v>
      </c>
      <c r="S1032" t="s">
        <v>382</v>
      </c>
      <c r="T1032" t="s">
        <v>341</v>
      </c>
      <c r="U1032">
        <v>30</v>
      </c>
      <c r="V1032" t="s">
        <v>218</v>
      </c>
      <c r="W1032" t="s">
        <v>219</v>
      </c>
      <c r="X1032" t="s">
        <v>225</v>
      </c>
      <c r="Z1032" t="s">
        <v>84</v>
      </c>
      <c r="AA1032" s="1">
        <v>62730</v>
      </c>
      <c r="AB1032" s="1">
        <v>56457</v>
      </c>
      <c r="AC1032">
        <v>30</v>
      </c>
      <c r="AD1032" t="b">
        <v>1</v>
      </c>
      <c r="AE1032">
        <v>10</v>
      </c>
      <c r="AF1032" t="s">
        <v>9</v>
      </c>
      <c r="AG1032">
        <v>1</v>
      </c>
      <c r="AH1032" s="1">
        <v>56457</v>
      </c>
      <c r="AI1032" s="1">
        <v>1539736</v>
      </c>
      <c r="AJ1032" s="1">
        <v>153974</v>
      </c>
      <c r="AK1032" s="1">
        <v>1693710</v>
      </c>
      <c r="AL1032" s="2">
        <v>1539736</v>
      </c>
      <c r="AM1032" s="2">
        <v>153974</v>
      </c>
      <c r="AN1032" s="22">
        <v>1693710</v>
      </c>
      <c r="AP1032" t="s">
        <v>84</v>
      </c>
      <c r="AQ1032">
        <v>30</v>
      </c>
      <c r="AR1032" t="s">
        <v>221</v>
      </c>
      <c r="AS1032" t="s">
        <v>383</v>
      </c>
      <c r="AT1032" t="b">
        <v>0</v>
      </c>
      <c r="AU1032" t="s">
        <v>81</v>
      </c>
      <c r="AW1032" t="s">
        <v>222</v>
      </c>
      <c r="AY1032" t="s">
        <v>85</v>
      </c>
      <c r="AZ1032" t="b">
        <v>0</v>
      </c>
      <c r="BE1032" t="b">
        <v>0</v>
      </c>
      <c r="BF1032" t="b">
        <v>0</v>
      </c>
      <c r="BI1032">
        <v>0</v>
      </c>
      <c r="BJ1032" s="20">
        <v>0</v>
      </c>
      <c r="BK1032" s="23">
        <v>1693710</v>
      </c>
      <c r="BP1032" t="s">
        <v>181</v>
      </c>
      <c r="BS1032">
        <v>0</v>
      </c>
      <c r="BU1032" t="s">
        <v>342</v>
      </c>
      <c r="BW1032" s="24" t="str">
        <f ca="1">VLOOKUP(BX1032,Data!B:D,3,0)</f>
        <v>김화니</v>
      </c>
      <c r="BX1032" s="24" t="str">
        <f>IFERROR(VLOOKUP(M1032, 할인점점포등록!E:I, 5, 0), M1032)</f>
        <v>지오영</v>
      </c>
    </row>
    <row r="1033" spans="3:76" ht="16.5" customHeight="1" x14ac:dyDescent="0.3">
      <c r="C1033" t="b">
        <v>1</v>
      </c>
      <c r="E1033" t="s">
        <v>211</v>
      </c>
      <c r="F1033">
        <v>202610120020</v>
      </c>
      <c r="G1033" s="21">
        <v>46307</v>
      </c>
      <c r="H1033" t="s">
        <v>82</v>
      </c>
      <c r="I1033" t="s">
        <v>83</v>
      </c>
      <c r="J1033" s="20" t="s">
        <v>212</v>
      </c>
      <c r="K1033" s="20" t="s">
        <v>213</v>
      </c>
      <c r="L1033" t="s">
        <v>331</v>
      </c>
      <c r="M1033" s="20" t="s">
        <v>331</v>
      </c>
      <c r="O1033" t="s">
        <v>332</v>
      </c>
      <c r="P1033" t="s">
        <v>339</v>
      </c>
      <c r="R1033" t="b">
        <v>0</v>
      </c>
      <c r="S1033" t="s">
        <v>343</v>
      </c>
      <c r="T1033" t="s">
        <v>325</v>
      </c>
      <c r="U1033">
        <v>100</v>
      </c>
      <c r="V1033" t="s">
        <v>218</v>
      </c>
      <c r="W1033" t="s">
        <v>219</v>
      </c>
      <c r="X1033" t="s">
        <v>225</v>
      </c>
      <c r="Z1033" t="s">
        <v>84</v>
      </c>
      <c r="AA1033" s="1">
        <v>175100</v>
      </c>
      <c r="AB1033" s="1">
        <v>157590</v>
      </c>
      <c r="AC1033">
        <v>10</v>
      </c>
      <c r="AD1033" t="b">
        <v>1</v>
      </c>
      <c r="AE1033">
        <v>10</v>
      </c>
      <c r="AF1033" t="s">
        <v>9</v>
      </c>
      <c r="AG1033">
        <v>1</v>
      </c>
      <c r="AH1033" s="1">
        <v>157590</v>
      </c>
      <c r="AI1033" s="1">
        <v>1432636</v>
      </c>
      <c r="AJ1033" s="1">
        <v>143264</v>
      </c>
      <c r="AK1033" s="1">
        <v>1575900</v>
      </c>
      <c r="AL1033" s="2">
        <v>1432636</v>
      </c>
      <c r="AM1033" s="2">
        <v>143264</v>
      </c>
      <c r="AN1033" s="22">
        <v>1575900</v>
      </c>
      <c r="AP1033" t="s">
        <v>84</v>
      </c>
      <c r="AQ1033">
        <v>10</v>
      </c>
      <c r="AR1033" t="s">
        <v>221</v>
      </c>
      <c r="AS1033" t="s">
        <v>344</v>
      </c>
      <c r="AT1033" t="b">
        <v>0</v>
      </c>
      <c r="AU1033" t="s">
        <v>81</v>
      </c>
      <c r="AW1033" s="25" t="s">
        <v>222</v>
      </c>
      <c r="AX1033" s="2"/>
      <c r="AY1033" t="s">
        <v>85</v>
      </c>
      <c r="AZ1033" t="b">
        <v>0</v>
      </c>
      <c r="BE1033" t="b">
        <v>0</v>
      </c>
      <c r="BF1033" t="b">
        <v>0</v>
      </c>
      <c r="BI1033">
        <v>0</v>
      </c>
      <c r="BJ1033" s="23">
        <v>0</v>
      </c>
      <c r="BK1033" s="23">
        <v>1575900</v>
      </c>
      <c r="BP1033" t="s">
        <v>181</v>
      </c>
      <c r="BS1033">
        <v>0</v>
      </c>
      <c r="BU1033" t="s">
        <v>342</v>
      </c>
      <c r="BW1033" s="24" t="str">
        <f ca="1">VLOOKUP(BX1033,Data!B:D,3,0)</f>
        <v>김화니</v>
      </c>
      <c r="BX1033" s="24" t="str">
        <f>IFERROR(VLOOKUP(M1033, 할인점점포등록!E:I, 5, 0), M1033)</f>
        <v>지오영</v>
      </c>
    </row>
    <row r="1034" spans="3:76" ht="16.5" customHeight="1" x14ac:dyDescent="0.3">
      <c r="C1034" t="b">
        <v>1</v>
      </c>
      <c r="E1034" t="s">
        <v>211</v>
      </c>
      <c r="F1034">
        <v>202610120020</v>
      </c>
      <c r="G1034" s="21">
        <v>46307</v>
      </c>
      <c r="H1034" t="s">
        <v>82</v>
      </c>
      <c r="I1034" t="s">
        <v>83</v>
      </c>
      <c r="J1034" s="20" t="s">
        <v>212</v>
      </c>
      <c r="K1034" s="20" t="s">
        <v>213</v>
      </c>
      <c r="L1034" t="s">
        <v>331</v>
      </c>
      <c r="M1034" s="20" t="s">
        <v>331</v>
      </c>
      <c r="O1034" t="s">
        <v>332</v>
      </c>
      <c r="P1034" t="s">
        <v>339</v>
      </c>
      <c r="R1034" t="b">
        <v>0</v>
      </c>
      <c r="S1034" t="s">
        <v>324</v>
      </c>
      <c r="T1034" t="s">
        <v>325</v>
      </c>
      <c r="U1034">
        <v>30</v>
      </c>
      <c r="V1034" t="s">
        <v>234</v>
      </c>
      <c r="W1034" t="s">
        <v>235</v>
      </c>
      <c r="X1034" t="s">
        <v>236</v>
      </c>
      <c r="Z1034" t="s">
        <v>84</v>
      </c>
      <c r="AA1034" s="1">
        <v>52530</v>
      </c>
      <c r="AB1034" s="1">
        <v>47277</v>
      </c>
      <c r="AC1034">
        <v>40</v>
      </c>
      <c r="AD1034" t="b">
        <v>1</v>
      </c>
      <c r="AE1034">
        <v>10</v>
      </c>
      <c r="AF1034" t="s">
        <v>9</v>
      </c>
      <c r="AG1034">
        <v>1</v>
      </c>
      <c r="AH1034" s="1">
        <v>47277</v>
      </c>
      <c r="AI1034" s="1">
        <v>1719164</v>
      </c>
      <c r="AJ1034" s="1">
        <v>171916</v>
      </c>
      <c r="AK1034" s="1">
        <v>1891080</v>
      </c>
      <c r="AL1034" s="2">
        <v>1719164</v>
      </c>
      <c r="AM1034" s="2">
        <v>171916</v>
      </c>
      <c r="AN1034" s="22">
        <v>1891080</v>
      </c>
      <c r="AP1034" t="s">
        <v>84</v>
      </c>
      <c r="AQ1034">
        <v>40</v>
      </c>
      <c r="AR1034" t="s">
        <v>221</v>
      </c>
      <c r="AS1034" t="s">
        <v>326</v>
      </c>
      <c r="AT1034" t="b">
        <v>0</v>
      </c>
      <c r="AU1034" t="s">
        <v>81</v>
      </c>
      <c r="AW1034" s="25" t="s">
        <v>222</v>
      </c>
      <c r="AX1034" s="3"/>
      <c r="AY1034" t="s">
        <v>85</v>
      </c>
      <c r="AZ1034" t="b">
        <v>0</v>
      </c>
      <c r="BE1034" t="b">
        <v>0</v>
      </c>
      <c r="BF1034" t="b">
        <v>0</v>
      </c>
      <c r="BI1034">
        <v>0</v>
      </c>
      <c r="BJ1034" s="23">
        <v>0</v>
      </c>
      <c r="BK1034" s="23">
        <v>1891080</v>
      </c>
      <c r="BP1034" t="s">
        <v>181</v>
      </c>
      <c r="BS1034">
        <v>0</v>
      </c>
      <c r="BU1034" t="s">
        <v>342</v>
      </c>
      <c r="BW1034" s="24" t="str">
        <f ca="1">VLOOKUP(BX1034,Data!B:D,3,0)</f>
        <v>김화니</v>
      </c>
      <c r="BX1034" s="24" t="str">
        <f>IFERROR(VLOOKUP(M1034, 할인점점포등록!E:I, 5, 0), M1034)</f>
        <v>지오영</v>
      </c>
    </row>
    <row r="1035" spans="3:76" ht="16.5" customHeight="1" x14ac:dyDescent="0.3">
      <c r="C1035" t="b">
        <v>1</v>
      </c>
      <c r="E1035" t="s">
        <v>211</v>
      </c>
      <c r="F1035">
        <v>202610120020</v>
      </c>
      <c r="G1035" s="21">
        <v>46307</v>
      </c>
      <c r="H1035" t="s">
        <v>82</v>
      </c>
      <c r="I1035" t="s">
        <v>83</v>
      </c>
      <c r="J1035" s="20" t="s">
        <v>212</v>
      </c>
      <c r="K1035" s="20" t="s">
        <v>213</v>
      </c>
      <c r="L1035" t="s">
        <v>331</v>
      </c>
      <c r="M1035" s="20" t="s">
        <v>331</v>
      </c>
      <c r="O1035" t="s">
        <v>332</v>
      </c>
      <c r="P1035" t="s">
        <v>339</v>
      </c>
      <c r="R1035" t="b">
        <v>0</v>
      </c>
      <c r="S1035" t="s">
        <v>399</v>
      </c>
      <c r="T1035" t="s">
        <v>346</v>
      </c>
      <c r="U1035">
        <v>30</v>
      </c>
      <c r="V1035" t="s">
        <v>218</v>
      </c>
      <c r="W1035" t="s">
        <v>219</v>
      </c>
      <c r="X1035" t="s">
        <v>225</v>
      </c>
      <c r="Z1035" t="s">
        <v>84</v>
      </c>
      <c r="AA1035" s="1">
        <v>15000</v>
      </c>
      <c r="AB1035" s="1">
        <v>13500</v>
      </c>
      <c r="AC1035">
        <v>10</v>
      </c>
      <c r="AD1035" t="b">
        <v>1</v>
      </c>
      <c r="AE1035">
        <v>10</v>
      </c>
      <c r="AF1035" t="s">
        <v>9</v>
      </c>
      <c r="AG1035">
        <v>1</v>
      </c>
      <c r="AH1035" s="1">
        <v>13500</v>
      </c>
      <c r="AI1035" s="1">
        <v>122727</v>
      </c>
      <c r="AJ1035" s="1">
        <v>12273</v>
      </c>
      <c r="AK1035" s="1">
        <v>135000</v>
      </c>
      <c r="AL1035" s="2">
        <v>122727</v>
      </c>
      <c r="AM1035" s="2">
        <v>12273</v>
      </c>
      <c r="AN1035" s="22">
        <v>135000</v>
      </c>
      <c r="AP1035" t="s">
        <v>84</v>
      </c>
      <c r="AQ1035">
        <v>10</v>
      </c>
      <c r="AR1035" t="s">
        <v>221</v>
      </c>
      <c r="AS1035" t="s">
        <v>396</v>
      </c>
      <c r="AT1035" t="b">
        <v>0</v>
      </c>
      <c r="AU1035" t="s">
        <v>81</v>
      </c>
      <c r="AW1035" s="25" t="s">
        <v>222</v>
      </c>
      <c r="AX1035" s="3"/>
      <c r="AY1035" t="s">
        <v>85</v>
      </c>
      <c r="AZ1035" t="b">
        <v>0</v>
      </c>
      <c r="BE1035" t="b">
        <v>0</v>
      </c>
      <c r="BF1035" t="b">
        <v>0</v>
      </c>
      <c r="BI1035">
        <v>0</v>
      </c>
      <c r="BJ1035" s="23">
        <v>0</v>
      </c>
      <c r="BK1035" s="23">
        <v>135000</v>
      </c>
      <c r="BP1035" t="s">
        <v>181</v>
      </c>
      <c r="BS1035">
        <v>0</v>
      </c>
      <c r="BU1035" t="s">
        <v>342</v>
      </c>
      <c r="BW1035" s="24" t="str">
        <f ca="1">VLOOKUP(BX1035,Data!B:D,3,0)</f>
        <v>김화니</v>
      </c>
      <c r="BX1035" s="24" t="str">
        <f>IFERROR(VLOOKUP(M1035, 할인점점포등록!E:I, 5, 0), M1035)</f>
        <v>지오영</v>
      </c>
    </row>
    <row r="1036" spans="3:76" ht="16.5" customHeight="1" x14ac:dyDescent="0.3">
      <c r="C1036" t="b">
        <v>1</v>
      </c>
      <c r="E1036" t="s">
        <v>211</v>
      </c>
      <c r="F1036">
        <v>202610120020</v>
      </c>
      <c r="G1036" s="21">
        <v>46307</v>
      </c>
      <c r="H1036" t="s">
        <v>82</v>
      </c>
      <c r="I1036" t="s">
        <v>83</v>
      </c>
      <c r="J1036" s="20" t="s">
        <v>212</v>
      </c>
      <c r="K1036" s="20" t="s">
        <v>213</v>
      </c>
      <c r="L1036" t="s">
        <v>331</v>
      </c>
      <c r="M1036" s="20" t="s">
        <v>331</v>
      </c>
      <c r="O1036" t="s">
        <v>332</v>
      </c>
      <c r="P1036" t="s">
        <v>339</v>
      </c>
      <c r="R1036" t="b">
        <v>0</v>
      </c>
      <c r="S1036" t="s">
        <v>345</v>
      </c>
      <c r="T1036" t="s">
        <v>346</v>
      </c>
      <c r="U1036">
        <v>90</v>
      </c>
      <c r="V1036" t="s">
        <v>218</v>
      </c>
      <c r="W1036" t="s">
        <v>219</v>
      </c>
      <c r="X1036" t="s">
        <v>225</v>
      </c>
      <c r="Z1036" t="s">
        <v>84</v>
      </c>
      <c r="AA1036" s="1">
        <v>45000</v>
      </c>
      <c r="AB1036" s="1">
        <v>40500</v>
      </c>
      <c r="AC1036">
        <v>3</v>
      </c>
      <c r="AD1036" t="b">
        <v>1</v>
      </c>
      <c r="AE1036">
        <v>10</v>
      </c>
      <c r="AF1036" t="s">
        <v>9</v>
      </c>
      <c r="AG1036">
        <v>1</v>
      </c>
      <c r="AH1036" s="1">
        <v>40500</v>
      </c>
      <c r="AI1036" s="1">
        <v>110455</v>
      </c>
      <c r="AJ1036" s="1">
        <v>11045</v>
      </c>
      <c r="AK1036" s="1">
        <v>121500</v>
      </c>
      <c r="AL1036" s="2">
        <v>110455</v>
      </c>
      <c r="AM1036" s="2">
        <v>11045</v>
      </c>
      <c r="AN1036" s="22">
        <v>121500</v>
      </c>
      <c r="AP1036" t="s">
        <v>84</v>
      </c>
      <c r="AQ1036">
        <v>3</v>
      </c>
      <c r="AR1036" t="s">
        <v>221</v>
      </c>
      <c r="AS1036">
        <v>24004</v>
      </c>
      <c r="AT1036" t="b">
        <v>0</v>
      </c>
      <c r="AU1036" t="s">
        <v>81</v>
      </c>
      <c r="AW1036" s="25" t="s">
        <v>222</v>
      </c>
      <c r="AX1036" s="3"/>
      <c r="AY1036" t="s">
        <v>85</v>
      </c>
      <c r="AZ1036" t="b">
        <v>0</v>
      </c>
      <c r="BE1036" t="b">
        <v>0</v>
      </c>
      <c r="BF1036" t="b">
        <v>0</v>
      </c>
      <c r="BI1036">
        <v>0</v>
      </c>
      <c r="BJ1036" s="23">
        <v>0</v>
      </c>
      <c r="BK1036" s="23">
        <v>121500</v>
      </c>
      <c r="BP1036" t="s">
        <v>181</v>
      </c>
      <c r="BS1036">
        <v>0</v>
      </c>
      <c r="BU1036" t="s">
        <v>342</v>
      </c>
      <c r="BW1036" s="24" t="str">
        <f ca="1">VLOOKUP(BX1036,Data!B:D,3,0)</f>
        <v>김화니</v>
      </c>
      <c r="BX1036" s="24" t="str">
        <f>IFERROR(VLOOKUP(M1036, 할인점점포등록!E:I, 5, 0), M1036)</f>
        <v>지오영</v>
      </c>
    </row>
    <row r="1037" spans="3:76" ht="16.5" customHeight="1" x14ac:dyDescent="0.3">
      <c r="C1037" t="b">
        <v>1</v>
      </c>
      <c r="E1037" t="s">
        <v>211</v>
      </c>
      <c r="F1037">
        <v>202610120020</v>
      </c>
      <c r="G1037" s="21">
        <v>46307</v>
      </c>
      <c r="H1037" t="s">
        <v>82</v>
      </c>
      <c r="I1037" t="s">
        <v>83</v>
      </c>
      <c r="J1037" s="20" t="s">
        <v>212</v>
      </c>
      <c r="K1037" s="20" t="s">
        <v>213</v>
      </c>
      <c r="L1037" t="s">
        <v>331</v>
      </c>
      <c r="M1037" s="20" t="s">
        <v>331</v>
      </c>
      <c r="O1037" t="s">
        <v>332</v>
      </c>
      <c r="P1037" t="s">
        <v>339</v>
      </c>
      <c r="R1037" t="b">
        <v>0</v>
      </c>
      <c r="S1037" t="s">
        <v>310</v>
      </c>
      <c r="T1037" t="s">
        <v>311</v>
      </c>
      <c r="U1037">
        <v>30</v>
      </c>
      <c r="V1037" t="s">
        <v>234</v>
      </c>
      <c r="W1037" t="s">
        <v>235</v>
      </c>
      <c r="X1037" t="s">
        <v>236</v>
      </c>
      <c r="Z1037" t="s">
        <v>84</v>
      </c>
      <c r="AA1037" s="1">
        <v>2640</v>
      </c>
      <c r="AB1037" s="1">
        <v>2376</v>
      </c>
      <c r="AC1037">
        <v>10</v>
      </c>
      <c r="AD1037" t="b">
        <v>1</v>
      </c>
      <c r="AE1037">
        <v>10</v>
      </c>
      <c r="AF1037" t="s">
        <v>9</v>
      </c>
      <c r="AG1037">
        <v>1</v>
      </c>
      <c r="AH1037" s="1">
        <v>2376</v>
      </c>
      <c r="AI1037" s="1">
        <v>21600</v>
      </c>
      <c r="AJ1037" s="1">
        <v>2160</v>
      </c>
      <c r="AK1037" s="1">
        <v>23760</v>
      </c>
      <c r="AL1037" s="2">
        <v>21600</v>
      </c>
      <c r="AM1037" s="2">
        <v>2160</v>
      </c>
      <c r="AN1037" s="22">
        <v>23760</v>
      </c>
      <c r="AP1037" t="s">
        <v>84</v>
      </c>
      <c r="AQ1037">
        <v>10</v>
      </c>
      <c r="AR1037" t="s">
        <v>221</v>
      </c>
      <c r="AS1037" t="s">
        <v>231</v>
      </c>
      <c r="AT1037" t="b">
        <v>0</v>
      </c>
      <c r="AU1037" t="s">
        <v>81</v>
      </c>
      <c r="AW1037" s="25" t="s">
        <v>222</v>
      </c>
      <c r="AY1037" t="s">
        <v>85</v>
      </c>
      <c r="AZ1037" t="b">
        <v>0</v>
      </c>
      <c r="BE1037" t="b">
        <v>0</v>
      </c>
      <c r="BF1037" t="b">
        <v>0</v>
      </c>
      <c r="BI1037">
        <v>0</v>
      </c>
      <c r="BJ1037" s="20">
        <v>0</v>
      </c>
      <c r="BK1037" s="23">
        <v>23760</v>
      </c>
      <c r="BP1037" t="s">
        <v>181</v>
      </c>
      <c r="BS1037">
        <v>0</v>
      </c>
      <c r="BU1037" t="s">
        <v>342</v>
      </c>
      <c r="BW1037" s="24" t="str">
        <f ca="1">VLOOKUP(BX1037,Data!B:D,3,0)</f>
        <v>김화니</v>
      </c>
      <c r="BX1037" s="24" t="str">
        <f>IFERROR(VLOOKUP(M1037, 할인점점포등록!E:I, 5, 0), M1037)</f>
        <v>지오영</v>
      </c>
    </row>
    <row r="1038" spans="3:76" ht="16.5" customHeight="1" x14ac:dyDescent="0.3">
      <c r="C1038" t="b">
        <v>1</v>
      </c>
      <c r="E1038" t="s">
        <v>211</v>
      </c>
      <c r="F1038">
        <v>202610120020</v>
      </c>
      <c r="G1038" s="21">
        <v>46307</v>
      </c>
      <c r="H1038" t="s">
        <v>82</v>
      </c>
      <c r="I1038" t="s">
        <v>83</v>
      </c>
      <c r="J1038" s="20" t="s">
        <v>212</v>
      </c>
      <c r="K1038" s="20" t="s">
        <v>213</v>
      </c>
      <c r="L1038" t="s">
        <v>331</v>
      </c>
      <c r="M1038" s="20" t="s">
        <v>331</v>
      </c>
      <c r="O1038" t="s">
        <v>332</v>
      </c>
      <c r="P1038" t="s">
        <v>339</v>
      </c>
      <c r="R1038" t="b">
        <v>0</v>
      </c>
      <c r="S1038" t="s">
        <v>1746</v>
      </c>
      <c r="T1038" t="s">
        <v>1747</v>
      </c>
      <c r="U1038">
        <v>30</v>
      </c>
      <c r="V1038" t="s">
        <v>234</v>
      </c>
      <c r="W1038" t="s">
        <v>235</v>
      </c>
      <c r="X1038" t="s">
        <v>236</v>
      </c>
      <c r="Z1038" t="s">
        <v>84</v>
      </c>
      <c r="AA1038" s="1">
        <v>9360</v>
      </c>
      <c r="AB1038" s="1">
        <v>8424</v>
      </c>
      <c r="AC1038">
        <v>5</v>
      </c>
      <c r="AD1038" t="b">
        <v>1</v>
      </c>
      <c r="AE1038">
        <v>10</v>
      </c>
      <c r="AF1038" t="s">
        <v>9</v>
      </c>
      <c r="AG1038">
        <v>1</v>
      </c>
      <c r="AH1038" s="1">
        <v>8424</v>
      </c>
      <c r="AI1038" s="1">
        <v>38291</v>
      </c>
      <c r="AJ1038" s="1">
        <v>3829</v>
      </c>
      <c r="AK1038" s="1">
        <v>42120</v>
      </c>
      <c r="AL1038" s="2">
        <v>38291</v>
      </c>
      <c r="AM1038" s="2">
        <v>3829</v>
      </c>
      <c r="AN1038" s="22">
        <v>42120</v>
      </c>
      <c r="AP1038" t="s">
        <v>84</v>
      </c>
      <c r="AQ1038">
        <v>5</v>
      </c>
      <c r="AR1038" t="s">
        <v>221</v>
      </c>
      <c r="AS1038" t="s">
        <v>237</v>
      </c>
      <c r="AT1038" t="b">
        <v>0</v>
      </c>
      <c r="AU1038" t="s">
        <v>81</v>
      </c>
      <c r="AW1038" s="25" t="s">
        <v>222</v>
      </c>
      <c r="AY1038" t="s">
        <v>85</v>
      </c>
      <c r="AZ1038" t="b">
        <v>0</v>
      </c>
      <c r="BE1038" t="b">
        <v>0</v>
      </c>
      <c r="BF1038" t="b">
        <v>0</v>
      </c>
      <c r="BI1038">
        <v>0</v>
      </c>
      <c r="BJ1038" s="23">
        <v>0</v>
      </c>
      <c r="BK1038" s="23">
        <v>42120</v>
      </c>
      <c r="BP1038" t="s">
        <v>181</v>
      </c>
      <c r="BS1038">
        <v>0</v>
      </c>
      <c r="BU1038" t="s">
        <v>342</v>
      </c>
      <c r="BW1038" s="24" t="str">
        <f ca="1">VLOOKUP(BX1038,Data!B:D,3,0)</f>
        <v>김화니</v>
      </c>
      <c r="BX1038" s="24" t="str">
        <f>IFERROR(VLOOKUP(M1038, 할인점점포등록!E:I, 5, 0), M1038)</f>
        <v>지오영</v>
      </c>
    </row>
    <row r="1039" spans="3:76" ht="16.5" customHeight="1" x14ac:dyDescent="0.3">
      <c r="C1039" t="b">
        <v>1</v>
      </c>
      <c r="E1039" t="s">
        <v>211</v>
      </c>
      <c r="F1039">
        <v>202610120020</v>
      </c>
      <c r="G1039" s="21">
        <v>46307</v>
      </c>
      <c r="H1039" t="s">
        <v>82</v>
      </c>
      <c r="I1039" t="s">
        <v>83</v>
      </c>
      <c r="J1039" s="20" t="s">
        <v>212</v>
      </c>
      <c r="K1039" s="20" t="s">
        <v>213</v>
      </c>
      <c r="L1039" t="s">
        <v>331</v>
      </c>
      <c r="M1039" s="20" t="s">
        <v>331</v>
      </c>
      <c r="O1039" t="s">
        <v>332</v>
      </c>
      <c r="P1039" t="s">
        <v>339</v>
      </c>
      <c r="R1039" t="b">
        <v>0</v>
      </c>
      <c r="S1039" t="s">
        <v>398</v>
      </c>
      <c r="T1039" t="s">
        <v>338</v>
      </c>
      <c r="U1039">
        <v>30</v>
      </c>
      <c r="V1039" t="s">
        <v>234</v>
      </c>
      <c r="W1039" t="s">
        <v>235</v>
      </c>
      <c r="X1039" t="s">
        <v>330</v>
      </c>
      <c r="Z1039" t="s">
        <v>84</v>
      </c>
      <c r="AA1039" s="1">
        <v>9900</v>
      </c>
      <c r="AB1039" s="1">
        <v>8910</v>
      </c>
      <c r="AC1039">
        <v>10</v>
      </c>
      <c r="AD1039" t="b">
        <v>1</v>
      </c>
      <c r="AE1039">
        <v>10</v>
      </c>
      <c r="AF1039" t="s">
        <v>9</v>
      </c>
      <c r="AG1039">
        <v>1</v>
      </c>
      <c r="AH1039" s="1">
        <v>8910</v>
      </c>
      <c r="AI1039" s="1">
        <v>81000</v>
      </c>
      <c r="AJ1039" s="1">
        <v>8100</v>
      </c>
      <c r="AK1039" s="1">
        <v>89100</v>
      </c>
      <c r="AL1039" s="2">
        <v>81000</v>
      </c>
      <c r="AM1039" s="2">
        <v>8100</v>
      </c>
      <c r="AN1039" s="22">
        <v>89100</v>
      </c>
      <c r="AP1039" t="s">
        <v>84</v>
      </c>
      <c r="AQ1039">
        <v>10</v>
      </c>
      <c r="AR1039" t="s">
        <v>221</v>
      </c>
      <c r="AS1039" t="s">
        <v>1057</v>
      </c>
      <c r="AT1039" t="b">
        <v>0</v>
      </c>
      <c r="AU1039" t="s">
        <v>81</v>
      </c>
      <c r="AW1039" t="s">
        <v>222</v>
      </c>
      <c r="AY1039" t="s">
        <v>85</v>
      </c>
      <c r="AZ1039" t="b">
        <v>0</v>
      </c>
      <c r="BE1039" t="b">
        <v>0</v>
      </c>
      <c r="BF1039" t="b">
        <v>0</v>
      </c>
      <c r="BI1039">
        <v>0</v>
      </c>
      <c r="BJ1039" s="20">
        <v>0</v>
      </c>
      <c r="BK1039" s="23">
        <v>89100</v>
      </c>
      <c r="BP1039" t="s">
        <v>181</v>
      </c>
      <c r="BS1039">
        <v>0</v>
      </c>
      <c r="BU1039" t="s">
        <v>342</v>
      </c>
      <c r="BW1039" s="24" t="str">
        <f ca="1">VLOOKUP(BX1039,Data!B:D,3,0)</f>
        <v>김화니</v>
      </c>
      <c r="BX1039" s="24" t="str">
        <f>IFERROR(VLOOKUP(M1039, 할인점점포등록!E:I, 5, 0), M1039)</f>
        <v>지오영</v>
      </c>
    </row>
    <row r="1040" spans="3:76" ht="16.5" customHeight="1" x14ac:dyDescent="0.3">
      <c r="C1040" t="b">
        <v>1</v>
      </c>
      <c r="E1040" t="s">
        <v>211</v>
      </c>
      <c r="F1040">
        <v>202610120021</v>
      </c>
      <c r="G1040" s="21">
        <v>46307</v>
      </c>
      <c r="H1040" t="s">
        <v>82</v>
      </c>
      <c r="I1040" t="s">
        <v>83</v>
      </c>
      <c r="J1040" s="20" t="s">
        <v>212</v>
      </c>
      <c r="K1040" s="20" t="s">
        <v>213</v>
      </c>
      <c r="L1040" t="s">
        <v>331</v>
      </c>
      <c r="M1040" s="20" t="s">
        <v>331</v>
      </c>
      <c r="O1040" t="s">
        <v>332</v>
      </c>
      <c r="P1040" t="s">
        <v>348</v>
      </c>
      <c r="R1040" t="b">
        <v>0</v>
      </c>
      <c r="S1040" t="s">
        <v>223</v>
      </c>
      <c r="T1040" t="s">
        <v>224</v>
      </c>
      <c r="U1040">
        <v>300</v>
      </c>
      <c r="V1040" t="s">
        <v>218</v>
      </c>
      <c r="W1040" t="s">
        <v>219</v>
      </c>
      <c r="X1040" t="s">
        <v>225</v>
      </c>
      <c r="Z1040" t="s">
        <v>84</v>
      </c>
      <c r="AA1040" s="1">
        <v>44400</v>
      </c>
      <c r="AB1040" s="1">
        <v>39960</v>
      </c>
      <c r="AC1040">
        <v>60</v>
      </c>
      <c r="AD1040" t="b">
        <v>1</v>
      </c>
      <c r="AE1040">
        <v>10</v>
      </c>
      <c r="AF1040" t="s">
        <v>9</v>
      </c>
      <c r="AG1040">
        <v>1</v>
      </c>
      <c r="AH1040" s="1">
        <v>39960</v>
      </c>
      <c r="AI1040" s="1">
        <v>2179636</v>
      </c>
      <c r="AJ1040" s="1">
        <v>217964</v>
      </c>
      <c r="AK1040" s="1">
        <v>2397600</v>
      </c>
      <c r="AL1040" s="2">
        <v>2179636</v>
      </c>
      <c r="AM1040" s="2">
        <v>217964</v>
      </c>
      <c r="AN1040" s="22">
        <v>2397600</v>
      </c>
      <c r="AP1040" t="s">
        <v>84</v>
      </c>
      <c r="AQ1040">
        <v>60</v>
      </c>
      <c r="AR1040" t="s">
        <v>221</v>
      </c>
      <c r="AS1040" t="s">
        <v>1064</v>
      </c>
      <c r="AT1040" t="b">
        <v>0</v>
      </c>
      <c r="AU1040" t="s">
        <v>81</v>
      </c>
      <c r="AW1040" t="s">
        <v>222</v>
      </c>
      <c r="AY1040" t="s">
        <v>85</v>
      </c>
      <c r="AZ1040" t="b">
        <v>0</v>
      </c>
      <c r="BE1040" t="b">
        <v>0</v>
      </c>
      <c r="BF1040" t="b">
        <v>0</v>
      </c>
      <c r="BI1040">
        <v>0</v>
      </c>
      <c r="BJ1040" s="20">
        <v>0</v>
      </c>
      <c r="BK1040" s="23">
        <v>2397600</v>
      </c>
      <c r="BP1040" t="s">
        <v>181</v>
      </c>
      <c r="BS1040">
        <v>0</v>
      </c>
      <c r="BU1040" t="s">
        <v>349</v>
      </c>
      <c r="BW1040" s="24" t="str">
        <f ca="1">VLOOKUP(BX1040,Data!B:D,3,0)</f>
        <v>김화니</v>
      </c>
      <c r="BX1040" s="24" t="str">
        <f>IFERROR(VLOOKUP(M1040, 할인점점포등록!E:I, 5, 0), M1040)</f>
        <v>지오영</v>
      </c>
    </row>
    <row r="1041" spans="3:76" ht="16.5" customHeight="1" x14ac:dyDescent="0.3">
      <c r="C1041" t="b">
        <v>1</v>
      </c>
      <c r="E1041" t="s">
        <v>211</v>
      </c>
      <c r="F1041">
        <v>202610120022</v>
      </c>
      <c r="G1041" s="21">
        <v>46307</v>
      </c>
      <c r="H1041" t="s">
        <v>82</v>
      </c>
      <c r="I1041" t="s">
        <v>83</v>
      </c>
      <c r="J1041" s="20" t="s">
        <v>212</v>
      </c>
      <c r="K1041" s="20" t="s">
        <v>213</v>
      </c>
      <c r="L1041" t="s">
        <v>331</v>
      </c>
      <c r="M1041" s="20" t="s">
        <v>331</v>
      </c>
      <c r="O1041" t="s">
        <v>332</v>
      </c>
      <c r="P1041" t="s">
        <v>1748</v>
      </c>
      <c r="R1041" t="b">
        <v>0</v>
      </c>
      <c r="S1041" t="s">
        <v>334</v>
      </c>
      <c r="T1041" t="s">
        <v>335</v>
      </c>
      <c r="U1041">
        <v>1</v>
      </c>
      <c r="V1041" t="s">
        <v>218</v>
      </c>
      <c r="W1041" t="s">
        <v>256</v>
      </c>
      <c r="X1041" t="s">
        <v>336</v>
      </c>
      <c r="Z1041" t="s">
        <v>84</v>
      </c>
      <c r="AA1041" s="1">
        <v>8400</v>
      </c>
      <c r="AB1041" s="1">
        <v>7560</v>
      </c>
      <c r="AC1041">
        <v>60</v>
      </c>
      <c r="AD1041" t="b">
        <v>1</v>
      </c>
      <c r="AE1041">
        <v>10</v>
      </c>
      <c r="AF1041" t="s">
        <v>9</v>
      </c>
      <c r="AG1041">
        <v>1</v>
      </c>
      <c r="AH1041" s="1">
        <v>7560</v>
      </c>
      <c r="AI1041" s="1">
        <v>412364</v>
      </c>
      <c r="AJ1041" s="1">
        <v>41236</v>
      </c>
      <c r="AK1041" s="1">
        <v>453600</v>
      </c>
      <c r="AL1041" s="2">
        <v>412364</v>
      </c>
      <c r="AM1041" s="2">
        <v>41236</v>
      </c>
      <c r="AN1041" s="22">
        <v>453600</v>
      </c>
      <c r="AP1041" t="s">
        <v>84</v>
      </c>
      <c r="AQ1041">
        <v>60</v>
      </c>
      <c r="AR1041" t="s">
        <v>221</v>
      </c>
      <c r="AS1041">
        <v>25003</v>
      </c>
      <c r="AT1041" t="b">
        <v>0</v>
      </c>
      <c r="AU1041" t="s">
        <v>81</v>
      </c>
      <c r="AW1041" t="s">
        <v>222</v>
      </c>
      <c r="AY1041" t="s">
        <v>85</v>
      </c>
      <c r="AZ1041" t="b">
        <v>0</v>
      </c>
      <c r="BE1041" t="b">
        <v>0</v>
      </c>
      <c r="BF1041" t="b">
        <v>0</v>
      </c>
      <c r="BI1041">
        <v>0</v>
      </c>
      <c r="BJ1041" s="20">
        <v>0</v>
      </c>
      <c r="BK1041" s="23">
        <v>453600</v>
      </c>
      <c r="BP1041" t="s">
        <v>181</v>
      </c>
      <c r="BS1041">
        <v>0</v>
      </c>
      <c r="BU1041" t="s">
        <v>1749</v>
      </c>
      <c r="BW1041" s="24" t="str">
        <f ca="1">VLOOKUP(BX1041,Data!B:D,3,0)</f>
        <v>김화니</v>
      </c>
      <c r="BX1041" s="24" t="str">
        <f>IFERROR(VLOOKUP(M1041, 할인점점포등록!E:I, 5, 0), M1041)</f>
        <v>지오영</v>
      </c>
    </row>
    <row r="1042" spans="3:76" ht="16.5" customHeight="1" x14ac:dyDescent="0.3">
      <c r="C1042" t="b">
        <v>1</v>
      </c>
      <c r="E1042" t="s">
        <v>211</v>
      </c>
      <c r="F1042">
        <v>202610120022</v>
      </c>
      <c r="G1042" s="21">
        <v>46307</v>
      </c>
      <c r="H1042" t="s">
        <v>82</v>
      </c>
      <c r="I1042" t="s">
        <v>83</v>
      </c>
      <c r="J1042" s="20" t="s">
        <v>212</v>
      </c>
      <c r="K1042" s="20" t="s">
        <v>213</v>
      </c>
      <c r="L1042" t="s">
        <v>331</v>
      </c>
      <c r="M1042" s="20" t="s">
        <v>331</v>
      </c>
      <c r="O1042" t="s">
        <v>332</v>
      </c>
      <c r="P1042" t="s">
        <v>1748</v>
      </c>
      <c r="R1042" t="b">
        <v>0</v>
      </c>
      <c r="S1042" t="s">
        <v>1746</v>
      </c>
      <c r="T1042" t="s">
        <v>1747</v>
      </c>
      <c r="U1042">
        <v>30</v>
      </c>
      <c r="V1042" t="s">
        <v>234</v>
      </c>
      <c r="W1042" t="s">
        <v>235</v>
      </c>
      <c r="X1042" t="s">
        <v>236</v>
      </c>
      <c r="Z1042" t="s">
        <v>84</v>
      </c>
      <c r="AA1042" s="1">
        <v>9360</v>
      </c>
      <c r="AB1042" s="1">
        <v>8424</v>
      </c>
      <c r="AC1042">
        <v>10</v>
      </c>
      <c r="AD1042" t="b">
        <v>1</v>
      </c>
      <c r="AE1042">
        <v>10</v>
      </c>
      <c r="AF1042" t="s">
        <v>9</v>
      </c>
      <c r="AG1042">
        <v>1</v>
      </c>
      <c r="AH1042" s="1">
        <v>8424</v>
      </c>
      <c r="AI1042" s="1">
        <v>76582</v>
      </c>
      <c r="AJ1042" s="1">
        <v>7658</v>
      </c>
      <c r="AK1042" s="1">
        <v>84240</v>
      </c>
      <c r="AL1042" s="2">
        <v>76582</v>
      </c>
      <c r="AM1042" s="2">
        <v>7658</v>
      </c>
      <c r="AN1042" s="22">
        <v>84240</v>
      </c>
      <c r="AP1042" t="s">
        <v>84</v>
      </c>
      <c r="AQ1042">
        <v>10</v>
      </c>
      <c r="AR1042" t="s">
        <v>221</v>
      </c>
      <c r="AS1042" t="s">
        <v>237</v>
      </c>
      <c r="AT1042" t="b">
        <v>0</v>
      </c>
      <c r="AU1042" t="s">
        <v>81</v>
      </c>
      <c r="AW1042" t="s">
        <v>222</v>
      </c>
      <c r="AY1042" t="s">
        <v>85</v>
      </c>
      <c r="AZ1042" t="b">
        <v>0</v>
      </c>
      <c r="BE1042" t="b">
        <v>0</v>
      </c>
      <c r="BF1042" t="b">
        <v>0</v>
      </c>
      <c r="BI1042">
        <v>0</v>
      </c>
      <c r="BJ1042" s="20">
        <v>0</v>
      </c>
      <c r="BK1042" s="23">
        <v>84240</v>
      </c>
      <c r="BP1042" t="s">
        <v>181</v>
      </c>
      <c r="BS1042">
        <v>0</v>
      </c>
      <c r="BU1042" t="s">
        <v>1749</v>
      </c>
      <c r="BW1042" s="24" t="str">
        <f ca="1">VLOOKUP(BX1042,Data!B:D,3,0)</f>
        <v>김화니</v>
      </c>
      <c r="BX1042" s="24" t="str">
        <f>IFERROR(VLOOKUP(M1042, 할인점점포등록!E:I, 5, 0), M1042)</f>
        <v>지오영</v>
      </c>
    </row>
    <row r="1043" spans="3:76" ht="16.5" customHeight="1" x14ac:dyDescent="0.3">
      <c r="C1043" t="b">
        <v>1</v>
      </c>
      <c r="E1043" t="s">
        <v>211</v>
      </c>
      <c r="F1043">
        <v>202610120022</v>
      </c>
      <c r="G1043" s="21">
        <v>46307</v>
      </c>
      <c r="H1043" t="s">
        <v>82</v>
      </c>
      <c r="I1043" t="s">
        <v>83</v>
      </c>
      <c r="J1043" s="20" t="s">
        <v>212</v>
      </c>
      <c r="K1043" s="20" t="s">
        <v>213</v>
      </c>
      <c r="L1043" t="s">
        <v>331</v>
      </c>
      <c r="M1043" s="20" t="s">
        <v>331</v>
      </c>
      <c r="O1043" t="s">
        <v>332</v>
      </c>
      <c r="P1043" t="s">
        <v>1748</v>
      </c>
      <c r="R1043" t="b">
        <v>0</v>
      </c>
      <c r="S1043" t="s">
        <v>254</v>
      </c>
      <c r="T1043" t="s">
        <v>255</v>
      </c>
      <c r="U1043">
        <v>10</v>
      </c>
      <c r="V1043" t="s">
        <v>218</v>
      </c>
      <c r="W1043" t="s">
        <v>256</v>
      </c>
      <c r="X1043" t="s">
        <v>257</v>
      </c>
      <c r="Z1043" t="s">
        <v>84</v>
      </c>
      <c r="AA1043" s="1">
        <v>6780</v>
      </c>
      <c r="AB1043" s="1">
        <v>6102</v>
      </c>
      <c r="AC1043">
        <v>20</v>
      </c>
      <c r="AD1043" t="b">
        <v>1</v>
      </c>
      <c r="AE1043">
        <v>10</v>
      </c>
      <c r="AF1043" t="s">
        <v>9</v>
      </c>
      <c r="AG1043">
        <v>1</v>
      </c>
      <c r="AH1043" s="1">
        <v>6102</v>
      </c>
      <c r="AI1043" s="1">
        <v>110945</v>
      </c>
      <c r="AJ1043" s="1">
        <v>11095</v>
      </c>
      <c r="AK1043" s="1">
        <v>122040</v>
      </c>
      <c r="AL1043" s="2">
        <v>110945</v>
      </c>
      <c r="AM1043" s="2">
        <v>11095</v>
      </c>
      <c r="AN1043" s="22">
        <v>122040</v>
      </c>
      <c r="AP1043" t="s">
        <v>84</v>
      </c>
      <c r="AQ1043">
        <v>20</v>
      </c>
      <c r="AR1043" t="s">
        <v>221</v>
      </c>
      <c r="AS1043">
        <v>25005</v>
      </c>
      <c r="AT1043" t="b">
        <v>0</v>
      </c>
      <c r="AU1043" t="s">
        <v>81</v>
      </c>
      <c r="AW1043" t="s">
        <v>222</v>
      </c>
      <c r="AY1043" t="s">
        <v>85</v>
      </c>
      <c r="AZ1043" t="b">
        <v>0</v>
      </c>
      <c r="BE1043" t="b">
        <v>0</v>
      </c>
      <c r="BF1043" t="b">
        <v>0</v>
      </c>
      <c r="BI1043">
        <v>0</v>
      </c>
      <c r="BJ1043" s="20">
        <v>0</v>
      </c>
      <c r="BK1043" s="23">
        <v>122040</v>
      </c>
      <c r="BP1043" t="s">
        <v>181</v>
      </c>
      <c r="BS1043">
        <v>0</v>
      </c>
      <c r="BU1043" t="s">
        <v>1749</v>
      </c>
      <c r="BW1043" s="24" t="str">
        <f ca="1">VLOOKUP(BX1043,Data!B:D,3,0)</f>
        <v>김화니</v>
      </c>
      <c r="BX1043" s="24" t="str">
        <f>IFERROR(VLOOKUP(M1043, 할인점점포등록!E:I, 5, 0), M1043)</f>
        <v>지오영</v>
      </c>
    </row>
    <row r="1044" spans="3:76" ht="16.5" customHeight="1" x14ac:dyDescent="0.3">
      <c r="C1044" t="b">
        <v>1</v>
      </c>
      <c r="E1044" t="s">
        <v>211</v>
      </c>
      <c r="F1044">
        <v>202610120022</v>
      </c>
      <c r="G1044" s="21">
        <v>46307</v>
      </c>
      <c r="H1044" t="s">
        <v>82</v>
      </c>
      <c r="I1044" t="s">
        <v>83</v>
      </c>
      <c r="J1044" s="20" t="s">
        <v>212</v>
      </c>
      <c r="K1044" s="20" t="s">
        <v>213</v>
      </c>
      <c r="L1044" t="s">
        <v>331</v>
      </c>
      <c r="M1044" s="20" t="s">
        <v>331</v>
      </c>
      <c r="O1044" t="s">
        <v>332</v>
      </c>
      <c r="P1044" t="s">
        <v>1748</v>
      </c>
      <c r="R1044" t="b">
        <v>0</v>
      </c>
      <c r="S1044" t="s">
        <v>398</v>
      </c>
      <c r="T1044" t="s">
        <v>338</v>
      </c>
      <c r="U1044">
        <v>30</v>
      </c>
      <c r="V1044" t="s">
        <v>234</v>
      </c>
      <c r="W1044" t="s">
        <v>235</v>
      </c>
      <c r="X1044" t="s">
        <v>330</v>
      </c>
      <c r="Z1044" t="s">
        <v>84</v>
      </c>
      <c r="AA1044" s="1">
        <v>9900</v>
      </c>
      <c r="AB1044" s="1">
        <v>8910</v>
      </c>
      <c r="AC1044">
        <v>10</v>
      </c>
      <c r="AD1044" t="b">
        <v>1</v>
      </c>
      <c r="AE1044">
        <v>10</v>
      </c>
      <c r="AF1044" t="s">
        <v>9</v>
      </c>
      <c r="AG1044">
        <v>1</v>
      </c>
      <c r="AH1044" s="1">
        <v>8910</v>
      </c>
      <c r="AI1044" s="1">
        <v>81000</v>
      </c>
      <c r="AJ1044" s="1">
        <v>8100</v>
      </c>
      <c r="AK1044" s="1">
        <v>89100</v>
      </c>
      <c r="AL1044" s="2">
        <v>81000</v>
      </c>
      <c r="AM1044" s="2">
        <v>8100</v>
      </c>
      <c r="AN1044" s="22">
        <v>89100</v>
      </c>
      <c r="AP1044" t="s">
        <v>84</v>
      </c>
      <c r="AQ1044">
        <v>10</v>
      </c>
      <c r="AR1044" t="s">
        <v>221</v>
      </c>
      <c r="AS1044" t="s">
        <v>1057</v>
      </c>
      <c r="AT1044" t="b">
        <v>0</v>
      </c>
      <c r="AU1044" t="s">
        <v>81</v>
      </c>
      <c r="AW1044" t="s">
        <v>222</v>
      </c>
      <c r="AY1044" t="s">
        <v>85</v>
      </c>
      <c r="AZ1044" t="b">
        <v>0</v>
      </c>
      <c r="BE1044" t="b">
        <v>0</v>
      </c>
      <c r="BF1044" t="b">
        <v>0</v>
      </c>
      <c r="BI1044">
        <v>0</v>
      </c>
      <c r="BJ1044" s="20">
        <v>0</v>
      </c>
      <c r="BK1044" s="23">
        <v>89100</v>
      </c>
      <c r="BP1044" t="s">
        <v>181</v>
      </c>
      <c r="BS1044">
        <v>0</v>
      </c>
      <c r="BU1044" t="s">
        <v>1749</v>
      </c>
      <c r="BW1044" s="24" t="str">
        <f ca="1">VLOOKUP(BX1044,Data!B:D,3,0)</f>
        <v>김화니</v>
      </c>
      <c r="BX1044" s="24" t="str">
        <f>IFERROR(VLOOKUP(M1044, 할인점점포등록!E:I, 5, 0), M1044)</f>
        <v>지오영</v>
      </c>
    </row>
    <row r="1045" spans="3:76" ht="16.5" customHeight="1" x14ac:dyDescent="0.3">
      <c r="C1045" t="b">
        <v>1</v>
      </c>
      <c r="E1045" t="s">
        <v>211</v>
      </c>
      <c r="F1045">
        <v>202610120023</v>
      </c>
      <c r="G1045" s="21">
        <v>46307</v>
      </c>
      <c r="H1045" t="s">
        <v>82</v>
      </c>
      <c r="I1045" t="s">
        <v>83</v>
      </c>
      <c r="J1045" s="20" t="s">
        <v>212</v>
      </c>
      <c r="K1045" s="20" t="s">
        <v>213</v>
      </c>
      <c r="L1045" t="s">
        <v>331</v>
      </c>
      <c r="M1045" s="20" t="s">
        <v>331</v>
      </c>
      <c r="O1045" t="s">
        <v>332</v>
      </c>
      <c r="P1045" t="s">
        <v>380</v>
      </c>
      <c r="R1045" t="b">
        <v>0</v>
      </c>
      <c r="S1045" t="s">
        <v>308</v>
      </c>
      <c r="T1045" t="s">
        <v>309</v>
      </c>
      <c r="U1045">
        <v>100</v>
      </c>
      <c r="V1045" t="s">
        <v>86</v>
      </c>
      <c r="W1045" t="s">
        <v>283</v>
      </c>
      <c r="X1045" t="s">
        <v>284</v>
      </c>
      <c r="Z1045" t="s">
        <v>84</v>
      </c>
      <c r="AA1045" s="1">
        <v>34600</v>
      </c>
      <c r="AB1045" s="1">
        <v>31140</v>
      </c>
      <c r="AC1045">
        <v>5</v>
      </c>
      <c r="AD1045" t="b">
        <v>1</v>
      </c>
      <c r="AE1045">
        <v>10</v>
      </c>
      <c r="AF1045" t="s">
        <v>9</v>
      </c>
      <c r="AG1045">
        <v>1</v>
      </c>
      <c r="AH1045" s="1">
        <v>31140</v>
      </c>
      <c r="AI1045" s="1">
        <v>141545</v>
      </c>
      <c r="AJ1045" s="1">
        <v>14155</v>
      </c>
      <c r="AK1045" s="1">
        <v>155700</v>
      </c>
      <c r="AL1045" s="2">
        <v>141545</v>
      </c>
      <c r="AM1045" s="2">
        <v>14155</v>
      </c>
      <c r="AN1045" s="22">
        <v>155700</v>
      </c>
      <c r="AP1045" t="s">
        <v>84</v>
      </c>
      <c r="AQ1045">
        <v>5</v>
      </c>
      <c r="AR1045" t="s">
        <v>221</v>
      </c>
      <c r="AS1045">
        <v>26001</v>
      </c>
      <c r="AT1045" t="b">
        <v>0</v>
      </c>
      <c r="AU1045" t="s">
        <v>81</v>
      </c>
      <c r="AW1045" t="s">
        <v>222</v>
      </c>
      <c r="AY1045" t="s">
        <v>85</v>
      </c>
      <c r="AZ1045" t="b">
        <v>0</v>
      </c>
      <c r="BE1045" t="b">
        <v>0</v>
      </c>
      <c r="BF1045" t="b">
        <v>0</v>
      </c>
      <c r="BI1045">
        <v>0</v>
      </c>
      <c r="BJ1045" s="20">
        <v>0</v>
      </c>
      <c r="BK1045" s="23">
        <v>155700</v>
      </c>
      <c r="BP1045" t="s">
        <v>86</v>
      </c>
      <c r="BS1045">
        <v>0</v>
      </c>
      <c r="BU1045" t="s">
        <v>381</v>
      </c>
      <c r="BW1045" s="24" t="str">
        <f ca="1">VLOOKUP(BX1045,Data!B:D,3,0)</f>
        <v>김화니</v>
      </c>
      <c r="BX1045" s="24" t="str">
        <f>IFERROR(VLOOKUP(M1045, 할인점점포등록!E:I, 5, 0), M1045)</f>
        <v>지오영</v>
      </c>
    </row>
    <row r="1046" spans="3:76" ht="16.5" customHeight="1" x14ac:dyDescent="0.3">
      <c r="C1046" t="b">
        <v>1</v>
      </c>
      <c r="E1046" t="s">
        <v>211</v>
      </c>
      <c r="F1046">
        <v>202610120023</v>
      </c>
      <c r="G1046" s="21">
        <v>46307</v>
      </c>
      <c r="H1046" t="s">
        <v>82</v>
      </c>
      <c r="I1046" t="s">
        <v>83</v>
      </c>
      <c r="J1046" s="20" t="s">
        <v>212</v>
      </c>
      <c r="K1046" s="20" t="s">
        <v>213</v>
      </c>
      <c r="L1046" t="s">
        <v>331</v>
      </c>
      <c r="M1046" s="20" t="s">
        <v>331</v>
      </c>
      <c r="O1046" t="s">
        <v>332</v>
      </c>
      <c r="P1046" t="s">
        <v>380</v>
      </c>
      <c r="R1046" t="b">
        <v>0</v>
      </c>
      <c r="S1046" t="s">
        <v>412</v>
      </c>
      <c r="T1046" t="s">
        <v>309</v>
      </c>
      <c r="U1046">
        <v>30</v>
      </c>
      <c r="V1046" t="s">
        <v>86</v>
      </c>
      <c r="W1046" t="s">
        <v>283</v>
      </c>
      <c r="X1046" t="s">
        <v>284</v>
      </c>
      <c r="Z1046" t="s">
        <v>84</v>
      </c>
      <c r="AA1046" s="1">
        <v>10380</v>
      </c>
      <c r="AB1046" s="1">
        <v>9342</v>
      </c>
      <c r="AC1046">
        <v>5</v>
      </c>
      <c r="AD1046" t="b">
        <v>1</v>
      </c>
      <c r="AE1046">
        <v>10</v>
      </c>
      <c r="AF1046" t="s">
        <v>9</v>
      </c>
      <c r="AG1046">
        <v>1</v>
      </c>
      <c r="AH1046" s="1">
        <v>9342</v>
      </c>
      <c r="AI1046" s="1">
        <v>42464</v>
      </c>
      <c r="AJ1046" s="1">
        <v>4246</v>
      </c>
      <c r="AK1046" s="1">
        <v>46710</v>
      </c>
      <c r="AL1046" s="2">
        <v>42464</v>
      </c>
      <c r="AM1046" s="2">
        <v>4246</v>
      </c>
      <c r="AN1046" s="22">
        <v>46710</v>
      </c>
      <c r="AP1046" t="s">
        <v>84</v>
      </c>
      <c r="AQ1046">
        <v>5</v>
      </c>
      <c r="AR1046" t="s">
        <v>221</v>
      </c>
      <c r="AS1046">
        <v>26001</v>
      </c>
      <c r="AT1046" t="b">
        <v>0</v>
      </c>
      <c r="AU1046" t="s">
        <v>81</v>
      </c>
      <c r="AW1046" t="s">
        <v>222</v>
      </c>
      <c r="AY1046" t="s">
        <v>85</v>
      </c>
      <c r="AZ1046" t="b">
        <v>0</v>
      </c>
      <c r="BE1046" t="b">
        <v>0</v>
      </c>
      <c r="BF1046" t="b">
        <v>0</v>
      </c>
      <c r="BI1046">
        <v>0</v>
      </c>
      <c r="BJ1046" s="20">
        <v>0</v>
      </c>
      <c r="BK1046" s="23">
        <v>46710</v>
      </c>
      <c r="BP1046" t="s">
        <v>86</v>
      </c>
      <c r="BS1046">
        <v>0</v>
      </c>
      <c r="BU1046" t="s">
        <v>381</v>
      </c>
      <c r="BW1046" s="24" t="str">
        <f ca="1">VLOOKUP(BX1046,Data!B:D,3,0)</f>
        <v>김화니</v>
      </c>
      <c r="BX1046" s="24" t="str">
        <f>IFERROR(VLOOKUP(M1046, 할인점점포등록!E:I, 5, 0), M1046)</f>
        <v>지오영</v>
      </c>
    </row>
    <row r="1047" spans="3:76" ht="16.5" customHeight="1" x14ac:dyDescent="0.3">
      <c r="C1047" t="b">
        <v>1</v>
      </c>
      <c r="E1047" t="s">
        <v>211</v>
      </c>
      <c r="F1047">
        <v>202610120023</v>
      </c>
      <c r="G1047" s="21">
        <v>46307</v>
      </c>
      <c r="H1047" t="s">
        <v>82</v>
      </c>
      <c r="I1047" t="s">
        <v>83</v>
      </c>
      <c r="J1047" s="20" t="s">
        <v>212</v>
      </c>
      <c r="K1047" s="20" t="s">
        <v>213</v>
      </c>
      <c r="L1047" t="s">
        <v>331</v>
      </c>
      <c r="M1047" s="20" t="s">
        <v>331</v>
      </c>
      <c r="O1047" t="s">
        <v>332</v>
      </c>
      <c r="P1047" t="s">
        <v>380</v>
      </c>
      <c r="R1047" t="b">
        <v>0</v>
      </c>
      <c r="S1047" t="s">
        <v>263</v>
      </c>
      <c r="T1047" t="s">
        <v>264</v>
      </c>
      <c r="U1047">
        <v>28</v>
      </c>
      <c r="V1047" t="s">
        <v>234</v>
      </c>
      <c r="W1047" t="s">
        <v>235</v>
      </c>
      <c r="X1047" t="s">
        <v>236</v>
      </c>
      <c r="Z1047" t="s">
        <v>84</v>
      </c>
      <c r="AA1047" s="1">
        <v>18172</v>
      </c>
      <c r="AB1047" s="1">
        <v>16355</v>
      </c>
      <c r="AC1047">
        <v>10</v>
      </c>
      <c r="AD1047" t="b">
        <v>1</v>
      </c>
      <c r="AE1047">
        <v>10</v>
      </c>
      <c r="AF1047" t="s">
        <v>9</v>
      </c>
      <c r="AG1047">
        <v>1</v>
      </c>
      <c r="AH1047" s="1">
        <v>16355</v>
      </c>
      <c r="AI1047" s="1">
        <v>148682</v>
      </c>
      <c r="AJ1047" s="1">
        <v>14868</v>
      </c>
      <c r="AK1047" s="1">
        <v>163550</v>
      </c>
      <c r="AL1047" s="2">
        <v>148682</v>
      </c>
      <c r="AM1047" s="2">
        <v>14868</v>
      </c>
      <c r="AN1047" s="22">
        <v>163550</v>
      </c>
      <c r="AP1047" t="s">
        <v>84</v>
      </c>
      <c r="AQ1047">
        <v>10</v>
      </c>
      <c r="AR1047" t="s">
        <v>221</v>
      </c>
      <c r="AS1047">
        <v>26001</v>
      </c>
      <c r="AT1047" t="b">
        <v>0</v>
      </c>
      <c r="AU1047" t="s">
        <v>81</v>
      </c>
      <c r="AW1047" t="s">
        <v>222</v>
      </c>
      <c r="AY1047" t="s">
        <v>85</v>
      </c>
      <c r="AZ1047" t="b">
        <v>0</v>
      </c>
      <c r="BE1047" t="b">
        <v>0</v>
      </c>
      <c r="BF1047" t="b">
        <v>0</v>
      </c>
      <c r="BI1047">
        <v>0</v>
      </c>
      <c r="BJ1047" s="20">
        <v>0</v>
      </c>
      <c r="BK1047" s="23">
        <v>163550</v>
      </c>
      <c r="BP1047" t="s">
        <v>181</v>
      </c>
      <c r="BS1047">
        <v>0</v>
      </c>
      <c r="BU1047" t="s">
        <v>381</v>
      </c>
      <c r="BW1047" s="24" t="str">
        <f ca="1">VLOOKUP(BX1047,Data!B:D,3,0)</f>
        <v>김화니</v>
      </c>
      <c r="BX1047" s="24" t="str">
        <f>IFERROR(VLOOKUP(M1047, 할인점점포등록!E:I, 5, 0), M1047)</f>
        <v>지오영</v>
      </c>
    </row>
    <row r="1048" spans="3:76" ht="16.5" customHeight="1" x14ac:dyDescent="0.3">
      <c r="C1048" t="b">
        <v>1</v>
      </c>
      <c r="E1048" t="s">
        <v>211</v>
      </c>
      <c r="F1048">
        <v>202610120023</v>
      </c>
      <c r="G1048" s="21">
        <v>46307</v>
      </c>
      <c r="H1048" t="s">
        <v>82</v>
      </c>
      <c r="I1048" t="s">
        <v>83</v>
      </c>
      <c r="J1048" s="20" t="s">
        <v>212</v>
      </c>
      <c r="K1048" s="20" t="s">
        <v>213</v>
      </c>
      <c r="L1048" t="s">
        <v>331</v>
      </c>
      <c r="M1048" s="20" t="s">
        <v>331</v>
      </c>
      <c r="O1048" t="s">
        <v>332</v>
      </c>
      <c r="P1048" t="s">
        <v>380</v>
      </c>
      <c r="R1048" t="b">
        <v>0</v>
      </c>
      <c r="S1048" t="s">
        <v>340</v>
      </c>
      <c r="T1048" t="s">
        <v>341</v>
      </c>
      <c r="U1048">
        <v>100</v>
      </c>
      <c r="V1048" t="s">
        <v>218</v>
      </c>
      <c r="W1048" t="s">
        <v>219</v>
      </c>
      <c r="X1048" t="s">
        <v>225</v>
      </c>
      <c r="Z1048" t="s">
        <v>84</v>
      </c>
      <c r="AA1048" s="1">
        <v>209100</v>
      </c>
      <c r="AB1048" s="1">
        <v>188190</v>
      </c>
      <c r="AC1048">
        <v>5</v>
      </c>
      <c r="AD1048" t="b">
        <v>1</v>
      </c>
      <c r="AE1048">
        <v>10</v>
      </c>
      <c r="AF1048" t="s">
        <v>9</v>
      </c>
      <c r="AG1048">
        <v>1</v>
      </c>
      <c r="AH1048" s="1">
        <v>188190</v>
      </c>
      <c r="AI1048" s="1">
        <v>855409</v>
      </c>
      <c r="AJ1048" s="1">
        <v>85541</v>
      </c>
      <c r="AK1048" s="1">
        <v>940950</v>
      </c>
      <c r="AL1048" s="2">
        <v>855409</v>
      </c>
      <c r="AM1048" s="2">
        <v>85541</v>
      </c>
      <c r="AN1048" s="22">
        <v>940950</v>
      </c>
      <c r="AP1048" t="s">
        <v>84</v>
      </c>
      <c r="AQ1048">
        <v>5</v>
      </c>
      <c r="AR1048" t="s">
        <v>221</v>
      </c>
      <c r="AS1048">
        <v>24005</v>
      </c>
      <c r="AT1048" t="b">
        <v>0</v>
      </c>
      <c r="AU1048" t="s">
        <v>81</v>
      </c>
      <c r="AW1048" t="s">
        <v>222</v>
      </c>
      <c r="AY1048" t="s">
        <v>85</v>
      </c>
      <c r="AZ1048" t="b">
        <v>0</v>
      </c>
      <c r="BE1048" t="b">
        <v>0</v>
      </c>
      <c r="BF1048" t="b">
        <v>0</v>
      </c>
      <c r="BI1048">
        <v>0</v>
      </c>
      <c r="BJ1048" s="20">
        <v>0</v>
      </c>
      <c r="BK1048" s="23">
        <v>940950</v>
      </c>
      <c r="BP1048" t="s">
        <v>181</v>
      </c>
      <c r="BS1048">
        <v>0</v>
      </c>
      <c r="BU1048" t="s">
        <v>381</v>
      </c>
      <c r="BW1048" s="24" t="str">
        <f ca="1">VLOOKUP(BX1048,Data!B:D,3,0)</f>
        <v>김화니</v>
      </c>
      <c r="BX1048" s="24" t="str">
        <f>IFERROR(VLOOKUP(M1048, 할인점점포등록!E:I, 5, 0), M1048)</f>
        <v>지오영</v>
      </c>
    </row>
    <row r="1049" spans="3:76" ht="16.5" customHeight="1" x14ac:dyDescent="0.3">
      <c r="C1049" t="b">
        <v>1</v>
      </c>
      <c r="E1049" t="s">
        <v>211</v>
      </c>
      <c r="F1049">
        <v>202610120023</v>
      </c>
      <c r="G1049" s="21">
        <v>46307</v>
      </c>
      <c r="H1049" t="s">
        <v>82</v>
      </c>
      <c r="I1049" t="s">
        <v>83</v>
      </c>
      <c r="J1049" s="20" t="s">
        <v>212</v>
      </c>
      <c r="K1049" s="20" t="s">
        <v>213</v>
      </c>
      <c r="L1049" t="s">
        <v>331</v>
      </c>
      <c r="M1049" s="20" t="s">
        <v>331</v>
      </c>
      <c r="O1049" t="s">
        <v>332</v>
      </c>
      <c r="P1049" t="s">
        <v>380</v>
      </c>
      <c r="R1049" t="b">
        <v>0</v>
      </c>
      <c r="S1049" t="s">
        <v>382</v>
      </c>
      <c r="T1049" t="s">
        <v>341</v>
      </c>
      <c r="U1049">
        <v>30</v>
      </c>
      <c r="V1049" t="s">
        <v>218</v>
      </c>
      <c r="W1049" t="s">
        <v>219</v>
      </c>
      <c r="X1049" t="s">
        <v>225</v>
      </c>
      <c r="Z1049" t="s">
        <v>84</v>
      </c>
      <c r="AA1049" s="1">
        <v>62730</v>
      </c>
      <c r="AB1049" s="1">
        <v>56457</v>
      </c>
      <c r="AC1049">
        <v>30</v>
      </c>
      <c r="AD1049" t="b">
        <v>1</v>
      </c>
      <c r="AE1049">
        <v>10</v>
      </c>
      <c r="AF1049" t="s">
        <v>9</v>
      </c>
      <c r="AG1049">
        <v>1</v>
      </c>
      <c r="AH1049" s="1">
        <v>56457</v>
      </c>
      <c r="AI1049" s="1">
        <v>1539736</v>
      </c>
      <c r="AJ1049" s="1">
        <v>153974</v>
      </c>
      <c r="AK1049" s="1">
        <v>1693710</v>
      </c>
      <c r="AL1049" s="2">
        <v>1539736</v>
      </c>
      <c r="AM1049" s="2">
        <v>153974</v>
      </c>
      <c r="AN1049" s="22">
        <v>1693710</v>
      </c>
      <c r="AP1049" t="s">
        <v>84</v>
      </c>
      <c r="AQ1049">
        <v>30</v>
      </c>
      <c r="AR1049" t="s">
        <v>221</v>
      </c>
      <c r="AS1049" t="s">
        <v>383</v>
      </c>
      <c r="AT1049" t="b">
        <v>0</v>
      </c>
      <c r="AU1049" t="s">
        <v>81</v>
      </c>
      <c r="AW1049" t="s">
        <v>222</v>
      </c>
      <c r="AY1049" t="s">
        <v>85</v>
      </c>
      <c r="AZ1049" t="b">
        <v>0</v>
      </c>
      <c r="BE1049" t="b">
        <v>0</v>
      </c>
      <c r="BF1049" t="b">
        <v>0</v>
      </c>
      <c r="BI1049">
        <v>0</v>
      </c>
      <c r="BJ1049" s="20">
        <v>0</v>
      </c>
      <c r="BK1049" s="23">
        <v>1693710</v>
      </c>
      <c r="BP1049" t="s">
        <v>181</v>
      </c>
      <c r="BS1049">
        <v>0</v>
      </c>
      <c r="BU1049" t="s">
        <v>381</v>
      </c>
      <c r="BW1049" s="24" t="str">
        <f ca="1">VLOOKUP(BX1049,Data!B:D,3,0)</f>
        <v>김화니</v>
      </c>
      <c r="BX1049" s="24" t="str">
        <f>IFERROR(VLOOKUP(M1049, 할인점점포등록!E:I, 5, 0), M1049)</f>
        <v>지오영</v>
      </c>
    </row>
    <row r="1050" spans="3:76" ht="16.5" customHeight="1" x14ac:dyDescent="0.3">
      <c r="C1050" t="b">
        <v>1</v>
      </c>
      <c r="E1050" t="s">
        <v>211</v>
      </c>
      <c r="F1050">
        <v>202610120023</v>
      </c>
      <c r="G1050" s="21">
        <v>46307</v>
      </c>
      <c r="H1050" t="s">
        <v>82</v>
      </c>
      <c r="I1050" t="s">
        <v>83</v>
      </c>
      <c r="J1050" s="20" t="s">
        <v>212</v>
      </c>
      <c r="K1050" s="20" t="s">
        <v>213</v>
      </c>
      <c r="L1050" t="s">
        <v>331</v>
      </c>
      <c r="M1050" s="20" t="s">
        <v>331</v>
      </c>
      <c r="O1050" t="s">
        <v>332</v>
      </c>
      <c r="P1050" t="s">
        <v>380</v>
      </c>
      <c r="R1050" t="b">
        <v>0</v>
      </c>
      <c r="S1050" t="s">
        <v>343</v>
      </c>
      <c r="T1050" t="s">
        <v>325</v>
      </c>
      <c r="U1050">
        <v>100</v>
      </c>
      <c r="V1050" t="s">
        <v>218</v>
      </c>
      <c r="W1050" t="s">
        <v>219</v>
      </c>
      <c r="X1050" t="s">
        <v>225</v>
      </c>
      <c r="Z1050" t="s">
        <v>84</v>
      </c>
      <c r="AA1050" s="1">
        <v>175100</v>
      </c>
      <c r="AB1050" s="1">
        <v>157590</v>
      </c>
      <c r="AC1050">
        <v>5</v>
      </c>
      <c r="AD1050" t="b">
        <v>1</v>
      </c>
      <c r="AE1050">
        <v>10</v>
      </c>
      <c r="AF1050" t="s">
        <v>9</v>
      </c>
      <c r="AG1050">
        <v>1</v>
      </c>
      <c r="AH1050" s="1">
        <v>157590</v>
      </c>
      <c r="AI1050" s="1">
        <v>716318</v>
      </c>
      <c r="AJ1050" s="1">
        <v>71632</v>
      </c>
      <c r="AK1050" s="1">
        <v>787950</v>
      </c>
      <c r="AL1050" s="2">
        <v>716318</v>
      </c>
      <c r="AM1050" s="2">
        <v>71632</v>
      </c>
      <c r="AN1050" s="22">
        <v>787950</v>
      </c>
      <c r="AP1050" t="s">
        <v>84</v>
      </c>
      <c r="AQ1050">
        <v>5</v>
      </c>
      <c r="AR1050" t="s">
        <v>221</v>
      </c>
      <c r="AS1050" t="s">
        <v>344</v>
      </c>
      <c r="AT1050" t="b">
        <v>0</v>
      </c>
      <c r="AU1050" t="s">
        <v>81</v>
      </c>
      <c r="AW1050" t="s">
        <v>222</v>
      </c>
      <c r="AY1050" t="s">
        <v>85</v>
      </c>
      <c r="AZ1050" t="b">
        <v>0</v>
      </c>
      <c r="BE1050" t="b">
        <v>0</v>
      </c>
      <c r="BF1050" t="b">
        <v>0</v>
      </c>
      <c r="BI1050">
        <v>0</v>
      </c>
      <c r="BJ1050" s="20">
        <v>0</v>
      </c>
      <c r="BK1050" s="23">
        <v>787950</v>
      </c>
      <c r="BP1050" t="s">
        <v>181</v>
      </c>
      <c r="BS1050">
        <v>0</v>
      </c>
      <c r="BU1050" t="s">
        <v>381</v>
      </c>
      <c r="BW1050" s="24" t="str">
        <f ca="1">VLOOKUP(BX1050,Data!B:D,3,0)</f>
        <v>김화니</v>
      </c>
      <c r="BX1050" s="24" t="str">
        <f>IFERROR(VLOOKUP(M1050, 할인점점포등록!E:I, 5, 0), M1050)</f>
        <v>지오영</v>
      </c>
    </row>
    <row r="1051" spans="3:76" ht="16.5" customHeight="1" x14ac:dyDescent="0.3">
      <c r="C1051" t="b">
        <v>1</v>
      </c>
      <c r="E1051" t="s">
        <v>211</v>
      </c>
      <c r="F1051">
        <v>202610120023</v>
      </c>
      <c r="G1051" s="21">
        <v>46307</v>
      </c>
      <c r="H1051" t="s">
        <v>82</v>
      </c>
      <c r="I1051" t="s">
        <v>83</v>
      </c>
      <c r="J1051" s="20" t="s">
        <v>212</v>
      </c>
      <c r="K1051" s="20" t="s">
        <v>213</v>
      </c>
      <c r="L1051" t="s">
        <v>331</v>
      </c>
      <c r="M1051" s="20" t="s">
        <v>331</v>
      </c>
      <c r="O1051" t="s">
        <v>332</v>
      </c>
      <c r="P1051" t="s">
        <v>380</v>
      </c>
      <c r="R1051" t="b">
        <v>0</v>
      </c>
      <c r="S1051" t="s">
        <v>324</v>
      </c>
      <c r="T1051" t="s">
        <v>325</v>
      </c>
      <c r="U1051">
        <v>30</v>
      </c>
      <c r="V1051" t="s">
        <v>234</v>
      </c>
      <c r="W1051" t="s">
        <v>235</v>
      </c>
      <c r="X1051" t="s">
        <v>236</v>
      </c>
      <c r="Z1051" t="s">
        <v>84</v>
      </c>
      <c r="AA1051" s="1">
        <v>52530</v>
      </c>
      <c r="AB1051" s="1">
        <v>47277</v>
      </c>
      <c r="AC1051">
        <v>5</v>
      </c>
      <c r="AD1051" t="b">
        <v>1</v>
      </c>
      <c r="AE1051">
        <v>10</v>
      </c>
      <c r="AF1051" t="s">
        <v>9</v>
      </c>
      <c r="AG1051">
        <v>1</v>
      </c>
      <c r="AH1051" s="1">
        <v>47277</v>
      </c>
      <c r="AI1051" s="1">
        <v>214895</v>
      </c>
      <c r="AJ1051" s="1">
        <v>21490</v>
      </c>
      <c r="AK1051" s="1">
        <v>236385</v>
      </c>
      <c r="AL1051" s="2">
        <v>214895</v>
      </c>
      <c r="AM1051" s="2">
        <v>21490</v>
      </c>
      <c r="AN1051" s="22">
        <v>236385</v>
      </c>
      <c r="AP1051" t="s">
        <v>84</v>
      </c>
      <c r="AQ1051">
        <v>5</v>
      </c>
      <c r="AR1051" t="s">
        <v>221</v>
      </c>
      <c r="AS1051" t="s">
        <v>326</v>
      </c>
      <c r="AT1051" t="b">
        <v>0</v>
      </c>
      <c r="AU1051" t="s">
        <v>81</v>
      </c>
      <c r="AW1051" t="s">
        <v>222</v>
      </c>
      <c r="AY1051" t="s">
        <v>85</v>
      </c>
      <c r="AZ1051" t="b">
        <v>0</v>
      </c>
      <c r="BE1051" t="b">
        <v>0</v>
      </c>
      <c r="BF1051" t="b">
        <v>0</v>
      </c>
      <c r="BI1051">
        <v>0</v>
      </c>
      <c r="BJ1051" s="20">
        <v>0</v>
      </c>
      <c r="BK1051" s="23">
        <v>236385</v>
      </c>
      <c r="BP1051" t="s">
        <v>181</v>
      </c>
      <c r="BS1051">
        <v>0</v>
      </c>
      <c r="BU1051" t="s">
        <v>381</v>
      </c>
      <c r="BW1051" s="24" t="str">
        <f ca="1">VLOOKUP(BX1051,Data!B:D,3,0)</f>
        <v>김화니</v>
      </c>
      <c r="BX1051" s="24" t="str">
        <f>IFERROR(VLOOKUP(M1051, 할인점점포등록!E:I, 5, 0), M1051)</f>
        <v>지오영</v>
      </c>
    </row>
    <row r="1052" spans="3:76" ht="16.5" customHeight="1" x14ac:dyDescent="0.3">
      <c r="C1052" t="b">
        <v>1</v>
      </c>
      <c r="E1052" t="s">
        <v>211</v>
      </c>
      <c r="F1052">
        <v>202610120023</v>
      </c>
      <c r="G1052" s="21">
        <v>46307</v>
      </c>
      <c r="H1052" t="s">
        <v>82</v>
      </c>
      <c r="I1052" t="s">
        <v>83</v>
      </c>
      <c r="J1052" s="20" t="s">
        <v>212</v>
      </c>
      <c r="K1052" s="20" t="s">
        <v>213</v>
      </c>
      <c r="L1052" t="s">
        <v>331</v>
      </c>
      <c r="M1052" s="20" t="s">
        <v>331</v>
      </c>
      <c r="O1052" t="s">
        <v>332</v>
      </c>
      <c r="P1052" t="s">
        <v>380</v>
      </c>
      <c r="R1052" t="b">
        <v>0</v>
      </c>
      <c r="S1052" t="s">
        <v>453</v>
      </c>
      <c r="T1052" t="s">
        <v>454</v>
      </c>
      <c r="U1052">
        <v>30</v>
      </c>
      <c r="V1052" t="s">
        <v>234</v>
      </c>
      <c r="W1052" t="s">
        <v>235</v>
      </c>
      <c r="X1052" t="s">
        <v>446</v>
      </c>
      <c r="Z1052" t="s">
        <v>84</v>
      </c>
      <c r="AA1052" s="1">
        <v>18900</v>
      </c>
      <c r="AB1052" s="1">
        <v>17010</v>
      </c>
      <c r="AC1052">
        <v>40</v>
      </c>
      <c r="AD1052" t="b">
        <v>1</v>
      </c>
      <c r="AE1052">
        <v>10</v>
      </c>
      <c r="AF1052" t="s">
        <v>9</v>
      </c>
      <c r="AG1052">
        <v>1</v>
      </c>
      <c r="AH1052" s="1">
        <v>17010</v>
      </c>
      <c r="AI1052" s="1">
        <v>618545</v>
      </c>
      <c r="AJ1052" s="1">
        <v>61855</v>
      </c>
      <c r="AK1052" s="1">
        <v>680400</v>
      </c>
      <c r="AL1052" s="2">
        <v>618545</v>
      </c>
      <c r="AM1052" s="2">
        <v>61855</v>
      </c>
      <c r="AN1052" s="22">
        <v>680400</v>
      </c>
      <c r="AP1052" t="s">
        <v>84</v>
      </c>
      <c r="AQ1052">
        <v>40</v>
      </c>
      <c r="AR1052" t="s">
        <v>221</v>
      </c>
      <c r="AS1052">
        <v>25001</v>
      </c>
      <c r="AT1052" t="b">
        <v>0</v>
      </c>
      <c r="AU1052" t="s">
        <v>81</v>
      </c>
      <c r="AW1052" t="s">
        <v>222</v>
      </c>
      <c r="AY1052" t="s">
        <v>85</v>
      </c>
      <c r="AZ1052" t="b">
        <v>0</v>
      </c>
      <c r="BE1052" t="b">
        <v>0</v>
      </c>
      <c r="BF1052" t="b">
        <v>0</v>
      </c>
      <c r="BI1052">
        <v>0</v>
      </c>
      <c r="BJ1052" s="20">
        <v>0</v>
      </c>
      <c r="BK1052" s="23">
        <v>680400</v>
      </c>
      <c r="BP1052" t="s">
        <v>181</v>
      </c>
      <c r="BS1052">
        <v>0</v>
      </c>
      <c r="BU1052" t="s">
        <v>381</v>
      </c>
      <c r="BW1052" s="24" t="str">
        <f ca="1">VLOOKUP(BX1052,Data!B:D,3,0)</f>
        <v>김화니</v>
      </c>
      <c r="BX1052" s="24" t="str">
        <f>IFERROR(VLOOKUP(M1052, 할인점점포등록!E:I, 5, 0), M1052)</f>
        <v>지오영</v>
      </c>
    </row>
    <row r="1053" spans="3:76" ht="16.5" customHeight="1" x14ac:dyDescent="0.3">
      <c r="C1053" t="b">
        <v>1</v>
      </c>
      <c r="E1053" t="s">
        <v>211</v>
      </c>
      <c r="F1053">
        <v>202610120023</v>
      </c>
      <c r="G1053" s="21">
        <v>46307</v>
      </c>
      <c r="H1053" t="s">
        <v>82</v>
      </c>
      <c r="I1053" t="s">
        <v>83</v>
      </c>
      <c r="J1053" s="20" t="s">
        <v>212</v>
      </c>
      <c r="K1053" s="20" t="s">
        <v>213</v>
      </c>
      <c r="L1053" t="s">
        <v>331</v>
      </c>
      <c r="M1053" s="20" t="s">
        <v>331</v>
      </c>
      <c r="O1053" t="s">
        <v>332</v>
      </c>
      <c r="P1053" t="s">
        <v>380</v>
      </c>
      <c r="R1053" t="b">
        <v>0</v>
      </c>
      <c r="S1053" t="s">
        <v>265</v>
      </c>
      <c r="T1053" t="s">
        <v>266</v>
      </c>
      <c r="U1053">
        <v>30</v>
      </c>
      <c r="V1053" t="s">
        <v>234</v>
      </c>
      <c r="W1053" t="s">
        <v>235</v>
      </c>
      <c r="X1053" t="s">
        <v>236</v>
      </c>
      <c r="Z1053" t="s">
        <v>84</v>
      </c>
      <c r="AA1053" s="1">
        <v>6390</v>
      </c>
      <c r="AB1053" s="1">
        <v>5751</v>
      </c>
      <c r="AC1053">
        <v>10</v>
      </c>
      <c r="AD1053" t="b">
        <v>1</v>
      </c>
      <c r="AE1053">
        <v>10</v>
      </c>
      <c r="AF1053" t="s">
        <v>9</v>
      </c>
      <c r="AG1053">
        <v>1</v>
      </c>
      <c r="AH1053" s="1">
        <v>5751</v>
      </c>
      <c r="AI1053" s="1">
        <v>52282</v>
      </c>
      <c r="AJ1053" s="1">
        <v>5228</v>
      </c>
      <c r="AK1053" s="1">
        <v>57510</v>
      </c>
      <c r="AL1053" s="2">
        <v>52282</v>
      </c>
      <c r="AM1053" s="2">
        <v>5228</v>
      </c>
      <c r="AN1053" s="22">
        <v>57510</v>
      </c>
      <c r="AP1053" t="s">
        <v>84</v>
      </c>
      <c r="AQ1053">
        <v>10</v>
      </c>
      <c r="AR1053" t="s">
        <v>221</v>
      </c>
      <c r="AS1053">
        <v>24001</v>
      </c>
      <c r="AT1053" t="b">
        <v>0</v>
      </c>
      <c r="AU1053" t="s">
        <v>81</v>
      </c>
      <c r="AW1053" t="s">
        <v>222</v>
      </c>
      <c r="AY1053" t="s">
        <v>85</v>
      </c>
      <c r="AZ1053" t="b">
        <v>0</v>
      </c>
      <c r="BE1053" t="b">
        <v>0</v>
      </c>
      <c r="BF1053" t="b">
        <v>0</v>
      </c>
      <c r="BI1053">
        <v>0</v>
      </c>
      <c r="BJ1053" s="20">
        <v>0</v>
      </c>
      <c r="BK1053" s="23">
        <v>57510</v>
      </c>
      <c r="BP1053" t="s">
        <v>181</v>
      </c>
      <c r="BS1053">
        <v>0</v>
      </c>
      <c r="BU1053" t="s">
        <v>381</v>
      </c>
      <c r="BW1053" s="24" t="str">
        <f ca="1">VLOOKUP(BX1053,Data!B:D,3,0)</f>
        <v>김화니</v>
      </c>
      <c r="BX1053" s="24" t="str">
        <f>IFERROR(VLOOKUP(M1053, 할인점점포등록!E:I, 5, 0), M1053)</f>
        <v>지오영</v>
      </c>
    </row>
    <row r="1054" spans="3:76" ht="16.5" customHeight="1" x14ac:dyDescent="0.3">
      <c r="C1054" t="b">
        <v>1</v>
      </c>
      <c r="E1054" t="s">
        <v>211</v>
      </c>
      <c r="F1054">
        <v>202610120023</v>
      </c>
      <c r="G1054" s="21">
        <v>46307</v>
      </c>
      <c r="H1054" t="s">
        <v>82</v>
      </c>
      <c r="I1054" t="s">
        <v>83</v>
      </c>
      <c r="J1054" s="20" t="s">
        <v>212</v>
      </c>
      <c r="K1054" s="20" t="s">
        <v>213</v>
      </c>
      <c r="L1054" t="s">
        <v>331</v>
      </c>
      <c r="M1054" s="20" t="s">
        <v>331</v>
      </c>
      <c r="O1054" t="s">
        <v>332</v>
      </c>
      <c r="P1054" t="s">
        <v>380</v>
      </c>
      <c r="R1054" t="b">
        <v>0</v>
      </c>
      <c r="S1054" t="s">
        <v>317</v>
      </c>
      <c r="T1054" t="s">
        <v>318</v>
      </c>
      <c r="U1054">
        <v>21</v>
      </c>
      <c r="V1054" t="s">
        <v>218</v>
      </c>
      <c r="W1054" t="s">
        <v>219</v>
      </c>
      <c r="X1054" t="s">
        <v>225</v>
      </c>
      <c r="Z1054" t="s">
        <v>84</v>
      </c>
      <c r="AA1054" s="1">
        <v>33600</v>
      </c>
      <c r="AB1054" s="1">
        <v>30240</v>
      </c>
      <c r="AC1054">
        <v>2</v>
      </c>
      <c r="AD1054" t="b">
        <v>1</v>
      </c>
      <c r="AE1054">
        <v>10</v>
      </c>
      <c r="AF1054" t="s">
        <v>9</v>
      </c>
      <c r="AG1054">
        <v>1</v>
      </c>
      <c r="AH1054" s="1">
        <v>30240</v>
      </c>
      <c r="AI1054" s="1">
        <v>54981.8</v>
      </c>
      <c r="AJ1054" s="1">
        <v>5498.2</v>
      </c>
      <c r="AK1054" s="1">
        <v>60480</v>
      </c>
      <c r="AL1054" s="2">
        <v>54982</v>
      </c>
      <c r="AM1054" s="2">
        <v>5498</v>
      </c>
      <c r="AN1054" s="22">
        <v>60480</v>
      </c>
      <c r="AP1054" t="s">
        <v>84</v>
      </c>
      <c r="AQ1054">
        <v>2</v>
      </c>
      <c r="AR1054" t="s">
        <v>221</v>
      </c>
      <c r="AS1054">
        <v>25002</v>
      </c>
      <c r="AT1054" t="b">
        <v>0</v>
      </c>
      <c r="AU1054" t="s">
        <v>81</v>
      </c>
      <c r="AW1054" t="s">
        <v>222</v>
      </c>
      <c r="AY1054" t="s">
        <v>85</v>
      </c>
      <c r="AZ1054" t="b">
        <v>0</v>
      </c>
      <c r="BE1054" t="b">
        <v>0</v>
      </c>
      <c r="BF1054" t="b">
        <v>0</v>
      </c>
      <c r="BI1054">
        <v>0</v>
      </c>
      <c r="BJ1054" s="20">
        <v>0</v>
      </c>
      <c r="BK1054" s="23">
        <v>60480</v>
      </c>
      <c r="BP1054" t="s">
        <v>181</v>
      </c>
      <c r="BS1054">
        <v>0</v>
      </c>
      <c r="BU1054" t="s">
        <v>381</v>
      </c>
      <c r="BW1054" s="24" t="str">
        <f ca="1">VLOOKUP(BX1054,Data!B:D,3,0)</f>
        <v>김화니</v>
      </c>
      <c r="BX1054" s="24" t="str">
        <f>IFERROR(VLOOKUP(M1054, 할인점점포등록!E:I, 5, 0), M1054)</f>
        <v>지오영</v>
      </c>
    </row>
    <row r="1055" spans="3:76" ht="16.5" customHeight="1" x14ac:dyDescent="0.3">
      <c r="C1055" t="b">
        <v>1</v>
      </c>
      <c r="E1055" t="s">
        <v>211</v>
      </c>
      <c r="F1055">
        <v>202610120023</v>
      </c>
      <c r="G1055" s="21">
        <v>46307</v>
      </c>
      <c r="H1055" t="s">
        <v>82</v>
      </c>
      <c r="I1055" t="s">
        <v>83</v>
      </c>
      <c r="J1055" s="20" t="s">
        <v>212</v>
      </c>
      <c r="K1055" s="20" t="s">
        <v>213</v>
      </c>
      <c r="L1055" t="s">
        <v>331</v>
      </c>
      <c r="M1055" s="20" t="s">
        <v>331</v>
      </c>
      <c r="O1055" t="s">
        <v>332</v>
      </c>
      <c r="P1055" t="s">
        <v>380</v>
      </c>
      <c r="R1055" t="b">
        <v>0</v>
      </c>
      <c r="S1055" t="s">
        <v>317</v>
      </c>
      <c r="T1055" t="s">
        <v>318</v>
      </c>
      <c r="U1055">
        <v>21</v>
      </c>
      <c r="V1055" t="s">
        <v>218</v>
      </c>
      <c r="W1055" t="s">
        <v>219</v>
      </c>
      <c r="X1055" t="s">
        <v>225</v>
      </c>
      <c r="Z1055" t="s">
        <v>84</v>
      </c>
      <c r="AA1055" s="1">
        <v>33600</v>
      </c>
      <c r="AB1055" s="1">
        <v>30240</v>
      </c>
      <c r="AC1055">
        <v>48</v>
      </c>
      <c r="AD1055" t="b">
        <v>1</v>
      </c>
      <c r="AE1055">
        <v>10</v>
      </c>
      <c r="AF1055" t="s">
        <v>9</v>
      </c>
      <c r="AG1055">
        <v>1</v>
      </c>
      <c r="AH1055" s="1">
        <v>30240</v>
      </c>
      <c r="AI1055" s="1">
        <v>1319563.2</v>
      </c>
      <c r="AJ1055" s="1">
        <v>131956.79999999999</v>
      </c>
      <c r="AK1055" s="1">
        <v>1451520</v>
      </c>
      <c r="AL1055" s="2">
        <v>1319563</v>
      </c>
      <c r="AM1055" s="2">
        <v>131957</v>
      </c>
      <c r="AN1055" s="22">
        <v>1451520</v>
      </c>
      <c r="AP1055" t="s">
        <v>84</v>
      </c>
      <c r="AQ1055">
        <v>48</v>
      </c>
      <c r="AR1055" t="s">
        <v>221</v>
      </c>
      <c r="AS1055">
        <v>26001</v>
      </c>
      <c r="AT1055" t="b">
        <v>0</v>
      </c>
      <c r="AU1055" t="s">
        <v>81</v>
      </c>
      <c r="AW1055" t="s">
        <v>222</v>
      </c>
      <c r="AY1055" t="s">
        <v>85</v>
      </c>
      <c r="AZ1055" t="b">
        <v>0</v>
      </c>
      <c r="BE1055" t="b">
        <v>0</v>
      </c>
      <c r="BF1055" t="b">
        <v>0</v>
      </c>
      <c r="BI1055">
        <v>0</v>
      </c>
      <c r="BJ1055" s="20">
        <v>0</v>
      </c>
      <c r="BK1055" s="23">
        <v>1451520</v>
      </c>
      <c r="BP1055" t="s">
        <v>181</v>
      </c>
      <c r="BS1055">
        <v>0</v>
      </c>
      <c r="BU1055" t="s">
        <v>381</v>
      </c>
      <c r="BW1055" s="24" t="str">
        <f ca="1">VLOOKUP(BX1055,Data!B:D,3,0)</f>
        <v>김화니</v>
      </c>
      <c r="BX1055" s="24" t="str">
        <f>IFERROR(VLOOKUP(M1055, 할인점점포등록!E:I, 5, 0), M1055)</f>
        <v>지오영</v>
      </c>
    </row>
    <row r="1056" spans="3:76" ht="16.5" customHeight="1" x14ac:dyDescent="0.3">
      <c r="C1056" t="b">
        <v>1</v>
      </c>
      <c r="E1056" t="s">
        <v>211</v>
      </c>
      <c r="F1056">
        <v>202610120023</v>
      </c>
      <c r="G1056" s="21">
        <v>46307</v>
      </c>
      <c r="H1056" t="s">
        <v>82</v>
      </c>
      <c r="I1056" t="s">
        <v>83</v>
      </c>
      <c r="J1056" s="20" t="s">
        <v>212</v>
      </c>
      <c r="K1056" s="20" t="s">
        <v>213</v>
      </c>
      <c r="L1056" t="s">
        <v>331</v>
      </c>
      <c r="M1056" s="20" t="s">
        <v>331</v>
      </c>
      <c r="O1056" t="s">
        <v>332</v>
      </c>
      <c r="P1056" t="s">
        <v>380</v>
      </c>
      <c r="R1056" t="b">
        <v>0</v>
      </c>
      <c r="S1056" t="s">
        <v>442</v>
      </c>
      <c r="T1056" t="s">
        <v>443</v>
      </c>
      <c r="U1056">
        <v>30</v>
      </c>
      <c r="V1056" t="s">
        <v>234</v>
      </c>
      <c r="W1056" t="s">
        <v>235</v>
      </c>
      <c r="X1056" t="s">
        <v>236</v>
      </c>
      <c r="Z1056" t="s">
        <v>84</v>
      </c>
      <c r="AA1056" s="1">
        <v>20760</v>
      </c>
      <c r="AB1056" s="1">
        <v>18684</v>
      </c>
      <c r="AC1056">
        <v>10</v>
      </c>
      <c r="AD1056" t="b">
        <v>1</v>
      </c>
      <c r="AE1056">
        <v>10</v>
      </c>
      <c r="AF1056" t="s">
        <v>9</v>
      </c>
      <c r="AG1056">
        <v>1</v>
      </c>
      <c r="AH1056" s="1">
        <v>18684</v>
      </c>
      <c r="AI1056" s="1">
        <v>169855</v>
      </c>
      <c r="AJ1056" s="1">
        <v>16985</v>
      </c>
      <c r="AK1056" s="1">
        <v>186840</v>
      </c>
      <c r="AL1056" s="2">
        <v>169855</v>
      </c>
      <c r="AM1056" s="2">
        <v>16985</v>
      </c>
      <c r="AN1056" s="22">
        <v>186840</v>
      </c>
      <c r="AP1056" t="s">
        <v>84</v>
      </c>
      <c r="AQ1056">
        <v>10</v>
      </c>
      <c r="AR1056" t="s">
        <v>221</v>
      </c>
      <c r="AS1056">
        <v>25001</v>
      </c>
      <c r="AT1056" t="b">
        <v>0</v>
      </c>
      <c r="AU1056" t="s">
        <v>81</v>
      </c>
      <c r="AW1056" t="s">
        <v>222</v>
      </c>
      <c r="AY1056" t="s">
        <v>85</v>
      </c>
      <c r="AZ1056" t="b">
        <v>0</v>
      </c>
      <c r="BE1056" t="b">
        <v>0</v>
      </c>
      <c r="BF1056" t="b">
        <v>0</v>
      </c>
      <c r="BI1056">
        <v>0</v>
      </c>
      <c r="BJ1056" s="20">
        <v>0</v>
      </c>
      <c r="BK1056" s="23">
        <v>186840</v>
      </c>
      <c r="BP1056" t="s">
        <v>181</v>
      </c>
      <c r="BS1056">
        <v>0</v>
      </c>
      <c r="BU1056" t="s">
        <v>381</v>
      </c>
      <c r="BW1056" s="24" t="str">
        <f ca="1">VLOOKUP(BX1056,Data!B:D,3,0)</f>
        <v>김화니</v>
      </c>
      <c r="BX1056" s="24" t="str">
        <f>IFERROR(VLOOKUP(M1056, 할인점점포등록!E:I, 5, 0), M1056)</f>
        <v>지오영</v>
      </c>
    </row>
    <row r="1057" spans="3:76" ht="16.5" customHeight="1" x14ac:dyDescent="0.3">
      <c r="C1057" t="b">
        <v>1</v>
      </c>
      <c r="E1057" t="s">
        <v>211</v>
      </c>
      <c r="F1057">
        <v>202610120023</v>
      </c>
      <c r="G1057" s="21">
        <v>46307</v>
      </c>
      <c r="H1057" t="s">
        <v>82</v>
      </c>
      <c r="I1057" t="s">
        <v>83</v>
      </c>
      <c r="J1057" s="20" t="s">
        <v>212</v>
      </c>
      <c r="K1057" s="20" t="s">
        <v>213</v>
      </c>
      <c r="L1057" t="s">
        <v>331</v>
      </c>
      <c r="M1057" s="20" t="s">
        <v>331</v>
      </c>
      <c r="O1057" t="s">
        <v>332</v>
      </c>
      <c r="P1057" t="s">
        <v>380</v>
      </c>
      <c r="R1057" t="b">
        <v>0</v>
      </c>
      <c r="S1057" t="s">
        <v>433</v>
      </c>
      <c r="T1057" t="s">
        <v>434</v>
      </c>
      <c r="U1057">
        <v>30</v>
      </c>
      <c r="V1057" t="s">
        <v>234</v>
      </c>
      <c r="W1057" t="s">
        <v>235</v>
      </c>
      <c r="X1057" t="s">
        <v>236</v>
      </c>
      <c r="Z1057" t="s">
        <v>84</v>
      </c>
      <c r="AA1057" s="1">
        <v>17760</v>
      </c>
      <c r="AB1057" s="1">
        <v>15984</v>
      </c>
      <c r="AC1057">
        <v>30</v>
      </c>
      <c r="AD1057" t="b">
        <v>1</v>
      </c>
      <c r="AE1057">
        <v>10</v>
      </c>
      <c r="AF1057" t="s">
        <v>9</v>
      </c>
      <c r="AG1057">
        <v>1</v>
      </c>
      <c r="AH1057" s="1">
        <v>15984</v>
      </c>
      <c r="AI1057" s="1">
        <v>435927</v>
      </c>
      <c r="AJ1057" s="1">
        <v>43593</v>
      </c>
      <c r="AK1057" s="1">
        <v>479520</v>
      </c>
      <c r="AL1057" s="2">
        <v>435927</v>
      </c>
      <c r="AM1057" s="2">
        <v>43593</v>
      </c>
      <c r="AN1057" s="22">
        <v>479520</v>
      </c>
      <c r="AP1057" t="s">
        <v>84</v>
      </c>
      <c r="AQ1057">
        <v>30</v>
      </c>
      <c r="AR1057" t="s">
        <v>221</v>
      </c>
      <c r="AS1057">
        <v>25001</v>
      </c>
      <c r="AT1057" t="b">
        <v>0</v>
      </c>
      <c r="AU1057" t="s">
        <v>81</v>
      </c>
      <c r="AW1057" t="s">
        <v>222</v>
      </c>
      <c r="AY1057" t="s">
        <v>85</v>
      </c>
      <c r="AZ1057" t="b">
        <v>0</v>
      </c>
      <c r="BE1057" t="b">
        <v>0</v>
      </c>
      <c r="BF1057" t="b">
        <v>0</v>
      </c>
      <c r="BI1057">
        <v>0</v>
      </c>
      <c r="BJ1057" s="20">
        <v>0</v>
      </c>
      <c r="BK1057" s="23">
        <v>479520</v>
      </c>
      <c r="BP1057" t="s">
        <v>181</v>
      </c>
      <c r="BS1057">
        <v>0</v>
      </c>
      <c r="BU1057" t="s">
        <v>381</v>
      </c>
      <c r="BW1057" s="24" t="str">
        <f ca="1">VLOOKUP(BX1057,Data!B:D,3,0)</f>
        <v>김화니</v>
      </c>
      <c r="BX1057" s="24" t="str">
        <f>IFERROR(VLOOKUP(M1057, 할인점점포등록!E:I, 5, 0), M1057)</f>
        <v>지오영</v>
      </c>
    </row>
    <row r="1058" spans="3:76" ht="16.5" customHeight="1" x14ac:dyDescent="0.3">
      <c r="C1058" t="b">
        <v>1</v>
      </c>
      <c r="E1058" t="s">
        <v>211</v>
      </c>
      <c r="F1058">
        <v>202610120023</v>
      </c>
      <c r="G1058" s="21">
        <v>46307</v>
      </c>
      <c r="H1058" t="s">
        <v>82</v>
      </c>
      <c r="I1058" t="s">
        <v>83</v>
      </c>
      <c r="J1058" s="20" t="s">
        <v>212</v>
      </c>
      <c r="K1058" s="20" t="s">
        <v>213</v>
      </c>
      <c r="L1058" t="s">
        <v>331</v>
      </c>
      <c r="M1058" s="20" t="s">
        <v>331</v>
      </c>
      <c r="O1058" t="s">
        <v>332</v>
      </c>
      <c r="P1058" t="s">
        <v>380</v>
      </c>
      <c r="R1058" t="b">
        <v>0</v>
      </c>
      <c r="S1058" t="s">
        <v>389</v>
      </c>
      <c r="T1058" t="s">
        <v>390</v>
      </c>
      <c r="U1058">
        <v>30</v>
      </c>
      <c r="V1058" t="s">
        <v>234</v>
      </c>
      <c r="W1058" t="s">
        <v>235</v>
      </c>
      <c r="X1058" t="s">
        <v>236</v>
      </c>
      <c r="Z1058" t="s">
        <v>84</v>
      </c>
      <c r="AA1058" s="1">
        <v>19320</v>
      </c>
      <c r="AB1058" s="1">
        <v>17388</v>
      </c>
      <c r="AC1058">
        <v>40</v>
      </c>
      <c r="AD1058" t="b">
        <v>1</v>
      </c>
      <c r="AE1058">
        <v>10</v>
      </c>
      <c r="AF1058" t="s">
        <v>9</v>
      </c>
      <c r="AG1058">
        <v>1</v>
      </c>
      <c r="AH1058" s="1">
        <v>17388</v>
      </c>
      <c r="AI1058" s="1">
        <v>632291</v>
      </c>
      <c r="AJ1058" s="1">
        <v>63229</v>
      </c>
      <c r="AK1058" s="1">
        <v>695520</v>
      </c>
      <c r="AL1058" s="2">
        <v>632291</v>
      </c>
      <c r="AM1058" s="2">
        <v>63229</v>
      </c>
      <c r="AN1058" s="22">
        <v>695520</v>
      </c>
      <c r="AP1058" t="s">
        <v>84</v>
      </c>
      <c r="AQ1058">
        <v>40</v>
      </c>
      <c r="AR1058" t="s">
        <v>221</v>
      </c>
      <c r="AS1058">
        <v>25001</v>
      </c>
      <c r="AT1058" t="b">
        <v>0</v>
      </c>
      <c r="AU1058" t="s">
        <v>81</v>
      </c>
      <c r="AW1058" t="s">
        <v>222</v>
      </c>
      <c r="AY1058" t="s">
        <v>85</v>
      </c>
      <c r="AZ1058" t="b">
        <v>0</v>
      </c>
      <c r="BE1058" t="b">
        <v>0</v>
      </c>
      <c r="BF1058" t="b">
        <v>0</v>
      </c>
      <c r="BI1058">
        <v>0</v>
      </c>
      <c r="BJ1058" s="20">
        <v>0</v>
      </c>
      <c r="BK1058" s="23">
        <v>695520</v>
      </c>
      <c r="BP1058" t="s">
        <v>181</v>
      </c>
      <c r="BS1058">
        <v>0</v>
      </c>
      <c r="BU1058" t="s">
        <v>381</v>
      </c>
      <c r="BW1058" s="24" t="str">
        <f ca="1">VLOOKUP(BX1058,Data!B:D,3,0)</f>
        <v>김화니</v>
      </c>
      <c r="BX1058" s="24" t="str">
        <f>IFERROR(VLOOKUP(M1058, 할인점점포등록!E:I, 5, 0), M1058)</f>
        <v>지오영</v>
      </c>
    </row>
    <row r="1059" spans="3:76" ht="16.5" customHeight="1" x14ac:dyDescent="0.3">
      <c r="C1059" t="b">
        <v>1</v>
      </c>
      <c r="E1059" t="s">
        <v>211</v>
      </c>
      <c r="F1059">
        <v>202610120023</v>
      </c>
      <c r="G1059" s="21">
        <v>46307</v>
      </c>
      <c r="H1059" t="s">
        <v>82</v>
      </c>
      <c r="I1059" t="s">
        <v>83</v>
      </c>
      <c r="J1059" s="20" t="s">
        <v>212</v>
      </c>
      <c r="K1059" s="20" t="s">
        <v>213</v>
      </c>
      <c r="L1059" t="s">
        <v>331</v>
      </c>
      <c r="M1059" s="20" t="s">
        <v>331</v>
      </c>
      <c r="O1059" t="s">
        <v>332</v>
      </c>
      <c r="P1059" t="s">
        <v>380</v>
      </c>
      <c r="R1059" t="b">
        <v>0</v>
      </c>
      <c r="S1059" t="s">
        <v>399</v>
      </c>
      <c r="T1059" t="s">
        <v>346</v>
      </c>
      <c r="U1059">
        <v>30</v>
      </c>
      <c r="V1059" t="s">
        <v>218</v>
      </c>
      <c r="W1059" t="s">
        <v>219</v>
      </c>
      <c r="X1059" t="s">
        <v>225</v>
      </c>
      <c r="Z1059" t="s">
        <v>84</v>
      </c>
      <c r="AA1059" s="1">
        <v>15000</v>
      </c>
      <c r="AB1059" s="1">
        <v>13500</v>
      </c>
      <c r="AC1059">
        <v>10</v>
      </c>
      <c r="AD1059" t="b">
        <v>1</v>
      </c>
      <c r="AE1059">
        <v>10</v>
      </c>
      <c r="AF1059" t="s">
        <v>9</v>
      </c>
      <c r="AG1059">
        <v>1</v>
      </c>
      <c r="AH1059" s="1">
        <v>13500</v>
      </c>
      <c r="AI1059" s="1">
        <v>122727</v>
      </c>
      <c r="AJ1059" s="1">
        <v>12273</v>
      </c>
      <c r="AK1059" s="1">
        <v>135000</v>
      </c>
      <c r="AL1059" s="2">
        <v>122727</v>
      </c>
      <c r="AM1059" s="2">
        <v>12273</v>
      </c>
      <c r="AN1059" s="22">
        <v>135000</v>
      </c>
      <c r="AP1059" t="s">
        <v>84</v>
      </c>
      <c r="AQ1059">
        <v>10</v>
      </c>
      <c r="AR1059" t="s">
        <v>221</v>
      </c>
      <c r="AS1059" t="s">
        <v>396</v>
      </c>
      <c r="AT1059" t="b">
        <v>0</v>
      </c>
      <c r="AU1059" t="s">
        <v>81</v>
      </c>
      <c r="AW1059" t="s">
        <v>222</v>
      </c>
      <c r="AY1059" t="s">
        <v>85</v>
      </c>
      <c r="AZ1059" t="b">
        <v>0</v>
      </c>
      <c r="BE1059" t="b">
        <v>0</v>
      </c>
      <c r="BF1059" t="b">
        <v>0</v>
      </c>
      <c r="BI1059">
        <v>0</v>
      </c>
      <c r="BJ1059" s="20">
        <v>0</v>
      </c>
      <c r="BK1059" s="23">
        <v>135000</v>
      </c>
      <c r="BP1059" t="s">
        <v>181</v>
      </c>
      <c r="BS1059">
        <v>0</v>
      </c>
      <c r="BU1059" t="s">
        <v>381</v>
      </c>
      <c r="BW1059" s="24" t="str">
        <f ca="1">VLOOKUP(BX1059,Data!B:D,3,0)</f>
        <v>김화니</v>
      </c>
      <c r="BX1059" s="24" t="str">
        <f>IFERROR(VLOOKUP(M1059, 할인점점포등록!E:I, 5, 0), M1059)</f>
        <v>지오영</v>
      </c>
    </row>
    <row r="1060" spans="3:76" ht="16.5" customHeight="1" x14ac:dyDescent="0.3">
      <c r="C1060" t="b">
        <v>1</v>
      </c>
      <c r="E1060" t="s">
        <v>211</v>
      </c>
      <c r="F1060">
        <v>202610120023</v>
      </c>
      <c r="G1060" s="21">
        <v>46307</v>
      </c>
      <c r="H1060" t="s">
        <v>82</v>
      </c>
      <c r="I1060" t="s">
        <v>83</v>
      </c>
      <c r="J1060" s="20" t="s">
        <v>212</v>
      </c>
      <c r="K1060" s="20" t="s">
        <v>213</v>
      </c>
      <c r="L1060" t="s">
        <v>331</v>
      </c>
      <c r="M1060" s="20" t="s">
        <v>331</v>
      </c>
      <c r="O1060" t="s">
        <v>332</v>
      </c>
      <c r="P1060" t="s">
        <v>380</v>
      </c>
      <c r="R1060" t="b">
        <v>0</v>
      </c>
      <c r="S1060" t="s">
        <v>345</v>
      </c>
      <c r="T1060" t="s">
        <v>346</v>
      </c>
      <c r="U1060">
        <v>90</v>
      </c>
      <c r="V1060" t="s">
        <v>218</v>
      </c>
      <c r="W1060" t="s">
        <v>219</v>
      </c>
      <c r="X1060" t="s">
        <v>225</v>
      </c>
      <c r="Z1060" t="s">
        <v>84</v>
      </c>
      <c r="AA1060" s="1">
        <v>45000</v>
      </c>
      <c r="AB1060" s="1">
        <v>40500</v>
      </c>
      <c r="AC1060">
        <v>3</v>
      </c>
      <c r="AD1060" t="b">
        <v>1</v>
      </c>
      <c r="AE1060">
        <v>10</v>
      </c>
      <c r="AF1060" t="s">
        <v>9</v>
      </c>
      <c r="AG1060">
        <v>1</v>
      </c>
      <c r="AH1060" s="1">
        <v>40500</v>
      </c>
      <c r="AI1060" s="1">
        <v>110455</v>
      </c>
      <c r="AJ1060" s="1">
        <v>11045</v>
      </c>
      <c r="AK1060" s="1">
        <v>121500</v>
      </c>
      <c r="AL1060" s="2">
        <v>110455</v>
      </c>
      <c r="AM1060" s="2">
        <v>11045</v>
      </c>
      <c r="AN1060" s="22">
        <v>121500</v>
      </c>
      <c r="AP1060" t="s">
        <v>84</v>
      </c>
      <c r="AQ1060">
        <v>3</v>
      </c>
      <c r="AR1060" t="s">
        <v>221</v>
      </c>
      <c r="AS1060">
        <v>24004</v>
      </c>
      <c r="AT1060" t="b">
        <v>0</v>
      </c>
      <c r="AU1060" t="s">
        <v>81</v>
      </c>
      <c r="AW1060" t="s">
        <v>222</v>
      </c>
      <c r="AY1060" t="s">
        <v>85</v>
      </c>
      <c r="AZ1060" t="b">
        <v>0</v>
      </c>
      <c r="BE1060" t="b">
        <v>0</v>
      </c>
      <c r="BF1060" t="b">
        <v>0</v>
      </c>
      <c r="BI1060">
        <v>0</v>
      </c>
      <c r="BJ1060" s="20">
        <v>0</v>
      </c>
      <c r="BK1060" s="23">
        <v>121500</v>
      </c>
      <c r="BP1060" t="s">
        <v>181</v>
      </c>
      <c r="BS1060">
        <v>0</v>
      </c>
      <c r="BU1060" t="s">
        <v>381</v>
      </c>
      <c r="BW1060" s="24" t="str">
        <f ca="1">VLOOKUP(BX1060,Data!B:D,3,0)</f>
        <v>김화니</v>
      </c>
      <c r="BX1060" s="24" t="str">
        <f>IFERROR(VLOOKUP(M1060, 할인점점포등록!E:I, 5, 0), M1060)</f>
        <v>지오영</v>
      </c>
    </row>
    <row r="1061" spans="3:76" ht="16.5" customHeight="1" x14ac:dyDescent="0.3">
      <c r="C1061" t="b">
        <v>1</v>
      </c>
      <c r="E1061" t="s">
        <v>211</v>
      </c>
      <c r="F1061">
        <v>202610120023</v>
      </c>
      <c r="G1061" s="21">
        <v>46307</v>
      </c>
      <c r="H1061" t="s">
        <v>82</v>
      </c>
      <c r="I1061" t="s">
        <v>83</v>
      </c>
      <c r="J1061" s="20" t="s">
        <v>212</v>
      </c>
      <c r="K1061" s="20" t="s">
        <v>213</v>
      </c>
      <c r="L1061" t="s">
        <v>331</v>
      </c>
      <c r="M1061" s="20" t="s">
        <v>331</v>
      </c>
      <c r="O1061" t="s">
        <v>332</v>
      </c>
      <c r="P1061" t="s">
        <v>380</v>
      </c>
      <c r="R1061" t="b">
        <v>0</v>
      </c>
      <c r="S1061" t="s">
        <v>245</v>
      </c>
      <c r="T1061" t="s">
        <v>246</v>
      </c>
      <c r="U1061">
        <v>300</v>
      </c>
      <c r="V1061" t="s">
        <v>218</v>
      </c>
      <c r="W1061" t="s">
        <v>219</v>
      </c>
      <c r="X1061" t="s">
        <v>225</v>
      </c>
      <c r="Z1061" t="s">
        <v>84</v>
      </c>
      <c r="AA1061" s="1">
        <v>61500</v>
      </c>
      <c r="AB1061" s="1">
        <v>55350</v>
      </c>
      <c r="AC1061">
        <v>30</v>
      </c>
      <c r="AD1061" t="b">
        <v>1</v>
      </c>
      <c r="AE1061">
        <v>10</v>
      </c>
      <c r="AF1061" t="s">
        <v>9</v>
      </c>
      <c r="AG1061">
        <v>1</v>
      </c>
      <c r="AH1061" s="1">
        <v>55350</v>
      </c>
      <c r="AI1061" s="1">
        <v>1509545</v>
      </c>
      <c r="AJ1061" s="1">
        <v>150955</v>
      </c>
      <c r="AK1061" s="1">
        <v>1660500</v>
      </c>
      <c r="AL1061" s="2">
        <v>1509545</v>
      </c>
      <c r="AM1061" s="2">
        <v>150955</v>
      </c>
      <c r="AN1061" s="22">
        <v>1660500</v>
      </c>
      <c r="AP1061" t="s">
        <v>84</v>
      </c>
      <c r="AQ1061">
        <v>30</v>
      </c>
      <c r="AR1061" t="s">
        <v>221</v>
      </c>
      <c r="AS1061" t="s">
        <v>273</v>
      </c>
      <c r="AT1061" t="b">
        <v>0</v>
      </c>
      <c r="AU1061" t="s">
        <v>81</v>
      </c>
      <c r="AW1061" t="s">
        <v>222</v>
      </c>
      <c r="AY1061" t="s">
        <v>85</v>
      </c>
      <c r="AZ1061" t="b">
        <v>0</v>
      </c>
      <c r="BE1061" t="b">
        <v>0</v>
      </c>
      <c r="BF1061" t="b">
        <v>0</v>
      </c>
      <c r="BI1061">
        <v>0</v>
      </c>
      <c r="BJ1061" s="20">
        <v>0</v>
      </c>
      <c r="BK1061" s="23">
        <v>1660500</v>
      </c>
      <c r="BP1061" t="s">
        <v>181</v>
      </c>
      <c r="BS1061">
        <v>0</v>
      </c>
      <c r="BU1061" t="s">
        <v>381</v>
      </c>
      <c r="BW1061" s="24" t="str">
        <f ca="1">VLOOKUP(BX1061,Data!B:D,3,0)</f>
        <v>김화니</v>
      </c>
      <c r="BX1061" s="24" t="str">
        <f>IFERROR(VLOOKUP(M1061, 할인점점포등록!E:I, 5, 0), M1061)</f>
        <v>지오영</v>
      </c>
    </row>
    <row r="1062" spans="3:76" ht="16.5" customHeight="1" x14ac:dyDescent="0.3">
      <c r="C1062" t="b">
        <v>1</v>
      </c>
      <c r="E1062" t="s">
        <v>211</v>
      </c>
      <c r="F1062">
        <v>202610120023</v>
      </c>
      <c r="G1062" s="21">
        <v>46307</v>
      </c>
      <c r="H1062" t="s">
        <v>82</v>
      </c>
      <c r="I1062" t="s">
        <v>83</v>
      </c>
      <c r="J1062" s="20" t="s">
        <v>212</v>
      </c>
      <c r="K1062" s="20" t="s">
        <v>213</v>
      </c>
      <c r="L1062" t="s">
        <v>331</v>
      </c>
      <c r="M1062" s="20" t="s">
        <v>331</v>
      </c>
      <c r="O1062" t="s">
        <v>332</v>
      </c>
      <c r="P1062" t="s">
        <v>380</v>
      </c>
      <c r="R1062" t="b">
        <v>0</v>
      </c>
      <c r="S1062" t="s">
        <v>391</v>
      </c>
      <c r="T1062" t="s">
        <v>297</v>
      </c>
      <c r="U1062">
        <v>30</v>
      </c>
      <c r="V1062" t="s">
        <v>234</v>
      </c>
      <c r="W1062" t="s">
        <v>235</v>
      </c>
      <c r="X1062" t="s">
        <v>236</v>
      </c>
      <c r="Z1062" t="s">
        <v>84</v>
      </c>
      <c r="AA1062" s="1">
        <v>4350</v>
      </c>
      <c r="AB1062" s="1">
        <v>3915</v>
      </c>
      <c r="AC1062">
        <v>10</v>
      </c>
      <c r="AD1062" t="b">
        <v>1</v>
      </c>
      <c r="AE1062">
        <v>10</v>
      </c>
      <c r="AF1062" t="s">
        <v>9</v>
      </c>
      <c r="AG1062">
        <v>1</v>
      </c>
      <c r="AH1062" s="1">
        <v>3915</v>
      </c>
      <c r="AI1062" s="1">
        <v>35591</v>
      </c>
      <c r="AJ1062" s="1">
        <v>3559</v>
      </c>
      <c r="AK1062" s="1">
        <v>39150</v>
      </c>
      <c r="AL1062" s="2">
        <v>35591</v>
      </c>
      <c r="AM1062" s="2">
        <v>3559</v>
      </c>
      <c r="AN1062" s="22">
        <v>39150</v>
      </c>
      <c r="AP1062" t="s">
        <v>84</v>
      </c>
      <c r="AQ1062">
        <v>10</v>
      </c>
      <c r="AR1062" t="s">
        <v>221</v>
      </c>
      <c r="AS1062" t="s">
        <v>237</v>
      </c>
      <c r="AT1062" t="b">
        <v>0</v>
      </c>
      <c r="AU1062" t="s">
        <v>81</v>
      </c>
      <c r="AW1062" t="s">
        <v>222</v>
      </c>
      <c r="AY1062" t="s">
        <v>85</v>
      </c>
      <c r="AZ1062" t="b">
        <v>0</v>
      </c>
      <c r="BE1062" t="b">
        <v>0</v>
      </c>
      <c r="BF1062" t="b">
        <v>0</v>
      </c>
      <c r="BI1062">
        <v>0</v>
      </c>
      <c r="BJ1062" s="20">
        <v>0</v>
      </c>
      <c r="BK1062" s="23">
        <v>39150</v>
      </c>
      <c r="BP1062" t="s">
        <v>181</v>
      </c>
      <c r="BS1062">
        <v>0</v>
      </c>
      <c r="BU1062" t="s">
        <v>381</v>
      </c>
      <c r="BW1062" s="24" t="str">
        <f ca="1">VLOOKUP(BX1062,Data!B:D,3,0)</f>
        <v>김화니</v>
      </c>
      <c r="BX1062" s="24" t="str">
        <f>IFERROR(VLOOKUP(M1062, 할인점점포등록!E:I, 5, 0), M1062)</f>
        <v>지오영</v>
      </c>
    </row>
    <row r="1063" spans="3:76" ht="16.5" customHeight="1" x14ac:dyDescent="0.3">
      <c r="C1063" t="b">
        <v>1</v>
      </c>
      <c r="E1063" t="s">
        <v>211</v>
      </c>
      <c r="F1063">
        <v>202610120023</v>
      </c>
      <c r="G1063" s="21">
        <v>46307</v>
      </c>
      <c r="H1063" t="s">
        <v>82</v>
      </c>
      <c r="I1063" t="s">
        <v>83</v>
      </c>
      <c r="J1063" s="20" t="s">
        <v>212</v>
      </c>
      <c r="K1063" s="20" t="s">
        <v>213</v>
      </c>
      <c r="L1063" t="s">
        <v>331</v>
      </c>
      <c r="M1063" s="20" t="s">
        <v>331</v>
      </c>
      <c r="O1063" t="s">
        <v>332</v>
      </c>
      <c r="P1063" t="s">
        <v>380</v>
      </c>
      <c r="R1063" t="b">
        <v>0</v>
      </c>
      <c r="S1063" t="s">
        <v>223</v>
      </c>
      <c r="T1063" t="s">
        <v>224</v>
      </c>
      <c r="U1063">
        <v>300</v>
      </c>
      <c r="V1063" t="s">
        <v>218</v>
      </c>
      <c r="W1063" t="s">
        <v>219</v>
      </c>
      <c r="X1063" t="s">
        <v>225</v>
      </c>
      <c r="Z1063" t="s">
        <v>84</v>
      </c>
      <c r="AA1063" s="1">
        <v>44400</v>
      </c>
      <c r="AB1063" s="1">
        <v>39960</v>
      </c>
      <c r="AC1063">
        <v>5</v>
      </c>
      <c r="AD1063" t="b">
        <v>1</v>
      </c>
      <c r="AE1063">
        <v>10</v>
      </c>
      <c r="AF1063" t="s">
        <v>9</v>
      </c>
      <c r="AG1063">
        <v>1</v>
      </c>
      <c r="AH1063" s="1">
        <v>39960</v>
      </c>
      <c r="AI1063" s="1">
        <v>181636</v>
      </c>
      <c r="AJ1063" s="1">
        <v>18164</v>
      </c>
      <c r="AK1063" s="1">
        <v>199800</v>
      </c>
      <c r="AL1063" s="2">
        <v>181636</v>
      </c>
      <c r="AM1063" s="2">
        <v>18164</v>
      </c>
      <c r="AN1063" s="22">
        <v>199800</v>
      </c>
      <c r="AP1063" t="s">
        <v>84</v>
      </c>
      <c r="AQ1063">
        <v>5</v>
      </c>
      <c r="AR1063" t="s">
        <v>221</v>
      </c>
      <c r="AS1063" t="s">
        <v>1064</v>
      </c>
      <c r="AT1063" t="b">
        <v>0</v>
      </c>
      <c r="AU1063" t="s">
        <v>81</v>
      </c>
      <c r="AW1063" t="s">
        <v>222</v>
      </c>
      <c r="AY1063" t="s">
        <v>85</v>
      </c>
      <c r="AZ1063" t="b">
        <v>0</v>
      </c>
      <c r="BE1063" t="b">
        <v>0</v>
      </c>
      <c r="BF1063" t="b">
        <v>0</v>
      </c>
      <c r="BI1063">
        <v>0</v>
      </c>
      <c r="BJ1063" s="20">
        <v>0</v>
      </c>
      <c r="BK1063" s="23">
        <v>199800</v>
      </c>
      <c r="BP1063" t="s">
        <v>181</v>
      </c>
      <c r="BS1063">
        <v>0</v>
      </c>
      <c r="BU1063" t="s">
        <v>381</v>
      </c>
      <c r="BW1063" s="24" t="str">
        <f ca="1">VLOOKUP(BX1063,Data!B:D,3,0)</f>
        <v>김화니</v>
      </c>
      <c r="BX1063" s="24" t="str">
        <f>IFERROR(VLOOKUP(M1063, 할인점점포등록!E:I, 5, 0), M1063)</f>
        <v>지오영</v>
      </c>
    </row>
    <row r="1064" spans="3:76" ht="16.5" customHeight="1" x14ac:dyDescent="0.3">
      <c r="C1064" t="b">
        <v>1</v>
      </c>
      <c r="E1064" t="s">
        <v>211</v>
      </c>
      <c r="F1064">
        <v>202610120023</v>
      </c>
      <c r="G1064" s="21">
        <v>46307</v>
      </c>
      <c r="H1064" t="s">
        <v>82</v>
      </c>
      <c r="I1064" t="s">
        <v>83</v>
      </c>
      <c r="J1064" s="20" t="s">
        <v>212</v>
      </c>
      <c r="K1064" s="20" t="s">
        <v>213</v>
      </c>
      <c r="L1064" t="s">
        <v>331</v>
      </c>
      <c r="M1064" s="20" t="s">
        <v>331</v>
      </c>
      <c r="O1064" t="s">
        <v>332</v>
      </c>
      <c r="P1064" t="s">
        <v>380</v>
      </c>
      <c r="R1064" t="b">
        <v>0</v>
      </c>
      <c r="S1064" t="s">
        <v>267</v>
      </c>
      <c r="T1064" t="s">
        <v>224</v>
      </c>
      <c r="U1064">
        <v>30</v>
      </c>
      <c r="V1064" t="s">
        <v>218</v>
      </c>
      <c r="W1064" t="s">
        <v>219</v>
      </c>
      <c r="X1064" t="s">
        <v>225</v>
      </c>
      <c r="Z1064" t="s">
        <v>84</v>
      </c>
      <c r="AA1064" s="1">
        <v>4440</v>
      </c>
      <c r="AB1064" s="1">
        <v>3996</v>
      </c>
      <c r="AC1064">
        <v>60</v>
      </c>
      <c r="AD1064" t="b">
        <v>1</v>
      </c>
      <c r="AE1064">
        <v>10</v>
      </c>
      <c r="AF1064" t="s">
        <v>9</v>
      </c>
      <c r="AG1064">
        <v>1</v>
      </c>
      <c r="AH1064" s="1">
        <v>3996</v>
      </c>
      <c r="AI1064" s="1">
        <v>217964</v>
      </c>
      <c r="AJ1064" s="1">
        <v>21796</v>
      </c>
      <c r="AK1064" s="1">
        <v>239760</v>
      </c>
      <c r="AL1064" s="2">
        <v>217964</v>
      </c>
      <c r="AM1064" s="2">
        <v>21796</v>
      </c>
      <c r="AN1064" s="22">
        <v>239760</v>
      </c>
      <c r="AP1064" t="s">
        <v>84</v>
      </c>
      <c r="AQ1064">
        <v>60</v>
      </c>
      <c r="AR1064" t="s">
        <v>221</v>
      </c>
      <c r="AS1064" t="s">
        <v>268</v>
      </c>
      <c r="AT1064" t="b">
        <v>0</v>
      </c>
      <c r="AU1064" t="s">
        <v>81</v>
      </c>
      <c r="AW1064" t="s">
        <v>222</v>
      </c>
      <c r="AY1064" t="s">
        <v>85</v>
      </c>
      <c r="AZ1064" t="b">
        <v>0</v>
      </c>
      <c r="BE1064" t="b">
        <v>0</v>
      </c>
      <c r="BF1064" t="b">
        <v>0</v>
      </c>
      <c r="BI1064">
        <v>0</v>
      </c>
      <c r="BJ1064" s="20">
        <v>0</v>
      </c>
      <c r="BK1064" s="23">
        <v>239760</v>
      </c>
      <c r="BP1064" t="s">
        <v>181</v>
      </c>
      <c r="BS1064">
        <v>0</v>
      </c>
      <c r="BU1064" t="s">
        <v>381</v>
      </c>
      <c r="BW1064" s="24" t="str">
        <f ca="1">VLOOKUP(BX1064,Data!B:D,3,0)</f>
        <v>김화니</v>
      </c>
      <c r="BX1064" s="24" t="str">
        <f>IFERROR(VLOOKUP(M1064, 할인점점포등록!E:I, 5, 0), M1064)</f>
        <v>지오영</v>
      </c>
    </row>
    <row r="1065" spans="3:76" ht="16.5" customHeight="1" x14ac:dyDescent="0.3">
      <c r="C1065" t="b">
        <v>1</v>
      </c>
      <c r="E1065" t="s">
        <v>211</v>
      </c>
      <c r="F1065">
        <v>202610120023</v>
      </c>
      <c r="G1065" s="21">
        <v>46307</v>
      </c>
      <c r="H1065" t="s">
        <v>82</v>
      </c>
      <c r="I1065" t="s">
        <v>83</v>
      </c>
      <c r="J1065" s="20" t="s">
        <v>212</v>
      </c>
      <c r="K1065" s="20" t="s">
        <v>213</v>
      </c>
      <c r="L1065" t="s">
        <v>331</v>
      </c>
      <c r="M1065" s="20" t="s">
        <v>331</v>
      </c>
      <c r="O1065" t="s">
        <v>332</v>
      </c>
      <c r="P1065" t="s">
        <v>380</v>
      </c>
      <c r="R1065" t="b">
        <v>0</v>
      </c>
      <c r="S1065" t="s">
        <v>269</v>
      </c>
      <c r="T1065" t="s">
        <v>270</v>
      </c>
      <c r="U1065">
        <v>200</v>
      </c>
      <c r="V1065" t="s">
        <v>234</v>
      </c>
      <c r="W1065" t="s">
        <v>235</v>
      </c>
      <c r="X1065" t="s">
        <v>236</v>
      </c>
      <c r="Z1065" t="s">
        <v>84</v>
      </c>
      <c r="AA1065" s="1">
        <v>77600</v>
      </c>
      <c r="AB1065" s="1">
        <v>69840</v>
      </c>
      <c r="AC1065">
        <v>5</v>
      </c>
      <c r="AD1065" t="b">
        <v>1</v>
      </c>
      <c r="AE1065">
        <v>10</v>
      </c>
      <c r="AF1065" t="s">
        <v>9</v>
      </c>
      <c r="AG1065">
        <v>1</v>
      </c>
      <c r="AH1065" s="1">
        <v>69840</v>
      </c>
      <c r="AI1065" s="1">
        <v>317455</v>
      </c>
      <c r="AJ1065" s="1">
        <v>31745</v>
      </c>
      <c r="AK1065" s="1">
        <v>349200</v>
      </c>
      <c r="AL1065" s="2">
        <v>317455</v>
      </c>
      <c r="AM1065" s="2">
        <v>31745</v>
      </c>
      <c r="AN1065" s="22">
        <v>349200</v>
      </c>
      <c r="AP1065" t="s">
        <v>84</v>
      </c>
      <c r="AQ1065">
        <v>5</v>
      </c>
      <c r="AR1065" t="s">
        <v>221</v>
      </c>
      <c r="AS1065" t="s">
        <v>271</v>
      </c>
      <c r="AT1065" t="b">
        <v>0</v>
      </c>
      <c r="AU1065" t="s">
        <v>81</v>
      </c>
      <c r="AW1065" t="s">
        <v>222</v>
      </c>
      <c r="AY1065" t="s">
        <v>85</v>
      </c>
      <c r="AZ1065" t="b">
        <v>0</v>
      </c>
      <c r="BE1065" t="b">
        <v>0</v>
      </c>
      <c r="BF1065" t="b">
        <v>0</v>
      </c>
      <c r="BI1065">
        <v>0</v>
      </c>
      <c r="BJ1065" s="20">
        <v>0</v>
      </c>
      <c r="BK1065" s="23">
        <v>349200</v>
      </c>
      <c r="BP1065" t="s">
        <v>181</v>
      </c>
      <c r="BS1065">
        <v>0</v>
      </c>
      <c r="BU1065" t="s">
        <v>381</v>
      </c>
      <c r="BW1065" s="24" t="str">
        <f ca="1">VLOOKUP(BX1065,Data!B:D,3,0)</f>
        <v>김화니</v>
      </c>
      <c r="BX1065" s="24" t="str">
        <f>IFERROR(VLOOKUP(M1065, 할인점점포등록!E:I, 5, 0), M1065)</f>
        <v>지오영</v>
      </c>
    </row>
    <row r="1066" spans="3:76" ht="16.5" customHeight="1" x14ac:dyDescent="0.3">
      <c r="C1066" t="b">
        <v>1</v>
      </c>
      <c r="E1066" t="s">
        <v>211</v>
      </c>
      <c r="F1066">
        <v>202610120023</v>
      </c>
      <c r="G1066" s="21">
        <v>46307</v>
      </c>
      <c r="H1066" t="s">
        <v>82</v>
      </c>
      <c r="I1066" t="s">
        <v>83</v>
      </c>
      <c r="J1066" s="20" t="s">
        <v>212</v>
      </c>
      <c r="K1066" s="20" t="s">
        <v>213</v>
      </c>
      <c r="L1066" t="s">
        <v>331</v>
      </c>
      <c r="M1066" s="20" t="s">
        <v>331</v>
      </c>
      <c r="O1066" t="s">
        <v>332</v>
      </c>
      <c r="P1066" t="s">
        <v>380</v>
      </c>
      <c r="R1066" t="b">
        <v>0</v>
      </c>
      <c r="S1066" t="s">
        <v>402</v>
      </c>
      <c r="T1066" t="s">
        <v>401</v>
      </c>
      <c r="U1066">
        <v>300</v>
      </c>
      <c r="V1066" t="s">
        <v>234</v>
      </c>
      <c r="W1066" t="s">
        <v>235</v>
      </c>
      <c r="X1066" t="s">
        <v>330</v>
      </c>
      <c r="Z1066" t="s">
        <v>84</v>
      </c>
      <c r="AA1066" s="1">
        <v>58800</v>
      </c>
      <c r="AB1066" s="1">
        <v>52920</v>
      </c>
      <c r="AC1066">
        <v>20</v>
      </c>
      <c r="AD1066" t="b">
        <v>1</v>
      </c>
      <c r="AE1066">
        <v>10</v>
      </c>
      <c r="AF1066" t="s">
        <v>9</v>
      </c>
      <c r="AG1066">
        <v>1</v>
      </c>
      <c r="AH1066" s="1">
        <v>52920</v>
      </c>
      <c r="AI1066" s="1">
        <v>962182</v>
      </c>
      <c r="AJ1066" s="1">
        <v>96218</v>
      </c>
      <c r="AK1066" s="1">
        <v>1058400</v>
      </c>
      <c r="AL1066" s="2">
        <v>962182</v>
      </c>
      <c r="AM1066" s="2">
        <v>96218</v>
      </c>
      <c r="AN1066" s="22">
        <v>1058400</v>
      </c>
      <c r="AP1066" t="s">
        <v>84</v>
      </c>
      <c r="AQ1066">
        <v>20</v>
      </c>
      <c r="AR1066" t="s">
        <v>221</v>
      </c>
      <c r="AS1066" t="s">
        <v>273</v>
      </c>
      <c r="AT1066" t="b">
        <v>0</v>
      </c>
      <c r="AU1066" t="s">
        <v>81</v>
      </c>
      <c r="AW1066" t="s">
        <v>222</v>
      </c>
      <c r="AY1066" t="s">
        <v>85</v>
      </c>
      <c r="AZ1066" t="b">
        <v>0</v>
      </c>
      <c r="BE1066" t="b">
        <v>0</v>
      </c>
      <c r="BF1066" t="b">
        <v>0</v>
      </c>
      <c r="BI1066">
        <v>0</v>
      </c>
      <c r="BJ1066" s="20">
        <v>0</v>
      </c>
      <c r="BK1066" s="23">
        <v>1058400</v>
      </c>
      <c r="BP1066" t="s">
        <v>181</v>
      </c>
      <c r="BS1066">
        <v>0</v>
      </c>
      <c r="BU1066" t="s">
        <v>381</v>
      </c>
      <c r="BW1066" s="24" t="str">
        <f ca="1">VLOOKUP(BX1066,Data!B:D,3,0)</f>
        <v>김화니</v>
      </c>
      <c r="BX1066" s="24" t="str">
        <f>IFERROR(VLOOKUP(M1066, 할인점점포등록!E:I, 5, 0), M1066)</f>
        <v>지오영</v>
      </c>
    </row>
    <row r="1067" spans="3:76" ht="16.5" customHeight="1" x14ac:dyDescent="0.3">
      <c r="C1067" t="b">
        <v>1</v>
      </c>
      <c r="E1067" t="s">
        <v>211</v>
      </c>
      <c r="F1067">
        <v>202610120023</v>
      </c>
      <c r="G1067" s="21">
        <v>46307</v>
      </c>
      <c r="H1067" t="s">
        <v>82</v>
      </c>
      <c r="I1067" t="s">
        <v>83</v>
      </c>
      <c r="J1067" s="20" t="s">
        <v>212</v>
      </c>
      <c r="K1067" s="20" t="s">
        <v>213</v>
      </c>
      <c r="L1067" t="s">
        <v>331</v>
      </c>
      <c r="M1067" s="20" t="s">
        <v>331</v>
      </c>
      <c r="O1067" t="s">
        <v>332</v>
      </c>
      <c r="P1067" t="s">
        <v>380</v>
      </c>
      <c r="R1067" t="b">
        <v>0</v>
      </c>
      <c r="S1067" t="s">
        <v>371</v>
      </c>
      <c r="T1067" t="s">
        <v>372</v>
      </c>
      <c r="U1067">
        <v>30</v>
      </c>
      <c r="V1067" t="s">
        <v>234</v>
      </c>
      <c r="W1067" t="s">
        <v>235</v>
      </c>
      <c r="X1067" t="s">
        <v>236</v>
      </c>
      <c r="Z1067" t="s">
        <v>84</v>
      </c>
      <c r="AA1067" s="1">
        <v>10020</v>
      </c>
      <c r="AB1067" s="1">
        <v>9018</v>
      </c>
      <c r="AC1067">
        <v>5</v>
      </c>
      <c r="AD1067" t="b">
        <v>1</v>
      </c>
      <c r="AE1067">
        <v>10</v>
      </c>
      <c r="AF1067" t="s">
        <v>9</v>
      </c>
      <c r="AG1067">
        <v>1</v>
      </c>
      <c r="AH1067" s="1">
        <v>9018</v>
      </c>
      <c r="AI1067" s="1">
        <v>40991</v>
      </c>
      <c r="AJ1067" s="1">
        <v>4099</v>
      </c>
      <c r="AK1067" s="1">
        <v>45090</v>
      </c>
      <c r="AL1067" s="2">
        <v>40991</v>
      </c>
      <c r="AM1067" s="2">
        <v>4099</v>
      </c>
      <c r="AN1067" s="22">
        <v>45090</v>
      </c>
      <c r="AP1067" t="s">
        <v>84</v>
      </c>
      <c r="AQ1067">
        <v>5</v>
      </c>
      <c r="AR1067" t="s">
        <v>221</v>
      </c>
      <c r="AS1067">
        <v>25001</v>
      </c>
      <c r="AT1067" t="b">
        <v>0</v>
      </c>
      <c r="AU1067" t="s">
        <v>81</v>
      </c>
      <c r="AW1067" t="s">
        <v>222</v>
      </c>
      <c r="AY1067" t="s">
        <v>85</v>
      </c>
      <c r="AZ1067" t="b">
        <v>0</v>
      </c>
      <c r="BE1067" t="b">
        <v>0</v>
      </c>
      <c r="BF1067" t="b">
        <v>0</v>
      </c>
      <c r="BI1067">
        <v>0</v>
      </c>
      <c r="BJ1067" s="20">
        <v>0</v>
      </c>
      <c r="BK1067" s="23">
        <v>45090</v>
      </c>
      <c r="BP1067" t="s">
        <v>181</v>
      </c>
      <c r="BS1067">
        <v>0</v>
      </c>
      <c r="BU1067" t="s">
        <v>381</v>
      </c>
      <c r="BW1067" s="24" t="str">
        <f ca="1">VLOOKUP(BX1067,Data!B:D,3,0)</f>
        <v>김화니</v>
      </c>
      <c r="BX1067" s="24" t="str">
        <f>IFERROR(VLOOKUP(M1067, 할인점점포등록!E:I, 5, 0), M1067)</f>
        <v>지오영</v>
      </c>
    </row>
    <row r="1068" spans="3:76" ht="16.5" customHeight="1" x14ac:dyDescent="0.3">
      <c r="C1068" t="b">
        <v>1</v>
      </c>
      <c r="E1068" t="s">
        <v>211</v>
      </c>
      <c r="F1068">
        <v>202610120023</v>
      </c>
      <c r="G1068" s="21">
        <v>46307</v>
      </c>
      <c r="H1068" t="s">
        <v>82</v>
      </c>
      <c r="I1068" t="s">
        <v>83</v>
      </c>
      <c r="J1068" s="20" t="s">
        <v>212</v>
      </c>
      <c r="K1068" s="20" t="s">
        <v>213</v>
      </c>
      <c r="L1068" t="s">
        <v>331</v>
      </c>
      <c r="M1068" s="20" t="s">
        <v>331</v>
      </c>
      <c r="O1068" t="s">
        <v>332</v>
      </c>
      <c r="P1068" t="s">
        <v>380</v>
      </c>
      <c r="R1068" t="b">
        <v>0</v>
      </c>
      <c r="S1068" t="s">
        <v>254</v>
      </c>
      <c r="T1068" t="s">
        <v>255</v>
      </c>
      <c r="U1068">
        <v>10</v>
      </c>
      <c r="V1068" t="s">
        <v>218</v>
      </c>
      <c r="W1068" t="s">
        <v>256</v>
      </c>
      <c r="X1068" t="s">
        <v>257</v>
      </c>
      <c r="Z1068" t="s">
        <v>84</v>
      </c>
      <c r="AA1068" s="1">
        <v>6780</v>
      </c>
      <c r="AB1068" s="1">
        <v>6102</v>
      </c>
      <c r="AC1068">
        <v>10</v>
      </c>
      <c r="AD1068" t="b">
        <v>1</v>
      </c>
      <c r="AE1068">
        <v>10</v>
      </c>
      <c r="AF1068" t="s">
        <v>9</v>
      </c>
      <c r="AG1068">
        <v>1</v>
      </c>
      <c r="AH1068" s="1">
        <v>6102</v>
      </c>
      <c r="AI1068" s="1">
        <v>55473</v>
      </c>
      <c r="AJ1068" s="1">
        <v>5547</v>
      </c>
      <c r="AK1068" s="1">
        <v>61020</v>
      </c>
      <c r="AL1068" s="2">
        <v>55473</v>
      </c>
      <c r="AM1068" s="2">
        <v>5547</v>
      </c>
      <c r="AN1068" s="22">
        <v>61020</v>
      </c>
      <c r="AP1068" t="s">
        <v>84</v>
      </c>
      <c r="AQ1068">
        <v>10</v>
      </c>
      <c r="AR1068" t="s">
        <v>221</v>
      </c>
      <c r="AS1068">
        <v>25005</v>
      </c>
      <c r="AT1068" t="b">
        <v>0</v>
      </c>
      <c r="AU1068" t="s">
        <v>81</v>
      </c>
      <c r="AW1068" t="s">
        <v>222</v>
      </c>
      <c r="AY1068" t="s">
        <v>85</v>
      </c>
      <c r="AZ1068" t="b">
        <v>0</v>
      </c>
      <c r="BE1068" t="b">
        <v>0</v>
      </c>
      <c r="BF1068" t="b">
        <v>0</v>
      </c>
      <c r="BI1068">
        <v>0</v>
      </c>
      <c r="BJ1068" s="20">
        <v>0</v>
      </c>
      <c r="BK1068" s="23">
        <v>61020</v>
      </c>
      <c r="BP1068" t="s">
        <v>181</v>
      </c>
      <c r="BS1068">
        <v>0</v>
      </c>
      <c r="BU1068" t="s">
        <v>381</v>
      </c>
      <c r="BW1068" s="24" t="str">
        <f ca="1">VLOOKUP(BX1068,Data!B:D,3,0)</f>
        <v>김화니</v>
      </c>
      <c r="BX1068" s="24" t="str">
        <f>IFERROR(VLOOKUP(M1068, 할인점점포등록!E:I, 5, 0), M1068)</f>
        <v>지오영</v>
      </c>
    </row>
    <row r="1069" spans="3:76" ht="16.5" customHeight="1" x14ac:dyDescent="0.3">
      <c r="C1069" t="b">
        <v>1</v>
      </c>
      <c r="E1069" t="s">
        <v>211</v>
      </c>
      <c r="F1069">
        <v>202610120023</v>
      </c>
      <c r="G1069" s="21">
        <v>46307</v>
      </c>
      <c r="H1069" t="s">
        <v>82</v>
      </c>
      <c r="I1069" t="s">
        <v>83</v>
      </c>
      <c r="J1069" s="20" t="s">
        <v>212</v>
      </c>
      <c r="K1069" s="20" t="s">
        <v>213</v>
      </c>
      <c r="L1069" t="s">
        <v>331</v>
      </c>
      <c r="M1069" s="20" t="s">
        <v>331</v>
      </c>
      <c r="O1069" t="s">
        <v>332</v>
      </c>
      <c r="P1069" t="s">
        <v>380</v>
      </c>
      <c r="R1069" t="b">
        <v>0</v>
      </c>
      <c r="S1069" t="s">
        <v>373</v>
      </c>
      <c r="T1069" t="s">
        <v>374</v>
      </c>
      <c r="U1069">
        <v>1</v>
      </c>
      <c r="V1069" t="s">
        <v>234</v>
      </c>
      <c r="W1069" t="s">
        <v>375</v>
      </c>
      <c r="X1069" t="s">
        <v>376</v>
      </c>
      <c r="Z1069" t="s">
        <v>84</v>
      </c>
      <c r="AA1069" s="1">
        <v>9000</v>
      </c>
      <c r="AB1069" s="1">
        <v>8100</v>
      </c>
      <c r="AC1069">
        <v>5</v>
      </c>
      <c r="AD1069" t="b">
        <v>1</v>
      </c>
      <c r="AE1069">
        <v>10</v>
      </c>
      <c r="AF1069" t="s">
        <v>9</v>
      </c>
      <c r="AG1069">
        <v>1</v>
      </c>
      <c r="AH1069" s="1">
        <v>8100</v>
      </c>
      <c r="AI1069" s="1">
        <v>36818</v>
      </c>
      <c r="AJ1069" s="1">
        <v>3682</v>
      </c>
      <c r="AK1069" s="1">
        <v>40500</v>
      </c>
      <c r="AL1069" s="2">
        <v>36818</v>
      </c>
      <c r="AM1069" s="2">
        <v>3682</v>
      </c>
      <c r="AN1069" s="22">
        <v>40500</v>
      </c>
      <c r="AP1069" t="s">
        <v>84</v>
      </c>
      <c r="AQ1069">
        <v>5</v>
      </c>
      <c r="AR1069" t="s">
        <v>221</v>
      </c>
      <c r="AS1069">
        <v>25001</v>
      </c>
      <c r="AT1069" t="b">
        <v>0</v>
      </c>
      <c r="AU1069" t="s">
        <v>81</v>
      </c>
      <c r="AW1069" t="s">
        <v>222</v>
      </c>
      <c r="AY1069" t="s">
        <v>85</v>
      </c>
      <c r="AZ1069" t="b">
        <v>0</v>
      </c>
      <c r="BE1069" t="b">
        <v>0</v>
      </c>
      <c r="BF1069" t="b">
        <v>0</v>
      </c>
      <c r="BI1069">
        <v>0</v>
      </c>
      <c r="BJ1069" s="20">
        <v>0</v>
      </c>
      <c r="BK1069" s="23">
        <v>40500</v>
      </c>
      <c r="BP1069" t="s">
        <v>181</v>
      </c>
      <c r="BS1069">
        <v>0</v>
      </c>
      <c r="BU1069" t="s">
        <v>381</v>
      </c>
      <c r="BW1069" s="24" t="str">
        <f ca="1">VLOOKUP(BX1069,Data!B:D,3,0)</f>
        <v>김화니</v>
      </c>
      <c r="BX1069" s="24" t="str">
        <f>IFERROR(VLOOKUP(M1069, 할인점점포등록!E:I, 5, 0), M1069)</f>
        <v>지오영</v>
      </c>
    </row>
    <row r="1070" spans="3:76" ht="16.5" customHeight="1" x14ac:dyDescent="0.3">
      <c r="C1070" t="b">
        <v>1</v>
      </c>
      <c r="E1070" t="s">
        <v>211</v>
      </c>
      <c r="F1070">
        <v>202610120023</v>
      </c>
      <c r="G1070" s="21">
        <v>46307</v>
      </c>
      <c r="H1070" t="s">
        <v>82</v>
      </c>
      <c r="I1070" t="s">
        <v>83</v>
      </c>
      <c r="J1070" s="20" t="s">
        <v>212</v>
      </c>
      <c r="K1070" s="20" t="s">
        <v>213</v>
      </c>
      <c r="L1070" t="s">
        <v>331</v>
      </c>
      <c r="M1070" s="20" t="s">
        <v>331</v>
      </c>
      <c r="O1070" t="s">
        <v>332</v>
      </c>
      <c r="P1070" t="s">
        <v>380</v>
      </c>
      <c r="R1070" t="b">
        <v>0</v>
      </c>
      <c r="S1070" t="s">
        <v>276</v>
      </c>
      <c r="T1070" t="s">
        <v>275</v>
      </c>
      <c r="U1070">
        <v>30</v>
      </c>
      <c r="V1070" t="s">
        <v>218</v>
      </c>
      <c r="W1070" t="s">
        <v>219</v>
      </c>
      <c r="X1070" t="s">
        <v>225</v>
      </c>
      <c r="Z1070" t="s">
        <v>84</v>
      </c>
      <c r="AA1070" s="1">
        <v>5610</v>
      </c>
      <c r="AB1070" s="1">
        <v>5049</v>
      </c>
      <c r="AC1070">
        <v>20</v>
      </c>
      <c r="AD1070" t="b">
        <v>1</v>
      </c>
      <c r="AE1070">
        <v>10</v>
      </c>
      <c r="AF1070" t="s">
        <v>9</v>
      </c>
      <c r="AG1070">
        <v>1</v>
      </c>
      <c r="AH1070" s="1">
        <v>5049</v>
      </c>
      <c r="AI1070" s="1">
        <v>91800</v>
      </c>
      <c r="AJ1070" s="1">
        <v>9180</v>
      </c>
      <c r="AK1070" s="1">
        <v>100980</v>
      </c>
      <c r="AL1070" s="2">
        <v>91800</v>
      </c>
      <c r="AM1070" s="2">
        <v>9180</v>
      </c>
      <c r="AN1070" s="22">
        <v>100980</v>
      </c>
      <c r="AP1070" t="s">
        <v>84</v>
      </c>
      <c r="AQ1070">
        <v>20</v>
      </c>
      <c r="AR1070" t="s">
        <v>221</v>
      </c>
      <c r="AS1070" t="s">
        <v>277</v>
      </c>
      <c r="AT1070" t="b">
        <v>0</v>
      </c>
      <c r="AU1070" t="s">
        <v>81</v>
      </c>
      <c r="AW1070" t="s">
        <v>222</v>
      </c>
      <c r="AY1070" t="s">
        <v>85</v>
      </c>
      <c r="AZ1070" t="b">
        <v>0</v>
      </c>
      <c r="BE1070" t="b">
        <v>0</v>
      </c>
      <c r="BF1070" t="b">
        <v>0</v>
      </c>
      <c r="BI1070">
        <v>0</v>
      </c>
      <c r="BJ1070" s="20">
        <v>0</v>
      </c>
      <c r="BK1070" s="23">
        <v>100980</v>
      </c>
      <c r="BP1070" t="s">
        <v>181</v>
      </c>
      <c r="BS1070">
        <v>0</v>
      </c>
      <c r="BU1070" t="s">
        <v>381</v>
      </c>
      <c r="BW1070" s="24" t="str">
        <f ca="1">VLOOKUP(BX1070,Data!B:D,3,0)</f>
        <v>김화니</v>
      </c>
      <c r="BX1070" s="24" t="str">
        <f>IFERROR(VLOOKUP(M1070, 할인점점포등록!E:I, 5, 0), M1070)</f>
        <v>지오영</v>
      </c>
    </row>
    <row r="1071" spans="3:76" ht="16.5" customHeight="1" x14ac:dyDescent="0.3">
      <c r="C1071" t="b">
        <v>1</v>
      </c>
      <c r="E1071" t="s">
        <v>211</v>
      </c>
      <c r="F1071">
        <v>202610120023</v>
      </c>
      <c r="G1071" s="21">
        <v>46307</v>
      </c>
      <c r="H1071" t="s">
        <v>82</v>
      </c>
      <c r="I1071" t="s">
        <v>83</v>
      </c>
      <c r="J1071" s="20" t="s">
        <v>212</v>
      </c>
      <c r="K1071" s="20" t="s">
        <v>213</v>
      </c>
      <c r="L1071" t="s">
        <v>331</v>
      </c>
      <c r="M1071" s="20" t="s">
        <v>331</v>
      </c>
      <c r="O1071" t="s">
        <v>332</v>
      </c>
      <c r="P1071" t="s">
        <v>380</v>
      </c>
      <c r="R1071" t="b">
        <v>0</v>
      </c>
      <c r="S1071" t="s">
        <v>216</v>
      </c>
      <c r="T1071" t="s">
        <v>217</v>
      </c>
      <c r="U1071">
        <v>90</v>
      </c>
      <c r="V1071" t="s">
        <v>218</v>
      </c>
      <c r="W1071" t="s">
        <v>219</v>
      </c>
      <c r="X1071" t="s">
        <v>220</v>
      </c>
      <c r="Z1071" t="s">
        <v>84</v>
      </c>
      <c r="AA1071" s="1">
        <v>36000</v>
      </c>
      <c r="AB1071" s="1">
        <v>32400</v>
      </c>
      <c r="AC1071">
        <v>504</v>
      </c>
      <c r="AD1071" t="b">
        <v>1</v>
      </c>
      <c r="AE1071">
        <v>10</v>
      </c>
      <c r="AF1071" t="s">
        <v>9</v>
      </c>
      <c r="AG1071">
        <v>1</v>
      </c>
      <c r="AH1071" s="1">
        <v>32400</v>
      </c>
      <c r="AI1071" s="1">
        <v>14845091</v>
      </c>
      <c r="AJ1071" s="1">
        <v>1484509</v>
      </c>
      <c r="AK1071" s="1">
        <v>16329600</v>
      </c>
      <c r="AL1071" s="2">
        <v>14845091</v>
      </c>
      <c r="AM1071" s="2">
        <v>1484509</v>
      </c>
      <c r="AN1071" s="22">
        <v>16329600</v>
      </c>
      <c r="AP1071" t="s">
        <v>84</v>
      </c>
      <c r="AQ1071">
        <v>504</v>
      </c>
      <c r="AR1071" t="s">
        <v>221</v>
      </c>
      <c r="AS1071">
        <v>26004</v>
      </c>
      <c r="AT1071" t="b">
        <v>0</v>
      </c>
      <c r="AU1071" t="s">
        <v>81</v>
      </c>
      <c r="AW1071" t="s">
        <v>222</v>
      </c>
      <c r="AY1071" t="s">
        <v>85</v>
      </c>
      <c r="AZ1071" t="b">
        <v>0</v>
      </c>
      <c r="BE1071" t="b">
        <v>0</v>
      </c>
      <c r="BF1071" t="b">
        <v>0</v>
      </c>
      <c r="BI1071">
        <v>0</v>
      </c>
      <c r="BJ1071" s="20">
        <v>0</v>
      </c>
      <c r="BK1071" s="23">
        <v>16329600</v>
      </c>
      <c r="BP1071" t="s">
        <v>181</v>
      </c>
      <c r="BS1071">
        <v>0</v>
      </c>
      <c r="BU1071" t="s">
        <v>381</v>
      </c>
      <c r="BW1071" s="24" t="str">
        <f ca="1">VLOOKUP(BX1071,Data!B:D,3,0)</f>
        <v>김화니</v>
      </c>
      <c r="BX1071" s="24" t="str">
        <f>IFERROR(VLOOKUP(M1071, 할인점점포등록!E:I, 5, 0), M1071)</f>
        <v>지오영</v>
      </c>
    </row>
    <row r="1072" spans="3:76" ht="16.5" customHeight="1" x14ac:dyDescent="0.3">
      <c r="C1072" t="b">
        <v>1</v>
      </c>
      <c r="E1072" t="s">
        <v>211</v>
      </c>
      <c r="F1072">
        <v>202610120023</v>
      </c>
      <c r="G1072" s="21">
        <v>46307</v>
      </c>
      <c r="H1072" t="s">
        <v>82</v>
      </c>
      <c r="I1072" t="s">
        <v>83</v>
      </c>
      <c r="J1072" s="20" t="s">
        <v>212</v>
      </c>
      <c r="K1072" s="20" t="s">
        <v>213</v>
      </c>
      <c r="L1072" t="s">
        <v>331</v>
      </c>
      <c r="M1072" s="20" t="s">
        <v>331</v>
      </c>
      <c r="O1072" t="s">
        <v>332</v>
      </c>
      <c r="P1072" t="s">
        <v>380</v>
      </c>
      <c r="R1072" t="b">
        <v>0</v>
      </c>
      <c r="S1072" t="s">
        <v>337</v>
      </c>
      <c r="T1072" t="s">
        <v>338</v>
      </c>
      <c r="U1072">
        <v>100</v>
      </c>
      <c r="V1072" t="s">
        <v>234</v>
      </c>
      <c r="W1072" t="s">
        <v>235</v>
      </c>
      <c r="X1072" t="s">
        <v>330</v>
      </c>
      <c r="Z1072" t="s">
        <v>84</v>
      </c>
      <c r="AA1072" s="1">
        <v>33000</v>
      </c>
      <c r="AB1072" s="1">
        <v>29700</v>
      </c>
      <c r="AC1072">
        <v>3</v>
      </c>
      <c r="AD1072" t="b">
        <v>1</v>
      </c>
      <c r="AE1072">
        <v>10</v>
      </c>
      <c r="AF1072" t="s">
        <v>9</v>
      </c>
      <c r="AG1072">
        <v>1</v>
      </c>
      <c r="AH1072" s="1">
        <v>29700</v>
      </c>
      <c r="AI1072" s="1">
        <v>81000</v>
      </c>
      <c r="AJ1072" s="1">
        <v>8100</v>
      </c>
      <c r="AK1072" s="1">
        <v>89100</v>
      </c>
      <c r="AL1072" s="2">
        <v>81000</v>
      </c>
      <c r="AM1072" s="2">
        <v>8100</v>
      </c>
      <c r="AN1072" s="22">
        <v>89100</v>
      </c>
      <c r="AP1072" t="s">
        <v>84</v>
      </c>
      <c r="AQ1072">
        <v>3</v>
      </c>
      <c r="AR1072" t="s">
        <v>221</v>
      </c>
      <c r="AS1072" t="s">
        <v>981</v>
      </c>
      <c r="AT1072" t="b">
        <v>0</v>
      </c>
      <c r="AU1072" t="s">
        <v>81</v>
      </c>
      <c r="AW1072" t="s">
        <v>222</v>
      </c>
      <c r="AY1072" t="s">
        <v>85</v>
      </c>
      <c r="AZ1072" t="b">
        <v>0</v>
      </c>
      <c r="BE1072" t="b">
        <v>0</v>
      </c>
      <c r="BF1072" t="b">
        <v>0</v>
      </c>
      <c r="BI1072">
        <v>0</v>
      </c>
      <c r="BJ1072" s="20">
        <v>0</v>
      </c>
      <c r="BK1072" s="23">
        <v>89100</v>
      </c>
      <c r="BP1072" t="s">
        <v>181</v>
      </c>
      <c r="BS1072">
        <v>0</v>
      </c>
      <c r="BU1072" t="s">
        <v>381</v>
      </c>
      <c r="BW1072" s="24" t="str">
        <f ca="1">VLOOKUP(BX1072,Data!B:D,3,0)</f>
        <v>김화니</v>
      </c>
      <c r="BX1072" s="24" t="str">
        <f>IFERROR(VLOOKUP(M1072, 할인점점포등록!E:I, 5, 0), M1072)</f>
        <v>지오영</v>
      </c>
    </row>
    <row r="1073" spans="3:76" ht="16.5" customHeight="1" x14ac:dyDescent="0.3">
      <c r="C1073" t="b">
        <v>1</v>
      </c>
      <c r="E1073" t="s">
        <v>211</v>
      </c>
      <c r="F1073">
        <v>202610120023</v>
      </c>
      <c r="G1073" s="21">
        <v>46307</v>
      </c>
      <c r="H1073" t="s">
        <v>82</v>
      </c>
      <c r="I1073" t="s">
        <v>83</v>
      </c>
      <c r="J1073" s="20" t="s">
        <v>212</v>
      </c>
      <c r="K1073" s="20" t="s">
        <v>213</v>
      </c>
      <c r="L1073" t="s">
        <v>331</v>
      </c>
      <c r="M1073" s="20" t="s">
        <v>331</v>
      </c>
      <c r="O1073" t="s">
        <v>332</v>
      </c>
      <c r="P1073" t="s">
        <v>380</v>
      </c>
      <c r="R1073" t="b">
        <v>0</v>
      </c>
      <c r="S1073" t="s">
        <v>398</v>
      </c>
      <c r="T1073" t="s">
        <v>338</v>
      </c>
      <c r="U1073">
        <v>30</v>
      </c>
      <c r="V1073" t="s">
        <v>234</v>
      </c>
      <c r="W1073" t="s">
        <v>235</v>
      </c>
      <c r="X1073" t="s">
        <v>330</v>
      </c>
      <c r="Z1073" t="s">
        <v>84</v>
      </c>
      <c r="AA1073" s="1">
        <v>9900</v>
      </c>
      <c r="AB1073" s="1">
        <v>8910</v>
      </c>
      <c r="AC1073">
        <v>10</v>
      </c>
      <c r="AD1073" t="b">
        <v>1</v>
      </c>
      <c r="AE1073">
        <v>10</v>
      </c>
      <c r="AF1073" t="s">
        <v>9</v>
      </c>
      <c r="AG1073">
        <v>1</v>
      </c>
      <c r="AH1073" s="1">
        <v>8910</v>
      </c>
      <c r="AI1073" s="1">
        <v>81000</v>
      </c>
      <c r="AJ1073" s="1">
        <v>8100</v>
      </c>
      <c r="AK1073" s="1">
        <v>89100</v>
      </c>
      <c r="AL1073" s="2">
        <v>81000</v>
      </c>
      <c r="AM1073" s="2">
        <v>8100</v>
      </c>
      <c r="AN1073" s="22">
        <v>89100</v>
      </c>
      <c r="AP1073" t="s">
        <v>84</v>
      </c>
      <c r="AQ1073">
        <v>10</v>
      </c>
      <c r="AR1073" t="s">
        <v>221</v>
      </c>
      <c r="AS1073" t="s">
        <v>1057</v>
      </c>
      <c r="AT1073" t="b">
        <v>0</v>
      </c>
      <c r="AU1073" t="s">
        <v>81</v>
      </c>
      <c r="AW1073" t="s">
        <v>222</v>
      </c>
      <c r="AY1073" t="s">
        <v>85</v>
      </c>
      <c r="AZ1073" t="b">
        <v>0</v>
      </c>
      <c r="BE1073" t="b">
        <v>0</v>
      </c>
      <c r="BF1073" t="b">
        <v>0</v>
      </c>
      <c r="BI1073">
        <v>0</v>
      </c>
      <c r="BJ1073" s="20">
        <v>0</v>
      </c>
      <c r="BK1073" s="23">
        <v>89100</v>
      </c>
      <c r="BP1073" t="s">
        <v>181</v>
      </c>
      <c r="BS1073">
        <v>0</v>
      </c>
      <c r="BU1073" t="s">
        <v>381</v>
      </c>
      <c r="BW1073" s="24" t="str">
        <f ca="1">VLOOKUP(BX1073,Data!B:D,3,0)</f>
        <v>김화니</v>
      </c>
      <c r="BX1073" s="24" t="str">
        <f>IFERROR(VLOOKUP(M1073, 할인점점포등록!E:I, 5, 0), M1073)</f>
        <v>지오영</v>
      </c>
    </row>
    <row r="1074" spans="3:76" ht="16.5" customHeight="1" x14ac:dyDescent="0.3">
      <c r="C1074" t="b">
        <v>1</v>
      </c>
      <c r="E1074" t="s">
        <v>211</v>
      </c>
      <c r="F1074">
        <v>202610120023</v>
      </c>
      <c r="G1074" s="21">
        <v>46307</v>
      </c>
      <c r="H1074" t="s">
        <v>82</v>
      </c>
      <c r="I1074" t="s">
        <v>83</v>
      </c>
      <c r="J1074" s="20" t="s">
        <v>212</v>
      </c>
      <c r="K1074" s="20" t="s">
        <v>213</v>
      </c>
      <c r="L1074" t="s">
        <v>331</v>
      </c>
      <c r="M1074" s="20" t="s">
        <v>331</v>
      </c>
      <c r="O1074" t="s">
        <v>332</v>
      </c>
      <c r="P1074" t="s">
        <v>380</v>
      </c>
      <c r="R1074" t="b">
        <v>0</v>
      </c>
      <c r="S1074" t="s">
        <v>258</v>
      </c>
      <c r="T1074" t="s">
        <v>259</v>
      </c>
      <c r="U1074">
        <v>500</v>
      </c>
      <c r="V1074" t="s">
        <v>234</v>
      </c>
      <c r="W1074" t="s">
        <v>235</v>
      </c>
      <c r="X1074" t="s">
        <v>236</v>
      </c>
      <c r="Z1074" t="s">
        <v>84</v>
      </c>
      <c r="AA1074" s="1">
        <v>51500</v>
      </c>
      <c r="AB1074" s="1">
        <v>46350</v>
      </c>
      <c r="AC1074" s="1">
        <v>5</v>
      </c>
      <c r="AD1074" t="b">
        <v>1</v>
      </c>
      <c r="AE1074">
        <v>10</v>
      </c>
      <c r="AF1074" t="s">
        <v>9</v>
      </c>
      <c r="AG1074">
        <v>1</v>
      </c>
      <c r="AH1074" s="1">
        <v>46350</v>
      </c>
      <c r="AI1074" s="1">
        <v>210682</v>
      </c>
      <c r="AJ1074" s="1">
        <v>21068</v>
      </c>
      <c r="AK1074" s="1">
        <v>231750</v>
      </c>
      <c r="AL1074" s="2">
        <v>210682</v>
      </c>
      <c r="AM1074" s="2">
        <v>21068</v>
      </c>
      <c r="AN1074" s="22">
        <v>231750</v>
      </c>
      <c r="AP1074" t="s">
        <v>84</v>
      </c>
      <c r="AQ1074" s="1">
        <v>5</v>
      </c>
      <c r="AR1074" t="s">
        <v>221</v>
      </c>
      <c r="AS1074">
        <v>26001</v>
      </c>
      <c r="AT1074" t="b">
        <v>0</v>
      </c>
      <c r="AU1074" t="s">
        <v>81</v>
      </c>
      <c r="AW1074" t="s">
        <v>222</v>
      </c>
      <c r="AY1074" t="s">
        <v>85</v>
      </c>
      <c r="AZ1074" t="b">
        <v>0</v>
      </c>
      <c r="BE1074" t="b">
        <v>0</v>
      </c>
      <c r="BF1074" t="b">
        <v>0</v>
      </c>
      <c r="BI1074">
        <v>0</v>
      </c>
      <c r="BJ1074" s="20">
        <v>0</v>
      </c>
      <c r="BK1074" s="23">
        <v>231750</v>
      </c>
      <c r="BP1074" t="s">
        <v>181</v>
      </c>
      <c r="BS1074">
        <v>0</v>
      </c>
      <c r="BU1074" t="s">
        <v>381</v>
      </c>
      <c r="BW1074" s="24" t="str">
        <f ca="1">VLOOKUP(BX1074,Data!B:D,3,0)</f>
        <v>김화니</v>
      </c>
      <c r="BX1074" s="24" t="str">
        <f>IFERROR(VLOOKUP(M1074, 할인점점포등록!E:I, 5, 0), M1074)</f>
        <v>지오영</v>
      </c>
    </row>
    <row r="1075" spans="3:76" ht="16.5" customHeight="1" x14ac:dyDescent="0.3">
      <c r="C1075" t="b">
        <v>1</v>
      </c>
      <c r="E1075" t="s">
        <v>211</v>
      </c>
      <c r="F1075">
        <v>202610120023</v>
      </c>
      <c r="G1075" s="21">
        <v>46307</v>
      </c>
      <c r="H1075" t="s">
        <v>82</v>
      </c>
      <c r="I1075" t="s">
        <v>83</v>
      </c>
      <c r="J1075" s="20" t="s">
        <v>212</v>
      </c>
      <c r="K1075" s="20" t="s">
        <v>213</v>
      </c>
      <c r="L1075" t="s">
        <v>331</v>
      </c>
      <c r="M1075" s="20" t="s">
        <v>331</v>
      </c>
      <c r="O1075" t="s">
        <v>332</v>
      </c>
      <c r="P1075" t="s">
        <v>380</v>
      </c>
      <c r="R1075" t="b">
        <v>0</v>
      </c>
      <c r="S1075" t="s">
        <v>285</v>
      </c>
      <c r="T1075" t="s">
        <v>286</v>
      </c>
      <c r="U1075">
        <v>100</v>
      </c>
      <c r="V1075" t="s">
        <v>86</v>
      </c>
      <c r="W1075" t="s">
        <v>283</v>
      </c>
      <c r="X1075" t="s">
        <v>284</v>
      </c>
      <c r="Z1075" t="s">
        <v>84</v>
      </c>
      <c r="AA1075" s="1">
        <v>46700</v>
      </c>
      <c r="AB1075" s="1">
        <v>42030</v>
      </c>
      <c r="AC1075" s="1">
        <v>10</v>
      </c>
      <c r="AD1075" t="b">
        <v>1</v>
      </c>
      <c r="AE1075">
        <v>10</v>
      </c>
      <c r="AF1075" t="s">
        <v>9</v>
      </c>
      <c r="AG1075">
        <v>1</v>
      </c>
      <c r="AH1075" s="1">
        <v>42030</v>
      </c>
      <c r="AI1075" s="1">
        <v>382091</v>
      </c>
      <c r="AJ1075" s="1">
        <v>38209</v>
      </c>
      <c r="AK1075" s="1">
        <v>420300</v>
      </c>
      <c r="AL1075" s="2">
        <v>382091</v>
      </c>
      <c r="AM1075" s="2">
        <v>38209</v>
      </c>
      <c r="AN1075" s="22">
        <v>420300</v>
      </c>
      <c r="AP1075" t="s">
        <v>84</v>
      </c>
      <c r="AQ1075" s="1">
        <v>10</v>
      </c>
      <c r="AR1075" t="s">
        <v>221</v>
      </c>
      <c r="AS1075">
        <v>25004</v>
      </c>
      <c r="AT1075" t="b">
        <v>0</v>
      </c>
      <c r="AU1075" t="s">
        <v>81</v>
      </c>
      <c r="AW1075" t="s">
        <v>222</v>
      </c>
      <c r="AY1075" t="s">
        <v>85</v>
      </c>
      <c r="AZ1075" t="b">
        <v>0</v>
      </c>
      <c r="BE1075" t="b">
        <v>0</v>
      </c>
      <c r="BF1075" t="b">
        <v>0</v>
      </c>
      <c r="BI1075">
        <v>0</v>
      </c>
      <c r="BJ1075" s="20">
        <v>0</v>
      </c>
      <c r="BK1075" s="23">
        <v>420300</v>
      </c>
      <c r="BP1075" t="s">
        <v>86</v>
      </c>
      <c r="BS1075">
        <v>0</v>
      </c>
      <c r="BU1075" t="s">
        <v>381</v>
      </c>
      <c r="BW1075" s="24" t="str">
        <f ca="1">VLOOKUP(BX1075,Data!B:D,3,0)</f>
        <v>김화니</v>
      </c>
      <c r="BX1075" s="24" t="str">
        <f>IFERROR(VLOOKUP(M1075, 할인점점포등록!E:I, 5, 0), M1075)</f>
        <v>지오영</v>
      </c>
    </row>
    <row r="1076" spans="3:76" ht="16.5" customHeight="1" x14ac:dyDescent="0.3">
      <c r="C1076" t="b">
        <v>1</v>
      </c>
      <c r="E1076" t="s">
        <v>211</v>
      </c>
      <c r="F1076">
        <v>202610120023</v>
      </c>
      <c r="G1076" s="21">
        <v>46307</v>
      </c>
      <c r="H1076" t="s">
        <v>82</v>
      </c>
      <c r="I1076" t="s">
        <v>83</v>
      </c>
      <c r="J1076" s="20" t="s">
        <v>212</v>
      </c>
      <c r="K1076" s="20" t="s">
        <v>213</v>
      </c>
      <c r="L1076" t="s">
        <v>331</v>
      </c>
      <c r="M1076" s="20" t="s">
        <v>331</v>
      </c>
      <c r="O1076" t="s">
        <v>332</v>
      </c>
      <c r="P1076" t="s">
        <v>380</v>
      </c>
      <c r="R1076" t="b">
        <v>0</v>
      </c>
      <c r="S1076" t="s">
        <v>365</v>
      </c>
      <c r="T1076" t="s">
        <v>366</v>
      </c>
      <c r="U1076">
        <v>30</v>
      </c>
      <c r="V1076" t="s">
        <v>234</v>
      </c>
      <c r="W1076" t="s">
        <v>235</v>
      </c>
      <c r="X1076" t="s">
        <v>236</v>
      </c>
      <c r="Z1076" t="s">
        <v>84</v>
      </c>
      <c r="AA1076" s="1">
        <v>18660</v>
      </c>
      <c r="AB1076" s="1">
        <v>16794</v>
      </c>
      <c r="AC1076">
        <v>3</v>
      </c>
      <c r="AD1076" t="b">
        <v>1</v>
      </c>
      <c r="AE1076">
        <v>10</v>
      </c>
      <c r="AF1076" t="s">
        <v>9</v>
      </c>
      <c r="AG1076">
        <v>1</v>
      </c>
      <c r="AH1076" s="1">
        <v>16794</v>
      </c>
      <c r="AI1076" s="1">
        <v>45802</v>
      </c>
      <c r="AJ1076" s="1">
        <v>4580</v>
      </c>
      <c r="AK1076" s="1">
        <v>50382</v>
      </c>
      <c r="AL1076" s="2">
        <v>45802</v>
      </c>
      <c r="AM1076" s="2">
        <v>4580</v>
      </c>
      <c r="AN1076" s="22">
        <v>50382</v>
      </c>
      <c r="AP1076" t="s">
        <v>84</v>
      </c>
      <c r="AQ1076">
        <v>3</v>
      </c>
      <c r="AR1076" t="s">
        <v>221</v>
      </c>
      <c r="AS1076">
        <v>25001</v>
      </c>
      <c r="AT1076" t="b">
        <v>0</v>
      </c>
      <c r="AU1076" t="s">
        <v>81</v>
      </c>
      <c r="AW1076" t="s">
        <v>222</v>
      </c>
      <c r="AY1076" t="s">
        <v>85</v>
      </c>
      <c r="AZ1076" t="b">
        <v>0</v>
      </c>
      <c r="BE1076" t="b">
        <v>0</v>
      </c>
      <c r="BF1076" t="b">
        <v>0</v>
      </c>
      <c r="BI1076">
        <v>0</v>
      </c>
      <c r="BJ1076" s="20">
        <v>0</v>
      </c>
      <c r="BK1076" s="23">
        <v>50382</v>
      </c>
      <c r="BP1076" t="s">
        <v>181</v>
      </c>
      <c r="BS1076">
        <v>0</v>
      </c>
      <c r="BU1076" t="s">
        <v>381</v>
      </c>
      <c r="BW1076" s="24" t="str">
        <f ca="1">VLOOKUP(BX1076,Data!B:D,3,0)</f>
        <v>김화니</v>
      </c>
      <c r="BX1076" s="24" t="str">
        <f>IFERROR(VLOOKUP(M1076, 할인점점포등록!E:I, 5, 0), M1076)</f>
        <v>지오영</v>
      </c>
    </row>
    <row r="1077" spans="3:76" ht="16.5" customHeight="1" x14ac:dyDescent="0.3">
      <c r="C1077" t="b">
        <v>1</v>
      </c>
      <c r="E1077" t="s">
        <v>211</v>
      </c>
      <c r="F1077">
        <v>202610120023</v>
      </c>
      <c r="G1077" s="21">
        <v>46307</v>
      </c>
      <c r="H1077" t="s">
        <v>82</v>
      </c>
      <c r="I1077" t="s">
        <v>83</v>
      </c>
      <c r="J1077" s="20" t="s">
        <v>212</v>
      </c>
      <c r="K1077" s="20" t="s">
        <v>213</v>
      </c>
      <c r="L1077" t="s">
        <v>331</v>
      </c>
      <c r="M1077" s="20" t="s">
        <v>331</v>
      </c>
      <c r="O1077" t="s">
        <v>332</v>
      </c>
      <c r="P1077" t="s">
        <v>380</v>
      </c>
      <c r="R1077" t="b">
        <v>0</v>
      </c>
      <c r="S1077" t="s">
        <v>290</v>
      </c>
      <c r="T1077" t="s">
        <v>291</v>
      </c>
      <c r="U1077">
        <v>30</v>
      </c>
      <c r="V1077" t="s">
        <v>234</v>
      </c>
      <c r="W1077" t="s">
        <v>235</v>
      </c>
      <c r="X1077" t="s">
        <v>236</v>
      </c>
      <c r="Z1077" t="s">
        <v>84</v>
      </c>
      <c r="AA1077" s="1">
        <v>21000</v>
      </c>
      <c r="AB1077" s="1">
        <v>18900</v>
      </c>
      <c r="AC1077">
        <v>20</v>
      </c>
      <c r="AD1077" t="b">
        <v>1</v>
      </c>
      <c r="AE1077">
        <v>10</v>
      </c>
      <c r="AF1077" t="s">
        <v>9</v>
      </c>
      <c r="AG1077">
        <v>1</v>
      </c>
      <c r="AH1077" s="1">
        <v>18900</v>
      </c>
      <c r="AI1077" s="1">
        <v>343636</v>
      </c>
      <c r="AJ1077" s="1">
        <v>34364</v>
      </c>
      <c r="AK1077" s="1">
        <v>378000</v>
      </c>
      <c r="AL1077" s="2">
        <v>343636</v>
      </c>
      <c r="AM1077" s="2">
        <v>34364</v>
      </c>
      <c r="AN1077" s="22">
        <v>378000</v>
      </c>
      <c r="AP1077" t="s">
        <v>84</v>
      </c>
      <c r="AQ1077">
        <v>20</v>
      </c>
      <c r="AR1077" t="s">
        <v>221</v>
      </c>
      <c r="AS1077">
        <v>26001</v>
      </c>
      <c r="AT1077" t="b">
        <v>0</v>
      </c>
      <c r="AU1077" t="s">
        <v>81</v>
      </c>
      <c r="AW1077" t="s">
        <v>222</v>
      </c>
      <c r="AY1077" t="s">
        <v>85</v>
      </c>
      <c r="AZ1077" t="b">
        <v>0</v>
      </c>
      <c r="BE1077" t="b">
        <v>0</v>
      </c>
      <c r="BF1077" t="b">
        <v>0</v>
      </c>
      <c r="BI1077">
        <v>0</v>
      </c>
      <c r="BJ1077" s="20">
        <v>0</v>
      </c>
      <c r="BK1077" s="23">
        <v>378000</v>
      </c>
      <c r="BP1077" t="s">
        <v>181</v>
      </c>
      <c r="BS1077">
        <v>0</v>
      </c>
      <c r="BU1077" t="s">
        <v>381</v>
      </c>
      <c r="BW1077" s="24" t="str">
        <f ca="1">VLOOKUP(BX1077,Data!B:D,3,0)</f>
        <v>김화니</v>
      </c>
      <c r="BX1077" s="24" t="str">
        <f>IFERROR(VLOOKUP(M1077, 할인점점포등록!E:I, 5, 0), M1077)</f>
        <v>지오영</v>
      </c>
    </row>
    <row r="1078" spans="3:76" ht="16.5" customHeight="1" x14ac:dyDescent="0.3">
      <c r="C1078" t="b">
        <v>1</v>
      </c>
      <c r="E1078" t="s">
        <v>211</v>
      </c>
      <c r="F1078">
        <v>202610130001</v>
      </c>
      <c r="G1078" s="21">
        <v>46308</v>
      </c>
      <c r="H1078" t="s">
        <v>82</v>
      </c>
      <c r="I1078" t="s">
        <v>83</v>
      </c>
      <c r="J1078" s="20" t="s">
        <v>212</v>
      </c>
      <c r="K1078" s="20" t="s">
        <v>213</v>
      </c>
      <c r="L1078" t="s">
        <v>261</v>
      </c>
      <c r="M1078" s="20" t="s">
        <v>261</v>
      </c>
      <c r="O1078" t="s">
        <v>262</v>
      </c>
      <c r="P1078" t="s">
        <v>261</v>
      </c>
      <c r="R1078" t="b">
        <v>0</v>
      </c>
      <c r="S1078" t="s">
        <v>245</v>
      </c>
      <c r="T1078" t="s">
        <v>246</v>
      </c>
      <c r="U1078">
        <v>300</v>
      </c>
      <c r="V1078" t="s">
        <v>218</v>
      </c>
      <c r="W1078" t="s">
        <v>219</v>
      </c>
      <c r="X1078" t="s">
        <v>225</v>
      </c>
      <c r="Z1078" t="s">
        <v>84</v>
      </c>
      <c r="AA1078" s="1">
        <v>61500</v>
      </c>
      <c r="AB1078" s="1">
        <v>55350</v>
      </c>
      <c r="AC1078">
        <v>20</v>
      </c>
      <c r="AD1078" t="b">
        <v>1</v>
      </c>
      <c r="AE1078">
        <v>10</v>
      </c>
      <c r="AF1078" t="s">
        <v>9</v>
      </c>
      <c r="AG1078">
        <v>1</v>
      </c>
      <c r="AH1078" s="1">
        <v>55350</v>
      </c>
      <c r="AI1078" s="1">
        <v>1006364</v>
      </c>
      <c r="AJ1078" s="1">
        <v>100636</v>
      </c>
      <c r="AK1078" s="1">
        <v>1107000</v>
      </c>
      <c r="AL1078" s="2">
        <v>1006364</v>
      </c>
      <c r="AM1078" s="2">
        <v>100636</v>
      </c>
      <c r="AN1078" s="22">
        <v>1107000</v>
      </c>
      <c r="AP1078" t="s">
        <v>84</v>
      </c>
      <c r="AQ1078">
        <v>20</v>
      </c>
      <c r="AR1078" t="s">
        <v>221</v>
      </c>
      <c r="AS1078" t="s">
        <v>273</v>
      </c>
      <c r="AT1078" t="b">
        <v>0</v>
      </c>
      <c r="AU1078" t="s">
        <v>81</v>
      </c>
      <c r="AW1078" t="s">
        <v>222</v>
      </c>
      <c r="AY1078" t="s">
        <v>85</v>
      </c>
      <c r="AZ1078" t="b">
        <v>0</v>
      </c>
      <c r="BE1078" t="b">
        <v>0</v>
      </c>
      <c r="BF1078" t="b">
        <v>0</v>
      </c>
      <c r="BI1078">
        <v>0</v>
      </c>
      <c r="BJ1078" s="20">
        <v>0</v>
      </c>
      <c r="BK1078" s="23">
        <v>1107000</v>
      </c>
      <c r="BP1078" t="s">
        <v>181</v>
      </c>
      <c r="BS1078">
        <v>0</v>
      </c>
      <c r="BW1078" s="24" t="str">
        <f ca="1">VLOOKUP(BX1078,Data!B:D,3,0)</f>
        <v>김화니</v>
      </c>
      <c r="BX1078" s="24" t="str">
        <f>IFERROR(VLOOKUP(M1078, 할인점점포등록!E:I, 5, 0), M1078)</f>
        <v>예일선</v>
      </c>
    </row>
    <row r="1079" spans="3:76" ht="16.5" customHeight="1" x14ac:dyDescent="0.3">
      <c r="C1079" t="b">
        <v>1</v>
      </c>
      <c r="E1079" t="s">
        <v>211</v>
      </c>
      <c r="F1079">
        <v>202610130001</v>
      </c>
      <c r="G1079" s="21">
        <v>46308</v>
      </c>
      <c r="H1079" t="s">
        <v>82</v>
      </c>
      <c r="I1079" t="s">
        <v>83</v>
      </c>
      <c r="J1079" s="20" t="s">
        <v>212</v>
      </c>
      <c r="K1079" s="20" t="s">
        <v>213</v>
      </c>
      <c r="L1079" t="s">
        <v>261</v>
      </c>
      <c r="M1079" s="20" t="s">
        <v>261</v>
      </c>
      <c r="O1079" t="s">
        <v>262</v>
      </c>
      <c r="P1079" t="s">
        <v>261</v>
      </c>
      <c r="R1079" t="b">
        <v>0</v>
      </c>
      <c r="S1079" t="s">
        <v>223</v>
      </c>
      <c r="T1079" t="s">
        <v>224</v>
      </c>
      <c r="U1079">
        <v>300</v>
      </c>
      <c r="V1079" t="s">
        <v>218</v>
      </c>
      <c r="W1079" t="s">
        <v>219</v>
      </c>
      <c r="X1079" t="s">
        <v>225</v>
      </c>
      <c r="Z1079" t="s">
        <v>84</v>
      </c>
      <c r="AA1079" s="1">
        <v>44400</v>
      </c>
      <c r="AB1079" s="1">
        <v>39960</v>
      </c>
      <c r="AC1079">
        <v>50</v>
      </c>
      <c r="AD1079" t="b">
        <v>1</v>
      </c>
      <c r="AE1079">
        <v>10</v>
      </c>
      <c r="AF1079" t="s">
        <v>9</v>
      </c>
      <c r="AG1079">
        <v>1</v>
      </c>
      <c r="AH1079" s="1">
        <v>39960</v>
      </c>
      <c r="AI1079" s="1">
        <v>1816364</v>
      </c>
      <c r="AJ1079" s="1">
        <v>181636</v>
      </c>
      <c r="AK1079" s="1">
        <v>1998000</v>
      </c>
      <c r="AL1079" s="2">
        <v>1816364</v>
      </c>
      <c r="AM1079" s="2">
        <v>181636</v>
      </c>
      <c r="AN1079" s="22">
        <v>1998000</v>
      </c>
      <c r="AP1079" t="s">
        <v>84</v>
      </c>
      <c r="AQ1079">
        <v>50</v>
      </c>
      <c r="AR1079" t="s">
        <v>221</v>
      </c>
      <c r="AS1079" t="s">
        <v>1064</v>
      </c>
      <c r="AT1079" t="b">
        <v>0</v>
      </c>
      <c r="AU1079" t="s">
        <v>81</v>
      </c>
      <c r="AW1079" t="s">
        <v>222</v>
      </c>
      <c r="AY1079" t="s">
        <v>85</v>
      </c>
      <c r="AZ1079" t="b">
        <v>0</v>
      </c>
      <c r="BE1079" t="b">
        <v>0</v>
      </c>
      <c r="BF1079" t="b">
        <v>0</v>
      </c>
      <c r="BI1079">
        <v>0</v>
      </c>
      <c r="BJ1079" s="20">
        <v>0</v>
      </c>
      <c r="BK1079" s="23">
        <v>1998000</v>
      </c>
      <c r="BP1079" t="s">
        <v>181</v>
      </c>
      <c r="BS1079">
        <v>0</v>
      </c>
      <c r="BW1079" s="24" t="str">
        <f ca="1">VLOOKUP(BX1079,Data!B:D,3,0)</f>
        <v>김화니</v>
      </c>
      <c r="BX1079" s="24" t="str">
        <f>IFERROR(VLOOKUP(M1079, 할인점점포등록!E:I, 5, 0), M1079)</f>
        <v>예일선</v>
      </c>
    </row>
    <row r="1080" spans="3:76" ht="16.5" customHeight="1" x14ac:dyDescent="0.3">
      <c r="C1080" t="b">
        <v>1</v>
      </c>
      <c r="E1080" t="s">
        <v>211</v>
      </c>
      <c r="F1080">
        <v>202610130002</v>
      </c>
      <c r="G1080" s="21">
        <v>46308</v>
      </c>
      <c r="H1080" t="s">
        <v>82</v>
      </c>
      <c r="I1080" t="s">
        <v>83</v>
      </c>
      <c r="J1080" s="20" t="s">
        <v>212</v>
      </c>
      <c r="K1080" s="20" t="s">
        <v>213</v>
      </c>
      <c r="L1080" t="s">
        <v>240</v>
      </c>
      <c r="M1080" s="20" t="s">
        <v>240</v>
      </c>
      <c r="O1080" t="s">
        <v>1750</v>
      </c>
      <c r="P1080" t="s">
        <v>1751</v>
      </c>
      <c r="R1080" t="b">
        <v>0</v>
      </c>
      <c r="S1080" t="s">
        <v>241</v>
      </c>
      <c r="T1080" t="s">
        <v>242</v>
      </c>
      <c r="U1080">
        <v>28</v>
      </c>
      <c r="V1080" t="s">
        <v>234</v>
      </c>
      <c r="W1080" t="s">
        <v>235</v>
      </c>
      <c r="X1080" t="s">
        <v>236</v>
      </c>
      <c r="Z1080" t="s">
        <v>84</v>
      </c>
      <c r="AA1080" s="1">
        <v>12712</v>
      </c>
      <c r="AB1080" s="1">
        <v>11441</v>
      </c>
      <c r="AC1080">
        <v>320</v>
      </c>
      <c r="AD1080" t="b">
        <v>1</v>
      </c>
      <c r="AE1080">
        <v>10</v>
      </c>
      <c r="AF1080" t="s">
        <v>9</v>
      </c>
      <c r="AG1080">
        <v>1</v>
      </c>
      <c r="AH1080" s="1">
        <v>11441</v>
      </c>
      <c r="AI1080" s="1">
        <v>3328291</v>
      </c>
      <c r="AJ1080" s="1">
        <v>332829</v>
      </c>
      <c r="AK1080" s="1">
        <v>3661120</v>
      </c>
      <c r="AL1080" s="2">
        <v>3328291</v>
      </c>
      <c r="AM1080" s="2">
        <v>332829</v>
      </c>
      <c r="AN1080" s="22">
        <v>3661120</v>
      </c>
      <c r="AP1080" t="s">
        <v>84</v>
      </c>
      <c r="AQ1080">
        <v>320</v>
      </c>
      <c r="AR1080" t="s">
        <v>221</v>
      </c>
      <c r="AS1080">
        <v>26002</v>
      </c>
      <c r="AT1080" t="b">
        <v>0</v>
      </c>
      <c r="AU1080" t="s">
        <v>81</v>
      </c>
      <c r="AW1080" t="s">
        <v>222</v>
      </c>
      <c r="AY1080" t="s">
        <v>85</v>
      </c>
      <c r="AZ1080" t="b">
        <v>0</v>
      </c>
      <c r="BE1080" t="b">
        <v>0</v>
      </c>
      <c r="BF1080" t="b">
        <v>0</v>
      </c>
      <c r="BI1080">
        <v>0</v>
      </c>
      <c r="BJ1080" s="20">
        <v>0</v>
      </c>
      <c r="BK1080" s="23">
        <v>3661120</v>
      </c>
      <c r="BP1080" t="s">
        <v>181</v>
      </c>
      <c r="BS1080">
        <v>0</v>
      </c>
      <c r="BW1080" s="24" t="str">
        <f ca="1">VLOOKUP(BX1080,Data!B:D,3,0)</f>
        <v>김화니</v>
      </c>
      <c r="BX1080" s="24" t="str">
        <f>IFERROR(VLOOKUP(M1080, 할인점점포등록!E:I, 5, 0), M1080)</f>
        <v>와이케이팜</v>
      </c>
    </row>
    <row r="1081" spans="3:76" ht="16.5" customHeight="1" x14ac:dyDescent="0.3">
      <c r="C1081" t="b">
        <v>1</v>
      </c>
      <c r="E1081" t="s">
        <v>211</v>
      </c>
      <c r="F1081">
        <v>202610130003</v>
      </c>
      <c r="G1081" s="21">
        <v>46308</v>
      </c>
      <c r="H1081" t="s">
        <v>82</v>
      </c>
      <c r="I1081" t="s">
        <v>83</v>
      </c>
      <c r="J1081" s="20" t="s">
        <v>212</v>
      </c>
      <c r="K1081" s="20" t="s">
        <v>213</v>
      </c>
      <c r="L1081" t="s">
        <v>625</v>
      </c>
      <c r="M1081" s="20" t="s">
        <v>625</v>
      </c>
      <c r="O1081" t="s">
        <v>968</v>
      </c>
      <c r="P1081" t="s">
        <v>969</v>
      </c>
      <c r="R1081" t="b">
        <v>0</v>
      </c>
      <c r="S1081" t="s">
        <v>223</v>
      </c>
      <c r="T1081" t="s">
        <v>224</v>
      </c>
      <c r="U1081">
        <v>300</v>
      </c>
      <c r="V1081" t="s">
        <v>218</v>
      </c>
      <c r="W1081" t="s">
        <v>219</v>
      </c>
      <c r="X1081" t="s">
        <v>225</v>
      </c>
      <c r="Z1081" t="s">
        <v>84</v>
      </c>
      <c r="AA1081" s="1">
        <v>44400</v>
      </c>
      <c r="AB1081" s="1">
        <v>39960</v>
      </c>
      <c r="AC1081">
        <v>30</v>
      </c>
      <c r="AD1081" t="b">
        <v>1</v>
      </c>
      <c r="AE1081">
        <v>10</v>
      </c>
      <c r="AF1081" t="s">
        <v>9</v>
      </c>
      <c r="AG1081">
        <v>1</v>
      </c>
      <c r="AH1081" s="1">
        <v>39960</v>
      </c>
      <c r="AI1081" s="1">
        <v>1089818</v>
      </c>
      <c r="AJ1081" s="1">
        <v>108982</v>
      </c>
      <c r="AK1081" s="1">
        <v>1198800</v>
      </c>
      <c r="AL1081" s="2">
        <v>1089818</v>
      </c>
      <c r="AM1081" s="2">
        <v>108982</v>
      </c>
      <c r="AN1081" s="22">
        <v>1198800</v>
      </c>
      <c r="AP1081" t="s">
        <v>84</v>
      </c>
      <c r="AQ1081">
        <v>30</v>
      </c>
      <c r="AR1081" t="s">
        <v>221</v>
      </c>
      <c r="AS1081" t="s">
        <v>1064</v>
      </c>
      <c r="AT1081" t="b">
        <v>0</v>
      </c>
      <c r="AU1081" t="s">
        <v>81</v>
      </c>
      <c r="AW1081" t="s">
        <v>222</v>
      </c>
      <c r="AY1081" t="s">
        <v>85</v>
      </c>
      <c r="AZ1081" t="b">
        <v>0</v>
      </c>
      <c r="BE1081" t="b">
        <v>0</v>
      </c>
      <c r="BF1081" t="b">
        <v>0</v>
      </c>
      <c r="BI1081">
        <v>0</v>
      </c>
      <c r="BJ1081" s="20">
        <v>0</v>
      </c>
      <c r="BK1081" s="23">
        <v>1198800</v>
      </c>
      <c r="BP1081" t="s">
        <v>181</v>
      </c>
      <c r="BS1081">
        <v>0</v>
      </c>
      <c r="BW1081" s="24" t="str">
        <f ca="1">VLOOKUP(BX1081,Data!B:D,3,0)</f>
        <v>김화니</v>
      </c>
      <c r="BX1081" s="24" t="str">
        <f>IFERROR(VLOOKUP(M1081, 할인점점포등록!E:I, 5, 0), M1081)</f>
        <v>동원약품중부</v>
      </c>
    </row>
    <row r="1082" spans="3:76" ht="16.5" customHeight="1" x14ac:dyDescent="0.3">
      <c r="C1082" t="b">
        <v>1</v>
      </c>
      <c r="E1082" t="s">
        <v>211</v>
      </c>
      <c r="F1082">
        <v>202610130003</v>
      </c>
      <c r="G1082" s="21">
        <v>46308</v>
      </c>
      <c r="H1082" t="s">
        <v>82</v>
      </c>
      <c r="I1082" t="s">
        <v>83</v>
      </c>
      <c r="J1082" s="20" t="s">
        <v>212</v>
      </c>
      <c r="K1082" s="20" t="s">
        <v>213</v>
      </c>
      <c r="L1082" t="s">
        <v>625</v>
      </c>
      <c r="M1082" s="20" t="s">
        <v>625</v>
      </c>
      <c r="O1082" t="s">
        <v>968</v>
      </c>
      <c r="P1082" t="s">
        <v>969</v>
      </c>
      <c r="R1082" t="b">
        <v>0</v>
      </c>
      <c r="S1082" t="s">
        <v>367</v>
      </c>
      <c r="T1082" t="s">
        <v>368</v>
      </c>
      <c r="U1082">
        <v>100</v>
      </c>
      <c r="V1082" t="s">
        <v>234</v>
      </c>
      <c r="W1082" t="s">
        <v>235</v>
      </c>
      <c r="X1082" t="s">
        <v>236</v>
      </c>
      <c r="Z1082" t="s">
        <v>84</v>
      </c>
      <c r="AA1082" s="1">
        <v>30000</v>
      </c>
      <c r="AB1082" s="1">
        <v>27000</v>
      </c>
      <c r="AC1082">
        <v>20</v>
      </c>
      <c r="AD1082" t="b">
        <v>1</v>
      </c>
      <c r="AE1082">
        <v>10</v>
      </c>
      <c r="AF1082" t="s">
        <v>9</v>
      </c>
      <c r="AG1082">
        <v>1</v>
      </c>
      <c r="AH1082" s="1">
        <v>27000</v>
      </c>
      <c r="AI1082" s="1">
        <v>490909</v>
      </c>
      <c r="AJ1082" s="1">
        <v>49091</v>
      </c>
      <c r="AK1082" s="1">
        <v>540000</v>
      </c>
      <c r="AL1082" s="2">
        <v>490909</v>
      </c>
      <c r="AM1082" s="2">
        <v>49091</v>
      </c>
      <c r="AN1082" s="22">
        <v>540000</v>
      </c>
      <c r="AP1082" t="s">
        <v>84</v>
      </c>
      <c r="AQ1082">
        <v>20</v>
      </c>
      <c r="AR1082" t="s">
        <v>221</v>
      </c>
      <c r="AS1082">
        <v>25003</v>
      </c>
      <c r="AT1082" t="b">
        <v>0</v>
      </c>
      <c r="AU1082" t="s">
        <v>81</v>
      </c>
      <c r="AW1082" t="s">
        <v>222</v>
      </c>
      <c r="AY1082" t="s">
        <v>85</v>
      </c>
      <c r="AZ1082" t="b">
        <v>0</v>
      </c>
      <c r="BE1082" t="b">
        <v>0</v>
      </c>
      <c r="BF1082" t="b">
        <v>0</v>
      </c>
      <c r="BI1082">
        <v>0</v>
      </c>
      <c r="BJ1082" s="20">
        <v>0</v>
      </c>
      <c r="BK1082" s="23">
        <v>540000</v>
      </c>
      <c r="BP1082" t="s">
        <v>181</v>
      </c>
      <c r="BS1082">
        <v>0</v>
      </c>
      <c r="BW1082" s="24" t="str">
        <f ca="1">VLOOKUP(BX1082,Data!B:D,3,0)</f>
        <v>김화니</v>
      </c>
      <c r="BX1082" s="24" t="str">
        <f>IFERROR(VLOOKUP(M1082, 할인점점포등록!E:I, 5, 0), M1082)</f>
        <v>동원약품중부</v>
      </c>
    </row>
    <row r="1083" spans="3:76" ht="16.5" customHeight="1" x14ac:dyDescent="0.3">
      <c r="C1083" t="b">
        <v>1</v>
      </c>
      <c r="E1083" t="s">
        <v>211</v>
      </c>
      <c r="F1083">
        <v>202610130003</v>
      </c>
      <c r="G1083" s="21">
        <v>46308</v>
      </c>
      <c r="H1083" t="s">
        <v>82</v>
      </c>
      <c r="I1083" t="s">
        <v>83</v>
      </c>
      <c r="J1083" s="20" t="s">
        <v>212</v>
      </c>
      <c r="K1083" s="20" t="s">
        <v>213</v>
      </c>
      <c r="L1083" t="s">
        <v>625</v>
      </c>
      <c r="M1083" s="20" t="s">
        <v>625</v>
      </c>
      <c r="O1083" t="s">
        <v>968</v>
      </c>
      <c r="P1083" t="s">
        <v>969</v>
      </c>
      <c r="R1083" t="b">
        <v>0</v>
      </c>
      <c r="S1083" t="s">
        <v>402</v>
      </c>
      <c r="T1083" t="s">
        <v>401</v>
      </c>
      <c r="U1083">
        <v>300</v>
      </c>
      <c r="V1083" t="s">
        <v>234</v>
      </c>
      <c r="W1083" t="s">
        <v>235</v>
      </c>
      <c r="X1083" t="s">
        <v>330</v>
      </c>
      <c r="Z1083" t="s">
        <v>84</v>
      </c>
      <c r="AA1083" s="1">
        <v>58800</v>
      </c>
      <c r="AB1083" s="1">
        <v>52920</v>
      </c>
      <c r="AC1083">
        <v>30</v>
      </c>
      <c r="AD1083" t="b">
        <v>1</v>
      </c>
      <c r="AE1083">
        <v>10</v>
      </c>
      <c r="AF1083" t="s">
        <v>9</v>
      </c>
      <c r="AG1083">
        <v>1</v>
      </c>
      <c r="AH1083" s="1">
        <v>52920</v>
      </c>
      <c r="AI1083" s="1">
        <v>1443273</v>
      </c>
      <c r="AJ1083" s="1">
        <v>144327</v>
      </c>
      <c r="AK1083" s="1">
        <v>1587600</v>
      </c>
      <c r="AL1083" s="2">
        <v>1443273</v>
      </c>
      <c r="AM1083" s="2">
        <v>144327</v>
      </c>
      <c r="AN1083" s="22">
        <v>1587600</v>
      </c>
      <c r="AP1083" t="s">
        <v>84</v>
      </c>
      <c r="AQ1083">
        <v>30</v>
      </c>
      <c r="AR1083" t="s">
        <v>221</v>
      </c>
      <c r="AS1083" t="s">
        <v>273</v>
      </c>
      <c r="AT1083" t="b">
        <v>0</v>
      </c>
      <c r="AU1083" t="s">
        <v>81</v>
      </c>
      <c r="AW1083" t="s">
        <v>222</v>
      </c>
      <c r="AY1083" t="s">
        <v>85</v>
      </c>
      <c r="AZ1083" t="b">
        <v>0</v>
      </c>
      <c r="BE1083" t="b">
        <v>0</v>
      </c>
      <c r="BF1083" t="b">
        <v>0</v>
      </c>
      <c r="BI1083">
        <v>0</v>
      </c>
      <c r="BJ1083" s="20">
        <v>0</v>
      </c>
      <c r="BK1083" s="23">
        <v>1587600</v>
      </c>
      <c r="BP1083" t="s">
        <v>181</v>
      </c>
      <c r="BS1083">
        <v>0</v>
      </c>
      <c r="BW1083" s="24" t="str">
        <f ca="1">VLOOKUP(BX1083,Data!B:D,3,0)</f>
        <v>김화니</v>
      </c>
      <c r="BX1083" s="24" t="str">
        <f>IFERROR(VLOOKUP(M1083, 할인점점포등록!E:I, 5, 0), M1083)</f>
        <v>동원약품중부</v>
      </c>
    </row>
    <row r="1084" spans="3:76" ht="16.5" customHeight="1" x14ac:dyDescent="0.3">
      <c r="C1084" t="b">
        <v>1</v>
      </c>
      <c r="E1084" t="s">
        <v>211</v>
      </c>
      <c r="F1084">
        <v>202610130004</v>
      </c>
      <c r="G1084" s="21">
        <v>46308</v>
      </c>
      <c r="H1084" t="s">
        <v>82</v>
      </c>
      <c r="I1084" t="s">
        <v>83</v>
      </c>
      <c r="J1084" s="20" t="s">
        <v>212</v>
      </c>
      <c r="K1084" s="20" t="s">
        <v>213</v>
      </c>
      <c r="L1084" t="s">
        <v>363</v>
      </c>
      <c r="M1084" s="20" t="s">
        <v>363</v>
      </c>
      <c r="O1084" t="s">
        <v>364</v>
      </c>
      <c r="P1084" t="s">
        <v>363</v>
      </c>
      <c r="R1084" t="b">
        <v>0</v>
      </c>
      <c r="S1084" t="s">
        <v>343</v>
      </c>
      <c r="T1084" t="s">
        <v>325</v>
      </c>
      <c r="U1084">
        <v>100</v>
      </c>
      <c r="V1084" t="s">
        <v>218</v>
      </c>
      <c r="W1084" t="s">
        <v>219</v>
      </c>
      <c r="X1084" t="s">
        <v>225</v>
      </c>
      <c r="Z1084" t="s">
        <v>84</v>
      </c>
      <c r="AA1084" s="1">
        <v>175100</v>
      </c>
      <c r="AB1084" s="1">
        <v>157590</v>
      </c>
      <c r="AC1084">
        <v>3</v>
      </c>
      <c r="AD1084" t="b">
        <v>1</v>
      </c>
      <c r="AE1084">
        <v>10</v>
      </c>
      <c r="AF1084" t="s">
        <v>9</v>
      </c>
      <c r="AG1084">
        <v>1</v>
      </c>
      <c r="AH1084" s="1">
        <v>157590</v>
      </c>
      <c r="AI1084" s="1">
        <v>429791</v>
      </c>
      <c r="AJ1084" s="1">
        <v>42979</v>
      </c>
      <c r="AK1084" s="1">
        <v>472770</v>
      </c>
      <c r="AL1084" s="2">
        <v>429791</v>
      </c>
      <c r="AM1084" s="2">
        <v>42979</v>
      </c>
      <c r="AN1084" s="22">
        <v>472770</v>
      </c>
      <c r="AP1084" t="s">
        <v>84</v>
      </c>
      <c r="AQ1084">
        <v>3</v>
      </c>
      <c r="AR1084" t="s">
        <v>221</v>
      </c>
      <c r="AS1084" t="s">
        <v>344</v>
      </c>
      <c r="AT1084" t="b">
        <v>0</v>
      </c>
      <c r="AU1084" t="s">
        <v>81</v>
      </c>
      <c r="AW1084" t="s">
        <v>222</v>
      </c>
      <c r="AY1084" t="s">
        <v>85</v>
      </c>
      <c r="AZ1084" t="b">
        <v>0</v>
      </c>
      <c r="BE1084" t="b">
        <v>0</v>
      </c>
      <c r="BF1084" t="b">
        <v>0</v>
      </c>
      <c r="BI1084">
        <v>0</v>
      </c>
      <c r="BJ1084" s="20">
        <v>0</v>
      </c>
      <c r="BK1084" s="23">
        <v>472770</v>
      </c>
      <c r="BP1084" t="s">
        <v>181</v>
      </c>
      <c r="BS1084">
        <v>0</v>
      </c>
      <c r="BW1084" s="24" t="str">
        <f ca="1">VLOOKUP(BX1084,Data!B:D,3,0)</f>
        <v>김화니</v>
      </c>
      <c r="BX1084" s="24" t="str">
        <f>IFERROR(VLOOKUP(M1084, 할인점점포등록!E:I, 5, 0), M1084)</f>
        <v>백제약품영남본부</v>
      </c>
    </row>
    <row r="1085" spans="3:76" ht="16.5" customHeight="1" x14ac:dyDescent="0.3">
      <c r="C1085" t="b">
        <v>1</v>
      </c>
      <c r="E1085" t="s">
        <v>211</v>
      </c>
      <c r="F1085">
        <v>202610130004</v>
      </c>
      <c r="G1085" s="21">
        <v>46308</v>
      </c>
      <c r="H1085" t="s">
        <v>82</v>
      </c>
      <c r="I1085" t="s">
        <v>83</v>
      </c>
      <c r="J1085" s="20" t="s">
        <v>212</v>
      </c>
      <c r="K1085" s="20" t="s">
        <v>213</v>
      </c>
      <c r="L1085" t="s">
        <v>363</v>
      </c>
      <c r="M1085" s="20" t="s">
        <v>363</v>
      </c>
      <c r="O1085" t="s">
        <v>364</v>
      </c>
      <c r="P1085" t="s">
        <v>363</v>
      </c>
      <c r="R1085" t="b">
        <v>0</v>
      </c>
      <c r="S1085" t="s">
        <v>453</v>
      </c>
      <c r="T1085" t="s">
        <v>454</v>
      </c>
      <c r="U1085">
        <v>30</v>
      </c>
      <c r="V1085" t="s">
        <v>234</v>
      </c>
      <c r="W1085" t="s">
        <v>235</v>
      </c>
      <c r="X1085" t="s">
        <v>446</v>
      </c>
      <c r="Z1085" t="s">
        <v>84</v>
      </c>
      <c r="AA1085" s="1">
        <v>18900</v>
      </c>
      <c r="AB1085" s="1">
        <v>17010</v>
      </c>
      <c r="AC1085">
        <v>3</v>
      </c>
      <c r="AD1085" t="b">
        <v>1</v>
      </c>
      <c r="AE1085">
        <v>10</v>
      </c>
      <c r="AF1085" t="s">
        <v>9</v>
      </c>
      <c r="AG1085">
        <v>1</v>
      </c>
      <c r="AH1085" s="1">
        <v>17010</v>
      </c>
      <c r="AI1085" s="1">
        <v>46391</v>
      </c>
      <c r="AJ1085" s="1">
        <v>4639</v>
      </c>
      <c r="AK1085" s="1">
        <v>51030</v>
      </c>
      <c r="AL1085" s="2">
        <v>46391</v>
      </c>
      <c r="AM1085" s="2">
        <v>4639</v>
      </c>
      <c r="AN1085" s="22">
        <v>51030</v>
      </c>
      <c r="AP1085" t="s">
        <v>84</v>
      </c>
      <c r="AQ1085">
        <v>3</v>
      </c>
      <c r="AR1085" t="s">
        <v>221</v>
      </c>
      <c r="AS1085">
        <v>24002</v>
      </c>
      <c r="AT1085" t="b">
        <v>0</v>
      </c>
      <c r="AU1085" t="s">
        <v>81</v>
      </c>
      <c r="AW1085" t="s">
        <v>222</v>
      </c>
      <c r="AY1085" t="s">
        <v>85</v>
      </c>
      <c r="AZ1085" t="b">
        <v>0</v>
      </c>
      <c r="BE1085" t="b">
        <v>0</v>
      </c>
      <c r="BF1085" t="b">
        <v>0</v>
      </c>
      <c r="BI1085">
        <v>0</v>
      </c>
      <c r="BJ1085" s="20">
        <v>0</v>
      </c>
      <c r="BK1085" s="23">
        <v>51030</v>
      </c>
      <c r="BP1085" t="s">
        <v>181</v>
      </c>
      <c r="BS1085">
        <v>0</v>
      </c>
      <c r="BW1085" s="24" t="str">
        <f ca="1">VLOOKUP(BX1085,Data!B:D,3,0)</f>
        <v>김화니</v>
      </c>
      <c r="BX1085" s="24" t="str">
        <f>IFERROR(VLOOKUP(M1085, 할인점점포등록!E:I, 5, 0), M1085)</f>
        <v>백제약품영남본부</v>
      </c>
    </row>
    <row r="1086" spans="3:76" ht="16.5" customHeight="1" x14ac:dyDescent="0.3">
      <c r="C1086" t="b">
        <v>1</v>
      </c>
      <c r="E1086" t="s">
        <v>211</v>
      </c>
      <c r="F1086">
        <v>202610130004</v>
      </c>
      <c r="G1086" s="21">
        <v>46308</v>
      </c>
      <c r="H1086" t="s">
        <v>82</v>
      </c>
      <c r="I1086" t="s">
        <v>83</v>
      </c>
      <c r="J1086" s="20" t="s">
        <v>212</v>
      </c>
      <c r="K1086" s="20" t="s">
        <v>213</v>
      </c>
      <c r="L1086" t="s">
        <v>363</v>
      </c>
      <c r="M1086" s="20" t="s">
        <v>363</v>
      </c>
      <c r="O1086" t="s">
        <v>364</v>
      </c>
      <c r="P1086" t="s">
        <v>363</v>
      </c>
      <c r="R1086" t="b">
        <v>0</v>
      </c>
      <c r="S1086" t="s">
        <v>294</v>
      </c>
      <c r="T1086" t="s">
        <v>295</v>
      </c>
      <c r="U1086">
        <v>21</v>
      </c>
      <c r="V1086" t="s">
        <v>218</v>
      </c>
      <c r="W1086" t="s">
        <v>219</v>
      </c>
      <c r="X1086" t="s">
        <v>225</v>
      </c>
      <c r="Z1086" t="s">
        <v>84</v>
      </c>
      <c r="AA1086" s="1">
        <v>25200</v>
      </c>
      <c r="AB1086" s="1">
        <v>22680</v>
      </c>
      <c r="AC1086">
        <v>50</v>
      </c>
      <c r="AD1086" t="b">
        <v>1</v>
      </c>
      <c r="AE1086">
        <v>10</v>
      </c>
      <c r="AF1086" t="s">
        <v>9</v>
      </c>
      <c r="AG1086">
        <v>1</v>
      </c>
      <c r="AH1086" s="1">
        <v>22680</v>
      </c>
      <c r="AI1086" s="1">
        <v>1030909</v>
      </c>
      <c r="AJ1086" s="1">
        <v>103091</v>
      </c>
      <c r="AK1086" s="1">
        <v>1134000</v>
      </c>
      <c r="AL1086" s="2">
        <v>1030909</v>
      </c>
      <c r="AM1086" s="2">
        <v>103091</v>
      </c>
      <c r="AN1086" s="22">
        <v>1134000</v>
      </c>
      <c r="AP1086" t="s">
        <v>84</v>
      </c>
      <c r="AQ1086">
        <v>50</v>
      </c>
      <c r="AR1086" t="s">
        <v>221</v>
      </c>
      <c r="AS1086">
        <v>26005</v>
      </c>
      <c r="AT1086" t="b">
        <v>0</v>
      </c>
      <c r="AU1086" t="s">
        <v>81</v>
      </c>
      <c r="AW1086" t="s">
        <v>222</v>
      </c>
      <c r="AY1086" t="s">
        <v>85</v>
      </c>
      <c r="AZ1086" t="b">
        <v>0</v>
      </c>
      <c r="BE1086" t="b">
        <v>0</v>
      </c>
      <c r="BF1086" t="b">
        <v>0</v>
      </c>
      <c r="BI1086">
        <v>0</v>
      </c>
      <c r="BJ1086" s="20">
        <v>0</v>
      </c>
      <c r="BK1086" s="23">
        <v>1134000</v>
      </c>
      <c r="BP1086" t="s">
        <v>181</v>
      </c>
      <c r="BS1086">
        <v>0</v>
      </c>
      <c r="BW1086" s="24" t="str">
        <f ca="1">VLOOKUP(BX1086,Data!B:D,3,0)</f>
        <v>김화니</v>
      </c>
      <c r="BX1086" s="24" t="str">
        <f>IFERROR(VLOOKUP(M1086, 할인점점포등록!E:I, 5, 0), M1086)</f>
        <v>백제약품영남본부</v>
      </c>
    </row>
    <row r="1087" spans="3:76" ht="16.5" customHeight="1" x14ac:dyDescent="0.3">
      <c r="C1087" t="b">
        <v>1</v>
      </c>
      <c r="E1087" t="s">
        <v>211</v>
      </c>
      <c r="F1087">
        <v>202610130004</v>
      </c>
      <c r="G1087" s="21">
        <v>46308</v>
      </c>
      <c r="H1087" t="s">
        <v>82</v>
      </c>
      <c r="I1087" t="s">
        <v>83</v>
      </c>
      <c r="J1087" s="20" t="s">
        <v>212</v>
      </c>
      <c r="K1087" s="20" t="s">
        <v>213</v>
      </c>
      <c r="L1087" t="s">
        <v>363</v>
      </c>
      <c r="M1087" s="20" t="s">
        <v>363</v>
      </c>
      <c r="O1087" t="s">
        <v>364</v>
      </c>
      <c r="P1087" t="s">
        <v>363</v>
      </c>
      <c r="R1087" t="b">
        <v>0</v>
      </c>
      <c r="S1087" t="s">
        <v>245</v>
      </c>
      <c r="T1087" t="s">
        <v>246</v>
      </c>
      <c r="U1087">
        <v>300</v>
      </c>
      <c r="V1087" t="s">
        <v>218</v>
      </c>
      <c r="W1087" t="s">
        <v>219</v>
      </c>
      <c r="X1087" t="s">
        <v>225</v>
      </c>
      <c r="Z1087" t="s">
        <v>84</v>
      </c>
      <c r="AA1087" s="1">
        <v>61500</v>
      </c>
      <c r="AB1087" s="1">
        <v>55350</v>
      </c>
      <c r="AC1087">
        <v>10</v>
      </c>
      <c r="AD1087" t="b">
        <v>1</v>
      </c>
      <c r="AE1087">
        <v>10</v>
      </c>
      <c r="AF1087" t="s">
        <v>9</v>
      </c>
      <c r="AG1087">
        <v>1</v>
      </c>
      <c r="AH1087" s="1">
        <v>55350</v>
      </c>
      <c r="AI1087" s="1">
        <v>503182</v>
      </c>
      <c r="AJ1087" s="1">
        <v>50318</v>
      </c>
      <c r="AK1087" s="1">
        <v>553500</v>
      </c>
      <c r="AL1087" s="2">
        <v>503182</v>
      </c>
      <c r="AM1087" s="2">
        <v>50318</v>
      </c>
      <c r="AN1087" s="22">
        <v>553500</v>
      </c>
      <c r="AP1087" t="s">
        <v>84</v>
      </c>
      <c r="AQ1087">
        <v>10</v>
      </c>
      <c r="AR1087" t="s">
        <v>221</v>
      </c>
      <c r="AS1087" t="s">
        <v>273</v>
      </c>
      <c r="AT1087" t="b">
        <v>0</v>
      </c>
      <c r="AU1087" t="s">
        <v>81</v>
      </c>
      <c r="AW1087" t="s">
        <v>222</v>
      </c>
      <c r="AY1087" t="s">
        <v>85</v>
      </c>
      <c r="AZ1087" t="b">
        <v>0</v>
      </c>
      <c r="BE1087" t="b">
        <v>0</v>
      </c>
      <c r="BF1087" t="b">
        <v>0</v>
      </c>
      <c r="BI1087">
        <v>0</v>
      </c>
      <c r="BJ1087" s="23">
        <v>0</v>
      </c>
      <c r="BK1087" s="23">
        <v>553500</v>
      </c>
      <c r="BP1087" t="s">
        <v>181</v>
      </c>
      <c r="BS1087">
        <v>0</v>
      </c>
      <c r="BW1087" s="24" t="str">
        <f ca="1">VLOOKUP(BX1087,Data!B:D,3,0)</f>
        <v>김화니</v>
      </c>
      <c r="BX1087" s="24" t="str">
        <f>IFERROR(VLOOKUP(M1087, 할인점점포등록!E:I, 5, 0), M1087)</f>
        <v>백제약품영남본부</v>
      </c>
    </row>
    <row r="1088" spans="3:76" ht="16.5" customHeight="1" x14ac:dyDescent="0.3">
      <c r="C1088" t="b">
        <v>1</v>
      </c>
      <c r="E1088" t="s">
        <v>211</v>
      </c>
      <c r="F1088">
        <v>202610130004</v>
      </c>
      <c r="G1088" s="21">
        <v>46308</v>
      </c>
      <c r="H1088" t="s">
        <v>82</v>
      </c>
      <c r="I1088" t="s">
        <v>83</v>
      </c>
      <c r="J1088" s="20" t="s">
        <v>212</v>
      </c>
      <c r="K1088" s="20" t="s">
        <v>213</v>
      </c>
      <c r="L1088" t="s">
        <v>363</v>
      </c>
      <c r="M1088" s="20" t="s">
        <v>363</v>
      </c>
      <c r="O1088" t="s">
        <v>364</v>
      </c>
      <c r="P1088" t="s">
        <v>363</v>
      </c>
      <c r="R1088" t="b">
        <v>0</v>
      </c>
      <c r="S1088" t="s">
        <v>296</v>
      </c>
      <c r="T1088" t="s">
        <v>297</v>
      </c>
      <c r="U1088">
        <v>300</v>
      </c>
      <c r="V1088" t="s">
        <v>234</v>
      </c>
      <c r="W1088" t="s">
        <v>235</v>
      </c>
      <c r="X1088" t="s">
        <v>236</v>
      </c>
      <c r="Z1088" t="s">
        <v>84</v>
      </c>
      <c r="AA1088" s="1">
        <v>43500</v>
      </c>
      <c r="AB1088" s="1">
        <v>39150</v>
      </c>
      <c r="AC1088">
        <v>1</v>
      </c>
      <c r="AD1088" t="b">
        <v>1</v>
      </c>
      <c r="AE1088">
        <v>10</v>
      </c>
      <c r="AF1088" t="s">
        <v>9</v>
      </c>
      <c r="AG1088">
        <v>1</v>
      </c>
      <c r="AH1088" s="1">
        <v>39150</v>
      </c>
      <c r="AI1088" s="1">
        <v>35591</v>
      </c>
      <c r="AJ1088" s="1">
        <v>3559</v>
      </c>
      <c r="AK1088" s="1">
        <v>39150</v>
      </c>
      <c r="AL1088" s="2">
        <v>35591</v>
      </c>
      <c r="AM1088" s="2">
        <v>3559</v>
      </c>
      <c r="AN1088" s="22">
        <v>39150</v>
      </c>
      <c r="AP1088" t="s">
        <v>84</v>
      </c>
      <c r="AQ1088">
        <v>1</v>
      </c>
      <c r="AR1088" t="s">
        <v>221</v>
      </c>
      <c r="AS1088">
        <v>24003</v>
      </c>
      <c r="AT1088" t="b">
        <v>0</v>
      </c>
      <c r="AU1088" t="s">
        <v>81</v>
      </c>
      <c r="AW1088" t="s">
        <v>222</v>
      </c>
      <c r="AY1088" t="s">
        <v>85</v>
      </c>
      <c r="AZ1088" t="b">
        <v>0</v>
      </c>
      <c r="BE1088" t="b">
        <v>0</v>
      </c>
      <c r="BF1088" t="b">
        <v>0</v>
      </c>
      <c r="BI1088">
        <v>0</v>
      </c>
      <c r="BJ1088" s="23">
        <v>0</v>
      </c>
      <c r="BK1088" s="23">
        <v>39150</v>
      </c>
      <c r="BP1088" t="s">
        <v>181</v>
      </c>
      <c r="BS1088">
        <v>0</v>
      </c>
      <c r="BW1088" s="24" t="str">
        <f ca="1">VLOOKUP(BX1088,Data!B:D,3,0)</f>
        <v>김화니</v>
      </c>
      <c r="BX1088" s="24" t="str">
        <f>IFERROR(VLOOKUP(M1088, 할인점점포등록!E:I, 5, 0), M1088)</f>
        <v>백제약품영남본부</v>
      </c>
    </row>
    <row r="1089" spans="3:76" ht="16.5" customHeight="1" x14ac:dyDescent="0.3">
      <c r="C1089" t="b">
        <v>1</v>
      </c>
      <c r="E1089" t="s">
        <v>211</v>
      </c>
      <c r="F1089">
        <v>202610130004</v>
      </c>
      <c r="G1089" s="21">
        <v>46308</v>
      </c>
      <c r="H1089" t="s">
        <v>82</v>
      </c>
      <c r="I1089" t="s">
        <v>83</v>
      </c>
      <c r="J1089" s="20" t="s">
        <v>212</v>
      </c>
      <c r="K1089" s="20" t="s">
        <v>213</v>
      </c>
      <c r="L1089" t="s">
        <v>363</v>
      </c>
      <c r="M1089" s="20" t="s">
        <v>363</v>
      </c>
      <c r="O1089" t="s">
        <v>364</v>
      </c>
      <c r="P1089" t="s">
        <v>363</v>
      </c>
      <c r="R1089" t="b">
        <v>0</v>
      </c>
      <c r="S1089" t="s">
        <v>223</v>
      </c>
      <c r="T1089" t="s">
        <v>224</v>
      </c>
      <c r="U1089">
        <v>300</v>
      </c>
      <c r="V1089" t="s">
        <v>218</v>
      </c>
      <c r="W1089" t="s">
        <v>219</v>
      </c>
      <c r="X1089" t="s">
        <v>225</v>
      </c>
      <c r="Z1089" t="s">
        <v>84</v>
      </c>
      <c r="AA1089" s="1">
        <v>44400</v>
      </c>
      <c r="AB1089" s="1">
        <v>39960</v>
      </c>
      <c r="AC1089">
        <v>10</v>
      </c>
      <c r="AD1089" t="b">
        <v>1</v>
      </c>
      <c r="AE1089">
        <v>10</v>
      </c>
      <c r="AF1089" t="s">
        <v>9</v>
      </c>
      <c r="AG1089">
        <v>1</v>
      </c>
      <c r="AH1089" s="1">
        <v>39960</v>
      </c>
      <c r="AI1089" s="1">
        <v>363273</v>
      </c>
      <c r="AJ1089" s="1">
        <v>36327</v>
      </c>
      <c r="AK1089" s="1">
        <v>399600</v>
      </c>
      <c r="AL1089" s="2">
        <v>363273</v>
      </c>
      <c r="AM1089" s="2">
        <v>36327</v>
      </c>
      <c r="AN1089" s="22">
        <v>399600</v>
      </c>
      <c r="AP1089" t="s">
        <v>84</v>
      </c>
      <c r="AQ1089">
        <v>10</v>
      </c>
      <c r="AR1089" t="s">
        <v>221</v>
      </c>
      <c r="AS1089" t="s">
        <v>1064</v>
      </c>
      <c r="AT1089" t="b">
        <v>0</v>
      </c>
      <c r="AU1089" t="s">
        <v>81</v>
      </c>
      <c r="AW1089" t="s">
        <v>222</v>
      </c>
      <c r="AY1089" t="s">
        <v>85</v>
      </c>
      <c r="AZ1089" t="b">
        <v>0</v>
      </c>
      <c r="BE1089" t="b">
        <v>0</v>
      </c>
      <c r="BF1089" t="b">
        <v>0</v>
      </c>
      <c r="BI1089">
        <v>0</v>
      </c>
      <c r="BJ1089" s="20">
        <v>0</v>
      </c>
      <c r="BK1089" s="23">
        <v>399600</v>
      </c>
      <c r="BP1089" t="s">
        <v>181</v>
      </c>
      <c r="BS1089">
        <v>0</v>
      </c>
      <c r="BW1089" s="24" t="str">
        <f ca="1">VLOOKUP(BX1089,Data!B:D,3,0)</f>
        <v>김화니</v>
      </c>
      <c r="BX1089" s="24" t="str">
        <f>IFERROR(VLOOKUP(M1089, 할인점점포등록!E:I, 5, 0), M1089)</f>
        <v>백제약품영남본부</v>
      </c>
    </row>
    <row r="1090" spans="3:76" ht="16.5" customHeight="1" x14ac:dyDescent="0.3">
      <c r="C1090" t="b">
        <v>1</v>
      </c>
      <c r="E1090" t="s">
        <v>211</v>
      </c>
      <c r="F1090">
        <v>202610130004</v>
      </c>
      <c r="G1090" s="21">
        <v>46308</v>
      </c>
      <c r="H1090" t="s">
        <v>82</v>
      </c>
      <c r="I1090" t="s">
        <v>83</v>
      </c>
      <c r="J1090" s="20" t="s">
        <v>212</v>
      </c>
      <c r="K1090" s="20" t="s">
        <v>213</v>
      </c>
      <c r="L1090" t="s">
        <v>363</v>
      </c>
      <c r="M1090" s="20" t="s">
        <v>363</v>
      </c>
      <c r="O1090" t="s">
        <v>364</v>
      </c>
      <c r="P1090" t="s">
        <v>363</v>
      </c>
      <c r="R1090" t="b">
        <v>0</v>
      </c>
      <c r="S1090" t="s">
        <v>267</v>
      </c>
      <c r="T1090" t="s">
        <v>224</v>
      </c>
      <c r="U1090">
        <v>30</v>
      </c>
      <c r="V1090" t="s">
        <v>218</v>
      </c>
      <c r="W1090" t="s">
        <v>219</v>
      </c>
      <c r="X1090" t="s">
        <v>225</v>
      </c>
      <c r="Z1090" t="s">
        <v>84</v>
      </c>
      <c r="AA1090" s="1">
        <v>4440</v>
      </c>
      <c r="AB1090" s="1">
        <v>3996</v>
      </c>
      <c r="AC1090">
        <v>10</v>
      </c>
      <c r="AD1090" t="b">
        <v>1</v>
      </c>
      <c r="AE1090">
        <v>10</v>
      </c>
      <c r="AF1090" t="s">
        <v>9</v>
      </c>
      <c r="AG1090">
        <v>1</v>
      </c>
      <c r="AH1090" s="1">
        <v>3996</v>
      </c>
      <c r="AI1090" s="1">
        <v>36327</v>
      </c>
      <c r="AJ1090" s="1">
        <v>3633</v>
      </c>
      <c r="AK1090" s="1">
        <v>39960</v>
      </c>
      <c r="AL1090" s="2">
        <v>36327</v>
      </c>
      <c r="AM1090" s="2">
        <v>3633</v>
      </c>
      <c r="AN1090" s="22">
        <v>39960</v>
      </c>
      <c r="AP1090" t="s">
        <v>84</v>
      </c>
      <c r="AQ1090">
        <v>10</v>
      </c>
      <c r="AR1090" t="s">
        <v>221</v>
      </c>
      <c r="AS1090" t="s">
        <v>268</v>
      </c>
      <c r="AT1090" t="b">
        <v>0</v>
      </c>
      <c r="AU1090" t="s">
        <v>81</v>
      </c>
      <c r="AW1090" t="s">
        <v>222</v>
      </c>
      <c r="AY1090" t="s">
        <v>85</v>
      </c>
      <c r="AZ1090" t="b">
        <v>0</v>
      </c>
      <c r="BE1090" t="b">
        <v>0</v>
      </c>
      <c r="BF1090" t="b">
        <v>0</v>
      </c>
      <c r="BI1090">
        <v>0</v>
      </c>
      <c r="BJ1090" s="20">
        <v>0</v>
      </c>
      <c r="BK1090" s="23">
        <v>39960</v>
      </c>
      <c r="BP1090" t="s">
        <v>181</v>
      </c>
      <c r="BS1090">
        <v>0</v>
      </c>
      <c r="BW1090" s="24" t="str">
        <f ca="1">VLOOKUP(BX1090,Data!B:D,3,0)</f>
        <v>김화니</v>
      </c>
      <c r="BX1090" s="24" t="str">
        <f>IFERROR(VLOOKUP(M1090, 할인점점포등록!E:I, 5, 0), M1090)</f>
        <v>백제약품영남본부</v>
      </c>
    </row>
    <row r="1091" spans="3:76" ht="16.5" customHeight="1" x14ac:dyDescent="0.3">
      <c r="C1091" t="b">
        <v>1</v>
      </c>
      <c r="E1091" t="s">
        <v>211</v>
      </c>
      <c r="F1091">
        <v>202610130004</v>
      </c>
      <c r="G1091" s="21">
        <v>46308</v>
      </c>
      <c r="H1091" t="s">
        <v>82</v>
      </c>
      <c r="I1091" t="s">
        <v>83</v>
      </c>
      <c r="J1091" s="20" t="s">
        <v>212</v>
      </c>
      <c r="K1091" s="20" t="s">
        <v>213</v>
      </c>
      <c r="L1091" t="s">
        <v>363</v>
      </c>
      <c r="M1091" s="20" t="s">
        <v>363</v>
      </c>
      <c r="O1091" t="s">
        <v>364</v>
      </c>
      <c r="P1091" t="s">
        <v>363</v>
      </c>
      <c r="R1091" t="b">
        <v>0</v>
      </c>
      <c r="S1091" t="s">
        <v>367</v>
      </c>
      <c r="T1091" t="s">
        <v>368</v>
      </c>
      <c r="U1091">
        <v>100</v>
      </c>
      <c r="V1091" t="s">
        <v>234</v>
      </c>
      <c r="W1091" t="s">
        <v>235</v>
      </c>
      <c r="X1091" t="s">
        <v>236</v>
      </c>
      <c r="Z1091" t="s">
        <v>84</v>
      </c>
      <c r="AA1091" s="1">
        <v>30000</v>
      </c>
      <c r="AB1091" s="1">
        <v>27000</v>
      </c>
      <c r="AC1091">
        <v>15</v>
      </c>
      <c r="AD1091" t="b">
        <v>1</v>
      </c>
      <c r="AE1091">
        <v>10</v>
      </c>
      <c r="AF1091" t="s">
        <v>9</v>
      </c>
      <c r="AG1091">
        <v>1</v>
      </c>
      <c r="AH1091" s="1">
        <v>27000</v>
      </c>
      <c r="AI1091" s="1">
        <v>368182</v>
      </c>
      <c r="AJ1091" s="1">
        <v>36818</v>
      </c>
      <c r="AK1091" s="1">
        <v>405000</v>
      </c>
      <c r="AL1091" s="2">
        <v>368182</v>
      </c>
      <c r="AM1091" s="2">
        <v>36818</v>
      </c>
      <c r="AN1091" s="22">
        <v>405000</v>
      </c>
      <c r="AP1091" t="s">
        <v>84</v>
      </c>
      <c r="AQ1091">
        <v>15</v>
      </c>
      <c r="AR1091" t="s">
        <v>221</v>
      </c>
      <c r="AS1091">
        <v>25003</v>
      </c>
      <c r="AT1091" t="b">
        <v>0</v>
      </c>
      <c r="AU1091" t="s">
        <v>81</v>
      </c>
      <c r="AW1091" t="s">
        <v>222</v>
      </c>
      <c r="AY1091" t="s">
        <v>85</v>
      </c>
      <c r="AZ1091" t="b">
        <v>0</v>
      </c>
      <c r="BE1091" t="b">
        <v>0</v>
      </c>
      <c r="BF1091" t="b">
        <v>0</v>
      </c>
      <c r="BI1091">
        <v>0</v>
      </c>
      <c r="BJ1091" s="20">
        <v>0</v>
      </c>
      <c r="BK1091" s="23">
        <v>405000</v>
      </c>
      <c r="BP1091" t="s">
        <v>181</v>
      </c>
      <c r="BS1091">
        <v>0</v>
      </c>
      <c r="BW1091" s="24" t="str">
        <f ca="1">VLOOKUP(BX1091,Data!B:D,3,0)</f>
        <v>김화니</v>
      </c>
      <c r="BX1091" s="24" t="str">
        <f>IFERROR(VLOOKUP(M1091, 할인점점포등록!E:I, 5, 0), M1091)</f>
        <v>백제약품영남본부</v>
      </c>
    </row>
    <row r="1092" spans="3:76" ht="16.5" customHeight="1" x14ac:dyDescent="0.3">
      <c r="C1092" t="b">
        <v>1</v>
      </c>
      <c r="E1092" t="s">
        <v>211</v>
      </c>
      <c r="F1092">
        <v>202610130004</v>
      </c>
      <c r="G1092" s="21">
        <v>46308</v>
      </c>
      <c r="H1092" t="s">
        <v>82</v>
      </c>
      <c r="I1092" t="s">
        <v>83</v>
      </c>
      <c r="J1092" s="20" t="s">
        <v>212</v>
      </c>
      <c r="K1092" s="20" t="s">
        <v>213</v>
      </c>
      <c r="L1092" t="s">
        <v>363</v>
      </c>
      <c r="M1092" s="20" t="s">
        <v>363</v>
      </c>
      <c r="O1092" t="s">
        <v>364</v>
      </c>
      <c r="P1092" t="s">
        <v>363</v>
      </c>
      <c r="R1092" t="b">
        <v>0</v>
      </c>
      <c r="S1092" t="s">
        <v>371</v>
      </c>
      <c r="T1092" t="s">
        <v>372</v>
      </c>
      <c r="U1092">
        <v>30</v>
      </c>
      <c r="V1092" t="s">
        <v>234</v>
      </c>
      <c r="W1092" t="s">
        <v>235</v>
      </c>
      <c r="X1092" t="s">
        <v>236</v>
      </c>
      <c r="Z1092" t="s">
        <v>84</v>
      </c>
      <c r="AA1092" s="1">
        <v>10020</v>
      </c>
      <c r="AB1092" s="1">
        <v>9018</v>
      </c>
      <c r="AC1092">
        <v>10</v>
      </c>
      <c r="AD1092" t="b">
        <v>1</v>
      </c>
      <c r="AE1092">
        <v>10</v>
      </c>
      <c r="AF1092" t="s">
        <v>9</v>
      </c>
      <c r="AG1092">
        <v>1</v>
      </c>
      <c r="AH1092" s="1">
        <v>9018</v>
      </c>
      <c r="AI1092" s="1">
        <v>81982</v>
      </c>
      <c r="AJ1092" s="1">
        <v>8198</v>
      </c>
      <c r="AK1092" s="1">
        <v>90180</v>
      </c>
      <c r="AL1092" s="2">
        <v>81982</v>
      </c>
      <c r="AM1092" s="2">
        <v>8198</v>
      </c>
      <c r="AN1092" s="22">
        <v>90180</v>
      </c>
      <c r="AP1092" t="s">
        <v>84</v>
      </c>
      <c r="AQ1092">
        <v>10</v>
      </c>
      <c r="AR1092" t="s">
        <v>221</v>
      </c>
      <c r="AS1092">
        <v>25001</v>
      </c>
      <c r="AT1092" t="b">
        <v>0</v>
      </c>
      <c r="AU1092" t="s">
        <v>81</v>
      </c>
      <c r="AW1092" t="s">
        <v>222</v>
      </c>
      <c r="AY1092" t="s">
        <v>85</v>
      </c>
      <c r="AZ1092" t="b">
        <v>0</v>
      </c>
      <c r="BE1092" t="b">
        <v>0</v>
      </c>
      <c r="BF1092" t="b">
        <v>0</v>
      </c>
      <c r="BI1092">
        <v>0</v>
      </c>
      <c r="BJ1092" s="20">
        <v>0</v>
      </c>
      <c r="BK1092" s="23">
        <v>90180</v>
      </c>
      <c r="BP1092" t="s">
        <v>181</v>
      </c>
      <c r="BS1092">
        <v>0</v>
      </c>
      <c r="BW1092" s="24" t="str">
        <f ca="1">VLOOKUP(BX1092,Data!B:D,3,0)</f>
        <v>김화니</v>
      </c>
      <c r="BX1092" s="24" t="str">
        <f>IFERROR(VLOOKUP(M1092, 할인점점포등록!E:I, 5, 0), M1092)</f>
        <v>백제약품영남본부</v>
      </c>
    </row>
    <row r="1093" spans="3:76" ht="16.5" customHeight="1" x14ac:dyDescent="0.3">
      <c r="C1093" t="b">
        <v>1</v>
      </c>
      <c r="E1093" t="s">
        <v>211</v>
      </c>
      <c r="F1093">
        <v>202610130004</v>
      </c>
      <c r="G1093" s="21">
        <v>46308</v>
      </c>
      <c r="H1093" t="s">
        <v>82</v>
      </c>
      <c r="I1093" t="s">
        <v>83</v>
      </c>
      <c r="J1093" s="20" t="s">
        <v>212</v>
      </c>
      <c r="K1093" s="20" t="s">
        <v>213</v>
      </c>
      <c r="L1093" t="s">
        <v>363</v>
      </c>
      <c r="M1093" s="20" t="s">
        <v>363</v>
      </c>
      <c r="O1093" t="s">
        <v>364</v>
      </c>
      <c r="P1093" t="s">
        <v>363</v>
      </c>
      <c r="R1093" t="b">
        <v>0</v>
      </c>
      <c r="S1093" t="s">
        <v>1005</v>
      </c>
      <c r="T1093" t="s">
        <v>1006</v>
      </c>
      <c r="U1093">
        <v>10</v>
      </c>
      <c r="V1093" t="s">
        <v>218</v>
      </c>
      <c r="W1093" t="s">
        <v>256</v>
      </c>
      <c r="X1093" t="s">
        <v>257</v>
      </c>
      <c r="Z1093" t="s">
        <v>84</v>
      </c>
      <c r="AA1093" s="1">
        <v>5100</v>
      </c>
      <c r="AB1093" s="1">
        <v>4590</v>
      </c>
      <c r="AC1093">
        <v>20</v>
      </c>
      <c r="AD1093" t="b">
        <v>1</v>
      </c>
      <c r="AE1093">
        <v>10</v>
      </c>
      <c r="AF1093" t="s">
        <v>9</v>
      </c>
      <c r="AG1093">
        <v>1</v>
      </c>
      <c r="AH1093" s="1">
        <v>4590</v>
      </c>
      <c r="AI1093" s="1">
        <v>83455</v>
      </c>
      <c r="AJ1093" s="1">
        <v>8345</v>
      </c>
      <c r="AK1093" s="1">
        <v>91800</v>
      </c>
      <c r="AL1093" s="2">
        <v>83455</v>
      </c>
      <c r="AM1093" s="2">
        <v>8345</v>
      </c>
      <c r="AN1093" s="22">
        <v>91800</v>
      </c>
      <c r="AP1093" t="s">
        <v>84</v>
      </c>
      <c r="AQ1093">
        <v>20</v>
      </c>
      <c r="AR1093" t="s">
        <v>221</v>
      </c>
      <c r="AS1093">
        <v>26003</v>
      </c>
      <c r="AT1093" t="b">
        <v>0</v>
      </c>
      <c r="AU1093" t="s">
        <v>81</v>
      </c>
      <c r="AW1093" t="s">
        <v>222</v>
      </c>
      <c r="AY1093" t="s">
        <v>85</v>
      </c>
      <c r="AZ1093" t="b">
        <v>0</v>
      </c>
      <c r="BE1093" t="b">
        <v>0</v>
      </c>
      <c r="BF1093" t="b">
        <v>0</v>
      </c>
      <c r="BI1093">
        <v>0</v>
      </c>
      <c r="BJ1093" s="20">
        <v>0</v>
      </c>
      <c r="BK1093" s="23">
        <v>91800</v>
      </c>
      <c r="BP1093" t="s">
        <v>181</v>
      </c>
      <c r="BS1093">
        <v>0</v>
      </c>
      <c r="BW1093" s="24" t="str">
        <f ca="1">VLOOKUP(BX1093,Data!B:D,3,0)</f>
        <v>김화니</v>
      </c>
      <c r="BX1093" s="24" t="str">
        <f>IFERROR(VLOOKUP(M1093, 할인점점포등록!E:I, 5, 0), M1093)</f>
        <v>백제약품영남본부</v>
      </c>
    </row>
    <row r="1094" spans="3:76" ht="16.5" customHeight="1" x14ac:dyDescent="0.3">
      <c r="C1094" t="b">
        <v>1</v>
      </c>
      <c r="E1094" t="s">
        <v>211</v>
      </c>
      <c r="F1094">
        <v>202610130004</v>
      </c>
      <c r="G1094" s="21">
        <v>46308</v>
      </c>
      <c r="H1094" t="s">
        <v>82</v>
      </c>
      <c r="I1094" t="s">
        <v>83</v>
      </c>
      <c r="J1094" s="20" t="s">
        <v>212</v>
      </c>
      <c r="K1094" s="20" t="s">
        <v>213</v>
      </c>
      <c r="L1094" t="s">
        <v>363</v>
      </c>
      <c r="M1094" s="20" t="s">
        <v>363</v>
      </c>
      <c r="O1094" t="s">
        <v>364</v>
      </c>
      <c r="P1094" t="s">
        <v>363</v>
      </c>
      <c r="R1094" t="b">
        <v>0</v>
      </c>
      <c r="S1094" t="s">
        <v>373</v>
      </c>
      <c r="T1094" t="s">
        <v>374</v>
      </c>
      <c r="U1094">
        <v>1</v>
      </c>
      <c r="V1094" t="s">
        <v>234</v>
      </c>
      <c r="W1094" t="s">
        <v>375</v>
      </c>
      <c r="X1094" t="s">
        <v>376</v>
      </c>
      <c r="Z1094" t="s">
        <v>84</v>
      </c>
      <c r="AA1094" s="1">
        <v>9000</v>
      </c>
      <c r="AB1094" s="1">
        <v>8100</v>
      </c>
      <c r="AC1094">
        <v>20</v>
      </c>
      <c r="AD1094" t="b">
        <v>1</v>
      </c>
      <c r="AE1094">
        <v>10</v>
      </c>
      <c r="AF1094" t="s">
        <v>9</v>
      </c>
      <c r="AG1094">
        <v>1</v>
      </c>
      <c r="AH1094" s="1">
        <v>8100</v>
      </c>
      <c r="AI1094" s="1">
        <v>147273</v>
      </c>
      <c r="AJ1094" s="1">
        <v>14727</v>
      </c>
      <c r="AK1094" s="1">
        <v>162000</v>
      </c>
      <c r="AL1094" s="2">
        <v>147273</v>
      </c>
      <c r="AM1094" s="2">
        <v>14727</v>
      </c>
      <c r="AN1094" s="22">
        <v>162000</v>
      </c>
      <c r="AP1094" t="s">
        <v>84</v>
      </c>
      <c r="AQ1094">
        <v>20</v>
      </c>
      <c r="AR1094" t="s">
        <v>221</v>
      </c>
      <c r="AS1094">
        <v>25001</v>
      </c>
      <c r="AT1094" t="b">
        <v>0</v>
      </c>
      <c r="AU1094" t="s">
        <v>81</v>
      </c>
      <c r="AW1094" t="s">
        <v>222</v>
      </c>
      <c r="AY1094" t="s">
        <v>85</v>
      </c>
      <c r="AZ1094" t="b">
        <v>0</v>
      </c>
      <c r="BE1094" t="b">
        <v>0</v>
      </c>
      <c r="BF1094" t="b">
        <v>0</v>
      </c>
      <c r="BI1094">
        <v>0</v>
      </c>
      <c r="BJ1094" s="20">
        <v>0</v>
      </c>
      <c r="BK1094" s="23">
        <v>162000</v>
      </c>
      <c r="BP1094" t="s">
        <v>181</v>
      </c>
      <c r="BS1094">
        <v>0</v>
      </c>
      <c r="BW1094" s="24" t="str">
        <f ca="1">VLOOKUP(BX1094,Data!B:D,3,0)</f>
        <v>김화니</v>
      </c>
      <c r="BX1094" s="24" t="str">
        <f>IFERROR(VLOOKUP(M1094, 할인점점포등록!E:I, 5, 0), M1094)</f>
        <v>백제약품영남본부</v>
      </c>
    </row>
    <row r="1095" spans="3:76" ht="16.5" customHeight="1" x14ac:dyDescent="0.3">
      <c r="C1095" t="b">
        <v>1</v>
      </c>
      <c r="E1095" t="s">
        <v>211</v>
      </c>
      <c r="F1095">
        <v>202610130004</v>
      </c>
      <c r="G1095" s="21">
        <v>46308</v>
      </c>
      <c r="H1095" t="s">
        <v>82</v>
      </c>
      <c r="I1095" t="s">
        <v>83</v>
      </c>
      <c r="J1095" s="20" t="s">
        <v>212</v>
      </c>
      <c r="K1095" s="20" t="s">
        <v>213</v>
      </c>
      <c r="L1095" t="s">
        <v>363</v>
      </c>
      <c r="M1095" s="20" t="s">
        <v>363</v>
      </c>
      <c r="O1095" t="s">
        <v>364</v>
      </c>
      <c r="P1095" t="s">
        <v>363</v>
      </c>
      <c r="R1095" t="b">
        <v>0</v>
      </c>
      <c r="S1095" t="s">
        <v>272</v>
      </c>
      <c r="T1095" t="s">
        <v>230</v>
      </c>
      <c r="U1095">
        <v>300</v>
      </c>
      <c r="V1095" t="s">
        <v>218</v>
      </c>
      <c r="W1095" t="s">
        <v>219</v>
      </c>
      <c r="X1095" t="s">
        <v>225</v>
      </c>
      <c r="Z1095" t="s">
        <v>84</v>
      </c>
      <c r="AA1095" s="1">
        <v>37500</v>
      </c>
      <c r="AB1095" s="1">
        <v>33750</v>
      </c>
      <c r="AC1095">
        <v>5</v>
      </c>
      <c r="AD1095" t="b">
        <v>1</v>
      </c>
      <c r="AE1095">
        <v>10</v>
      </c>
      <c r="AF1095" t="s">
        <v>9</v>
      </c>
      <c r="AG1095">
        <v>1</v>
      </c>
      <c r="AH1095" s="1">
        <v>33750</v>
      </c>
      <c r="AI1095" s="1">
        <v>153409</v>
      </c>
      <c r="AJ1095" s="1">
        <v>15341</v>
      </c>
      <c r="AK1095" s="1">
        <v>168750</v>
      </c>
      <c r="AL1095" s="2">
        <v>153409</v>
      </c>
      <c r="AM1095" s="2">
        <v>15341</v>
      </c>
      <c r="AN1095" s="22">
        <v>168750</v>
      </c>
      <c r="AP1095" t="s">
        <v>84</v>
      </c>
      <c r="AQ1095">
        <v>5</v>
      </c>
      <c r="AR1095" t="s">
        <v>221</v>
      </c>
      <c r="AS1095" t="s">
        <v>1049</v>
      </c>
      <c r="AT1095" t="b">
        <v>0</v>
      </c>
      <c r="AU1095" t="s">
        <v>81</v>
      </c>
      <c r="AW1095" t="s">
        <v>222</v>
      </c>
      <c r="AY1095" t="s">
        <v>85</v>
      </c>
      <c r="AZ1095" t="b">
        <v>0</v>
      </c>
      <c r="BE1095" t="b">
        <v>0</v>
      </c>
      <c r="BF1095" t="b">
        <v>0</v>
      </c>
      <c r="BI1095">
        <v>0</v>
      </c>
      <c r="BJ1095" s="20">
        <v>0</v>
      </c>
      <c r="BK1095" s="23">
        <v>168750</v>
      </c>
      <c r="BP1095" t="s">
        <v>181</v>
      </c>
      <c r="BS1095">
        <v>0</v>
      </c>
      <c r="BW1095" s="24" t="str">
        <f ca="1">VLOOKUP(BX1095,Data!B:D,3,0)</f>
        <v>김화니</v>
      </c>
      <c r="BX1095" s="24" t="str">
        <f>IFERROR(VLOOKUP(M1095, 할인점점포등록!E:I, 5, 0), M1095)</f>
        <v>백제약품영남본부</v>
      </c>
    </row>
    <row r="1096" spans="3:76" ht="16.5" customHeight="1" x14ac:dyDescent="0.3">
      <c r="C1096" t="b">
        <v>1</v>
      </c>
      <c r="E1096" t="s">
        <v>211</v>
      </c>
      <c r="F1096">
        <v>202610130004</v>
      </c>
      <c r="G1096" s="21">
        <v>46308</v>
      </c>
      <c r="H1096" t="s">
        <v>82</v>
      </c>
      <c r="I1096" t="s">
        <v>83</v>
      </c>
      <c r="J1096" s="20" t="s">
        <v>212</v>
      </c>
      <c r="K1096" s="20" t="s">
        <v>213</v>
      </c>
      <c r="L1096" t="s">
        <v>363</v>
      </c>
      <c r="M1096" s="20" t="s">
        <v>363</v>
      </c>
      <c r="O1096" t="s">
        <v>364</v>
      </c>
      <c r="P1096" t="s">
        <v>363</v>
      </c>
      <c r="R1096" t="b">
        <v>0</v>
      </c>
      <c r="S1096" t="s">
        <v>216</v>
      </c>
      <c r="T1096" t="s">
        <v>217</v>
      </c>
      <c r="U1096">
        <v>90</v>
      </c>
      <c r="V1096" t="s">
        <v>218</v>
      </c>
      <c r="W1096" t="s">
        <v>219</v>
      </c>
      <c r="X1096" t="s">
        <v>220</v>
      </c>
      <c r="Z1096" t="s">
        <v>84</v>
      </c>
      <c r="AA1096" s="1">
        <v>36000</v>
      </c>
      <c r="AB1096" s="1">
        <v>32400</v>
      </c>
      <c r="AC1096">
        <v>30</v>
      </c>
      <c r="AD1096" t="b">
        <v>1</v>
      </c>
      <c r="AE1096">
        <v>10</v>
      </c>
      <c r="AF1096" t="s">
        <v>9</v>
      </c>
      <c r="AG1096">
        <v>1</v>
      </c>
      <c r="AH1096" s="1">
        <v>32400</v>
      </c>
      <c r="AI1096" s="1">
        <v>883636</v>
      </c>
      <c r="AJ1096" s="1">
        <v>88364</v>
      </c>
      <c r="AK1096" s="1">
        <v>972000</v>
      </c>
      <c r="AL1096" s="2">
        <v>883636</v>
      </c>
      <c r="AM1096" s="2">
        <v>88364</v>
      </c>
      <c r="AN1096" s="22">
        <v>972000</v>
      </c>
      <c r="AP1096" t="s">
        <v>84</v>
      </c>
      <c r="AQ1096">
        <v>30</v>
      </c>
      <c r="AR1096" t="s">
        <v>221</v>
      </c>
      <c r="AS1096">
        <v>26004</v>
      </c>
      <c r="AT1096" t="b">
        <v>0</v>
      </c>
      <c r="AU1096" t="s">
        <v>81</v>
      </c>
      <c r="AW1096" t="s">
        <v>222</v>
      </c>
      <c r="AY1096" t="s">
        <v>85</v>
      </c>
      <c r="AZ1096" t="b">
        <v>0</v>
      </c>
      <c r="BE1096" t="b">
        <v>0</v>
      </c>
      <c r="BF1096" t="b">
        <v>0</v>
      </c>
      <c r="BI1096">
        <v>0</v>
      </c>
      <c r="BJ1096" s="20">
        <v>0</v>
      </c>
      <c r="BK1096" s="23">
        <v>972000</v>
      </c>
      <c r="BP1096" t="s">
        <v>181</v>
      </c>
      <c r="BS1096">
        <v>0</v>
      </c>
      <c r="BW1096" s="24" t="str">
        <f ca="1">VLOOKUP(BX1096,Data!B:D,3,0)</f>
        <v>김화니</v>
      </c>
      <c r="BX1096" s="24" t="str">
        <f>IFERROR(VLOOKUP(M1096, 할인점점포등록!E:I, 5, 0), M1096)</f>
        <v>백제약품영남본부</v>
      </c>
    </row>
    <row r="1097" spans="3:76" ht="16.5" customHeight="1" x14ac:dyDescent="0.3">
      <c r="C1097" t="b">
        <v>1</v>
      </c>
      <c r="E1097" t="s">
        <v>211</v>
      </c>
      <c r="F1097">
        <v>202610130004</v>
      </c>
      <c r="G1097" s="21">
        <v>46308</v>
      </c>
      <c r="H1097" t="s">
        <v>82</v>
      </c>
      <c r="I1097" t="s">
        <v>83</v>
      </c>
      <c r="J1097" s="20" t="s">
        <v>212</v>
      </c>
      <c r="K1097" s="20" t="s">
        <v>213</v>
      </c>
      <c r="L1097" t="s">
        <v>363</v>
      </c>
      <c r="M1097" s="20" t="s">
        <v>363</v>
      </c>
      <c r="O1097" t="s">
        <v>364</v>
      </c>
      <c r="P1097" t="s">
        <v>363</v>
      </c>
      <c r="R1097" t="b">
        <v>0</v>
      </c>
      <c r="S1097" t="s">
        <v>337</v>
      </c>
      <c r="T1097" t="s">
        <v>338</v>
      </c>
      <c r="U1097">
        <v>100</v>
      </c>
      <c r="V1097" t="s">
        <v>234</v>
      </c>
      <c r="W1097" t="s">
        <v>235</v>
      </c>
      <c r="X1097" t="s">
        <v>330</v>
      </c>
      <c r="Z1097" t="s">
        <v>84</v>
      </c>
      <c r="AA1097" s="1">
        <v>33000</v>
      </c>
      <c r="AB1097" s="1">
        <v>29700</v>
      </c>
      <c r="AC1097">
        <v>30</v>
      </c>
      <c r="AD1097" t="b">
        <v>1</v>
      </c>
      <c r="AE1097">
        <v>10</v>
      </c>
      <c r="AF1097" t="s">
        <v>9</v>
      </c>
      <c r="AG1097">
        <v>1</v>
      </c>
      <c r="AH1097" s="1">
        <v>29700</v>
      </c>
      <c r="AI1097" s="1">
        <v>810000</v>
      </c>
      <c r="AJ1097" s="1">
        <v>81000</v>
      </c>
      <c r="AK1097" s="1">
        <v>891000</v>
      </c>
      <c r="AL1097" s="2">
        <v>810000</v>
      </c>
      <c r="AM1097" s="2">
        <v>81000</v>
      </c>
      <c r="AN1097" s="22">
        <v>891000</v>
      </c>
      <c r="AP1097" t="s">
        <v>84</v>
      </c>
      <c r="AQ1097">
        <v>30</v>
      </c>
      <c r="AR1097" t="s">
        <v>221</v>
      </c>
      <c r="AS1097" t="s">
        <v>981</v>
      </c>
      <c r="AT1097" t="b">
        <v>0</v>
      </c>
      <c r="AU1097" t="s">
        <v>81</v>
      </c>
      <c r="AW1097" t="s">
        <v>222</v>
      </c>
      <c r="AY1097" t="s">
        <v>85</v>
      </c>
      <c r="AZ1097" t="b">
        <v>0</v>
      </c>
      <c r="BE1097" t="b">
        <v>0</v>
      </c>
      <c r="BF1097" t="b">
        <v>0</v>
      </c>
      <c r="BI1097">
        <v>0</v>
      </c>
      <c r="BJ1097" s="20">
        <v>0</v>
      </c>
      <c r="BK1097" s="23">
        <v>891000</v>
      </c>
      <c r="BP1097" t="s">
        <v>181</v>
      </c>
      <c r="BS1097">
        <v>0</v>
      </c>
      <c r="BW1097" s="24" t="str">
        <f ca="1">VLOOKUP(BX1097,Data!B:D,3,0)</f>
        <v>김화니</v>
      </c>
      <c r="BX1097" s="24" t="str">
        <f>IFERROR(VLOOKUP(M1097, 할인점점포등록!E:I, 5, 0), M1097)</f>
        <v>백제약품영남본부</v>
      </c>
    </row>
    <row r="1098" spans="3:76" ht="16.5" customHeight="1" x14ac:dyDescent="0.3">
      <c r="C1098" t="b">
        <v>1</v>
      </c>
      <c r="E1098" t="s">
        <v>211</v>
      </c>
      <c r="F1098">
        <v>202610130005</v>
      </c>
      <c r="G1098" s="21">
        <v>46308</v>
      </c>
      <c r="H1098" t="s">
        <v>82</v>
      </c>
      <c r="I1098" t="s">
        <v>83</v>
      </c>
      <c r="J1098" s="20" t="s">
        <v>350</v>
      </c>
      <c r="K1098" s="20" t="s">
        <v>715</v>
      </c>
      <c r="L1098" t="s">
        <v>716</v>
      </c>
      <c r="M1098" s="20" t="s">
        <v>716</v>
      </c>
      <c r="O1098" t="s">
        <v>1752</v>
      </c>
      <c r="P1098" t="s">
        <v>716</v>
      </c>
      <c r="R1098" t="b">
        <v>0</v>
      </c>
      <c r="S1098" t="s">
        <v>355</v>
      </c>
      <c r="T1098" t="s">
        <v>356</v>
      </c>
      <c r="U1098" t="s">
        <v>357</v>
      </c>
      <c r="V1098" t="s">
        <v>234</v>
      </c>
      <c r="W1098" t="s">
        <v>358</v>
      </c>
      <c r="X1098" t="s">
        <v>359</v>
      </c>
      <c r="Z1098" t="s">
        <v>84</v>
      </c>
      <c r="AA1098" s="1">
        <v>77000</v>
      </c>
      <c r="AB1098" s="1">
        <v>77000</v>
      </c>
      <c r="AC1098">
        <v>20</v>
      </c>
      <c r="AD1098" t="b">
        <v>1</v>
      </c>
      <c r="AE1098">
        <v>10</v>
      </c>
      <c r="AF1098" t="s">
        <v>9</v>
      </c>
      <c r="AG1098">
        <v>1</v>
      </c>
      <c r="AH1098" s="1">
        <v>77000</v>
      </c>
      <c r="AI1098" s="1">
        <v>1400000</v>
      </c>
      <c r="AJ1098" s="1">
        <v>140000</v>
      </c>
      <c r="AK1098" s="1">
        <v>1540000</v>
      </c>
      <c r="AL1098" s="2">
        <v>1400000</v>
      </c>
      <c r="AM1098" s="2">
        <v>140000</v>
      </c>
      <c r="AN1098" s="22">
        <v>1540000</v>
      </c>
      <c r="AP1098" t="s">
        <v>84</v>
      </c>
      <c r="AQ1098">
        <v>20</v>
      </c>
      <c r="AR1098" t="s">
        <v>221</v>
      </c>
      <c r="AS1098" t="s">
        <v>360</v>
      </c>
      <c r="AT1098" t="b">
        <v>0</v>
      </c>
      <c r="AU1098" t="s">
        <v>81</v>
      </c>
      <c r="AW1098" t="s">
        <v>222</v>
      </c>
      <c r="AY1098" t="s">
        <v>85</v>
      </c>
      <c r="AZ1098" t="b">
        <v>0</v>
      </c>
      <c r="BE1098" t="b">
        <v>0</v>
      </c>
      <c r="BF1098" t="b">
        <v>0</v>
      </c>
      <c r="BI1098">
        <v>0</v>
      </c>
      <c r="BJ1098" s="20">
        <v>0</v>
      </c>
      <c r="BK1098" s="23">
        <v>1540000</v>
      </c>
      <c r="BP1098" t="s">
        <v>181</v>
      </c>
      <c r="BS1098">
        <v>0</v>
      </c>
      <c r="BW1098" s="24" t="str">
        <f ca="1">VLOOKUP(BX1098,Data!B:D,3,0)</f>
        <v>성기철1</v>
      </c>
      <c r="BX1098" s="24" t="str">
        <f>IFERROR(VLOOKUP(M1098, 할인점점포등록!E:I, 5, 0), M1098)</f>
        <v>유성메디칼</v>
      </c>
    </row>
    <row r="1099" spans="3:76" ht="16.5" customHeight="1" x14ac:dyDescent="0.3">
      <c r="C1099" t="b">
        <v>1</v>
      </c>
      <c r="E1099" t="s">
        <v>211</v>
      </c>
      <c r="F1099">
        <v>202610130006</v>
      </c>
      <c r="G1099" s="21">
        <v>46308</v>
      </c>
      <c r="H1099" t="s">
        <v>82</v>
      </c>
      <c r="I1099" t="s">
        <v>83</v>
      </c>
      <c r="J1099" s="20" t="s">
        <v>212</v>
      </c>
      <c r="K1099" s="20" t="s">
        <v>213</v>
      </c>
      <c r="L1099" t="s">
        <v>440</v>
      </c>
      <c r="M1099" s="20" t="s">
        <v>440</v>
      </c>
      <c r="O1099" t="s">
        <v>441</v>
      </c>
      <c r="P1099" t="s">
        <v>440</v>
      </c>
      <c r="R1099" t="b">
        <v>0</v>
      </c>
      <c r="S1099" t="s">
        <v>324</v>
      </c>
      <c r="T1099" t="s">
        <v>325</v>
      </c>
      <c r="U1099">
        <v>30</v>
      </c>
      <c r="V1099" t="s">
        <v>234</v>
      </c>
      <c r="W1099" t="s">
        <v>235</v>
      </c>
      <c r="X1099" t="s">
        <v>236</v>
      </c>
      <c r="Z1099" t="s">
        <v>84</v>
      </c>
      <c r="AA1099" s="1">
        <v>52530</v>
      </c>
      <c r="AB1099" s="1">
        <v>47277</v>
      </c>
      <c r="AC1099">
        <v>5</v>
      </c>
      <c r="AD1099" t="b">
        <v>1</v>
      </c>
      <c r="AE1099">
        <v>10</v>
      </c>
      <c r="AF1099" t="s">
        <v>9</v>
      </c>
      <c r="AG1099">
        <v>1</v>
      </c>
      <c r="AH1099" s="1">
        <v>47277</v>
      </c>
      <c r="AI1099" s="1">
        <v>214895</v>
      </c>
      <c r="AJ1099" s="1">
        <v>21490</v>
      </c>
      <c r="AK1099" s="1">
        <v>236385</v>
      </c>
      <c r="AL1099" s="2">
        <v>214895</v>
      </c>
      <c r="AM1099" s="2">
        <v>21490</v>
      </c>
      <c r="AN1099" s="22">
        <v>236385</v>
      </c>
      <c r="AP1099" t="s">
        <v>84</v>
      </c>
      <c r="AQ1099">
        <v>5</v>
      </c>
      <c r="AR1099" t="s">
        <v>221</v>
      </c>
      <c r="AS1099" t="s">
        <v>326</v>
      </c>
      <c r="AT1099" t="b">
        <v>0</v>
      </c>
      <c r="AU1099" t="s">
        <v>81</v>
      </c>
      <c r="AW1099" t="s">
        <v>222</v>
      </c>
      <c r="AY1099" t="s">
        <v>85</v>
      </c>
      <c r="AZ1099" t="b">
        <v>0</v>
      </c>
      <c r="BE1099" t="b">
        <v>0</v>
      </c>
      <c r="BF1099" t="b">
        <v>0</v>
      </c>
      <c r="BI1099">
        <v>0</v>
      </c>
      <c r="BJ1099" s="20">
        <v>0</v>
      </c>
      <c r="BK1099" s="23">
        <v>236385</v>
      </c>
      <c r="BP1099" t="s">
        <v>181</v>
      </c>
      <c r="BS1099">
        <v>0</v>
      </c>
      <c r="BW1099" s="24" t="str">
        <f ca="1">VLOOKUP(BX1099,Data!B:D,3,0)</f>
        <v>김화니</v>
      </c>
      <c r="BX1099" s="24" t="str">
        <f>IFERROR(VLOOKUP(M1099, 할인점점포등록!E:I, 5, 0), M1099)</f>
        <v>수인약품</v>
      </c>
    </row>
    <row r="1100" spans="3:76" ht="16.5" customHeight="1" x14ac:dyDescent="0.3">
      <c r="C1100" t="b">
        <v>1</v>
      </c>
      <c r="E1100" t="s">
        <v>211</v>
      </c>
      <c r="F1100">
        <v>202610130006</v>
      </c>
      <c r="G1100" s="21">
        <v>46308</v>
      </c>
      <c r="H1100" t="s">
        <v>82</v>
      </c>
      <c r="I1100" t="s">
        <v>83</v>
      </c>
      <c r="J1100" s="20" t="s">
        <v>212</v>
      </c>
      <c r="K1100" s="20" t="s">
        <v>213</v>
      </c>
      <c r="L1100" t="s">
        <v>440</v>
      </c>
      <c r="M1100" s="20" t="s">
        <v>440</v>
      </c>
      <c r="O1100" t="s">
        <v>441</v>
      </c>
      <c r="P1100" t="s">
        <v>440</v>
      </c>
      <c r="R1100" t="b">
        <v>0</v>
      </c>
      <c r="S1100" t="s">
        <v>241</v>
      </c>
      <c r="T1100" t="s">
        <v>242</v>
      </c>
      <c r="U1100">
        <v>28</v>
      </c>
      <c r="V1100" t="s">
        <v>234</v>
      </c>
      <c r="W1100" t="s">
        <v>235</v>
      </c>
      <c r="X1100" t="s">
        <v>236</v>
      </c>
      <c r="Z1100" t="s">
        <v>84</v>
      </c>
      <c r="AA1100" s="1">
        <v>12712</v>
      </c>
      <c r="AB1100" s="1">
        <v>11441</v>
      </c>
      <c r="AC1100">
        <v>20</v>
      </c>
      <c r="AD1100" t="b">
        <v>1</v>
      </c>
      <c r="AE1100">
        <v>10</v>
      </c>
      <c r="AF1100" t="s">
        <v>9</v>
      </c>
      <c r="AG1100">
        <v>1</v>
      </c>
      <c r="AH1100" s="1">
        <v>11441</v>
      </c>
      <c r="AI1100" s="1">
        <v>208018</v>
      </c>
      <c r="AJ1100" s="1">
        <v>20802</v>
      </c>
      <c r="AK1100" s="1">
        <v>228820</v>
      </c>
      <c r="AL1100" s="2">
        <v>208018</v>
      </c>
      <c r="AM1100" s="2">
        <v>20802</v>
      </c>
      <c r="AN1100" s="22">
        <v>228820</v>
      </c>
      <c r="AP1100" t="s">
        <v>84</v>
      </c>
      <c r="AQ1100">
        <v>20</v>
      </c>
      <c r="AR1100" t="s">
        <v>221</v>
      </c>
      <c r="AS1100">
        <v>26001</v>
      </c>
      <c r="AT1100" t="b">
        <v>0</v>
      </c>
      <c r="AU1100" t="s">
        <v>81</v>
      </c>
      <c r="AW1100" t="s">
        <v>222</v>
      </c>
      <c r="AY1100" t="s">
        <v>85</v>
      </c>
      <c r="AZ1100" t="b">
        <v>0</v>
      </c>
      <c r="BE1100" t="b">
        <v>0</v>
      </c>
      <c r="BF1100" t="b">
        <v>0</v>
      </c>
      <c r="BI1100">
        <v>0</v>
      </c>
      <c r="BJ1100" s="20">
        <v>0</v>
      </c>
      <c r="BK1100" s="23">
        <v>228820</v>
      </c>
      <c r="BP1100" t="s">
        <v>181</v>
      </c>
      <c r="BS1100">
        <v>0</v>
      </c>
      <c r="BW1100" s="24" t="str">
        <f ca="1">VLOOKUP(BX1100,Data!B:D,3,0)</f>
        <v>김화니</v>
      </c>
      <c r="BX1100" s="24" t="str">
        <f>IFERROR(VLOOKUP(M1100, 할인점점포등록!E:I, 5, 0), M1100)</f>
        <v>수인약품</v>
      </c>
    </row>
    <row r="1101" spans="3:76" ht="16.5" customHeight="1" x14ac:dyDescent="0.3">
      <c r="C1101" t="b">
        <v>1</v>
      </c>
      <c r="E1101" t="s">
        <v>211</v>
      </c>
      <c r="F1101">
        <v>202610130006</v>
      </c>
      <c r="G1101" s="21">
        <v>46308</v>
      </c>
      <c r="H1101" t="s">
        <v>82</v>
      </c>
      <c r="I1101" t="s">
        <v>83</v>
      </c>
      <c r="J1101" s="20" t="s">
        <v>212</v>
      </c>
      <c r="K1101" s="20" t="s">
        <v>213</v>
      </c>
      <c r="L1101" t="s">
        <v>440</v>
      </c>
      <c r="M1101" s="20" t="s">
        <v>440</v>
      </c>
      <c r="O1101" t="s">
        <v>441</v>
      </c>
      <c r="P1101" t="s">
        <v>440</v>
      </c>
      <c r="R1101" t="b">
        <v>0</v>
      </c>
      <c r="S1101" t="s">
        <v>419</v>
      </c>
      <c r="T1101" t="s">
        <v>420</v>
      </c>
      <c r="U1101">
        <v>11</v>
      </c>
      <c r="V1101" t="s">
        <v>86</v>
      </c>
      <c r="W1101" t="s">
        <v>283</v>
      </c>
      <c r="X1101" t="s">
        <v>421</v>
      </c>
      <c r="Z1101" t="s">
        <v>84</v>
      </c>
      <c r="AA1101" s="1">
        <v>12100</v>
      </c>
      <c r="AB1101" s="1">
        <v>10890</v>
      </c>
      <c r="AC1101">
        <v>2</v>
      </c>
      <c r="AD1101" t="b">
        <v>1</v>
      </c>
      <c r="AE1101">
        <v>10</v>
      </c>
      <c r="AF1101" t="s">
        <v>9</v>
      </c>
      <c r="AG1101">
        <v>1</v>
      </c>
      <c r="AH1101" s="1">
        <v>10890</v>
      </c>
      <c r="AI1101" s="1">
        <v>19800</v>
      </c>
      <c r="AJ1101" s="1">
        <v>1980</v>
      </c>
      <c r="AK1101" s="1">
        <v>21780</v>
      </c>
      <c r="AL1101" s="2">
        <v>19800</v>
      </c>
      <c r="AM1101" s="2">
        <v>1980</v>
      </c>
      <c r="AN1101" s="22">
        <v>21780</v>
      </c>
      <c r="AP1101" t="s">
        <v>84</v>
      </c>
      <c r="AQ1101">
        <v>2</v>
      </c>
      <c r="AR1101" t="s">
        <v>221</v>
      </c>
      <c r="AS1101" t="s">
        <v>422</v>
      </c>
      <c r="AT1101" t="b">
        <v>0</v>
      </c>
      <c r="AU1101" t="s">
        <v>81</v>
      </c>
      <c r="AW1101" t="s">
        <v>222</v>
      </c>
      <c r="AY1101" t="s">
        <v>85</v>
      </c>
      <c r="AZ1101" t="b">
        <v>0</v>
      </c>
      <c r="BE1101" t="b">
        <v>0</v>
      </c>
      <c r="BF1101" t="b">
        <v>0</v>
      </c>
      <c r="BI1101">
        <v>0</v>
      </c>
      <c r="BJ1101" s="20">
        <v>0</v>
      </c>
      <c r="BK1101" s="23">
        <v>21780</v>
      </c>
      <c r="BP1101" t="s">
        <v>86</v>
      </c>
      <c r="BS1101">
        <v>0</v>
      </c>
      <c r="BW1101" s="24" t="str">
        <f ca="1">VLOOKUP(BX1101,Data!B:D,3,0)</f>
        <v>김화니</v>
      </c>
      <c r="BX1101" s="24" t="str">
        <f>IFERROR(VLOOKUP(M1101, 할인점점포등록!E:I, 5, 0), M1101)</f>
        <v>수인약품</v>
      </c>
    </row>
    <row r="1102" spans="3:76" ht="16.5" customHeight="1" x14ac:dyDescent="0.3">
      <c r="C1102" t="b">
        <v>1</v>
      </c>
      <c r="E1102" t="s">
        <v>211</v>
      </c>
      <c r="F1102">
        <v>202610130006</v>
      </c>
      <c r="G1102" s="21">
        <v>46308</v>
      </c>
      <c r="H1102" t="s">
        <v>82</v>
      </c>
      <c r="I1102" t="s">
        <v>83</v>
      </c>
      <c r="J1102" s="20" t="s">
        <v>212</v>
      </c>
      <c r="K1102" s="20" t="s">
        <v>213</v>
      </c>
      <c r="L1102" t="s">
        <v>440</v>
      </c>
      <c r="M1102" s="20" t="s">
        <v>440</v>
      </c>
      <c r="O1102" t="s">
        <v>441</v>
      </c>
      <c r="P1102" t="s">
        <v>440</v>
      </c>
      <c r="R1102" t="b">
        <v>0</v>
      </c>
      <c r="S1102" t="s">
        <v>367</v>
      </c>
      <c r="T1102" t="s">
        <v>368</v>
      </c>
      <c r="U1102">
        <v>100</v>
      </c>
      <c r="V1102" t="s">
        <v>234</v>
      </c>
      <c r="W1102" t="s">
        <v>235</v>
      </c>
      <c r="X1102" t="s">
        <v>236</v>
      </c>
      <c r="Z1102" t="s">
        <v>84</v>
      </c>
      <c r="AA1102" s="1">
        <v>30000</v>
      </c>
      <c r="AB1102" s="1">
        <v>27000</v>
      </c>
      <c r="AC1102">
        <v>2</v>
      </c>
      <c r="AD1102" t="b">
        <v>1</v>
      </c>
      <c r="AE1102">
        <v>10</v>
      </c>
      <c r="AF1102" t="s">
        <v>9</v>
      </c>
      <c r="AG1102">
        <v>1</v>
      </c>
      <c r="AH1102" s="1">
        <v>27000</v>
      </c>
      <c r="AI1102" s="1">
        <v>49091</v>
      </c>
      <c r="AJ1102" s="1">
        <v>4909</v>
      </c>
      <c r="AK1102" s="1">
        <v>54000</v>
      </c>
      <c r="AL1102" s="2">
        <v>49091</v>
      </c>
      <c r="AM1102" s="2">
        <v>4909</v>
      </c>
      <c r="AN1102" s="22">
        <v>54000</v>
      </c>
      <c r="AP1102" t="s">
        <v>84</v>
      </c>
      <c r="AQ1102">
        <v>2</v>
      </c>
      <c r="AR1102" t="s">
        <v>221</v>
      </c>
      <c r="AS1102">
        <v>25003</v>
      </c>
      <c r="AT1102" t="b">
        <v>0</v>
      </c>
      <c r="AU1102" t="s">
        <v>81</v>
      </c>
      <c r="AW1102" t="s">
        <v>222</v>
      </c>
      <c r="AY1102" t="s">
        <v>85</v>
      </c>
      <c r="AZ1102" t="b">
        <v>0</v>
      </c>
      <c r="BE1102" t="b">
        <v>0</v>
      </c>
      <c r="BF1102" t="b">
        <v>0</v>
      </c>
      <c r="BI1102">
        <v>0</v>
      </c>
      <c r="BJ1102" s="20">
        <v>0</v>
      </c>
      <c r="BK1102" s="23">
        <v>54000</v>
      </c>
      <c r="BP1102" t="s">
        <v>181</v>
      </c>
      <c r="BS1102">
        <v>0</v>
      </c>
      <c r="BW1102" s="24" t="str">
        <f ca="1">VLOOKUP(BX1102,Data!B:D,3,0)</f>
        <v>김화니</v>
      </c>
      <c r="BX1102" s="24" t="str">
        <f>IFERROR(VLOOKUP(M1102, 할인점점포등록!E:I, 5, 0), M1102)</f>
        <v>수인약품</v>
      </c>
    </row>
    <row r="1103" spans="3:76" ht="16.5" customHeight="1" x14ac:dyDescent="0.3">
      <c r="C1103" t="b">
        <v>1</v>
      </c>
      <c r="E1103" t="s">
        <v>211</v>
      </c>
      <c r="F1103">
        <v>202610130006</v>
      </c>
      <c r="G1103" s="21">
        <v>46308</v>
      </c>
      <c r="H1103" t="s">
        <v>82</v>
      </c>
      <c r="I1103" t="s">
        <v>83</v>
      </c>
      <c r="J1103" s="20" t="s">
        <v>212</v>
      </c>
      <c r="K1103" s="20" t="s">
        <v>213</v>
      </c>
      <c r="L1103" t="s">
        <v>440</v>
      </c>
      <c r="M1103" s="20" t="s">
        <v>440</v>
      </c>
      <c r="O1103" t="s">
        <v>441</v>
      </c>
      <c r="P1103" t="s">
        <v>440</v>
      </c>
      <c r="R1103" t="b">
        <v>0</v>
      </c>
      <c r="S1103" t="s">
        <v>337</v>
      </c>
      <c r="T1103" t="s">
        <v>338</v>
      </c>
      <c r="U1103">
        <v>100</v>
      </c>
      <c r="V1103" t="s">
        <v>234</v>
      </c>
      <c r="W1103" t="s">
        <v>235</v>
      </c>
      <c r="X1103" t="s">
        <v>330</v>
      </c>
      <c r="Z1103" t="s">
        <v>84</v>
      </c>
      <c r="AA1103" s="1">
        <v>33000</v>
      </c>
      <c r="AB1103" s="1">
        <v>29700</v>
      </c>
      <c r="AC1103">
        <v>10</v>
      </c>
      <c r="AD1103" t="b">
        <v>1</v>
      </c>
      <c r="AE1103">
        <v>10</v>
      </c>
      <c r="AF1103" t="s">
        <v>9</v>
      </c>
      <c r="AG1103">
        <v>1</v>
      </c>
      <c r="AH1103" s="1">
        <v>29700</v>
      </c>
      <c r="AI1103" s="1">
        <v>270000</v>
      </c>
      <c r="AJ1103" s="1">
        <v>27000</v>
      </c>
      <c r="AK1103" s="1">
        <v>297000</v>
      </c>
      <c r="AL1103" s="2">
        <v>270000</v>
      </c>
      <c r="AM1103" s="2">
        <v>27000</v>
      </c>
      <c r="AN1103" s="22">
        <v>297000</v>
      </c>
      <c r="AP1103" t="s">
        <v>84</v>
      </c>
      <c r="AQ1103">
        <v>10</v>
      </c>
      <c r="AR1103" t="s">
        <v>221</v>
      </c>
      <c r="AS1103" t="s">
        <v>981</v>
      </c>
      <c r="AT1103" t="b">
        <v>0</v>
      </c>
      <c r="AU1103" t="s">
        <v>81</v>
      </c>
      <c r="AW1103" t="s">
        <v>222</v>
      </c>
      <c r="AY1103" t="s">
        <v>85</v>
      </c>
      <c r="AZ1103" t="b">
        <v>0</v>
      </c>
      <c r="BE1103" t="b">
        <v>0</v>
      </c>
      <c r="BF1103" t="b">
        <v>0</v>
      </c>
      <c r="BI1103">
        <v>0</v>
      </c>
      <c r="BJ1103" s="20">
        <v>0</v>
      </c>
      <c r="BK1103" s="23">
        <v>297000</v>
      </c>
      <c r="BP1103" t="s">
        <v>181</v>
      </c>
      <c r="BS1103">
        <v>0</v>
      </c>
      <c r="BW1103" s="24" t="str">
        <f ca="1">VLOOKUP(BX1103,Data!B:D,3,0)</f>
        <v>김화니</v>
      </c>
      <c r="BX1103" s="24" t="str">
        <f>IFERROR(VLOOKUP(M1103, 할인점점포등록!E:I, 5, 0), M1103)</f>
        <v>수인약품</v>
      </c>
    </row>
    <row r="1104" spans="3:76" ht="16.5" customHeight="1" x14ac:dyDescent="0.3">
      <c r="C1104" t="b">
        <v>1</v>
      </c>
      <c r="E1104" t="s">
        <v>211</v>
      </c>
      <c r="F1104">
        <v>202610130007</v>
      </c>
      <c r="G1104" s="21">
        <v>46308</v>
      </c>
      <c r="H1104" t="s">
        <v>82</v>
      </c>
      <c r="I1104" t="s">
        <v>83</v>
      </c>
      <c r="J1104" s="20" t="s">
        <v>212</v>
      </c>
      <c r="K1104" s="20" t="s">
        <v>213</v>
      </c>
      <c r="L1104" t="s">
        <v>672</v>
      </c>
      <c r="M1104" s="20" t="s">
        <v>672</v>
      </c>
      <c r="O1104" t="s">
        <v>991</v>
      </c>
      <c r="P1104" t="s">
        <v>672</v>
      </c>
      <c r="R1104" t="b">
        <v>0</v>
      </c>
      <c r="S1104" t="s">
        <v>340</v>
      </c>
      <c r="T1104" t="s">
        <v>341</v>
      </c>
      <c r="U1104">
        <v>100</v>
      </c>
      <c r="V1104" t="s">
        <v>218</v>
      </c>
      <c r="W1104" t="s">
        <v>219</v>
      </c>
      <c r="X1104" t="s">
        <v>225</v>
      </c>
      <c r="Z1104" t="s">
        <v>84</v>
      </c>
      <c r="AA1104" s="1">
        <v>209100</v>
      </c>
      <c r="AB1104" s="1">
        <v>188190</v>
      </c>
      <c r="AC1104">
        <v>4</v>
      </c>
      <c r="AD1104" t="b">
        <v>1</v>
      </c>
      <c r="AE1104">
        <v>10</v>
      </c>
      <c r="AF1104" t="s">
        <v>9</v>
      </c>
      <c r="AG1104">
        <v>1</v>
      </c>
      <c r="AH1104" s="1">
        <v>188190</v>
      </c>
      <c r="AI1104" s="1">
        <v>684327</v>
      </c>
      <c r="AJ1104" s="1">
        <v>68433</v>
      </c>
      <c r="AK1104" s="1">
        <v>752760</v>
      </c>
      <c r="AL1104" s="2">
        <v>684327</v>
      </c>
      <c r="AM1104" s="2">
        <v>68433</v>
      </c>
      <c r="AN1104" s="22">
        <v>752760</v>
      </c>
      <c r="AP1104" t="s">
        <v>84</v>
      </c>
      <c r="AQ1104">
        <v>4</v>
      </c>
      <c r="AR1104" t="s">
        <v>221</v>
      </c>
      <c r="AS1104">
        <v>24005</v>
      </c>
      <c r="AT1104" t="b">
        <v>0</v>
      </c>
      <c r="AU1104" t="s">
        <v>81</v>
      </c>
      <c r="AW1104" t="s">
        <v>222</v>
      </c>
      <c r="AY1104" t="s">
        <v>85</v>
      </c>
      <c r="AZ1104" t="b">
        <v>0</v>
      </c>
      <c r="BE1104" t="b">
        <v>0</v>
      </c>
      <c r="BF1104" t="b">
        <v>0</v>
      </c>
      <c r="BI1104">
        <v>0</v>
      </c>
      <c r="BJ1104" s="20">
        <v>0</v>
      </c>
      <c r="BK1104" s="23">
        <v>752760</v>
      </c>
      <c r="BP1104" t="s">
        <v>181</v>
      </c>
      <c r="BS1104">
        <v>0</v>
      </c>
      <c r="BW1104" s="24" t="str">
        <f ca="1">VLOOKUP(BX1104,Data!B:D,3,0)</f>
        <v>김화니</v>
      </c>
      <c r="BX1104" s="24" t="str">
        <f>IFERROR(VLOOKUP(M1104, 할인점점포등록!E:I, 5, 0), M1104)</f>
        <v>명화약품</v>
      </c>
    </row>
    <row r="1105" spans="3:76" ht="16.5" customHeight="1" x14ac:dyDescent="0.3">
      <c r="C1105" t="b">
        <v>1</v>
      </c>
      <c r="E1105" t="s">
        <v>211</v>
      </c>
      <c r="F1105">
        <v>202610130008</v>
      </c>
      <c r="G1105" s="21">
        <v>46308</v>
      </c>
      <c r="H1105" t="s">
        <v>82</v>
      </c>
      <c r="I1105" t="s">
        <v>83</v>
      </c>
      <c r="J1105" s="20" t="s">
        <v>212</v>
      </c>
      <c r="K1105" s="20" t="s">
        <v>213</v>
      </c>
      <c r="L1105" t="s">
        <v>677</v>
      </c>
      <c r="M1105" s="20" t="s">
        <v>677</v>
      </c>
      <c r="O1105" t="s">
        <v>952</v>
      </c>
      <c r="P1105" t="s">
        <v>953</v>
      </c>
      <c r="R1105" t="b">
        <v>0</v>
      </c>
      <c r="S1105" t="s">
        <v>398</v>
      </c>
      <c r="T1105" t="s">
        <v>338</v>
      </c>
      <c r="U1105">
        <v>30</v>
      </c>
      <c r="V1105" t="s">
        <v>234</v>
      </c>
      <c r="W1105" t="s">
        <v>235</v>
      </c>
      <c r="X1105" t="s">
        <v>330</v>
      </c>
      <c r="Z1105" t="s">
        <v>84</v>
      </c>
      <c r="AA1105" s="1">
        <v>9900</v>
      </c>
      <c r="AB1105" s="1">
        <v>8910</v>
      </c>
      <c r="AC1105">
        <v>20</v>
      </c>
      <c r="AD1105" t="b">
        <v>1</v>
      </c>
      <c r="AE1105">
        <v>10</v>
      </c>
      <c r="AF1105" t="s">
        <v>9</v>
      </c>
      <c r="AG1105">
        <v>1</v>
      </c>
      <c r="AH1105" s="1">
        <v>8910</v>
      </c>
      <c r="AI1105" s="1">
        <v>162000</v>
      </c>
      <c r="AJ1105" s="1">
        <v>16200</v>
      </c>
      <c r="AK1105" s="1">
        <v>178200</v>
      </c>
      <c r="AL1105" s="2">
        <v>162000</v>
      </c>
      <c r="AM1105" s="2">
        <v>16200</v>
      </c>
      <c r="AN1105" s="22">
        <v>178200</v>
      </c>
      <c r="AP1105" t="s">
        <v>84</v>
      </c>
      <c r="AQ1105">
        <v>20</v>
      </c>
      <c r="AR1105" t="s">
        <v>221</v>
      </c>
      <c r="AS1105" t="s">
        <v>1057</v>
      </c>
      <c r="AT1105" t="b">
        <v>0</v>
      </c>
      <c r="AU1105" t="s">
        <v>81</v>
      </c>
      <c r="AW1105" t="s">
        <v>222</v>
      </c>
      <c r="AY1105" t="s">
        <v>85</v>
      </c>
      <c r="AZ1105" t="b">
        <v>0</v>
      </c>
      <c r="BE1105" t="b">
        <v>0</v>
      </c>
      <c r="BF1105" t="b">
        <v>0</v>
      </c>
      <c r="BI1105">
        <v>0</v>
      </c>
      <c r="BJ1105" s="20">
        <v>0</v>
      </c>
      <c r="BK1105" s="23">
        <v>178200</v>
      </c>
      <c r="BP1105" t="s">
        <v>181</v>
      </c>
      <c r="BS1105">
        <v>0</v>
      </c>
      <c r="BW1105" s="24" t="str">
        <f ca="1">VLOOKUP(BX1105,Data!B:D,3,0)</f>
        <v>김화니</v>
      </c>
      <c r="BX1105" s="24" t="str">
        <f>IFERROR(VLOOKUP(M1105, 할인점점포등록!E:I, 5, 0), M1105)</f>
        <v>기고</v>
      </c>
    </row>
    <row r="1106" spans="3:76" ht="16.5" customHeight="1" x14ac:dyDescent="0.3">
      <c r="C1106" t="b">
        <v>1</v>
      </c>
      <c r="E1106" t="s">
        <v>211</v>
      </c>
      <c r="F1106">
        <v>202610130009</v>
      </c>
      <c r="G1106" s="21">
        <v>46308</v>
      </c>
      <c r="H1106" t="s">
        <v>82</v>
      </c>
      <c r="I1106" t="s">
        <v>83</v>
      </c>
      <c r="J1106" s="20" t="s">
        <v>212</v>
      </c>
      <c r="K1106" s="20" t="s">
        <v>213</v>
      </c>
      <c r="L1106" t="s">
        <v>499</v>
      </c>
      <c r="M1106" s="20" t="s">
        <v>499</v>
      </c>
      <c r="O1106" t="s">
        <v>1753</v>
      </c>
      <c r="P1106" t="s">
        <v>1754</v>
      </c>
      <c r="R1106" t="b">
        <v>0</v>
      </c>
      <c r="S1106" t="s">
        <v>290</v>
      </c>
      <c r="T1106" t="s">
        <v>291</v>
      </c>
      <c r="U1106">
        <v>30</v>
      </c>
      <c r="V1106" t="s">
        <v>234</v>
      </c>
      <c r="W1106" t="s">
        <v>235</v>
      </c>
      <c r="X1106" t="s">
        <v>236</v>
      </c>
      <c r="Z1106" t="s">
        <v>84</v>
      </c>
      <c r="AA1106" s="1">
        <v>21000</v>
      </c>
      <c r="AB1106" s="1">
        <v>15300</v>
      </c>
      <c r="AC1106">
        <v>180</v>
      </c>
      <c r="AD1106" t="b">
        <v>1</v>
      </c>
      <c r="AE1106">
        <v>10</v>
      </c>
      <c r="AF1106" t="s">
        <v>9</v>
      </c>
      <c r="AG1106">
        <v>1</v>
      </c>
      <c r="AH1106" s="1">
        <v>15300</v>
      </c>
      <c r="AI1106" s="1">
        <v>2503636</v>
      </c>
      <c r="AJ1106" s="1">
        <v>250364</v>
      </c>
      <c r="AK1106" s="1">
        <v>2754000</v>
      </c>
      <c r="AL1106" s="2">
        <v>2503636</v>
      </c>
      <c r="AM1106" s="2">
        <v>250364</v>
      </c>
      <c r="AN1106" s="22">
        <v>2754000</v>
      </c>
      <c r="AP1106" t="s">
        <v>84</v>
      </c>
      <c r="AQ1106">
        <v>180</v>
      </c>
      <c r="AR1106" t="s">
        <v>221</v>
      </c>
      <c r="AS1106">
        <v>26001</v>
      </c>
      <c r="AT1106" t="b">
        <v>0</v>
      </c>
      <c r="AU1106" t="s">
        <v>81</v>
      </c>
      <c r="AW1106" t="s">
        <v>222</v>
      </c>
      <c r="AY1106" t="s">
        <v>85</v>
      </c>
      <c r="AZ1106" t="b">
        <v>0</v>
      </c>
      <c r="BE1106" t="b">
        <v>0</v>
      </c>
      <c r="BF1106" t="b">
        <v>0</v>
      </c>
      <c r="BI1106">
        <v>0</v>
      </c>
      <c r="BJ1106" s="20">
        <v>0</v>
      </c>
      <c r="BK1106" s="23">
        <v>2754000</v>
      </c>
      <c r="BP1106" t="s">
        <v>181</v>
      </c>
      <c r="BS1106">
        <v>0</v>
      </c>
      <c r="BW1106" s="24" t="str">
        <f ca="1">VLOOKUP(BX1106,Data!B:D,3,0)</f>
        <v>김화니</v>
      </c>
      <c r="BX1106" s="24" t="str">
        <f>IFERROR(VLOOKUP(M1106, 할인점점포등록!E:I, 5, 0), M1106)</f>
        <v>보령약품</v>
      </c>
    </row>
    <row r="1107" spans="3:76" ht="16.5" customHeight="1" x14ac:dyDescent="0.3">
      <c r="C1107" t="b">
        <v>1</v>
      </c>
      <c r="E1107" t="s">
        <v>211</v>
      </c>
      <c r="F1107">
        <v>202610130010</v>
      </c>
      <c r="G1107" s="21">
        <v>46308</v>
      </c>
      <c r="H1107" t="s">
        <v>82</v>
      </c>
      <c r="I1107" t="s">
        <v>83</v>
      </c>
      <c r="J1107" s="20" t="s">
        <v>212</v>
      </c>
      <c r="K1107" s="20" t="s">
        <v>213</v>
      </c>
      <c r="L1107" t="s">
        <v>550</v>
      </c>
      <c r="M1107" s="20" t="s">
        <v>550</v>
      </c>
      <c r="O1107" t="s">
        <v>551</v>
      </c>
      <c r="P1107" t="s">
        <v>550</v>
      </c>
      <c r="R1107" t="b">
        <v>0</v>
      </c>
      <c r="S1107" t="s">
        <v>216</v>
      </c>
      <c r="T1107" t="s">
        <v>217</v>
      </c>
      <c r="U1107">
        <v>90</v>
      </c>
      <c r="V1107" t="s">
        <v>218</v>
      </c>
      <c r="W1107" t="s">
        <v>219</v>
      </c>
      <c r="X1107" t="s">
        <v>220</v>
      </c>
      <c r="Z1107" t="s">
        <v>84</v>
      </c>
      <c r="AA1107" s="1">
        <v>36000</v>
      </c>
      <c r="AB1107" s="1">
        <v>27990</v>
      </c>
      <c r="AC1107">
        <v>252</v>
      </c>
      <c r="AD1107" t="b">
        <v>1</v>
      </c>
      <c r="AE1107">
        <v>10</v>
      </c>
      <c r="AF1107" t="s">
        <v>9</v>
      </c>
      <c r="AG1107">
        <v>1</v>
      </c>
      <c r="AH1107" s="1">
        <v>27990</v>
      </c>
      <c r="AI1107" s="1">
        <v>6412255</v>
      </c>
      <c r="AJ1107" s="1">
        <v>641225</v>
      </c>
      <c r="AK1107" s="1">
        <v>7053480</v>
      </c>
      <c r="AL1107" s="2">
        <v>6412255</v>
      </c>
      <c r="AM1107" s="2">
        <v>641225</v>
      </c>
      <c r="AN1107" s="22">
        <v>7053480</v>
      </c>
      <c r="AP1107" t="s">
        <v>84</v>
      </c>
      <c r="AQ1107">
        <v>252</v>
      </c>
      <c r="AR1107" t="s">
        <v>221</v>
      </c>
      <c r="AS1107">
        <v>26004</v>
      </c>
      <c r="AT1107" t="b">
        <v>0</v>
      </c>
      <c r="AU1107" t="s">
        <v>81</v>
      </c>
      <c r="AW1107" t="s">
        <v>222</v>
      </c>
      <c r="AY1107" t="s">
        <v>85</v>
      </c>
      <c r="AZ1107" t="b">
        <v>0</v>
      </c>
      <c r="BE1107" t="b">
        <v>0</v>
      </c>
      <c r="BF1107" t="b">
        <v>0</v>
      </c>
      <c r="BI1107">
        <v>0</v>
      </c>
      <c r="BJ1107" s="20">
        <v>0</v>
      </c>
      <c r="BK1107" s="23">
        <v>7053480</v>
      </c>
      <c r="BP1107" t="s">
        <v>181</v>
      </c>
      <c r="BS1107">
        <v>0</v>
      </c>
      <c r="BW1107" s="24" t="str">
        <f ca="1">VLOOKUP(BX1107,Data!B:D,3,0)</f>
        <v>김화니</v>
      </c>
      <c r="BX1107" s="24" t="str">
        <f>IFERROR(VLOOKUP(M1107, 할인점점포등록!E:I, 5, 0), M1107)</f>
        <v>제일팜</v>
      </c>
    </row>
    <row r="1108" spans="3:76" ht="16.5" customHeight="1" x14ac:dyDescent="0.3">
      <c r="C1108" t="b">
        <v>1</v>
      </c>
      <c r="E1108" t="s">
        <v>211</v>
      </c>
      <c r="F1108">
        <v>202610130011</v>
      </c>
      <c r="G1108" s="21">
        <v>46308</v>
      </c>
      <c r="H1108" t="s">
        <v>82</v>
      </c>
      <c r="I1108" t="s">
        <v>83</v>
      </c>
      <c r="J1108" s="20" t="s">
        <v>212</v>
      </c>
      <c r="K1108" s="20" t="s">
        <v>213</v>
      </c>
      <c r="L1108" t="s">
        <v>431</v>
      </c>
      <c r="M1108" s="20" t="s">
        <v>431</v>
      </c>
      <c r="O1108" t="s">
        <v>432</v>
      </c>
      <c r="P1108" t="s">
        <v>431</v>
      </c>
      <c r="R1108" t="b">
        <v>0</v>
      </c>
      <c r="S1108" t="s">
        <v>379</v>
      </c>
      <c r="T1108" t="s">
        <v>299</v>
      </c>
      <c r="U1108">
        <v>100</v>
      </c>
      <c r="V1108" t="s">
        <v>86</v>
      </c>
      <c r="W1108" t="s">
        <v>283</v>
      </c>
      <c r="X1108" t="s">
        <v>284</v>
      </c>
      <c r="Z1108" t="s">
        <v>84</v>
      </c>
      <c r="AA1108" s="1">
        <v>37300</v>
      </c>
      <c r="AB1108" s="1">
        <v>33570</v>
      </c>
      <c r="AC1108">
        <v>10</v>
      </c>
      <c r="AD1108" t="b">
        <v>1</v>
      </c>
      <c r="AE1108">
        <v>10</v>
      </c>
      <c r="AF1108" t="s">
        <v>9</v>
      </c>
      <c r="AG1108">
        <v>1</v>
      </c>
      <c r="AH1108" s="1">
        <v>33570</v>
      </c>
      <c r="AI1108" s="1">
        <v>305182</v>
      </c>
      <c r="AJ1108" s="1">
        <v>30518</v>
      </c>
      <c r="AK1108" s="1">
        <v>335700</v>
      </c>
      <c r="AL1108" s="2">
        <v>305182</v>
      </c>
      <c r="AM1108" s="2">
        <v>30518</v>
      </c>
      <c r="AN1108" s="22">
        <v>335700</v>
      </c>
      <c r="AP1108" t="s">
        <v>84</v>
      </c>
      <c r="AQ1108">
        <v>10</v>
      </c>
      <c r="AR1108" t="s">
        <v>221</v>
      </c>
      <c r="AS1108">
        <v>26001</v>
      </c>
      <c r="AT1108" t="b">
        <v>0</v>
      </c>
      <c r="AU1108" t="s">
        <v>81</v>
      </c>
      <c r="AW1108" t="s">
        <v>222</v>
      </c>
      <c r="AY1108" t="s">
        <v>85</v>
      </c>
      <c r="AZ1108" t="b">
        <v>0</v>
      </c>
      <c r="BE1108" t="b">
        <v>0</v>
      </c>
      <c r="BF1108" t="b">
        <v>0</v>
      </c>
      <c r="BI1108">
        <v>0</v>
      </c>
      <c r="BJ1108" s="20">
        <v>0</v>
      </c>
      <c r="BK1108" s="23">
        <v>335700</v>
      </c>
      <c r="BP1108" t="s">
        <v>86</v>
      </c>
      <c r="BS1108">
        <v>0</v>
      </c>
      <c r="BW1108" s="24" t="str">
        <f ca="1">VLOOKUP(BX1108,Data!B:D,3,0)</f>
        <v>김화니</v>
      </c>
      <c r="BX1108" s="24" t="str">
        <f>IFERROR(VLOOKUP(M1108, 할인점점포등록!E:I, 5, 0), M1108)</f>
        <v>대전지오팜</v>
      </c>
    </row>
    <row r="1109" spans="3:76" ht="16.5" customHeight="1" x14ac:dyDescent="0.3">
      <c r="C1109" t="b">
        <v>1</v>
      </c>
      <c r="E1109" t="s">
        <v>211</v>
      </c>
      <c r="F1109">
        <v>202610130011</v>
      </c>
      <c r="G1109" s="21">
        <v>46308</v>
      </c>
      <c r="H1109" t="s">
        <v>82</v>
      </c>
      <c r="I1109" t="s">
        <v>83</v>
      </c>
      <c r="J1109" s="20" t="s">
        <v>212</v>
      </c>
      <c r="K1109" s="20" t="s">
        <v>213</v>
      </c>
      <c r="L1109" t="s">
        <v>431</v>
      </c>
      <c r="M1109" s="20" t="s">
        <v>431</v>
      </c>
      <c r="O1109" t="s">
        <v>432</v>
      </c>
      <c r="P1109" t="s">
        <v>431</v>
      </c>
      <c r="R1109" t="b">
        <v>0</v>
      </c>
      <c r="S1109" t="s">
        <v>298</v>
      </c>
      <c r="T1109" t="s">
        <v>299</v>
      </c>
      <c r="U1109">
        <v>30</v>
      </c>
      <c r="V1109" t="s">
        <v>86</v>
      </c>
      <c r="W1109" t="s">
        <v>283</v>
      </c>
      <c r="X1109" t="s">
        <v>284</v>
      </c>
      <c r="Z1109" t="s">
        <v>84</v>
      </c>
      <c r="AA1109" s="1">
        <v>11190</v>
      </c>
      <c r="AB1109" s="1">
        <v>10071</v>
      </c>
      <c r="AC1109">
        <v>3</v>
      </c>
      <c r="AD1109" t="b">
        <v>1</v>
      </c>
      <c r="AE1109">
        <v>10</v>
      </c>
      <c r="AF1109" t="s">
        <v>9</v>
      </c>
      <c r="AG1109">
        <v>1</v>
      </c>
      <c r="AH1109" s="1">
        <v>10071</v>
      </c>
      <c r="AI1109" s="1">
        <v>27466</v>
      </c>
      <c r="AJ1109" s="1">
        <v>2747</v>
      </c>
      <c r="AK1109" s="1">
        <v>30213</v>
      </c>
      <c r="AL1109" s="2">
        <v>27466</v>
      </c>
      <c r="AM1109" s="2">
        <v>2747</v>
      </c>
      <c r="AN1109" s="22">
        <v>30213</v>
      </c>
      <c r="AP1109" t="s">
        <v>84</v>
      </c>
      <c r="AQ1109">
        <v>3</v>
      </c>
      <c r="AR1109" t="s">
        <v>221</v>
      </c>
      <c r="AS1109">
        <v>26001</v>
      </c>
      <c r="AT1109" t="b">
        <v>0</v>
      </c>
      <c r="AU1109" t="s">
        <v>81</v>
      </c>
      <c r="AW1109" t="s">
        <v>222</v>
      </c>
      <c r="AY1109" t="s">
        <v>85</v>
      </c>
      <c r="AZ1109" t="b">
        <v>0</v>
      </c>
      <c r="BE1109" t="b">
        <v>0</v>
      </c>
      <c r="BF1109" t="b">
        <v>0</v>
      </c>
      <c r="BI1109">
        <v>0</v>
      </c>
      <c r="BJ1109" s="20">
        <v>0</v>
      </c>
      <c r="BK1109" s="23">
        <v>30213</v>
      </c>
      <c r="BP1109" t="s">
        <v>86</v>
      </c>
      <c r="BS1109">
        <v>0</v>
      </c>
      <c r="BW1109" s="24" t="str">
        <f ca="1">VLOOKUP(BX1109,Data!B:D,3,0)</f>
        <v>김화니</v>
      </c>
      <c r="BX1109" s="24" t="str">
        <f>IFERROR(VLOOKUP(M1109, 할인점점포등록!E:I, 5, 0), M1109)</f>
        <v>대전지오팜</v>
      </c>
    </row>
    <row r="1110" spans="3:76" ht="16.5" customHeight="1" x14ac:dyDescent="0.3">
      <c r="C1110" t="b">
        <v>1</v>
      </c>
      <c r="E1110" t="s">
        <v>211</v>
      </c>
      <c r="F1110">
        <v>202610130011</v>
      </c>
      <c r="G1110" s="21">
        <v>46308</v>
      </c>
      <c r="H1110" t="s">
        <v>82</v>
      </c>
      <c r="I1110" t="s">
        <v>83</v>
      </c>
      <c r="J1110" s="20" t="s">
        <v>212</v>
      </c>
      <c r="K1110" s="20" t="s">
        <v>213</v>
      </c>
      <c r="L1110" t="s">
        <v>431</v>
      </c>
      <c r="M1110" s="20" t="s">
        <v>431</v>
      </c>
      <c r="O1110" t="s">
        <v>432</v>
      </c>
      <c r="P1110" t="s">
        <v>431</v>
      </c>
      <c r="R1110" t="b">
        <v>0</v>
      </c>
      <c r="S1110" t="s">
        <v>524</v>
      </c>
      <c r="T1110" t="s">
        <v>286</v>
      </c>
      <c r="U1110">
        <v>30</v>
      </c>
      <c r="V1110" t="s">
        <v>86</v>
      </c>
      <c r="W1110" t="s">
        <v>283</v>
      </c>
      <c r="X1110" t="s">
        <v>284</v>
      </c>
      <c r="Z1110" t="s">
        <v>84</v>
      </c>
      <c r="AA1110" s="1">
        <v>14010</v>
      </c>
      <c r="AB1110" s="1">
        <v>12609</v>
      </c>
      <c r="AC1110">
        <v>10</v>
      </c>
      <c r="AD1110" t="b">
        <v>1</v>
      </c>
      <c r="AE1110">
        <v>10</v>
      </c>
      <c r="AF1110" t="s">
        <v>9</v>
      </c>
      <c r="AG1110">
        <v>1</v>
      </c>
      <c r="AH1110" s="1">
        <v>12609</v>
      </c>
      <c r="AI1110" s="1">
        <v>114627</v>
      </c>
      <c r="AJ1110" s="1">
        <v>11463</v>
      </c>
      <c r="AK1110" s="1">
        <v>126090</v>
      </c>
      <c r="AL1110" s="2">
        <v>114627</v>
      </c>
      <c r="AM1110" s="2">
        <v>11463</v>
      </c>
      <c r="AN1110" s="22">
        <v>126090</v>
      </c>
      <c r="AP1110" t="s">
        <v>84</v>
      </c>
      <c r="AQ1110">
        <v>10</v>
      </c>
      <c r="AR1110" t="s">
        <v>221</v>
      </c>
      <c r="AS1110" t="s">
        <v>260</v>
      </c>
      <c r="AT1110" t="b">
        <v>0</v>
      </c>
      <c r="AU1110" t="s">
        <v>81</v>
      </c>
      <c r="AW1110" t="s">
        <v>222</v>
      </c>
      <c r="AY1110" t="s">
        <v>85</v>
      </c>
      <c r="AZ1110" t="b">
        <v>0</v>
      </c>
      <c r="BE1110" t="b">
        <v>0</v>
      </c>
      <c r="BF1110" t="b">
        <v>0</v>
      </c>
      <c r="BI1110">
        <v>0</v>
      </c>
      <c r="BJ1110" s="20">
        <v>0</v>
      </c>
      <c r="BK1110" s="23">
        <v>126090</v>
      </c>
      <c r="BP1110" t="s">
        <v>86</v>
      </c>
      <c r="BS1110">
        <v>0</v>
      </c>
      <c r="BW1110" s="24" t="str">
        <f ca="1">VLOOKUP(BX1110,Data!B:D,3,0)</f>
        <v>김화니</v>
      </c>
      <c r="BX1110" s="24" t="str">
        <f>IFERROR(VLOOKUP(M1110, 할인점점포등록!E:I, 5, 0), M1110)</f>
        <v>대전지오팜</v>
      </c>
    </row>
    <row r="1111" spans="3:76" ht="16.5" customHeight="1" x14ac:dyDescent="0.3">
      <c r="C1111" t="b">
        <v>1</v>
      </c>
      <c r="E1111" t="s">
        <v>211</v>
      </c>
      <c r="F1111">
        <v>202610130011</v>
      </c>
      <c r="G1111" s="21">
        <v>46308</v>
      </c>
      <c r="H1111" t="s">
        <v>82</v>
      </c>
      <c r="I1111" t="s">
        <v>83</v>
      </c>
      <c r="J1111" s="20" t="s">
        <v>212</v>
      </c>
      <c r="K1111" s="20" t="s">
        <v>213</v>
      </c>
      <c r="L1111" t="s">
        <v>431</v>
      </c>
      <c r="M1111" s="20" t="s">
        <v>431</v>
      </c>
      <c r="O1111" t="s">
        <v>432</v>
      </c>
      <c r="P1111" t="s">
        <v>431</v>
      </c>
      <c r="R1111" t="b">
        <v>0</v>
      </c>
      <c r="S1111" t="s">
        <v>475</v>
      </c>
      <c r="T1111" t="s">
        <v>476</v>
      </c>
      <c r="U1111">
        <v>28</v>
      </c>
      <c r="V1111" t="s">
        <v>234</v>
      </c>
      <c r="W1111" t="s">
        <v>235</v>
      </c>
      <c r="X1111" t="s">
        <v>236</v>
      </c>
      <c r="Z1111" t="s">
        <v>84</v>
      </c>
      <c r="AA1111" s="1">
        <v>25648</v>
      </c>
      <c r="AB1111" s="1">
        <v>23083</v>
      </c>
      <c r="AC1111">
        <v>5</v>
      </c>
      <c r="AD1111" t="b">
        <v>1</v>
      </c>
      <c r="AE1111">
        <v>10</v>
      </c>
      <c r="AF1111" t="s">
        <v>9</v>
      </c>
      <c r="AG1111">
        <v>1</v>
      </c>
      <c r="AH1111" s="1">
        <v>23083</v>
      </c>
      <c r="AI1111" s="1">
        <v>104923</v>
      </c>
      <c r="AJ1111" s="1">
        <v>10492</v>
      </c>
      <c r="AK1111" s="1">
        <v>115415</v>
      </c>
      <c r="AL1111" s="2">
        <v>104923</v>
      </c>
      <c r="AM1111" s="2">
        <v>10492</v>
      </c>
      <c r="AN1111" s="22">
        <v>115415</v>
      </c>
      <c r="AP1111" t="s">
        <v>84</v>
      </c>
      <c r="AQ1111">
        <v>5</v>
      </c>
      <c r="AR1111" t="s">
        <v>221</v>
      </c>
      <c r="AS1111">
        <v>25001</v>
      </c>
      <c r="AT1111" t="b">
        <v>0</v>
      </c>
      <c r="AU1111" t="s">
        <v>81</v>
      </c>
      <c r="AW1111" t="s">
        <v>222</v>
      </c>
      <c r="AY1111" t="s">
        <v>85</v>
      </c>
      <c r="AZ1111" t="b">
        <v>0</v>
      </c>
      <c r="BE1111" t="b">
        <v>0</v>
      </c>
      <c r="BF1111" t="b">
        <v>0</v>
      </c>
      <c r="BI1111">
        <v>0</v>
      </c>
      <c r="BJ1111" s="20">
        <v>0</v>
      </c>
      <c r="BK1111" s="23">
        <v>115415</v>
      </c>
      <c r="BP1111" t="s">
        <v>181</v>
      </c>
      <c r="BS1111">
        <v>0</v>
      </c>
      <c r="BW1111" s="24" t="str">
        <f ca="1">VLOOKUP(BX1111,Data!B:D,3,0)</f>
        <v>김화니</v>
      </c>
      <c r="BX1111" s="24" t="str">
        <f>IFERROR(VLOOKUP(M1111, 할인점점포등록!E:I, 5, 0), M1111)</f>
        <v>대전지오팜</v>
      </c>
    </row>
    <row r="1112" spans="3:76" ht="16.5" customHeight="1" x14ac:dyDescent="0.3">
      <c r="C1112" t="b">
        <v>1</v>
      </c>
      <c r="E1112" t="s">
        <v>211</v>
      </c>
      <c r="F1112">
        <v>202610130011</v>
      </c>
      <c r="G1112" s="21">
        <v>46308</v>
      </c>
      <c r="H1112" t="s">
        <v>82</v>
      </c>
      <c r="I1112" t="s">
        <v>83</v>
      </c>
      <c r="J1112" s="20" t="s">
        <v>212</v>
      </c>
      <c r="K1112" s="20" t="s">
        <v>213</v>
      </c>
      <c r="L1112" t="s">
        <v>431</v>
      </c>
      <c r="M1112" s="20" t="s">
        <v>431</v>
      </c>
      <c r="O1112" t="s">
        <v>432</v>
      </c>
      <c r="P1112" t="s">
        <v>431</v>
      </c>
      <c r="R1112" t="b">
        <v>0</v>
      </c>
      <c r="S1112" t="s">
        <v>343</v>
      </c>
      <c r="T1112" t="s">
        <v>325</v>
      </c>
      <c r="U1112">
        <v>100</v>
      </c>
      <c r="V1112" t="s">
        <v>218</v>
      </c>
      <c r="W1112" t="s">
        <v>219</v>
      </c>
      <c r="X1112" t="s">
        <v>225</v>
      </c>
      <c r="Z1112" t="s">
        <v>84</v>
      </c>
      <c r="AA1112" s="1">
        <v>175100</v>
      </c>
      <c r="AB1112" s="1">
        <v>157590</v>
      </c>
      <c r="AC1112">
        <v>80</v>
      </c>
      <c r="AD1112" t="b">
        <v>1</v>
      </c>
      <c r="AE1112">
        <v>10</v>
      </c>
      <c r="AF1112" t="s">
        <v>9</v>
      </c>
      <c r="AG1112">
        <v>1</v>
      </c>
      <c r="AH1112" s="1">
        <v>157590</v>
      </c>
      <c r="AI1112" s="1">
        <v>11461091</v>
      </c>
      <c r="AJ1112" s="1">
        <v>1146109</v>
      </c>
      <c r="AK1112" s="1">
        <v>12607200</v>
      </c>
      <c r="AL1112" s="2">
        <v>11461091</v>
      </c>
      <c r="AM1112" s="2">
        <v>1146109</v>
      </c>
      <c r="AN1112" s="22">
        <v>12607200</v>
      </c>
      <c r="AP1112" t="s">
        <v>84</v>
      </c>
      <c r="AQ1112">
        <v>80</v>
      </c>
      <c r="AR1112" t="s">
        <v>221</v>
      </c>
      <c r="AS1112" t="s">
        <v>344</v>
      </c>
      <c r="AT1112" t="b">
        <v>0</v>
      </c>
      <c r="AU1112" t="s">
        <v>81</v>
      </c>
      <c r="AW1112" t="s">
        <v>222</v>
      </c>
      <c r="AY1112" t="s">
        <v>85</v>
      </c>
      <c r="AZ1112" t="b">
        <v>0</v>
      </c>
      <c r="BE1112" t="b">
        <v>0</v>
      </c>
      <c r="BF1112" t="b">
        <v>0</v>
      </c>
      <c r="BI1112">
        <v>0</v>
      </c>
      <c r="BJ1112" s="20">
        <v>0</v>
      </c>
      <c r="BK1112" s="23">
        <v>12607200</v>
      </c>
      <c r="BP1112" t="s">
        <v>181</v>
      </c>
      <c r="BS1112">
        <v>0</v>
      </c>
      <c r="BW1112" s="24" t="str">
        <f ca="1">VLOOKUP(BX1112,Data!B:D,3,0)</f>
        <v>김화니</v>
      </c>
      <c r="BX1112" s="24" t="str">
        <f>IFERROR(VLOOKUP(M1112, 할인점점포등록!E:I, 5, 0), M1112)</f>
        <v>대전지오팜</v>
      </c>
    </row>
    <row r="1113" spans="3:76" ht="16.5" customHeight="1" x14ac:dyDescent="0.3">
      <c r="C1113" t="b">
        <v>1</v>
      </c>
      <c r="E1113" t="s">
        <v>211</v>
      </c>
      <c r="F1113">
        <v>202610130011</v>
      </c>
      <c r="G1113" s="21">
        <v>46308</v>
      </c>
      <c r="H1113" t="s">
        <v>82</v>
      </c>
      <c r="I1113" t="s">
        <v>83</v>
      </c>
      <c r="J1113" s="20" t="s">
        <v>212</v>
      </c>
      <c r="K1113" s="20" t="s">
        <v>213</v>
      </c>
      <c r="L1113" t="s">
        <v>431</v>
      </c>
      <c r="M1113" s="20" t="s">
        <v>431</v>
      </c>
      <c r="O1113" t="s">
        <v>432</v>
      </c>
      <c r="P1113" t="s">
        <v>431</v>
      </c>
      <c r="R1113" t="b">
        <v>0</v>
      </c>
      <c r="S1113" t="s">
        <v>241</v>
      </c>
      <c r="T1113" t="s">
        <v>242</v>
      </c>
      <c r="U1113">
        <v>28</v>
      </c>
      <c r="V1113" t="s">
        <v>234</v>
      </c>
      <c r="W1113" t="s">
        <v>235</v>
      </c>
      <c r="X1113" t="s">
        <v>236</v>
      </c>
      <c r="Z1113" t="s">
        <v>84</v>
      </c>
      <c r="AA1113" s="1">
        <v>12712</v>
      </c>
      <c r="AB1113" s="1">
        <v>11441</v>
      </c>
      <c r="AC1113">
        <v>400</v>
      </c>
      <c r="AD1113" t="b">
        <v>1</v>
      </c>
      <c r="AE1113">
        <v>10</v>
      </c>
      <c r="AF1113" t="s">
        <v>9</v>
      </c>
      <c r="AG1113">
        <v>1</v>
      </c>
      <c r="AH1113" s="1">
        <v>11441</v>
      </c>
      <c r="AI1113" s="1">
        <v>4160364</v>
      </c>
      <c r="AJ1113" s="1">
        <v>416036</v>
      </c>
      <c r="AK1113" s="1">
        <v>4576400</v>
      </c>
      <c r="AL1113" s="2">
        <v>4160364</v>
      </c>
      <c r="AM1113" s="2">
        <v>416036</v>
      </c>
      <c r="AN1113" s="22">
        <v>4576400</v>
      </c>
      <c r="AP1113" t="s">
        <v>84</v>
      </c>
      <c r="AQ1113">
        <v>400</v>
      </c>
      <c r="AR1113" t="s">
        <v>221</v>
      </c>
      <c r="AS1113">
        <v>26002</v>
      </c>
      <c r="AT1113" t="b">
        <v>0</v>
      </c>
      <c r="AU1113" t="s">
        <v>81</v>
      </c>
      <c r="AW1113" t="s">
        <v>222</v>
      </c>
      <c r="AY1113" t="s">
        <v>85</v>
      </c>
      <c r="AZ1113" t="b">
        <v>0</v>
      </c>
      <c r="BE1113" t="b">
        <v>0</v>
      </c>
      <c r="BF1113" t="b">
        <v>0</v>
      </c>
      <c r="BI1113">
        <v>0</v>
      </c>
      <c r="BJ1113" s="20">
        <v>0</v>
      </c>
      <c r="BK1113" s="23">
        <v>4576400</v>
      </c>
      <c r="BP1113" t="s">
        <v>181</v>
      </c>
      <c r="BS1113">
        <v>0</v>
      </c>
      <c r="BW1113" s="24" t="str">
        <f ca="1">VLOOKUP(BX1113,Data!B:D,3,0)</f>
        <v>김화니</v>
      </c>
      <c r="BX1113" s="24" t="str">
        <f>IFERROR(VLOOKUP(M1113, 할인점점포등록!E:I, 5, 0), M1113)</f>
        <v>대전지오팜</v>
      </c>
    </row>
    <row r="1114" spans="3:76" ht="16.5" customHeight="1" x14ac:dyDescent="0.3">
      <c r="C1114" t="b">
        <v>1</v>
      </c>
      <c r="E1114" t="s">
        <v>211</v>
      </c>
      <c r="F1114">
        <v>202610130011</v>
      </c>
      <c r="G1114" s="21">
        <v>46308</v>
      </c>
      <c r="H1114" t="s">
        <v>82</v>
      </c>
      <c r="I1114" t="s">
        <v>83</v>
      </c>
      <c r="J1114" s="20" t="s">
        <v>212</v>
      </c>
      <c r="K1114" s="20" t="s">
        <v>213</v>
      </c>
      <c r="L1114" t="s">
        <v>431</v>
      </c>
      <c r="M1114" s="20" t="s">
        <v>431</v>
      </c>
      <c r="O1114" t="s">
        <v>432</v>
      </c>
      <c r="P1114" t="s">
        <v>431</v>
      </c>
      <c r="R1114" t="b">
        <v>0</v>
      </c>
      <c r="S1114" t="s">
        <v>442</v>
      </c>
      <c r="T1114" t="s">
        <v>443</v>
      </c>
      <c r="U1114">
        <v>30</v>
      </c>
      <c r="V1114" t="s">
        <v>234</v>
      </c>
      <c r="W1114" t="s">
        <v>235</v>
      </c>
      <c r="X1114" t="s">
        <v>236</v>
      </c>
      <c r="Z1114" t="s">
        <v>84</v>
      </c>
      <c r="AA1114" s="1">
        <v>20760</v>
      </c>
      <c r="AB1114" s="1">
        <v>18684</v>
      </c>
      <c r="AC1114">
        <v>30</v>
      </c>
      <c r="AD1114" t="b">
        <v>1</v>
      </c>
      <c r="AE1114">
        <v>10</v>
      </c>
      <c r="AF1114" t="s">
        <v>9</v>
      </c>
      <c r="AG1114">
        <v>1</v>
      </c>
      <c r="AH1114" s="1">
        <v>18684</v>
      </c>
      <c r="AI1114" s="1">
        <v>509564</v>
      </c>
      <c r="AJ1114" s="1">
        <v>50956</v>
      </c>
      <c r="AK1114" s="1">
        <v>560520</v>
      </c>
      <c r="AL1114" s="2">
        <v>509564</v>
      </c>
      <c r="AM1114" s="2">
        <v>50956</v>
      </c>
      <c r="AN1114" s="22">
        <v>560520</v>
      </c>
      <c r="AP1114" t="s">
        <v>84</v>
      </c>
      <c r="AQ1114">
        <v>30</v>
      </c>
      <c r="AR1114" t="s">
        <v>221</v>
      </c>
      <c r="AS1114">
        <v>25001</v>
      </c>
      <c r="AT1114" t="b">
        <v>0</v>
      </c>
      <c r="AU1114" t="s">
        <v>81</v>
      </c>
      <c r="AW1114" t="s">
        <v>222</v>
      </c>
      <c r="AY1114" t="s">
        <v>85</v>
      </c>
      <c r="AZ1114" t="b">
        <v>0</v>
      </c>
      <c r="BE1114" t="b">
        <v>0</v>
      </c>
      <c r="BF1114" t="b">
        <v>0</v>
      </c>
      <c r="BI1114">
        <v>0</v>
      </c>
      <c r="BJ1114" s="20">
        <v>0</v>
      </c>
      <c r="BK1114" s="23">
        <v>560520</v>
      </c>
      <c r="BP1114" t="s">
        <v>181</v>
      </c>
      <c r="BS1114">
        <v>0</v>
      </c>
      <c r="BW1114" s="24" t="str">
        <f ca="1">VLOOKUP(BX1114,Data!B:D,3,0)</f>
        <v>김화니</v>
      </c>
      <c r="BX1114" s="24" t="str">
        <f>IFERROR(VLOOKUP(M1114, 할인점점포등록!E:I, 5, 0), M1114)</f>
        <v>대전지오팜</v>
      </c>
    </row>
    <row r="1115" spans="3:76" ht="16.5" customHeight="1" x14ac:dyDescent="0.3">
      <c r="C1115" t="b">
        <v>1</v>
      </c>
      <c r="E1115" t="s">
        <v>211</v>
      </c>
      <c r="F1115">
        <v>202610130011</v>
      </c>
      <c r="G1115" s="21">
        <v>46308</v>
      </c>
      <c r="H1115" t="s">
        <v>82</v>
      </c>
      <c r="I1115" t="s">
        <v>83</v>
      </c>
      <c r="J1115" s="20" t="s">
        <v>212</v>
      </c>
      <c r="K1115" s="20" t="s">
        <v>213</v>
      </c>
      <c r="L1115" t="s">
        <v>431</v>
      </c>
      <c r="M1115" s="20" t="s">
        <v>431</v>
      </c>
      <c r="O1115" t="s">
        <v>432</v>
      </c>
      <c r="P1115" t="s">
        <v>431</v>
      </c>
      <c r="R1115" t="b">
        <v>0</v>
      </c>
      <c r="S1115" t="s">
        <v>389</v>
      </c>
      <c r="T1115" t="s">
        <v>390</v>
      </c>
      <c r="U1115">
        <v>30</v>
      </c>
      <c r="V1115" t="s">
        <v>234</v>
      </c>
      <c r="W1115" t="s">
        <v>235</v>
      </c>
      <c r="X1115" t="s">
        <v>236</v>
      </c>
      <c r="Z1115" t="s">
        <v>84</v>
      </c>
      <c r="AA1115" s="1">
        <v>19320</v>
      </c>
      <c r="AB1115" s="1">
        <v>17388</v>
      </c>
      <c r="AC1115">
        <v>50</v>
      </c>
      <c r="AD1115" t="b">
        <v>1</v>
      </c>
      <c r="AE1115">
        <v>10</v>
      </c>
      <c r="AF1115" t="s">
        <v>9</v>
      </c>
      <c r="AG1115">
        <v>1</v>
      </c>
      <c r="AH1115" s="1">
        <v>17388</v>
      </c>
      <c r="AI1115" s="1">
        <v>790364</v>
      </c>
      <c r="AJ1115" s="1">
        <v>79036</v>
      </c>
      <c r="AK1115" s="1">
        <v>869400</v>
      </c>
      <c r="AL1115" s="2">
        <v>790364</v>
      </c>
      <c r="AM1115" s="2">
        <v>79036</v>
      </c>
      <c r="AN1115" s="22">
        <v>869400</v>
      </c>
      <c r="AP1115" t="s">
        <v>84</v>
      </c>
      <c r="AQ1115">
        <v>50</v>
      </c>
      <c r="AR1115" t="s">
        <v>221</v>
      </c>
      <c r="AS1115">
        <v>25001</v>
      </c>
      <c r="AT1115" t="b">
        <v>0</v>
      </c>
      <c r="AU1115" t="s">
        <v>81</v>
      </c>
      <c r="AW1115" t="s">
        <v>222</v>
      </c>
      <c r="AY1115" t="s">
        <v>85</v>
      </c>
      <c r="AZ1115" t="b">
        <v>0</v>
      </c>
      <c r="BE1115" t="b">
        <v>0</v>
      </c>
      <c r="BF1115" t="b">
        <v>0</v>
      </c>
      <c r="BI1115">
        <v>0</v>
      </c>
      <c r="BJ1115" s="20">
        <v>0</v>
      </c>
      <c r="BK1115" s="23">
        <v>869400</v>
      </c>
      <c r="BP1115" t="s">
        <v>181</v>
      </c>
      <c r="BS1115">
        <v>0</v>
      </c>
      <c r="BW1115" s="24" t="str">
        <f ca="1">VLOOKUP(BX1115,Data!B:D,3,0)</f>
        <v>김화니</v>
      </c>
      <c r="BX1115" s="24" t="str">
        <f>IFERROR(VLOOKUP(M1115, 할인점점포등록!E:I, 5, 0), M1115)</f>
        <v>대전지오팜</v>
      </c>
    </row>
    <row r="1116" spans="3:76" ht="16.5" customHeight="1" x14ac:dyDescent="0.3">
      <c r="C1116" t="b">
        <v>1</v>
      </c>
      <c r="E1116" t="s">
        <v>211</v>
      </c>
      <c r="F1116">
        <v>202610130011</v>
      </c>
      <c r="G1116" s="21">
        <v>46308</v>
      </c>
      <c r="H1116" t="s">
        <v>82</v>
      </c>
      <c r="I1116" t="s">
        <v>83</v>
      </c>
      <c r="J1116" s="20" t="s">
        <v>212</v>
      </c>
      <c r="K1116" s="20" t="s">
        <v>213</v>
      </c>
      <c r="L1116" t="s">
        <v>431</v>
      </c>
      <c r="M1116" s="20" t="s">
        <v>431</v>
      </c>
      <c r="O1116" t="s">
        <v>432</v>
      </c>
      <c r="P1116" t="s">
        <v>431</v>
      </c>
      <c r="R1116" t="b">
        <v>0</v>
      </c>
      <c r="S1116" t="s">
        <v>245</v>
      </c>
      <c r="T1116" t="s">
        <v>246</v>
      </c>
      <c r="U1116">
        <v>300</v>
      </c>
      <c r="V1116" t="s">
        <v>218</v>
      </c>
      <c r="W1116" t="s">
        <v>219</v>
      </c>
      <c r="X1116" t="s">
        <v>225</v>
      </c>
      <c r="Z1116" t="s">
        <v>84</v>
      </c>
      <c r="AA1116" s="1">
        <v>61500</v>
      </c>
      <c r="AB1116" s="1">
        <v>55350</v>
      </c>
      <c r="AC1116">
        <v>5</v>
      </c>
      <c r="AD1116" t="b">
        <v>1</v>
      </c>
      <c r="AE1116">
        <v>10</v>
      </c>
      <c r="AF1116" t="s">
        <v>9</v>
      </c>
      <c r="AG1116">
        <v>1</v>
      </c>
      <c r="AH1116" s="1">
        <v>55350</v>
      </c>
      <c r="AI1116" s="1">
        <v>251591</v>
      </c>
      <c r="AJ1116" s="1">
        <v>25159</v>
      </c>
      <c r="AK1116" s="1">
        <v>276750</v>
      </c>
      <c r="AL1116" s="2">
        <v>251591</v>
      </c>
      <c r="AM1116" s="2">
        <v>25159</v>
      </c>
      <c r="AN1116" s="22">
        <v>276750</v>
      </c>
      <c r="AP1116" t="s">
        <v>84</v>
      </c>
      <c r="AQ1116">
        <v>5</v>
      </c>
      <c r="AR1116" t="s">
        <v>221</v>
      </c>
      <c r="AS1116" t="s">
        <v>273</v>
      </c>
      <c r="AT1116" t="b">
        <v>0</v>
      </c>
      <c r="AU1116" t="s">
        <v>81</v>
      </c>
      <c r="AW1116" t="s">
        <v>222</v>
      </c>
      <c r="AY1116" t="s">
        <v>85</v>
      </c>
      <c r="AZ1116" t="b">
        <v>0</v>
      </c>
      <c r="BE1116" t="b">
        <v>0</v>
      </c>
      <c r="BF1116" t="b">
        <v>0</v>
      </c>
      <c r="BI1116">
        <v>0</v>
      </c>
      <c r="BJ1116" s="20">
        <v>0</v>
      </c>
      <c r="BK1116" s="23">
        <v>276750</v>
      </c>
      <c r="BP1116" t="s">
        <v>181</v>
      </c>
      <c r="BS1116">
        <v>0</v>
      </c>
      <c r="BW1116" s="24" t="str">
        <f ca="1">VLOOKUP(BX1116,Data!B:D,3,0)</f>
        <v>김화니</v>
      </c>
      <c r="BX1116" s="24" t="str">
        <f>IFERROR(VLOOKUP(M1116, 할인점점포등록!E:I, 5, 0), M1116)</f>
        <v>대전지오팜</v>
      </c>
    </row>
    <row r="1117" spans="3:76" ht="16.5" customHeight="1" x14ac:dyDescent="0.3">
      <c r="C1117" t="b">
        <v>1</v>
      </c>
      <c r="E1117" t="s">
        <v>211</v>
      </c>
      <c r="F1117">
        <v>202610130011</v>
      </c>
      <c r="G1117" s="21">
        <v>46308</v>
      </c>
      <c r="H1117" t="s">
        <v>82</v>
      </c>
      <c r="I1117" t="s">
        <v>83</v>
      </c>
      <c r="J1117" s="20" t="s">
        <v>212</v>
      </c>
      <c r="K1117" s="20" t="s">
        <v>213</v>
      </c>
      <c r="L1117" t="s">
        <v>431</v>
      </c>
      <c r="M1117" s="20" t="s">
        <v>431</v>
      </c>
      <c r="O1117" t="s">
        <v>432</v>
      </c>
      <c r="P1117" t="s">
        <v>431</v>
      </c>
      <c r="R1117" t="b">
        <v>0</v>
      </c>
      <c r="S1117" t="s">
        <v>223</v>
      </c>
      <c r="T1117" t="s">
        <v>224</v>
      </c>
      <c r="U1117">
        <v>300</v>
      </c>
      <c r="V1117" t="s">
        <v>218</v>
      </c>
      <c r="W1117" t="s">
        <v>219</v>
      </c>
      <c r="X1117" t="s">
        <v>225</v>
      </c>
      <c r="Z1117" t="s">
        <v>84</v>
      </c>
      <c r="AA1117" s="1">
        <v>44400</v>
      </c>
      <c r="AB1117" s="1">
        <v>39960</v>
      </c>
      <c r="AC1117">
        <v>10</v>
      </c>
      <c r="AD1117" t="b">
        <v>1</v>
      </c>
      <c r="AE1117">
        <v>10</v>
      </c>
      <c r="AF1117" t="s">
        <v>9</v>
      </c>
      <c r="AG1117">
        <v>1</v>
      </c>
      <c r="AH1117" s="1">
        <v>39960</v>
      </c>
      <c r="AI1117" s="1">
        <v>363273</v>
      </c>
      <c r="AJ1117" s="1">
        <v>36327</v>
      </c>
      <c r="AK1117" s="1">
        <v>399600</v>
      </c>
      <c r="AL1117" s="2">
        <v>363273</v>
      </c>
      <c r="AM1117" s="2">
        <v>36327</v>
      </c>
      <c r="AN1117" s="22">
        <v>399600</v>
      </c>
      <c r="AP1117" t="s">
        <v>84</v>
      </c>
      <c r="AQ1117">
        <v>10</v>
      </c>
      <c r="AR1117" t="s">
        <v>221</v>
      </c>
      <c r="AS1117" t="s">
        <v>1064</v>
      </c>
      <c r="AT1117" t="b">
        <v>0</v>
      </c>
      <c r="AU1117" t="s">
        <v>81</v>
      </c>
      <c r="AW1117" t="s">
        <v>222</v>
      </c>
      <c r="AY1117" t="s">
        <v>85</v>
      </c>
      <c r="AZ1117" t="b">
        <v>0</v>
      </c>
      <c r="BE1117" t="b">
        <v>0</v>
      </c>
      <c r="BF1117" t="b">
        <v>0</v>
      </c>
      <c r="BI1117">
        <v>0</v>
      </c>
      <c r="BJ1117" s="20">
        <v>0</v>
      </c>
      <c r="BK1117" s="23">
        <v>399600</v>
      </c>
      <c r="BP1117" t="s">
        <v>181</v>
      </c>
      <c r="BS1117">
        <v>0</v>
      </c>
      <c r="BW1117" s="24" t="str">
        <f ca="1">VLOOKUP(BX1117,Data!B:D,3,0)</f>
        <v>김화니</v>
      </c>
      <c r="BX1117" s="24" t="str">
        <f>IFERROR(VLOOKUP(M1117, 할인점점포등록!E:I, 5, 0), M1117)</f>
        <v>대전지오팜</v>
      </c>
    </row>
    <row r="1118" spans="3:76" ht="16.5" customHeight="1" x14ac:dyDescent="0.3">
      <c r="C1118" t="b">
        <v>1</v>
      </c>
      <c r="E1118" t="s">
        <v>211</v>
      </c>
      <c r="F1118">
        <v>202610130011</v>
      </c>
      <c r="G1118" s="21">
        <v>46308</v>
      </c>
      <c r="H1118" t="s">
        <v>82</v>
      </c>
      <c r="I1118" t="s">
        <v>83</v>
      </c>
      <c r="J1118" s="20" t="s">
        <v>212</v>
      </c>
      <c r="K1118" s="20" t="s">
        <v>213</v>
      </c>
      <c r="L1118" t="s">
        <v>431</v>
      </c>
      <c r="M1118" s="20" t="s">
        <v>431</v>
      </c>
      <c r="O1118" t="s">
        <v>432</v>
      </c>
      <c r="P1118" t="s">
        <v>431</v>
      </c>
      <c r="R1118" t="b">
        <v>0</v>
      </c>
      <c r="S1118" t="s">
        <v>367</v>
      </c>
      <c r="T1118" t="s">
        <v>368</v>
      </c>
      <c r="U1118">
        <v>100</v>
      </c>
      <c r="V1118" t="s">
        <v>234</v>
      </c>
      <c r="W1118" t="s">
        <v>235</v>
      </c>
      <c r="X1118" t="s">
        <v>236</v>
      </c>
      <c r="Z1118" t="s">
        <v>84</v>
      </c>
      <c r="AA1118" s="1">
        <v>30000</v>
      </c>
      <c r="AB1118" s="1">
        <v>27000</v>
      </c>
      <c r="AC1118">
        <v>30</v>
      </c>
      <c r="AD1118" t="b">
        <v>1</v>
      </c>
      <c r="AE1118">
        <v>10</v>
      </c>
      <c r="AF1118" t="s">
        <v>9</v>
      </c>
      <c r="AG1118">
        <v>1</v>
      </c>
      <c r="AH1118" s="1">
        <v>27000</v>
      </c>
      <c r="AI1118" s="1">
        <v>736364</v>
      </c>
      <c r="AJ1118" s="1">
        <v>73636</v>
      </c>
      <c r="AK1118" s="1">
        <v>810000</v>
      </c>
      <c r="AL1118" s="2">
        <v>736364</v>
      </c>
      <c r="AM1118" s="2">
        <v>73636</v>
      </c>
      <c r="AN1118" s="22">
        <v>810000</v>
      </c>
      <c r="AP1118" t="s">
        <v>84</v>
      </c>
      <c r="AQ1118">
        <v>30</v>
      </c>
      <c r="AR1118" t="s">
        <v>221</v>
      </c>
      <c r="AS1118">
        <v>25003</v>
      </c>
      <c r="AT1118" t="b">
        <v>0</v>
      </c>
      <c r="AU1118" t="s">
        <v>81</v>
      </c>
      <c r="AW1118" t="s">
        <v>222</v>
      </c>
      <c r="AY1118" t="s">
        <v>85</v>
      </c>
      <c r="AZ1118" t="b">
        <v>0</v>
      </c>
      <c r="BE1118" t="b">
        <v>0</v>
      </c>
      <c r="BF1118" t="b">
        <v>0</v>
      </c>
      <c r="BI1118">
        <v>0</v>
      </c>
      <c r="BJ1118" s="20">
        <v>0</v>
      </c>
      <c r="BK1118" s="23">
        <v>810000</v>
      </c>
      <c r="BP1118" t="s">
        <v>181</v>
      </c>
      <c r="BS1118">
        <v>0</v>
      </c>
      <c r="BW1118" s="24" t="str">
        <f ca="1">VLOOKUP(BX1118,Data!B:D,3,0)</f>
        <v>김화니</v>
      </c>
      <c r="BX1118" s="24" t="str">
        <f>IFERROR(VLOOKUP(M1118, 할인점점포등록!E:I, 5, 0), M1118)</f>
        <v>대전지오팜</v>
      </c>
    </row>
    <row r="1119" spans="3:76" ht="16.5" customHeight="1" x14ac:dyDescent="0.3">
      <c r="C1119" t="b">
        <v>1</v>
      </c>
      <c r="E1119" t="s">
        <v>211</v>
      </c>
      <c r="F1119">
        <v>202610130011</v>
      </c>
      <c r="G1119" s="21">
        <v>46308</v>
      </c>
      <c r="H1119" t="s">
        <v>82</v>
      </c>
      <c r="I1119" t="s">
        <v>83</v>
      </c>
      <c r="J1119" s="20" t="s">
        <v>212</v>
      </c>
      <c r="K1119" s="20" t="s">
        <v>213</v>
      </c>
      <c r="L1119" t="s">
        <v>431</v>
      </c>
      <c r="M1119" s="20" t="s">
        <v>431</v>
      </c>
      <c r="O1119" t="s">
        <v>432</v>
      </c>
      <c r="P1119" t="s">
        <v>431</v>
      </c>
      <c r="R1119" t="b">
        <v>0</v>
      </c>
      <c r="S1119" t="s">
        <v>312</v>
      </c>
      <c r="T1119" t="s">
        <v>313</v>
      </c>
      <c r="U1119">
        <v>100</v>
      </c>
      <c r="V1119" t="s">
        <v>234</v>
      </c>
      <c r="W1119" t="s">
        <v>235</v>
      </c>
      <c r="X1119" t="s">
        <v>236</v>
      </c>
      <c r="Z1119" t="s">
        <v>84</v>
      </c>
      <c r="AA1119" s="1">
        <v>37000</v>
      </c>
      <c r="AB1119" s="1">
        <v>33300</v>
      </c>
      <c r="AC1119">
        <v>15</v>
      </c>
      <c r="AD1119" t="b">
        <v>1</v>
      </c>
      <c r="AE1119">
        <v>10</v>
      </c>
      <c r="AF1119" t="s">
        <v>9</v>
      </c>
      <c r="AG1119">
        <v>1</v>
      </c>
      <c r="AH1119" s="1">
        <v>33300</v>
      </c>
      <c r="AI1119" s="1">
        <v>454091</v>
      </c>
      <c r="AJ1119" s="1">
        <v>45409</v>
      </c>
      <c r="AK1119" s="1">
        <v>499500</v>
      </c>
      <c r="AL1119" s="2">
        <v>454091</v>
      </c>
      <c r="AM1119" s="2">
        <v>45409</v>
      </c>
      <c r="AN1119" s="22">
        <v>499500</v>
      </c>
      <c r="AP1119" t="s">
        <v>84</v>
      </c>
      <c r="AQ1119">
        <v>15</v>
      </c>
      <c r="AR1119" t="s">
        <v>221</v>
      </c>
      <c r="AS1119">
        <v>25004</v>
      </c>
      <c r="AT1119" t="b">
        <v>0</v>
      </c>
      <c r="AU1119" t="s">
        <v>81</v>
      </c>
      <c r="AW1119" t="s">
        <v>222</v>
      </c>
      <c r="AY1119" t="s">
        <v>85</v>
      </c>
      <c r="AZ1119" t="b">
        <v>0</v>
      </c>
      <c r="BE1119" t="b">
        <v>0</v>
      </c>
      <c r="BF1119" t="b">
        <v>0</v>
      </c>
      <c r="BI1119">
        <v>0</v>
      </c>
      <c r="BJ1119" s="20">
        <v>0</v>
      </c>
      <c r="BK1119" s="23">
        <v>499500</v>
      </c>
      <c r="BP1119" t="s">
        <v>181</v>
      </c>
      <c r="BS1119">
        <v>0</v>
      </c>
      <c r="BW1119" s="24" t="str">
        <f ca="1">VLOOKUP(BX1119,Data!B:D,3,0)</f>
        <v>김화니</v>
      </c>
      <c r="BX1119" s="24" t="str">
        <f>IFERROR(VLOOKUP(M1119, 할인점점포등록!E:I, 5, 0), M1119)</f>
        <v>대전지오팜</v>
      </c>
    </row>
    <row r="1120" spans="3:76" ht="16.5" customHeight="1" x14ac:dyDescent="0.3">
      <c r="C1120" t="b">
        <v>1</v>
      </c>
      <c r="E1120" t="s">
        <v>211</v>
      </c>
      <c r="F1120">
        <v>202610130011</v>
      </c>
      <c r="G1120" s="21">
        <v>46308</v>
      </c>
      <c r="H1120" t="s">
        <v>82</v>
      </c>
      <c r="I1120" t="s">
        <v>83</v>
      </c>
      <c r="J1120" s="20" t="s">
        <v>212</v>
      </c>
      <c r="K1120" s="20" t="s">
        <v>213</v>
      </c>
      <c r="L1120" t="s">
        <v>431</v>
      </c>
      <c r="M1120" s="20" t="s">
        <v>431</v>
      </c>
      <c r="O1120" t="s">
        <v>432</v>
      </c>
      <c r="P1120" t="s">
        <v>431</v>
      </c>
      <c r="R1120" t="b">
        <v>0</v>
      </c>
      <c r="S1120" t="s">
        <v>394</v>
      </c>
      <c r="T1120" t="s">
        <v>395</v>
      </c>
      <c r="U1120">
        <v>30</v>
      </c>
      <c r="V1120" t="s">
        <v>234</v>
      </c>
      <c r="W1120" t="s">
        <v>235</v>
      </c>
      <c r="X1120" t="s">
        <v>236</v>
      </c>
      <c r="Z1120" t="s">
        <v>84</v>
      </c>
      <c r="AA1120" s="1">
        <v>3750</v>
      </c>
      <c r="AB1120" s="1">
        <v>3375</v>
      </c>
      <c r="AC1120">
        <v>30</v>
      </c>
      <c r="AD1120" t="b">
        <v>1</v>
      </c>
      <c r="AE1120">
        <v>10</v>
      </c>
      <c r="AF1120" t="s">
        <v>9</v>
      </c>
      <c r="AG1120">
        <v>1</v>
      </c>
      <c r="AH1120" s="1">
        <v>3375</v>
      </c>
      <c r="AI1120" s="1">
        <v>92045</v>
      </c>
      <c r="AJ1120" s="1">
        <v>9205</v>
      </c>
      <c r="AK1120" s="1">
        <v>101250</v>
      </c>
      <c r="AL1120" s="2">
        <v>92045</v>
      </c>
      <c r="AM1120" s="2">
        <v>9205</v>
      </c>
      <c r="AN1120" s="22">
        <v>101250</v>
      </c>
      <c r="AP1120" t="s">
        <v>84</v>
      </c>
      <c r="AQ1120">
        <v>30</v>
      </c>
      <c r="AR1120" t="s">
        <v>221</v>
      </c>
      <c r="AS1120" t="s">
        <v>396</v>
      </c>
      <c r="AT1120" t="b">
        <v>0</v>
      </c>
      <c r="AU1120" t="s">
        <v>81</v>
      </c>
      <c r="AW1120" t="s">
        <v>222</v>
      </c>
      <c r="AY1120" t="s">
        <v>85</v>
      </c>
      <c r="AZ1120" t="b">
        <v>0</v>
      </c>
      <c r="BE1120" t="b">
        <v>0</v>
      </c>
      <c r="BF1120" t="b">
        <v>0</v>
      </c>
      <c r="BI1120">
        <v>0</v>
      </c>
      <c r="BJ1120" s="20">
        <v>0</v>
      </c>
      <c r="BK1120" s="23">
        <v>101250</v>
      </c>
      <c r="BP1120" t="s">
        <v>181</v>
      </c>
      <c r="BS1120">
        <v>0</v>
      </c>
      <c r="BW1120" s="24" t="str">
        <f ca="1">VLOOKUP(BX1120,Data!B:D,3,0)</f>
        <v>김화니</v>
      </c>
      <c r="BX1120" s="24" t="str">
        <f>IFERROR(VLOOKUP(M1120, 할인점점포등록!E:I, 5, 0), M1120)</f>
        <v>대전지오팜</v>
      </c>
    </row>
    <row r="1121" spans="3:76" ht="16.5" customHeight="1" x14ac:dyDescent="0.3">
      <c r="C1121" t="b">
        <v>1</v>
      </c>
      <c r="E1121" t="s">
        <v>211</v>
      </c>
      <c r="F1121">
        <v>202610130011</v>
      </c>
      <c r="G1121" s="21">
        <v>46308</v>
      </c>
      <c r="H1121" t="s">
        <v>82</v>
      </c>
      <c r="I1121" t="s">
        <v>83</v>
      </c>
      <c r="J1121" s="20" t="s">
        <v>212</v>
      </c>
      <c r="K1121" s="20" t="s">
        <v>213</v>
      </c>
      <c r="L1121" t="s">
        <v>431</v>
      </c>
      <c r="M1121" s="20" t="s">
        <v>431</v>
      </c>
      <c r="O1121" t="s">
        <v>432</v>
      </c>
      <c r="P1121" t="s">
        <v>431</v>
      </c>
      <c r="R1121" t="b">
        <v>0</v>
      </c>
      <c r="S1121" t="s">
        <v>397</v>
      </c>
      <c r="T1121" t="s">
        <v>329</v>
      </c>
      <c r="U1121">
        <v>30</v>
      </c>
      <c r="V1121" t="s">
        <v>234</v>
      </c>
      <c r="W1121" t="s">
        <v>235</v>
      </c>
      <c r="X1121" t="s">
        <v>330</v>
      </c>
      <c r="Z1121" t="s">
        <v>84</v>
      </c>
      <c r="AA1121" s="1">
        <v>11160</v>
      </c>
      <c r="AB1121" s="1">
        <v>10044</v>
      </c>
      <c r="AC1121">
        <v>2</v>
      </c>
      <c r="AD1121" t="b">
        <v>1</v>
      </c>
      <c r="AE1121">
        <v>10</v>
      </c>
      <c r="AF1121" t="s">
        <v>9</v>
      </c>
      <c r="AG1121">
        <v>1</v>
      </c>
      <c r="AH1121" s="1">
        <v>10044</v>
      </c>
      <c r="AI1121" s="1">
        <v>18262</v>
      </c>
      <c r="AJ1121" s="1">
        <v>1826</v>
      </c>
      <c r="AK1121" s="1">
        <v>20088</v>
      </c>
      <c r="AL1121" s="2">
        <v>18262</v>
      </c>
      <c r="AM1121" s="2">
        <v>1826</v>
      </c>
      <c r="AN1121" s="22">
        <v>20088</v>
      </c>
      <c r="AP1121" t="s">
        <v>84</v>
      </c>
      <c r="AQ1121">
        <v>2</v>
      </c>
      <c r="AR1121" t="s">
        <v>221</v>
      </c>
      <c r="AS1121">
        <v>24003</v>
      </c>
      <c r="AT1121" t="b">
        <v>0</v>
      </c>
      <c r="AU1121" t="s">
        <v>81</v>
      </c>
      <c r="AW1121" t="s">
        <v>222</v>
      </c>
      <c r="AY1121" t="s">
        <v>85</v>
      </c>
      <c r="AZ1121" t="b">
        <v>0</v>
      </c>
      <c r="BE1121" t="b">
        <v>0</v>
      </c>
      <c r="BF1121" t="b">
        <v>0</v>
      </c>
      <c r="BI1121">
        <v>0</v>
      </c>
      <c r="BJ1121" s="20">
        <v>0</v>
      </c>
      <c r="BK1121" s="23">
        <v>20088</v>
      </c>
      <c r="BP1121" t="s">
        <v>181</v>
      </c>
      <c r="BS1121">
        <v>0</v>
      </c>
      <c r="BW1121" s="24" t="str">
        <f ca="1">VLOOKUP(BX1121,Data!B:D,3,0)</f>
        <v>김화니</v>
      </c>
      <c r="BX1121" s="24" t="str">
        <f>IFERROR(VLOOKUP(M1121, 할인점점포등록!E:I, 5, 0), M1121)</f>
        <v>대전지오팜</v>
      </c>
    </row>
    <row r="1122" spans="3:76" ht="16.5" customHeight="1" x14ac:dyDescent="0.3">
      <c r="C1122" t="b">
        <v>1</v>
      </c>
      <c r="E1122" t="s">
        <v>211</v>
      </c>
      <c r="F1122">
        <v>202610130011</v>
      </c>
      <c r="G1122" s="21">
        <v>46308</v>
      </c>
      <c r="H1122" t="s">
        <v>82</v>
      </c>
      <c r="I1122" t="s">
        <v>83</v>
      </c>
      <c r="J1122" s="20" t="s">
        <v>212</v>
      </c>
      <c r="K1122" s="20" t="s">
        <v>213</v>
      </c>
      <c r="L1122" t="s">
        <v>431</v>
      </c>
      <c r="M1122" s="20" t="s">
        <v>431</v>
      </c>
      <c r="O1122" t="s">
        <v>432</v>
      </c>
      <c r="P1122" t="s">
        <v>431</v>
      </c>
      <c r="R1122" t="b">
        <v>0</v>
      </c>
      <c r="S1122" t="s">
        <v>290</v>
      </c>
      <c r="T1122" t="s">
        <v>291</v>
      </c>
      <c r="U1122">
        <v>30</v>
      </c>
      <c r="V1122" t="s">
        <v>234</v>
      </c>
      <c r="W1122" t="s">
        <v>235</v>
      </c>
      <c r="X1122" t="s">
        <v>236</v>
      </c>
      <c r="Z1122" t="s">
        <v>84</v>
      </c>
      <c r="AA1122" s="1">
        <v>21000</v>
      </c>
      <c r="AB1122" s="1">
        <v>18900</v>
      </c>
      <c r="AC1122">
        <v>110</v>
      </c>
      <c r="AD1122" t="b">
        <v>1</v>
      </c>
      <c r="AE1122">
        <v>10</v>
      </c>
      <c r="AF1122" t="s">
        <v>9</v>
      </c>
      <c r="AG1122">
        <v>1</v>
      </c>
      <c r="AH1122" s="1">
        <v>18900</v>
      </c>
      <c r="AI1122" s="1">
        <v>1890000</v>
      </c>
      <c r="AJ1122" s="1">
        <v>189000</v>
      </c>
      <c r="AK1122" s="1">
        <v>2079000</v>
      </c>
      <c r="AL1122" s="2">
        <v>1890000</v>
      </c>
      <c r="AM1122" s="2">
        <v>189000</v>
      </c>
      <c r="AN1122" s="22">
        <v>2079000</v>
      </c>
      <c r="AP1122" t="s">
        <v>84</v>
      </c>
      <c r="AQ1122">
        <v>110</v>
      </c>
      <c r="AR1122" t="s">
        <v>221</v>
      </c>
      <c r="AS1122">
        <v>26001</v>
      </c>
      <c r="AT1122" t="b">
        <v>0</v>
      </c>
      <c r="AU1122" t="s">
        <v>81</v>
      </c>
      <c r="AW1122" t="s">
        <v>222</v>
      </c>
      <c r="AY1122" t="s">
        <v>85</v>
      </c>
      <c r="AZ1122" t="b">
        <v>0</v>
      </c>
      <c r="BE1122" t="b">
        <v>0</v>
      </c>
      <c r="BF1122" t="b">
        <v>0</v>
      </c>
      <c r="BI1122">
        <v>0</v>
      </c>
      <c r="BJ1122" s="20">
        <v>0</v>
      </c>
      <c r="BK1122" s="23">
        <v>2079000</v>
      </c>
      <c r="BP1122" t="s">
        <v>181</v>
      </c>
      <c r="BS1122">
        <v>0</v>
      </c>
      <c r="BW1122" s="24" t="str">
        <f ca="1">VLOOKUP(BX1122,Data!B:D,3,0)</f>
        <v>김화니</v>
      </c>
      <c r="BX1122" s="24" t="str">
        <f>IFERROR(VLOOKUP(M1122, 할인점점포등록!E:I, 5, 0), M1122)</f>
        <v>대전지오팜</v>
      </c>
    </row>
    <row r="1123" spans="3:76" ht="16.5" customHeight="1" x14ac:dyDescent="0.3">
      <c r="C1123" t="b">
        <v>1</v>
      </c>
      <c r="E1123" t="s">
        <v>211</v>
      </c>
      <c r="F1123">
        <v>202610130011</v>
      </c>
      <c r="G1123" s="21">
        <v>46308</v>
      </c>
      <c r="H1123" t="s">
        <v>82</v>
      </c>
      <c r="I1123" t="s">
        <v>83</v>
      </c>
      <c r="J1123" s="20" t="s">
        <v>212</v>
      </c>
      <c r="K1123" s="20" t="s">
        <v>213</v>
      </c>
      <c r="L1123" t="s">
        <v>431</v>
      </c>
      <c r="M1123" s="20" t="s">
        <v>431</v>
      </c>
      <c r="O1123" t="s">
        <v>432</v>
      </c>
      <c r="P1123" t="s">
        <v>431</v>
      </c>
      <c r="R1123" t="b">
        <v>0</v>
      </c>
      <c r="S1123" t="s">
        <v>294</v>
      </c>
      <c r="T1123" t="s">
        <v>295</v>
      </c>
      <c r="U1123">
        <v>21</v>
      </c>
      <c r="V1123" t="s">
        <v>218</v>
      </c>
      <c r="W1123" t="s">
        <v>219</v>
      </c>
      <c r="X1123" t="s">
        <v>225</v>
      </c>
      <c r="Z1123" t="s">
        <v>84</v>
      </c>
      <c r="AA1123" s="1">
        <v>25200</v>
      </c>
      <c r="AB1123" s="1">
        <v>22680</v>
      </c>
      <c r="AC1123">
        <v>100</v>
      </c>
      <c r="AD1123" t="b">
        <v>1</v>
      </c>
      <c r="AE1123">
        <v>10</v>
      </c>
      <c r="AF1123" t="s">
        <v>9</v>
      </c>
      <c r="AG1123">
        <v>1</v>
      </c>
      <c r="AH1123" s="1">
        <v>22680</v>
      </c>
      <c r="AI1123" s="1">
        <v>2061818</v>
      </c>
      <c r="AJ1123" s="1">
        <v>206182</v>
      </c>
      <c r="AK1123" s="1">
        <v>2268000</v>
      </c>
      <c r="AL1123" s="2">
        <v>2061818</v>
      </c>
      <c r="AM1123" s="2">
        <v>206182</v>
      </c>
      <c r="AN1123" s="22">
        <v>2268000</v>
      </c>
      <c r="AP1123" t="s">
        <v>84</v>
      </c>
      <c r="AQ1123">
        <v>100</v>
      </c>
      <c r="AR1123" t="s">
        <v>221</v>
      </c>
      <c r="AS1123">
        <v>26005</v>
      </c>
      <c r="AT1123" t="b">
        <v>0</v>
      </c>
      <c r="AU1123" t="s">
        <v>81</v>
      </c>
      <c r="AW1123" t="s">
        <v>222</v>
      </c>
      <c r="AY1123" t="s">
        <v>85</v>
      </c>
      <c r="AZ1123" t="b">
        <v>0</v>
      </c>
      <c r="BE1123" t="b">
        <v>0</v>
      </c>
      <c r="BF1123" t="b">
        <v>0</v>
      </c>
      <c r="BI1123">
        <v>0</v>
      </c>
      <c r="BJ1123" s="20">
        <v>0</v>
      </c>
      <c r="BK1123" s="23">
        <v>2268000</v>
      </c>
      <c r="BP1123" t="s">
        <v>181</v>
      </c>
      <c r="BS1123">
        <v>0</v>
      </c>
      <c r="BW1123" s="24" t="str">
        <f ca="1">VLOOKUP(BX1123,Data!B:D,3,0)</f>
        <v>김화니</v>
      </c>
      <c r="BX1123" s="24" t="str">
        <f>IFERROR(VLOOKUP(M1123, 할인점점포등록!E:I, 5, 0), M1123)</f>
        <v>대전지오팜</v>
      </c>
    </row>
    <row r="1124" spans="3:76" ht="16.5" customHeight="1" x14ac:dyDescent="0.3">
      <c r="C1124" t="b">
        <v>1</v>
      </c>
      <c r="E1124" t="s">
        <v>211</v>
      </c>
      <c r="F1124">
        <v>202610130012</v>
      </c>
      <c r="G1124" s="21">
        <v>46308</v>
      </c>
      <c r="H1124" t="s">
        <v>82</v>
      </c>
      <c r="I1124" t="s">
        <v>83</v>
      </c>
      <c r="J1124" s="20" t="s">
        <v>212</v>
      </c>
      <c r="K1124" s="20" t="s">
        <v>213</v>
      </c>
      <c r="L1124" t="s">
        <v>465</v>
      </c>
      <c r="M1124" s="20" t="s">
        <v>465</v>
      </c>
      <c r="O1124" t="s">
        <v>466</v>
      </c>
      <c r="P1124" t="s">
        <v>465</v>
      </c>
      <c r="R1124" t="b">
        <v>0</v>
      </c>
      <c r="S1124" t="s">
        <v>423</v>
      </c>
      <c r="T1124" t="s">
        <v>424</v>
      </c>
      <c r="U1124">
        <v>28</v>
      </c>
      <c r="V1124" t="s">
        <v>234</v>
      </c>
      <c r="W1124" t="s">
        <v>235</v>
      </c>
      <c r="X1124" t="s">
        <v>236</v>
      </c>
      <c r="Z1124" t="s">
        <v>84</v>
      </c>
      <c r="AA1124" s="1">
        <v>30800</v>
      </c>
      <c r="AB1124" s="1">
        <v>27720</v>
      </c>
      <c r="AC1124">
        <v>10</v>
      </c>
      <c r="AD1124" t="b">
        <v>1</v>
      </c>
      <c r="AE1124">
        <v>10</v>
      </c>
      <c r="AF1124" t="s">
        <v>9</v>
      </c>
      <c r="AG1124">
        <v>1</v>
      </c>
      <c r="AH1124" s="1">
        <v>27720</v>
      </c>
      <c r="AI1124" s="1">
        <v>252000</v>
      </c>
      <c r="AJ1124" s="1">
        <v>25200</v>
      </c>
      <c r="AK1124" s="1">
        <v>277200</v>
      </c>
      <c r="AL1124" s="2">
        <v>252000</v>
      </c>
      <c r="AM1124" s="2">
        <v>25200</v>
      </c>
      <c r="AN1124" s="22">
        <v>277200</v>
      </c>
      <c r="AP1124" t="s">
        <v>84</v>
      </c>
      <c r="AQ1124">
        <v>10</v>
      </c>
      <c r="AR1124" t="s">
        <v>221</v>
      </c>
      <c r="AS1124">
        <v>26001</v>
      </c>
      <c r="AT1124" t="b">
        <v>0</v>
      </c>
      <c r="AU1124" t="s">
        <v>81</v>
      </c>
      <c r="AW1124" t="s">
        <v>222</v>
      </c>
      <c r="AY1124" t="s">
        <v>85</v>
      </c>
      <c r="AZ1124" t="b">
        <v>0</v>
      </c>
      <c r="BE1124" t="b">
        <v>0</v>
      </c>
      <c r="BF1124" t="b">
        <v>0</v>
      </c>
      <c r="BI1124">
        <v>0</v>
      </c>
      <c r="BJ1124" s="20">
        <v>0</v>
      </c>
      <c r="BK1124" s="23">
        <v>277200</v>
      </c>
      <c r="BP1124" t="s">
        <v>181</v>
      </c>
      <c r="BS1124">
        <v>0</v>
      </c>
      <c r="BW1124" s="24" t="str">
        <f ca="1">VLOOKUP(BX1124,Data!B:D,3,0)</f>
        <v>김화니</v>
      </c>
      <c r="BX1124" s="24" t="str">
        <f>IFERROR(VLOOKUP(M1124, 할인점점포등록!E:I, 5, 0), M1124)</f>
        <v>동원약품</v>
      </c>
    </row>
    <row r="1125" spans="3:76" ht="16.5" customHeight="1" x14ac:dyDescent="0.3">
      <c r="C1125" t="b">
        <v>1</v>
      </c>
      <c r="E1125" t="s">
        <v>211</v>
      </c>
      <c r="F1125">
        <v>202610130012</v>
      </c>
      <c r="G1125" s="21">
        <v>46308</v>
      </c>
      <c r="H1125" t="s">
        <v>82</v>
      </c>
      <c r="I1125" t="s">
        <v>83</v>
      </c>
      <c r="J1125" s="20" t="s">
        <v>212</v>
      </c>
      <c r="K1125" s="20" t="s">
        <v>213</v>
      </c>
      <c r="L1125" t="s">
        <v>465</v>
      </c>
      <c r="M1125" s="20" t="s">
        <v>465</v>
      </c>
      <c r="O1125" t="s">
        <v>466</v>
      </c>
      <c r="P1125" t="s">
        <v>465</v>
      </c>
      <c r="R1125" t="b">
        <v>0</v>
      </c>
      <c r="S1125" t="s">
        <v>382</v>
      </c>
      <c r="T1125" t="s">
        <v>341</v>
      </c>
      <c r="U1125">
        <v>30</v>
      </c>
      <c r="V1125" t="s">
        <v>218</v>
      </c>
      <c r="W1125" t="s">
        <v>219</v>
      </c>
      <c r="X1125" t="s">
        <v>225</v>
      </c>
      <c r="Z1125" t="s">
        <v>84</v>
      </c>
      <c r="AA1125" s="1">
        <v>62730</v>
      </c>
      <c r="AB1125" s="1">
        <v>56457</v>
      </c>
      <c r="AC1125">
        <v>6</v>
      </c>
      <c r="AD1125" t="b">
        <v>1</v>
      </c>
      <c r="AE1125">
        <v>10</v>
      </c>
      <c r="AF1125" t="s">
        <v>9</v>
      </c>
      <c r="AG1125">
        <v>1</v>
      </c>
      <c r="AH1125" s="1">
        <v>56457</v>
      </c>
      <c r="AI1125" s="1">
        <v>307947</v>
      </c>
      <c r="AJ1125" s="1">
        <v>30795</v>
      </c>
      <c r="AK1125" s="1">
        <v>338742</v>
      </c>
      <c r="AL1125" s="2">
        <v>307947</v>
      </c>
      <c r="AM1125" s="2">
        <v>30795</v>
      </c>
      <c r="AN1125" s="22">
        <v>338742</v>
      </c>
      <c r="AP1125" t="s">
        <v>84</v>
      </c>
      <c r="AQ1125">
        <v>6</v>
      </c>
      <c r="AR1125" t="s">
        <v>221</v>
      </c>
      <c r="AS1125" t="s">
        <v>383</v>
      </c>
      <c r="AT1125" t="b">
        <v>0</v>
      </c>
      <c r="AU1125" t="s">
        <v>81</v>
      </c>
      <c r="AW1125" t="s">
        <v>222</v>
      </c>
      <c r="AY1125" t="s">
        <v>85</v>
      </c>
      <c r="AZ1125" t="b">
        <v>0</v>
      </c>
      <c r="BE1125" t="b">
        <v>0</v>
      </c>
      <c r="BF1125" t="b">
        <v>0</v>
      </c>
      <c r="BI1125">
        <v>0</v>
      </c>
      <c r="BJ1125" s="20">
        <v>0</v>
      </c>
      <c r="BK1125" s="23">
        <v>338742</v>
      </c>
      <c r="BP1125" t="s">
        <v>181</v>
      </c>
      <c r="BS1125">
        <v>0</v>
      </c>
      <c r="BW1125" s="24" t="str">
        <f ca="1">VLOOKUP(BX1125,Data!B:D,3,0)</f>
        <v>김화니</v>
      </c>
      <c r="BX1125" s="24" t="str">
        <f>IFERROR(VLOOKUP(M1125, 할인점점포등록!E:I, 5, 0), M1125)</f>
        <v>동원약품</v>
      </c>
    </row>
    <row r="1126" spans="3:76" ht="16.5" customHeight="1" x14ac:dyDescent="0.3">
      <c r="C1126" t="b">
        <v>1</v>
      </c>
      <c r="E1126" t="s">
        <v>211</v>
      </c>
      <c r="F1126">
        <v>202610130012</v>
      </c>
      <c r="G1126" s="21">
        <v>46308</v>
      </c>
      <c r="H1126" t="s">
        <v>82</v>
      </c>
      <c r="I1126" t="s">
        <v>83</v>
      </c>
      <c r="J1126" s="20" t="s">
        <v>212</v>
      </c>
      <c r="K1126" s="20" t="s">
        <v>213</v>
      </c>
      <c r="L1126" t="s">
        <v>465</v>
      </c>
      <c r="M1126" s="20" t="s">
        <v>465</v>
      </c>
      <c r="O1126" t="s">
        <v>466</v>
      </c>
      <c r="P1126" t="s">
        <v>465</v>
      </c>
      <c r="R1126" t="b">
        <v>0</v>
      </c>
      <c r="S1126" t="s">
        <v>343</v>
      </c>
      <c r="T1126" t="s">
        <v>325</v>
      </c>
      <c r="U1126">
        <v>100</v>
      </c>
      <c r="V1126" t="s">
        <v>218</v>
      </c>
      <c r="W1126" t="s">
        <v>219</v>
      </c>
      <c r="X1126" t="s">
        <v>225</v>
      </c>
      <c r="Z1126" t="s">
        <v>84</v>
      </c>
      <c r="AA1126" s="1">
        <v>175100</v>
      </c>
      <c r="AB1126" s="1">
        <v>157590</v>
      </c>
      <c r="AC1126">
        <v>2</v>
      </c>
      <c r="AD1126" t="b">
        <v>1</v>
      </c>
      <c r="AE1126">
        <v>10</v>
      </c>
      <c r="AF1126" t="s">
        <v>9</v>
      </c>
      <c r="AG1126">
        <v>1</v>
      </c>
      <c r="AH1126" s="1">
        <v>157590</v>
      </c>
      <c r="AI1126" s="1">
        <v>286527</v>
      </c>
      <c r="AJ1126" s="1">
        <v>28653</v>
      </c>
      <c r="AK1126" s="1">
        <v>315180</v>
      </c>
      <c r="AL1126" s="2">
        <v>286527</v>
      </c>
      <c r="AM1126" s="2">
        <v>28653</v>
      </c>
      <c r="AN1126" s="22">
        <v>315180</v>
      </c>
      <c r="AP1126" t="s">
        <v>84</v>
      </c>
      <c r="AQ1126">
        <v>2</v>
      </c>
      <c r="AR1126" t="s">
        <v>221</v>
      </c>
      <c r="AS1126" t="s">
        <v>344</v>
      </c>
      <c r="AT1126" t="b">
        <v>0</v>
      </c>
      <c r="AU1126" t="s">
        <v>81</v>
      </c>
      <c r="AW1126" t="s">
        <v>222</v>
      </c>
      <c r="AY1126" t="s">
        <v>85</v>
      </c>
      <c r="AZ1126" t="b">
        <v>0</v>
      </c>
      <c r="BE1126" t="b">
        <v>0</v>
      </c>
      <c r="BF1126" t="b">
        <v>0</v>
      </c>
      <c r="BI1126">
        <v>0</v>
      </c>
      <c r="BJ1126" s="20">
        <v>0</v>
      </c>
      <c r="BK1126" s="23">
        <v>315180</v>
      </c>
      <c r="BP1126" t="s">
        <v>181</v>
      </c>
      <c r="BS1126">
        <v>0</v>
      </c>
      <c r="BW1126" s="24" t="str">
        <f ca="1">VLOOKUP(BX1126,Data!B:D,3,0)</f>
        <v>김화니</v>
      </c>
      <c r="BX1126" s="24" t="str">
        <f>IFERROR(VLOOKUP(M1126, 할인점점포등록!E:I, 5, 0), M1126)</f>
        <v>동원약품</v>
      </c>
    </row>
    <row r="1127" spans="3:76" ht="16.5" customHeight="1" x14ac:dyDescent="0.3">
      <c r="C1127" t="b">
        <v>1</v>
      </c>
      <c r="E1127" t="s">
        <v>211</v>
      </c>
      <c r="F1127">
        <v>202610130012</v>
      </c>
      <c r="G1127" s="21">
        <v>46308</v>
      </c>
      <c r="H1127" t="s">
        <v>82</v>
      </c>
      <c r="I1127" t="s">
        <v>83</v>
      </c>
      <c r="J1127" s="20" t="s">
        <v>212</v>
      </c>
      <c r="K1127" s="20" t="s">
        <v>213</v>
      </c>
      <c r="L1127" t="s">
        <v>465</v>
      </c>
      <c r="M1127" s="20" t="s">
        <v>465</v>
      </c>
      <c r="O1127" t="s">
        <v>466</v>
      </c>
      <c r="P1127" t="s">
        <v>465</v>
      </c>
      <c r="R1127" t="b">
        <v>0</v>
      </c>
      <c r="S1127" t="s">
        <v>477</v>
      </c>
      <c r="T1127" t="s">
        <v>478</v>
      </c>
      <c r="U1127">
        <v>28</v>
      </c>
      <c r="V1127" t="s">
        <v>234</v>
      </c>
      <c r="W1127" t="s">
        <v>235</v>
      </c>
      <c r="X1127" t="s">
        <v>236</v>
      </c>
      <c r="Z1127" t="s">
        <v>84</v>
      </c>
      <c r="AA1127" s="1">
        <v>25452</v>
      </c>
      <c r="AB1127" s="1">
        <v>22907</v>
      </c>
      <c r="AC1127">
        <v>10</v>
      </c>
      <c r="AD1127" t="b">
        <v>1</v>
      </c>
      <c r="AE1127">
        <v>10</v>
      </c>
      <c r="AF1127" t="s">
        <v>9</v>
      </c>
      <c r="AG1127">
        <v>1</v>
      </c>
      <c r="AH1127" s="1">
        <v>22907</v>
      </c>
      <c r="AI1127" s="1">
        <v>208245</v>
      </c>
      <c r="AJ1127" s="1">
        <v>20825</v>
      </c>
      <c r="AK1127" s="1">
        <v>229070</v>
      </c>
      <c r="AL1127" s="2">
        <v>208245</v>
      </c>
      <c r="AM1127" s="2">
        <v>20825</v>
      </c>
      <c r="AN1127" s="22">
        <v>229070</v>
      </c>
      <c r="AP1127" t="s">
        <v>84</v>
      </c>
      <c r="AQ1127">
        <v>10</v>
      </c>
      <c r="AR1127" t="s">
        <v>221</v>
      </c>
      <c r="AS1127">
        <v>24002</v>
      </c>
      <c r="AT1127" t="b">
        <v>0</v>
      </c>
      <c r="AU1127" t="s">
        <v>81</v>
      </c>
      <c r="AW1127" t="s">
        <v>222</v>
      </c>
      <c r="AY1127" t="s">
        <v>85</v>
      </c>
      <c r="AZ1127" t="b">
        <v>0</v>
      </c>
      <c r="BE1127" t="b">
        <v>0</v>
      </c>
      <c r="BF1127" t="b">
        <v>0</v>
      </c>
      <c r="BI1127">
        <v>0</v>
      </c>
      <c r="BJ1127" s="20">
        <v>0</v>
      </c>
      <c r="BK1127" s="23">
        <v>229070</v>
      </c>
      <c r="BP1127" t="s">
        <v>181</v>
      </c>
      <c r="BS1127">
        <v>0</v>
      </c>
      <c r="BW1127" s="24" t="str">
        <f ca="1">VLOOKUP(BX1127,Data!B:D,3,0)</f>
        <v>김화니</v>
      </c>
      <c r="BX1127" s="24" t="str">
        <f>IFERROR(VLOOKUP(M1127, 할인점점포등록!E:I, 5, 0), M1127)</f>
        <v>동원약품</v>
      </c>
    </row>
    <row r="1128" spans="3:76" ht="16.5" customHeight="1" x14ac:dyDescent="0.3">
      <c r="C1128" t="b">
        <v>1</v>
      </c>
      <c r="E1128" t="s">
        <v>211</v>
      </c>
      <c r="F1128">
        <v>202610130012</v>
      </c>
      <c r="G1128" s="21">
        <v>46308</v>
      </c>
      <c r="H1128" t="s">
        <v>82</v>
      </c>
      <c r="I1128" t="s">
        <v>83</v>
      </c>
      <c r="J1128" s="20" t="s">
        <v>212</v>
      </c>
      <c r="K1128" s="20" t="s">
        <v>213</v>
      </c>
      <c r="L1128" t="s">
        <v>465</v>
      </c>
      <c r="M1128" s="20" t="s">
        <v>465</v>
      </c>
      <c r="O1128" t="s">
        <v>466</v>
      </c>
      <c r="P1128" t="s">
        <v>465</v>
      </c>
      <c r="R1128" t="b">
        <v>0</v>
      </c>
      <c r="S1128" t="s">
        <v>373</v>
      </c>
      <c r="T1128" t="s">
        <v>374</v>
      </c>
      <c r="U1128">
        <v>1</v>
      </c>
      <c r="V1128" t="s">
        <v>234</v>
      </c>
      <c r="W1128" t="s">
        <v>375</v>
      </c>
      <c r="X1128" t="s">
        <v>376</v>
      </c>
      <c r="Z1128" t="s">
        <v>84</v>
      </c>
      <c r="AA1128" s="1">
        <v>9000</v>
      </c>
      <c r="AB1128" s="1">
        <v>8100</v>
      </c>
      <c r="AC1128">
        <v>5</v>
      </c>
      <c r="AD1128" t="b">
        <v>1</v>
      </c>
      <c r="AE1128">
        <v>10</v>
      </c>
      <c r="AF1128" t="s">
        <v>9</v>
      </c>
      <c r="AG1128">
        <v>1</v>
      </c>
      <c r="AH1128" s="1">
        <v>8100</v>
      </c>
      <c r="AI1128" s="1">
        <v>36818</v>
      </c>
      <c r="AJ1128" s="1">
        <v>3682</v>
      </c>
      <c r="AK1128" s="1">
        <v>40500</v>
      </c>
      <c r="AL1128" s="2">
        <v>36818</v>
      </c>
      <c r="AM1128" s="2">
        <v>3682</v>
      </c>
      <c r="AN1128" s="22">
        <v>40500</v>
      </c>
      <c r="AP1128" t="s">
        <v>84</v>
      </c>
      <c r="AQ1128">
        <v>5</v>
      </c>
      <c r="AR1128" t="s">
        <v>221</v>
      </c>
      <c r="AS1128">
        <v>25001</v>
      </c>
      <c r="AT1128" t="b">
        <v>0</v>
      </c>
      <c r="AU1128" t="s">
        <v>81</v>
      </c>
      <c r="AW1128" t="s">
        <v>222</v>
      </c>
      <c r="AY1128" t="s">
        <v>85</v>
      </c>
      <c r="AZ1128" t="b">
        <v>0</v>
      </c>
      <c r="BE1128" t="b">
        <v>0</v>
      </c>
      <c r="BF1128" t="b">
        <v>0</v>
      </c>
      <c r="BI1128">
        <v>0</v>
      </c>
      <c r="BJ1128" s="20">
        <v>0</v>
      </c>
      <c r="BK1128" s="23">
        <v>40500</v>
      </c>
      <c r="BP1128" t="s">
        <v>181</v>
      </c>
      <c r="BS1128">
        <v>0</v>
      </c>
      <c r="BW1128" s="24" t="str">
        <f ca="1">VLOOKUP(BX1128,Data!B:D,3,0)</f>
        <v>김화니</v>
      </c>
      <c r="BX1128" s="24" t="str">
        <f>IFERROR(VLOOKUP(M1128, 할인점점포등록!E:I, 5, 0), M1128)</f>
        <v>동원약품</v>
      </c>
    </row>
    <row r="1129" spans="3:76" ht="16.5" customHeight="1" x14ac:dyDescent="0.3">
      <c r="C1129" t="b">
        <v>1</v>
      </c>
      <c r="E1129" t="s">
        <v>211</v>
      </c>
      <c r="F1129">
        <v>202610130012</v>
      </c>
      <c r="G1129" s="21">
        <v>46308</v>
      </c>
      <c r="H1129" t="s">
        <v>82</v>
      </c>
      <c r="I1129" t="s">
        <v>83</v>
      </c>
      <c r="J1129" s="20" t="s">
        <v>212</v>
      </c>
      <c r="K1129" s="20" t="s">
        <v>213</v>
      </c>
      <c r="L1129" t="s">
        <v>465</v>
      </c>
      <c r="M1129" s="20" t="s">
        <v>465</v>
      </c>
      <c r="O1129" t="s">
        <v>466</v>
      </c>
      <c r="P1129" t="s">
        <v>465</v>
      </c>
      <c r="R1129" t="b">
        <v>0</v>
      </c>
      <c r="S1129" t="s">
        <v>274</v>
      </c>
      <c r="T1129" t="s">
        <v>275</v>
      </c>
      <c r="U1129">
        <v>300</v>
      </c>
      <c r="V1129" t="s">
        <v>218</v>
      </c>
      <c r="W1129" t="s">
        <v>219</v>
      </c>
      <c r="X1129" t="s">
        <v>225</v>
      </c>
      <c r="Z1129" t="s">
        <v>84</v>
      </c>
      <c r="AA1129" s="1">
        <v>56100</v>
      </c>
      <c r="AB1129" s="1">
        <v>50490</v>
      </c>
      <c r="AC1129">
        <v>3</v>
      </c>
      <c r="AD1129" t="b">
        <v>1</v>
      </c>
      <c r="AE1129">
        <v>10</v>
      </c>
      <c r="AF1129" t="s">
        <v>9</v>
      </c>
      <c r="AG1129">
        <v>1</v>
      </c>
      <c r="AH1129" s="1">
        <v>50490</v>
      </c>
      <c r="AI1129" s="1">
        <v>137700</v>
      </c>
      <c r="AJ1129" s="1">
        <v>13770</v>
      </c>
      <c r="AK1129" s="1">
        <v>151470</v>
      </c>
      <c r="AL1129" s="2">
        <v>137700</v>
      </c>
      <c r="AM1129" s="2">
        <v>13770</v>
      </c>
      <c r="AN1129" s="22">
        <v>151470</v>
      </c>
      <c r="AP1129" t="s">
        <v>84</v>
      </c>
      <c r="AQ1129">
        <v>3</v>
      </c>
      <c r="AR1129" t="s">
        <v>221</v>
      </c>
      <c r="AS1129">
        <v>26002</v>
      </c>
      <c r="AT1129" t="b">
        <v>0</v>
      </c>
      <c r="AU1129" t="s">
        <v>81</v>
      </c>
      <c r="AW1129" t="s">
        <v>222</v>
      </c>
      <c r="AY1129" t="s">
        <v>85</v>
      </c>
      <c r="AZ1129" t="b">
        <v>0</v>
      </c>
      <c r="BE1129" t="b">
        <v>0</v>
      </c>
      <c r="BF1129" t="b">
        <v>0</v>
      </c>
      <c r="BI1129">
        <v>0</v>
      </c>
      <c r="BJ1129" s="20">
        <v>0</v>
      </c>
      <c r="BK1129" s="23">
        <v>151470</v>
      </c>
      <c r="BP1129" t="s">
        <v>181</v>
      </c>
      <c r="BS1129">
        <v>0</v>
      </c>
      <c r="BW1129" s="24" t="str">
        <f ca="1">VLOOKUP(BX1129,Data!B:D,3,0)</f>
        <v>김화니</v>
      </c>
      <c r="BX1129" s="24" t="str">
        <f>IFERROR(VLOOKUP(M1129, 할인점점포등록!E:I, 5, 0), M1129)</f>
        <v>동원약품</v>
      </c>
    </row>
    <row r="1130" spans="3:76" ht="16.5" customHeight="1" x14ac:dyDescent="0.3">
      <c r="C1130" t="b">
        <v>1</v>
      </c>
      <c r="E1130" t="s">
        <v>211</v>
      </c>
      <c r="F1130">
        <v>202610130012</v>
      </c>
      <c r="G1130" s="21">
        <v>46308</v>
      </c>
      <c r="H1130" t="s">
        <v>82</v>
      </c>
      <c r="I1130" t="s">
        <v>83</v>
      </c>
      <c r="J1130" s="20" t="s">
        <v>212</v>
      </c>
      <c r="K1130" s="20" t="s">
        <v>213</v>
      </c>
      <c r="L1130" t="s">
        <v>465</v>
      </c>
      <c r="M1130" s="20" t="s">
        <v>465</v>
      </c>
      <c r="O1130" t="s">
        <v>466</v>
      </c>
      <c r="P1130" t="s">
        <v>465</v>
      </c>
      <c r="R1130" t="b">
        <v>0</v>
      </c>
      <c r="S1130" t="s">
        <v>216</v>
      </c>
      <c r="T1130" t="s">
        <v>217</v>
      </c>
      <c r="U1130">
        <v>90</v>
      </c>
      <c r="V1130" t="s">
        <v>218</v>
      </c>
      <c r="W1130" t="s">
        <v>219</v>
      </c>
      <c r="X1130" t="s">
        <v>220</v>
      </c>
      <c r="Z1130" t="s">
        <v>84</v>
      </c>
      <c r="AA1130" s="1">
        <v>36000</v>
      </c>
      <c r="AB1130" s="1">
        <v>32400</v>
      </c>
      <c r="AC1130">
        <v>10</v>
      </c>
      <c r="AD1130" t="b">
        <v>1</v>
      </c>
      <c r="AE1130">
        <v>10</v>
      </c>
      <c r="AF1130" t="s">
        <v>9</v>
      </c>
      <c r="AG1130">
        <v>1</v>
      </c>
      <c r="AH1130" s="1">
        <v>32400</v>
      </c>
      <c r="AI1130" s="1">
        <v>294545</v>
      </c>
      <c r="AJ1130" s="1">
        <v>29455</v>
      </c>
      <c r="AK1130" s="1">
        <v>324000</v>
      </c>
      <c r="AL1130" s="2">
        <v>294545</v>
      </c>
      <c r="AM1130" s="2">
        <v>29455</v>
      </c>
      <c r="AN1130" s="22">
        <v>324000</v>
      </c>
      <c r="AP1130" t="s">
        <v>84</v>
      </c>
      <c r="AQ1130">
        <v>10</v>
      </c>
      <c r="AR1130" t="s">
        <v>221</v>
      </c>
      <c r="AS1130">
        <v>26004</v>
      </c>
      <c r="AT1130" t="b">
        <v>0</v>
      </c>
      <c r="AU1130" t="s">
        <v>81</v>
      </c>
      <c r="AW1130" t="s">
        <v>222</v>
      </c>
      <c r="AY1130" t="s">
        <v>85</v>
      </c>
      <c r="AZ1130" t="b">
        <v>0</v>
      </c>
      <c r="BE1130" t="b">
        <v>0</v>
      </c>
      <c r="BF1130" t="b">
        <v>0</v>
      </c>
      <c r="BI1130">
        <v>0</v>
      </c>
      <c r="BJ1130" s="20">
        <v>0</v>
      </c>
      <c r="BK1130" s="23">
        <v>324000</v>
      </c>
      <c r="BP1130" t="s">
        <v>181</v>
      </c>
      <c r="BS1130">
        <v>0</v>
      </c>
      <c r="BW1130" s="24" t="str">
        <f ca="1">VLOOKUP(BX1130,Data!B:D,3,0)</f>
        <v>김화니</v>
      </c>
      <c r="BX1130" s="24" t="str">
        <f>IFERROR(VLOOKUP(M1130, 할인점점포등록!E:I, 5, 0), M1130)</f>
        <v>동원약품</v>
      </c>
    </row>
    <row r="1131" spans="3:76" ht="16.5" customHeight="1" x14ac:dyDescent="0.3">
      <c r="C1131" t="b">
        <v>1</v>
      </c>
      <c r="E1131" t="s">
        <v>211</v>
      </c>
      <c r="F1131">
        <v>202610130012</v>
      </c>
      <c r="G1131" s="21">
        <v>46308</v>
      </c>
      <c r="H1131" t="s">
        <v>82</v>
      </c>
      <c r="I1131" t="s">
        <v>83</v>
      </c>
      <c r="J1131" s="20" t="s">
        <v>212</v>
      </c>
      <c r="K1131" s="20" t="s">
        <v>213</v>
      </c>
      <c r="L1131" t="s">
        <v>465</v>
      </c>
      <c r="M1131" s="20" t="s">
        <v>465</v>
      </c>
      <c r="O1131" t="s">
        <v>466</v>
      </c>
      <c r="P1131" t="s">
        <v>465</v>
      </c>
      <c r="R1131" t="b">
        <v>0</v>
      </c>
      <c r="S1131" t="s">
        <v>379</v>
      </c>
      <c r="T1131" t="s">
        <v>299</v>
      </c>
      <c r="U1131">
        <v>100</v>
      </c>
      <c r="V1131" t="s">
        <v>86</v>
      </c>
      <c r="W1131" t="s">
        <v>283</v>
      </c>
      <c r="X1131" t="s">
        <v>284</v>
      </c>
      <c r="Z1131" t="s">
        <v>84</v>
      </c>
      <c r="AA1131" s="1">
        <v>37300</v>
      </c>
      <c r="AB1131" s="1">
        <v>33570</v>
      </c>
      <c r="AC1131">
        <v>3</v>
      </c>
      <c r="AD1131" t="b">
        <v>1</v>
      </c>
      <c r="AE1131">
        <v>10</v>
      </c>
      <c r="AF1131" t="s">
        <v>9</v>
      </c>
      <c r="AG1131">
        <v>1</v>
      </c>
      <c r="AH1131" s="1">
        <v>33570</v>
      </c>
      <c r="AI1131" s="1">
        <v>91555</v>
      </c>
      <c r="AJ1131" s="1">
        <v>9155</v>
      </c>
      <c r="AK1131" s="1">
        <v>100710</v>
      </c>
      <c r="AL1131" s="2">
        <v>91555</v>
      </c>
      <c r="AM1131" s="2">
        <v>9155</v>
      </c>
      <c r="AN1131" s="22">
        <v>100710</v>
      </c>
      <c r="AP1131" t="s">
        <v>84</v>
      </c>
      <c r="AQ1131">
        <v>3</v>
      </c>
      <c r="AR1131" t="s">
        <v>221</v>
      </c>
      <c r="AS1131">
        <v>26001</v>
      </c>
      <c r="AT1131" t="b">
        <v>0</v>
      </c>
      <c r="AU1131" t="s">
        <v>81</v>
      </c>
      <c r="AW1131" t="s">
        <v>222</v>
      </c>
      <c r="AY1131" t="s">
        <v>85</v>
      </c>
      <c r="AZ1131" t="b">
        <v>0</v>
      </c>
      <c r="BE1131" t="b">
        <v>0</v>
      </c>
      <c r="BF1131" t="b">
        <v>0</v>
      </c>
      <c r="BI1131">
        <v>0</v>
      </c>
      <c r="BJ1131" s="20">
        <v>0</v>
      </c>
      <c r="BK1131" s="23">
        <v>100710</v>
      </c>
      <c r="BP1131" t="s">
        <v>86</v>
      </c>
      <c r="BS1131">
        <v>0</v>
      </c>
      <c r="BW1131" s="24" t="str">
        <f ca="1">VLOOKUP(BX1131,Data!B:D,3,0)</f>
        <v>김화니</v>
      </c>
      <c r="BX1131" s="24" t="str">
        <f>IFERROR(VLOOKUP(M1131, 할인점점포등록!E:I, 5, 0), M1131)</f>
        <v>동원약품</v>
      </c>
    </row>
    <row r="1132" spans="3:76" ht="16.5" customHeight="1" x14ac:dyDescent="0.3">
      <c r="C1132" t="b">
        <v>1</v>
      </c>
      <c r="E1132" t="s">
        <v>211</v>
      </c>
      <c r="F1132">
        <v>202610130012</v>
      </c>
      <c r="G1132" s="21">
        <v>46308</v>
      </c>
      <c r="H1132" t="s">
        <v>82</v>
      </c>
      <c r="I1132" t="s">
        <v>83</v>
      </c>
      <c r="J1132" s="20" t="s">
        <v>212</v>
      </c>
      <c r="K1132" s="20" t="s">
        <v>213</v>
      </c>
      <c r="L1132" t="s">
        <v>465</v>
      </c>
      <c r="M1132" s="20" t="s">
        <v>465</v>
      </c>
      <c r="O1132" t="s">
        <v>466</v>
      </c>
      <c r="P1132" t="s">
        <v>465</v>
      </c>
      <c r="R1132" t="b">
        <v>0</v>
      </c>
      <c r="S1132" t="s">
        <v>290</v>
      </c>
      <c r="T1132" t="s">
        <v>291</v>
      </c>
      <c r="U1132">
        <v>30</v>
      </c>
      <c r="V1132" t="s">
        <v>234</v>
      </c>
      <c r="W1132" t="s">
        <v>235</v>
      </c>
      <c r="X1132" t="s">
        <v>236</v>
      </c>
      <c r="Z1132" t="s">
        <v>84</v>
      </c>
      <c r="AA1132" s="1">
        <v>21000</v>
      </c>
      <c r="AB1132" s="1">
        <v>18900</v>
      </c>
      <c r="AC1132">
        <v>10</v>
      </c>
      <c r="AD1132" t="b">
        <v>1</v>
      </c>
      <c r="AE1132">
        <v>10</v>
      </c>
      <c r="AF1132" t="s">
        <v>9</v>
      </c>
      <c r="AG1132">
        <v>1</v>
      </c>
      <c r="AH1132" s="1">
        <v>18900</v>
      </c>
      <c r="AI1132" s="1">
        <v>171818</v>
      </c>
      <c r="AJ1132" s="1">
        <v>17182</v>
      </c>
      <c r="AK1132" s="1">
        <v>189000</v>
      </c>
      <c r="AL1132" s="2">
        <v>171818</v>
      </c>
      <c r="AM1132" s="2">
        <v>17182</v>
      </c>
      <c r="AN1132" s="22">
        <v>189000</v>
      </c>
      <c r="AP1132" t="s">
        <v>84</v>
      </c>
      <c r="AQ1132">
        <v>10</v>
      </c>
      <c r="AR1132" t="s">
        <v>221</v>
      </c>
      <c r="AS1132">
        <v>26001</v>
      </c>
      <c r="AT1132" t="b">
        <v>0</v>
      </c>
      <c r="AU1132" t="s">
        <v>81</v>
      </c>
      <c r="AW1132" t="s">
        <v>222</v>
      </c>
      <c r="AY1132" t="s">
        <v>85</v>
      </c>
      <c r="AZ1132" t="b">
        <v>0</v>
      </c>
      <c r="BE1132" t="b">
        <v>0</v>
      </c>
      <c r="BF1132" t="b">
        <v>0</v>
      </c>
      <c r="BI1132">
        <v>0</v>
      </c>
      <c r="BJ1132" s="20">
        <v>0</v>
      </c>
      <c r="BK1132" s="23">
        <v>189000</v>
      </c>
      <c r="BP1132" t="s">
        <v>181</v>
      </c>
      <c r="BS1132">
        <v>0</v>
      </c>
      <c r="BW1132" s="24" t="str">
        <f ca="1">VLOOKUP(BX1132,Data!B:D,3,0)</f>
        <v>김화니</v>
      </c>
      <c r="BX1132" s="24" t="str">
        <f>IFERROR(VLOOKUP(M1132, 할인점점포등록!E:I, 5, 0), M1132)</f>
        <v>동원약품</v>
      </c>
    </row>
    <row r="1133" spans="3:76" ht="16.5" customHeight="1" x14ac:dyDescent="0.3">
      <c r="C1133" t="b">
        <v>1</v>
      </c>
      <c r="E1133" t="s">
        <v>211</v>
      </c>
      <c r="F1133">
        <v>202610130013</v>
      </c>
      <c r="G1133" s="21">
        <v>46308</v>
      </c>
      <c r="H1133" t="s">
        <v>82</v>
      </c>
      <c r="I1133" t="s">
        <v>83</v>
      </c>
      <c r="J1133" s="20" t="s">
        <v>212</v>
      </c>
      <c r="K1133" s="20" t="s">
        <v>213</v>
      </c>
      <c r="L1133" t="s">
        <v>247</v>
      </c>
      <c r="M1133" s="20" t="s">
        <v>247</v>
      </c>
      <c r="O1133" t="s">
        <v>248</v>
      </c>
      <c r="P1133" t="s">
        <v>247</v>
      </c>
      <c r="R1133" t="b">
        <v>0</v>
      </c>
      <c r="S1133" t="s">
        <v>317</v>
      </c>
      <c r="T1133" t="s">
        <v>318</v>
      </c>
      <c r="U1133">
        <v>21</v>
      </c>
      <c r="V1133" t="s">
        <v>218</v>
      </c>
      <c r="W1133" t="s">
        <v>219</v>
      </c>
      <c r="X1133" t="s">
        <v>225</v>
      </c>
      <c r="Z1133" t="s">
        <v>84</v>
      </c>
      <c r="AA1133" s="1">
        <v>33600</v>
      </c>
      <c r="AB1133" s="1">
        <v>30240</v>
      </c>
      <c r="AC1133">
        <v>50</v>
      </c>
      <c r="AD1133" t="b">
        <v>1</v>
      </c>
      <c r="AE1133">
        <v>10</v>
      </c>
      <c r="AF1133" t="s">
        <v>9</v>
      </c>
      <c r="AG1133">
        <v>1</v>
      </c>
      <c r="AH1133" s="1">
        <v>30240</v>
      </c>
      <c r="AI1133" s="1">
        <v>1374545</v>
      </c>
      <c r="AJ1133" s="1">
        <v>137455</v>
      </c>
      <c r="AK1133" s="1">
        <v>1512000</v>
      </c>
      <c r="AL1133" s="2">
        <v>1374545</v>
      </c>
      <c r="AM1133" s="2">
        <v>137455</v>
      </c>
      <c r="AN1133" s="22">
        <v>1512000</v>
      </c>
      <c r="AP1133" t="s">
        <v>84</v>
      </c>
      <c r="AQ1133">
        <v>50</v>
      </c>
      <c r="AR1133" t="s">
        <v>221</v>
      </c>
      <c r="AS1133">
        <v>26001</v>
      </c>
      <c r="AT1133" t="b">
        <v>0</v>
      </c>
      <c r="AU1133" t="s">
        <v>81</v>
      </c>
      <c r="AW1133" t="s">
        <v>222</v>
      </c>
      <c r="AY1133" t="s">
        <v>85</v>
      </c>
      <c r="AZ1133" t="b">
        <v>0</v>
      </c>
      <c r="BE1133" t="b">
        <v>0</v>
      </c>
      <c r="BF1133" t="b">
        <v>0</v>
      </c>
      <c r="BI1133">
        <v>0</v>
      </c>
      <c r="BJ1133" s="20">
        <v>0</v>
      </c>
      <c r="BK1133" s="23">
        <v>1512000</v>
      </c>
      <c r="BP1133" t="s">
        <v>181</v>
      </c>
      <c r="BS1133">
        <v>0</v>
      </c>
      <c r="BW1133" s="24" t="str">
        <f ca="1">VLOOKUP(BX1133,Data!B:D,3,0)</f>
        <v>김화니</v>
      </c>
      <c r="BX1133" s="24" t="str">
        <f>IFERROR(VLOOKUP(M1133, 할인점점포등록!E:I, 5, 0), M1133)</f>
        <v>백제약품전주지점</v>
      </c>
    </row>
    <row r="1134" spans="3:76" ht="16.5" customHeight="1" x14ac:dyDescent="0.3">
      <c r="C1134" t="b">
        <v>1</v>
      </c>
      <c r="E1134" t="s">
        <v>211</v>
      </c>
      <c r="F1134">
        <v>202610130014</v>
      </c>
      <c r="G1134" s="21">
        <v>46308</v>
      </c>
      <c r="H1134" t="s">
        <v>82</v>
      </c>
      <c r="I1134" t="s">
        <v>83</v>
      </c>
      <c r="J1134" s="20" t="s">
        <v>212</v>
      </c>
      <c r="K1134" s="20" t="s">
        <v>213</v>
      </c>
      <c r="L1134" t="s">
        <v>479</v>
      </c>
      <c r="M1134" s="20" t="s">
        <v>479</v>
      </c>
      <c r="O1134" t="s">
        <v>480</v>
      </c>
      <c r="P1134" t="s">
        <v>479</v>
      </c>
      <c r="R1134" t="b">
        <v>0</v>
      </c>
      <c r="S1134" t="s">
        <v>379</v>
      </c>
      <c r="T1134" t="s">
        <v>299</v>
      </c>
      <c r="U1134">
        <v>100</v>
      </c>
      <c r="V1134" t="s">
        <v>86</v>
      </c>
      <c r="W1134" t="s">
        <v>283</v>
      </c>
      <c r="X1134" t="s">
        <v>284</v>
      </c>
      <c r="Z1134" t="s">
        <v>84</v>
      </c>
      <c r="AA1134" s="1">
        <v>37300</v>
      </c>
      <c r="AB1134" s="1">
        <v>33570</v>
      </c>
      <c r="AC1134">
        <v>1</v>
      </c>
      <c r="AD1134" t="b">
        <v>1</v>
      </c>
      <c r="AE1134">
        <v>10</v>
      </c>
      <c r="AF1134" t="s">
        <v>9</v>
      </c>
      <c r="AG1134">
        <v>1</v>
      </c>
      <c r="AH1134" s="1">
        <v>33570</v>
      </c>
      <c r="AI1134" s="1">
        <v>30518</v>
      </c>
      <c r="AJ1134" s="1">
        <v>3052</v>
      </c>
      <c r="AK1134" s="1">
        <v>33570</v>
      </c>
      <c r="AL1134" s="2">
        <v>30518</v>
      </c>
      <c r="AM1134" s="2">
        <v>3052</v>
      </c>
      <c r="AN1134" s="22">
        <v>33570</v>
      </c>
      <c r="AP1134" t="s">
        <v>84</v>
      </c>
      <c r="AQ1134">
        <v>1</v>
      </c>
      <c r="AR1134" t="s">
        <v>221</v>
      </c>
      <c r="AS1134">
        <v>26001</v>
      </c>
      <c r="AT1134" t="b">
        <v>0</v>
      </c>
      <c r="AU1134" t="s">
        <v>81</v>
      </c>
      <c r="AW1134" t="s">
        <v>222</v>
      </c>
      <c r="AY1134" t="s">
        <v>85</v>
      </c>
      <c r="AZ1134" t="b">
        <v>0</v>
      </c>
      <c r="BE1134" t="b">
        <v>0</v>
      </c>
      <c r="BF1134" t="b">
        <v>0</v>
      </c>
      <c r="BI1134">
        <v>0</v>
      </c>
      <c r="BJ1134" s="20">
        <v>0</v>
      </c>
      <c r="BK1134" s="23">
        <v>33570</v>
      </c>
      <c r="BP1134" t="s">
        <v>86</v>
      </c>
      <c r="BS1134">
        <v>0</v>
      </c>
      <c r="BW1134" s="24" t="str">
        <f ca="1">VLOOKUP(BX1134,Data!B:D,3,0)</f>
        <v>김화니</v>
      </c>
      <c r="BX1134" s="24" t="str">
        <f>IFERROR(VLOOKUP(M1134, 할인점점포등록!E:I, 5, 0), M1134)</f>
        <v>지오팜</v>
      </c>
    </row>
    <row r="1135" spans="3:76" ht="16.5" customHeight="1" x14ac:dyDescent="0.3">
      <c r="C1135" t="b">
        <v>1</v>
      </c>
      <c r="E1135" t="s">
        <v>211</v>
      </c>
      <c r="F1135">
        <v>202610130014</v>
      </c>
      <c r="G1135" s="21">
        <v>46308</v>
      </c>
      <c r="H1135" t="s">
        <v>82</v>
      </c>
      <c r="I1135" t="s">
        <v>83</v>
      </c>
      <c r="J1135" s="20" t="s">
        <v>212</v>
      </c>
      <c r="K1135" s="20" t="s">
        <v>213</v>
      </c>
      <c r="L1135" t="s">
        <v>479</v>
      </c>
      <c r="M1135" s="20" t="s">
        <v>479</v>
      </c>
      <c r="O1135" t="s">
        <v>480</v>
      </c>
      <c r="P1135" t="s">
        <v>479</v>
      </c>
      <c r="R1135" t="b">
        <v>0</v>
      </c>
      <c r="S1135" t="s">
        <v>285</v>
      </c>
      <c r="T1135" t="s">
        <v>286</v>
      </c>
      <c r="U1135">
        <v>100</v>
      </c>
      <c r="V1135" t="s">
        <v>86</v>
      </c>
      <c r="W1135" t="s">
        <v>283</v>
      </c>
      <c r="X1135" t="s">
        <v>284</v>
      </c>
      <c r="Z1135" t="s">
        <v>84</v>
      </c>
      <c r="AA1135" s="1">
        <v>46700</v>
      </c>
      <c r="AB1135" s="1">
        <v>42030</v>
      </c>
      <c r="AC1135">
        <v>3</v>
      </c>
      <c r="AD1135" t="b">
        <v>1</v>
      </c>
      <c r="AE1135">
        <v>10</v>
      </c>
      <c r="AF1135" t="s">
        <v>9</v>
      </c>
      <c r="AG1135">
        <v>1</v>
      </c>
      <c r="AH1135" s="1">
        <v>42030</v>
      </c>
      <c r="AI1135" s="1">
        <v>114627</v>
      </c>
      <c r="AJ1135" s="1">
        <v>11463</v>
      </c>
      <c r="AK1135" s="1">
        <v>126090</v>
      </c>
      <c r="AL1135" s="2">
        <v>114627</v>
      </c>
      <c r="AM1135" s="2">
        <v>11463</v>
      </c>
      <c r="AN1135" s="22">
        <v>126090</v>
      </c>
      <c r="AP1135" t="s">
        <v>84</v>
      </c>
      <c r="AQ1135">
        <v>3</v>
      </c>
      <c r="AR1135" t="s">
        <v>221</v>
      </c>
      <c r="AS1135">
        <v>25004</v>
      </c>
      <c r="AT1135" t="b">
        <v>0</v>
      </c>
      <c r="AU1135" t="s">
        <v>81</v>
      </c>
      <c r="AW1135" t="s">
        <v>222</v>
      </c>
      <c r="AY1135" t="s">
        <v>85</v>
      </c>
      <c r="AZ1135" t="b">
        <v>0</v>
      </c>
      <c r="BE1135" t="b">
        <v>0</v>
      </c>
      <c r="BF1135" t="b">
        <v>0</v>
      </c>
      <c r="BI1135">
        <v>0</v>
      </c>
      <c r="BJ1135" s="20">
        <v>0</v>
      </c>
      <c r="BK1135" s="23">
        <v>126090</v>
      </c>
      <c r="BP1135" t="s">
        <v>86</v>
      </c>
      <c r="BS1135">
        <v>0</v>
      </c>
      <c r="BW1135" s="24" t="str">
        <f ca="1">VLOOKUP(BX1135,Data!B:D,3,0)</f>
        <v>김화니</v>
      </c>
      <c r="BX1135" s="24" t="str">
        <f>IFERROR(VLOOKUP(M1135, 할인점점포등록!E:I, 5, 0), M1135)</f>
        <v>지오팜</v>
      </c>
    </row>
    <row r="1136" spans="3:76" ht="16.5" customHeight="1" x14ac:dyDescent="0.3">
      <c r="C1136" t="b">
        <v>1</v>
      </c>
      <c r="E1136" t="s">
        <v>211</v>
      </c>
      <c r="F1136">
        <v>202610130014</v>
      </c>
      <c r="G1136" s="21">
        <v>46308</v>
      </c>
      <c r="H1136" t="s">
        <v>82</v>
      </c>
      <c r="I1136" t="s">
        <v>83</v>
      </c>
      <c r="J1136" s="20" t="s">
        <v>212</v>
      </c>
      <c r="K1136" s="20" t="s">
        <v>213</v>
      </c>
      <c r="L1136" t="s">
        <v>479</v>
      </c>
      <c r="M1136" s="20" t="s">
        <v>479</v>
      </c>
      <c r="O1136" t="s">
        <v>480</v>
      </c>
      <c r="P1136" t="s">
        <v>479</v>
      </c>
      <c r="R1136" t="b">
        <v>0</v>
      </c>
      <c r="S1136" t="s">
        <v>296</v>
      </c>
      <c r="T1136" t="s">
        <v>297</v>
      </c>
      <c r="U1136">
        <v>300</v>
      </c>
      <c r="V1136" t="s">
        <v>234</v>
      </c>
      <c r="W1136" t="s">
        <v>235</v>
      </c>
      <c r="X1136" t="s">
        <v>236</v>
      </c>
      <c r="Z1136" t="s">
        <v>84</v>
      </c>
      <c r="AA1136" s="1">
        <v>43500</v>
      </c>
      <c r="AB1136" s="1">
        <v>39150</v>
      </c>
      <c r="AC1136">
        <v>5</v>
      </c>
      <c r="AD1136" t="b">
        <v>1</v>
      </c>
      <c r="AE1136">
        <v>10</v>
      </c>
      <c r="AF1136" t="s">
        <v>9</v>
      </c>
      <c r="AG1136">
        <v>1</v>
      </c>
      <c r="AH1136" s="1">
        <v>39150</v>
      </c>
      <c r="AI1136" s="1">
        <v>177955</v>
      </c>
      <c r="AJ1136" s="1">
        <v>17795</v>
      </c>
      <c r="AK1136" s="1">
        <v>195750</v>
      </c>
      <c r="AL1136" s="2">
        <v>177955</v>
      </c>
      <c r="AM1136" s="2">
        <v>17795</v>
      </c>
      <c r="AN1136" s="22">
        <v>195750</v>
      </c>
      <c r="AP1136" t="s">
        <v>84</v>
      </c>
      <c r="AQ1136">
        <v>5</v>
      </c>
      <c r="AR1136" t="s">
        <v>221</v>
      </c>
      <c r="AS1136">
        <v>24003</v>
      </c>
      <c r="AT1136" t="b">
        <v>0</v>
      </c>
      <c r="AU1136" t="s">
        <v>81</v>
      </c>
      <c r="AW1136" t="s">
        <v>222</v>
      </c>
      <c r="AY1136" t="s">
        <v>85</v>
      </c>
      <c r="AZ1136" t="b">
        <v>0</v>
      </c>
      <c r="BE1136" t="b">
        <v>0</v>
      </c>
      <c r="BF1136" t="b">
        <v>0</v>
      </c>
      <c r="BI1136">
        <v>0</v>
      </c>
      <c r="BJ1136" s="20">
        <v>0</v>
      </c>
      <c r="BK1136" s="23">
        <v>195750</v>
      </c>
      <c r="BP1136" t="s">
        <v>181</v>
      </c>
      <c r="BS1136">
        <v>0</v>
      </c>
      <c r="BW1136" s="24" t="str">
        <f ca="1">VLOOKUP(BX1136,Data!B:D,3,0)</f>
        <v>김화니</v>
      </c>
      <c r="BX1136" s="24" t="str">
        <f>IFERROR(VLOOKUP(M1136, 할인점점포등록!E:I, 5, 0), M1136)</f>
        <v>지오팜</v>
      </c>
    </row>
    <row r="1137" spans="3:76" ht="16.5" customHeight="1" x14ac:dyDescent="0.3">
      <c r="C1137" t="b">
        <v>1</v>
      </c>
      <c r="E1137" t="s">
        <v>211</v>
      </c>
      <c r="F1137">
        <v>202610130014</v>
      </c>
      <c r="G1137" s="21">
        <v>46308</v>
      </c>
      <c r="H1137" t="s">
        <v>82</v>
      </c>
      <c r="I1137" t="s">
        <v>83</v>
      </c>
      <c r="J1137" s="20" t="s">
        <v>212</v>
      </c>
      <c r="K1137" s="20" t="s">
        <v>213</v>
      </c>
      <c r="L1137" t="s">
        <v>479</v>
      </c>
      <c r="M1137" s="20" t="s">
        <v>479</v>
      </c>
      <c r="O1137" t="s">
        <v>480</v>
      </c>
      <c r="P1137" t="s">
        <v>479</v>
      </c>
      <c r="R1137" t="b">
        <v>0</v>
      </c>
      <c r="S1137" t="s">
        <v>391</v>
      </c>
      <c r="T1137" t="s">
        <v>297</v>
      </c>
      <c r="U1137">
        <v>30</v>
      </c>
      <c r="V1137" t="s">
        <v>234</v>
      </c>
      <c r="W1137" t="s">
        <v>235</v>
      </c>
      <c r="X1137" t="s">
        <v>236</v>
      </c>
      <c r="Z1137" t="s">
        <v>84</v>
      </c>
      <c r="AA1137" s="1">
        <v>4350</v>
      </c>
      <c r="AB1137" s="1">
        <v>3915</v>
      </c>
      <c r="AC1137">
        <v>5</v>
      </c>
      <c r="AD1137" t="b">
        <v>1</v>
      </c>
      <c r="AE1137">
        <v>10</v>
      </c>
      <c r="AF1137" t="s">
        <v>9</v>
      </c>
      <c r="AG1137">
        <v>1</v>
      </c>
      <c r="AH1137" s="1">
        <v>3915</v>
      </c>
      <c r="AI1137" s="1">
        <v>17795</v>
      </c>
      <c r="AJ1137" s="1">
        <v>1780</v>
      </c>
      <c r="AK1137" s="1">
        <v>19575</v>
      </c>
      <c r="AL1137" s="2">
        <v>17795</v>
      </c>
      <c r="AM1137" s="2">
        <v>1780</v>
      </c>
      <c r="AN1137" s="22">
        <v>19575</v>
      </c>
      <c r="AP1137" t="s">
        <v>84</v>
      </c>
      <c r="AQ1137">
        <v>5</v>
      </c>
      <c r="AR1137" t="s">
        <v>221</v>
      </c>
      <c r="AS1137" t="s">
        <v>237</v>
      </c>
      <c r="AT1137" t="b">
        <v>0</v>
      </c>
      <c r="AU1137" t="s">
        <v>81</v>
      </c>
      <c r="AW1137" t="s">
        <v>222</v>
      </c>
      <c r="AY1137" t="s">
        <v>85</v>
      </c>
      <c r="AZ1137" t="b">
        <v>0</v>
      </c>
      <c r="BE1137" t="b">
        <v>0</v>
      </c>
      <c r="BF1137" t="b">
        <v>0</v>
      </c>
      <c r="BI1137">
        <v>0</v>
      </c>
      <c r="BJ1137" s="20">
        <v>0</v>
      </c>
      <c r="BK1137" s="23">
        <v>19575</v>
      </c>
      <c r="BP1137" t="s">
        <v>181</v>
      </c>
      <c r="BS1137">
        <v>0</v>
      </c>
      <c r="BW1137" s="24" t="str">
        <f ca="1">VLOOKUP(BX1137,Data!B:D,3,0)</f>
        <v>김화니</v>
      </c>
      <c r="BX1137" s="24" t="str">
        <f>IFERROR(VLOOKUP(M1137, 할인점점포등록!E:I, 5, 0), M1137)</f>
        <v>지오팜</v>
      </c>
    </row>
    <row r="1138" spans="3:76" ht="16.5" customHeight="1" x14ac:dyDescent="0.3">
      <c r="C1138" t="b">
        <v>1</v>
      </c>
      <c r="E1138" t="s">
        <v>211</v>
      </c>
      <c r="F1138">
        <v>202610130014</v>
      </c>
      <c r="G1138" s="21">
        <v>46308</v>
      </c>
      <c r="H1138" t="s">
        <v>82</v>
      </c>
      <c r="I1138" t="s">
        <v>83</v>
      </c>
      <c r="J1138" s="20" t="s">
        <v>212</v>
      </c>
      <c r="K1138" s="20" t="s">
        <v>213</v>
      </c>
      <c r="L1138" t="s">
        <v>479</v>
      </c>
      <c r="M1138" s="20" t="s">
        <v>479</v>
      </c>
      <c r="O1138" t="s">
        <v>480</v>
      </c>
      <c r="P1138" t="s">
        <v>479</v>
      </c>
      <c r="R1138" t="b">
        <v>0</v>
      </c>
      <c r="S1138" t="s">
        <v>251</v>
      </c>
      <c r="T1138" t="s">
        <v>252</v>
      </c>
      <c r="U1138">
        <v>1</v>
      </c>
      <c r="V1138" t="s">
        <v>234</v>
      </c>
      <c r="W1138" t="s">
        <v>235</v>
      </c>
      <c r="X1138" t="s">
        <v>253</v>
      </c>
      <c r="Z1138" t="s">
        <v>84</v>
      </c>
      <c r="AA1138" s="1">
        <v>3450</v>
      </c>
      <c r="AB1138" s="1">
        <v>3105</v>
      </c>
      <c r="AC1138">
        <v>120</v>
      </c>
      <c r="AD1138" t="b">
        <v>1</v>
      </c>
      <c r="AE1138">
        <v>10</v>
      </c>
      <c r="AF1138" t="s">
        <v>9</v>
      </c>
      <c r="AG1138">
        <v>1</v>
      </c>
      <c r="AH1138" s="1">
        <v>3105</v>
      </c>
      <c r="AI1138" s="1">
        <v>338727</v>
      </c>
      <c r="AJ1138" s="1">
        <v>33873</v>
      </c>
      <c r="AK1138" s="1">
        <v>372600</v>
      </c>
      <c r="AL1138" s="2">
        <v>338727</v>
      </c>
      <c r="AM1138" s="2">
        <v>33873</v>
      </c>
      <c r="AN1138" s="22">
        <v>372600</v>
      </c>
      <c r="AP1138" t="s">
        <v>84</v>
      </c>
      <c r="AQ1138">
        <v>120</v>
      </c>
      <c r="AR1138" t="s">
        <v>221</v>
      </c>
      <c r="AS1138">
        <v>25001</v>
      </c>
      <c r="AT1138" t="b">
        <v>0</v>
      </c>
      <c r="AU1138" t="s">
        <v>81</v>
      </c>
      <c r="AW1138" t="s">
        <v>222</v>
      </c>
      <c r="AY1138" t="s">
        <v>85</v>
      </c>
      <c r="AZ1138" t="b">
        <v>0</v>
      </c>
      <c r="BE1138" t="b">
        <v>0</v>
      </c>
      <c r="BF1138" t="b">
        <v>0</v>
      </c>
      <c r="BI1138">
        <v>0</v>
      </c>
      <c r="BJ1138" s="20">
        <v>0</v>
      </c>
      <c r="BK1138" s="23">
        <v>372600</v>
      </c>
      <c r="BP1138" t="s">
        <v>181</v>
      </c>
      <c r="BS1138">
        <v>0</v>
      </c>
      <c r="BW1138" s="24" t="str">
        <f ca="1">VLOOKUP(BX1138,Data!B:D,3,0)</f>
        <v>김화니</v>
      </c>
      <c r="BX1138" s="24" t="str">
        <f>IFERROR(VLOOKUP(M1138, 할인점점포등록!E:I, 5, 0), M1138)</f>
        <v>지오팜</v>
      </c>
    </row>
    <row r="1139" spans="3:76" ht="16.5" customHeight="1" x14ac:dyDescent="0.3">
      <c r="C1139" t="b">
        <v>1</v>
      </c>
      <c r="E1139" t="s">
        <v>211</v>
      </c>
      <c r="F1139">
        <v>202610130014</v>
      </c>
      <c r="G1139" s="21">
        <v>46308</v>
      </c>
      <c r="H1139" t="s">
        <v>82</v>
      </c>
      <c r="I1139" t="s">
        <v>83</v>
      </c>
      <c r="J1139" s="20" t="s">
        <v>212</v>
      </c>
      <c r="K1139" s="20" t="s">
        <v>213</v>
      </c>
      <c r="L1139" t="s">
        <v>479</v>
      </c>
      <c r="M1139" s="20" t="s">
        <v>479</v>
      </c>
      <c r="O1139" t="s">
        <v>480</v>
      </c>
      <c r="P1139" t="s">
        <v>479</v>
      </c>
      <c r="R1139" t="b">
        <v>0</v>
      </c>
      <c r="S1139" t="s">
        <v>367</v>
      </c>
      <c r="T1139" t="s">
        <v>368</v>
      </c>
      <c r="U1139">
        <v>100</v>
      </c>
      <c r="V1139" t="s">
        <v>234</v>
      </c>
      <c r="W1139" t="s">
        <v>235</v>
      </c>
      <c r="X1139" t="s">
        <v>236</v>
      </c>
      <c r="Z1139" t="s">
        <v>84</v>
      </c>
      <c r="AA1139" s="1">
        <v>30000</v>
      </c>
      <c r="AB1139" s="1">
        <v>27000</v>
      </c>
      <c r="AC1139">
        <v>1</v>
      </c>
      <c r="AD1139" t="b">
        <v>1</v>
      </c>
      <c r="AE1139">
        <v>10</v>
      </c>
      <c r="AF1139" t="s">
        <v>9</v>
      </c>
      <c r="AG1139">
        <v>1</v>
      </c>
      <c r="AH1139" s="1">
        <v>27000</v>
      </c>
      <c r="AI1139" s="1">
        <v>24545</v>
      </c>
      <c r="AJ1139" s="1">
        <v>2455</v>
      </c>
      <c r="AK1139" s="1">
        <v>27000</v>
      </c>
      <c r="AL1139" s="2">
        <v>24545</v>
      </c>
      <c r="AM1139" s="2">
        <v>2455</v>
      </c>
      <c r="AN1139" s="22">
        <v>27000</v>
      </c>
      <c r="AP1139" t="s">
        <v>84</v>
      </c>
      <c r="AQ1139">
        <v>1</v>
      </c>
      <c r="AR1139" t="s">
        <v>221</v>
      </c>
      <c r="AS1139">
        <v>25003</v>
      </c>
      <c r="AT1139" t="b">
        <v>0</v>
      </c>
      <c r="AU1139" t="s">
        <v>81</v>
      </c>
      <c r="AW1139" t="s">
        <v>222</v>
      </c>
      <c r="AY1139" t="s">
        <v>85</v>
      </c>
      <c r="AZ1139" t="b">
        <v>0</v>
      </c>
      <c r="BE1139" t="b">
        <v>0</v>
      </c>
      <c r="BF1139" t="b">
        <v>0</v>
      </c>
      <c r="BI1139">
        <v>0</v>
      </c>
      <c r="BJ1139" s="20">
        <v>0</v>
      </c>
      <c r="BK1139" s="23">
        <v>27000</v>
      </c>
      <c r="BP1139" t="s">
        <v>181</v>
      </c>
      <c r="BS1139">
        <v>0</v>
      </c>
      <c r="BW1139" s="24" t="str">
        <f ca="1">VLOOKUP(BX1139,Data!B:D,3,0)</f>
        <v>김화니</v>
      </c>
      <c r="BX1139" s="24" t="str">
        <f>IFERROR(VLOOKUP(M1139, 할인점점포등록!E:I, 5, 0), M1139)</f>
        <v>지오팜</v>
      </c>
    </row>
    <row r="1140" spans="3:76" ht="16.5" customHeight="1" x14ac:dyDescent="0.3">
      <c r="C1140" t="b">
        <v>1</v>
      </c>
      <c r="E1140" t="s">
        <v>211</v>
      </c>
      <c r="F1140">
        <v>202610130014</v>
      </c>
      <c r="G1140" s="21">
        <v>46308</v>
      </c>
      <c r="H1140" t="s">
        <v>82</v>
      </c>
      <c r="I1140" t="s">
        <v>83</v>
      </c>
      <c r="J1140" s="20" t="s">
        <v>212</v>
      </c>
      <c r="K1140" s="20" t="s">
        <v>213</v>
      </c>
      <c r="L1140" t="s">
        <v>479</v>
      </c>
      <c r="M1140" s="20" t="s">
        <v>479</v>
      </c>
      <c r="O1140" t="s">
        <v>480</v>
      </c>
      <c r="P1140" t="s">
        <v>479</v>
      </c>
      <c r="R1140" t="b">
        <v>0</v>
      </c>
      <c r="S1140" t="s">
        <v>312</v>
      </c>
      <c r="T1140" t="s">
        <v>313</v>
      </c>
      <c r="U1140">
        <v>100</v>
      </c>
      <c r="V1140" t="s">
        <v>234</v>
      </c>
      <c r="W1140" t="s">
        <v>235</v>
      </c>
      <c r="X1140" t="s">
        <v>236</v>
      </c>
      <c r="Z1140" t="s">
        <v>84</v>
      </c>
      <c r="AA1140" s="1">
        <v>37000</v>
      </c>
      <c r="AB1140" s="1">
        <v>33300</v>
      </c>
      <c r="AC1140">
        <v>20</v>
      </c>
      <c r="AD1140" t="b">
        <v>1</v>
      </c>
      <c r="AE1140">
        <v>10</v>
      </c>
      <c r="AF1140" t="s">
        <v>9</v>
      </c>
      <c r="AG1140">
        <v>1</v>
      </c>
      <c r="AH1140" s="1">
        <v>33300</v>
      </c>
      <c r="AI1140" s="1">
        <v>605455</v>
      </c>
      <c r="AJ1140" s="1">
        <v>60545</v>
      </c>
      <c r="AK1140" s="1">
        <v>666000</v>
      </c>
      <c r="AL1140" s="2">
        <v>605455</v>
      </c>
      <c r="AM1140" s="2">
        <v>60545</v>
      </c>
      <c r="AN1140" s="22">
        <v>666000</v>
      </c>
      <c r="AP1140" t="s">
        <v>84</v>
      </c>
      <c r="AQ1140">
        <v>20</v>
      </c>
      <c r="AR1140" t="s">
        <v>221</v>
      </c>
      <c r="AS1140">
        <v>25004</v>
      </c>
      <c r="AT1140" t="b">
        <v>0</v>
      </c>
      <c r="AU1140" t="s">
        <v>81</v>
      </c>
      <c r="AW1140" t="s">
        <v>222</v>
      </c>
      <c r="AY1140" t="s">
        <v>85</v>
      </c>
      <c r="AZ1140" t="b">
        <v>0</v>
      </c>
      <c r="BE1140" t="b">
        <v>0</v>
      </c>
      <c r="BF1140" t="b">
        <v>0</v>
      </c>
      <c r="BI1140">
        <v>0</v>
      </c>
      <c r="BJ1140" s="20">
        <v>0</v>
      </c>
      <c r="BK1140" s="23">
        <v>666000</v>
      </c>
      <c r="BP1140" t="s">
        <v>181</v>
      </c>
      <c r="BS1140">
        <v>0</v>
      </c>
      <c r="BW1140" s="24" t="str">
        <f ca="1">VLOOKUP(BX1140,Data!B:D,3,0)</f>
        <v>김화니</v>
      </c>
      <c r="BX1140" s="24" t="str">
        <f>IFERROR(VLOOKUP(M1140, 할인점점포등록!E:I, 5, 0), M1140)</f>
        <v>지오팜</v>
      </c>
    </row>
    <row r="1141" spans="3:76" ht="16.5" customHeight="1" x14ac:dyDescent="0.3">
      <c r="C1141" t="b">
        <v>1</v>
      </c>
      <c r="E1141" t="s">
        <v>211</v>
      </c>
      <c r="F1141">
        <v>202610130014</v>
      </c>
      <c r="G1141" s="21">
        <v>46308</v>
      </c>
      <c r="H1141" t="s">
        <v>82</v>
      </c>
      <c r="I1141" t="s">
        <v>83</v>
      </c>
      <c r="J1141" s="20" t="s">
        <v>212</v>
      </c>
      <c r="K1141" s="20" t="s">
        <v>213</v>
      </c>
      <c r="L1141" t="s">
        <v>479</v>
      </c>
      <c r="M1141" s="20" t="s">
        <v>479</v>
      </c>
      <c r="O1141" t="s">
        <v>480</v>
      </c>
      <c r="P1141" t="s">
        <v>479</v>
      </c>
      <c r="R1141" t="b">
        <v>0</v>
      </c>
      <c r="S1141" t="s">
        <v>328</v>
      </c>
      <c r="T1141" t="s">
        <v>329</v>
      </c>
      <c r="U1141">
        <v>300</v>
      </c>
      <c r="V1141" t="s">
        <v>234</v>
      </c>
      <c r="W1141" t="s">
        <v>235</v>
      </c>
      <c r="X1141" t="s">
        <v>330</v>
      </c>
      <c r="Z1141" t="s">
        <v>84</v>
      </c>
      <c r="AA1141" s="1">
        <v>111600</v>
      </c>
      <c r="AB1141" s="1">
        <v>100440</v>
      </c>
      <c r="AC1141">
        <v>1</v>
      </c>
      <c r="AD1141" t="b">
        <v>1</v>
      </c>
      <c r="AE1141">
        <v>10</v>
      </c>
      <c r="AF1141" t="s">
        <v>9</v>
      </c>
      <c r="AG1141">
        <v>1</v>
      </c>
      <c r="AH1141" s="1">
        <v>100440</v>
      </c>
      <c r="AI1141" s="1">
        <v>91309</v>
      </c>
      <c r="AJ1141" s="1">
        <v>9131</v>
      </c>
      <c r="AK1141" s="1">
        <v>100440</v>
      </c>
      <c r="AL1141" s="2">
        <v>91309</v>
      </c>
      <c r="AM1141" s="2">
        <v>9131</v>
      </c>
      <c r="AN1141" s="22">
        <v>100440</v>
      </c>
      <c r="AP1141" t="s">
        <v>84</v>
      </c>
      <c r="AQ1141">
        <v>1</v>
      </c>
      <c r="AR1141" t="s">
        <v>221</v>
      </c>
      <c r="AS1141">
        <v>25003</v>
      </c>
      <c r="AT1141" t="b">
        <v>0</v>
      </c>
      <c r="AU1141" t="s">
        <v>81</v>
      </c>
      <c r="AW1141" t="s">
        <v>222</v>
      </c>
      <c r="AY1141" t="s">
        <v>85</v>
      </c>
      <c r="AZ1141" t="b">
        <v>0</v>
      </c>
      <c r="BE1141" t="b">
        <v>0</v>
      </c>
      <c r="BF1141" t="b">
        <v>0</v>
      </c>
      <c r="BI1141">
        <v>0</v>
      </c>
      <c r="BJ1141" s="20">
        <v>0</v>
      </c>
      <c r="BK1141" s="23">
        <v>100440</v>
      </c>
      <c r="BP1141" t="s">
        <v>181</v>
      </c>
      <c r="BS1141">
        <v>0</v>
      </c>
      <c r="BW1141" s="24" t="str">
        <f ca="1">VLOOKUP(BX1141,Data!B:D,3,0)</f>
        <v>김화니</v>
      </c>
      <c r="BX1141" s="24" t="str">
        <f>IFERROR(VLOOKUP(M1141, 할인점점포등록!E:I, 5, 0), M1141)</f>
        <v>지오팜</v>
      </c>
    </row>
    <row r="1142" spans="3:76" ht="16.5" customHeight="1" x14ac:dyDescent="0.3">
      <c r="C1142" t="b">
        <v>1</v>
      </c>
      <c r="E1142" t="s">
        <v>211</v>
      </c>
      <c r="F1142">
        <v>202610130014</v>
      </c>
      <c r="G1142" s="21">
        <v>46308</v>
      </c>
      <c r="H1142" t="s">
        <v>82</v>
      </c>
      <c r="I1142" t="s">
        <v>83</v>
      </c>
      <c r="J1142" s="20" t="s">
        <v>212</v>
      </c>
      <c r="K1142" s="20" t="s">
        <v>213</v>
      </c>
      <c r="L1142" t="s">
        <v>479</v>
      </c>
      <c r="M1142" s="20" t="s">
        <v>479</v>
      </c>
      <c r="O1142" t="s">
        <v>480</v>
      </c>
      <c r="P1142" t="s">
        <v>479</v>
      </c>
      <c r="R1142" t="b">
        <v>0</v>
      </c>
      <c r="S1142" t="s">
        <v>303</v>
      </c>
      <c r="T1142" t="s">
        <v>259</v>
      </c>
      <c r="U1142">
        <v>30</v>
      </c>
      <c r="V1142" t="s">
        <v>234</v>
      </c>
      <c r="W1142" t="s">
        <v>235</v>
      </c>
      <c r="X1142" t="s">
        <v>236</v>
      </c>
      <c r="Z1142" t="s">
        <v>84</v>
      </c>
      <c r="AA1142" s="1">
        <v>3090</v>
      </c>
      <c r="AB1142" s="1">
        <v>2781</v>
      </c>
      <c r="AC1142">
        <v>5</v>
      </c>
      <c r="AD1142" t="b">
        <v>1</v>
      </c>
      <c r="AE1142">
        <v>10</v>
      </c>
      <c r="AF1142" t="s">
        <v>9</v>
      </c>
      <c r="AG1142">
        <v>1</v>
      </c>
      <c r="AH1142" s="1">
        <v>2781</v>
      </c>
      <c r="AI1142" s="1">
        <v>12641</v>
      </c>
      <c r="AJ1142" s="1">
        <v>1264</v>
      </c>
      <c r="AK1142" s="1">
        <v>13905</v>
      </c>
      <c r="AL1142" s="2">
        <v>12641</v>
      </c>
      <c r="AM1142" s="2">
        <v>1264</v>
      </c>
      <c r="AN1142" s="22">
        <v>13905</v>
      </c>
      <c r="AP1142" t="s">
        <v>84</v>
      </c>
      <c r="AQ1142">
        <v>5</v>
      </c>
      <c r="AR1142" t="s">
        <v>221</v>
      </c>
      <c r="AS1142" t="s">
        <v>304</v>
      </c>
      <c r="AT1142" t="b">
        <v>0</v>
      </c>
      <c r="AU1142" t="s">
        <v>81</v>
      </c>
      <c r="AW1142" t="s">
        <v>222</v>
      </c>
      <c r="AY1142" t="s">
        <v>85</v>
      </c>
      <c r="AZ1142" t="b">
        <v>0</v>
      </c>
      <c r="BE1142" t="b">
        <v>0</v>
      </c>
      <c r="BF1142" t="b">
        <v>0</v>
      </c>
      <c r="BI1142">
        <v>0</v>
      </c>
      <c r="BJ1142" s="20">
        <v>0</v>
      </c>
      <c r="BK1142" s="23">
        <v>13905</v>
      </c>
      <c r="BP1142" t="s">
        <v>181</v>
      </c>
      <c r="BS1142">
        <v>0</v>
      </c>
      <c r="BW1142" s="24" t="str">
        <f ca="1">VLOOKUP(BX1142,Data!B:D,3,0)</f>
        <v>김화니</v>
      </c>
      <c r="BX1142" s="24" t="str">
        <f>IFERROR(VLOOKUP(M1142, 할인점점포등록!E:I, 5, 0), M1142)</f>
        <v>지오팜</v>
      </c>
    </row>
    <row r="1143" spans="3:76" ht="16.5" customHeight="1" x14ac:dyDescent="0.3">
      <c r="C1143" t="b">
        <v>1</v>
      </c>
      <c r="E1143" t="s">
        <v>211</v>
      </c>
      <c r="F1143">
        <v>202610130014</v>
      </c>
      <c r="G1143" s="21">
        <v>46308</v>
      </c>
      <c r="H1143" t="s">
        <v>82</v>
      </c>
      <c r="I1143" t="s">
        <v>83</v>
      </c>
      <c r="J1143" s="20" t="s">
        <v>212</v>
      </c>
      <c r="K1143" s="20" t="s">
        <v>213</v>
      </c>
      <c r="L1143" t="s">
        <v>479</v>
      </c>
      <c r="M1143" s="20" t="s">
        <v>479</v>
      </c>
      <c r="O1143" t="s">
        <v>480</v>
      </c>
      <c r="P1143" t="s">
        <v>479</v>
      </c>
      <c r="R1143" t="b">
        <v>0</v>
      </c>
      <c r="S1143" t="s">
        <v>258</v>
      </c>
      <c r="T1143" t="s">
        <v>259</v>
      </c>
      <c r="U1143">
        <v>500</v>
      </c>
      <c r="V1143" t="s">
        <v>234</v>
      </c>
      <c r="W1143" t="s">
        <v>235</v>
      </c>
      <c r="X1143" t="s">
        <v>236</v>
      </c>
      <c r="Z1143" t="s">
        <v>84</v>
      </c>
      <c r="AA1143" s="1">
        <v>51500</v>
      </c>
      <c r="AB1143" s="1">
        <v>46350</v>
      </c>
      <c r="AC1143">
        <v>10</v>
      </c>
      <c r="AD1143" t="b">
        <v>1</v>
      </c>
      <c r="AE1143">
        <v>10</v>
      </c>
      <c r="AF1143" t="s">
        <v>9</v>
      </c>
      <c r="AG1143">
        <v>1</v>
      </c>
      <c r="AH1143" s="1">
        <v>46350</v>
      </c>
      <c r="AI1143" s="1">
        <v>421364</v>
      </c>
      <c r="AJ1143" s="1">
        <v>42136</v>
      </c>
      <c r="AK1143" s="1">
        <v>463500</v>
      </c>
      <c r="AL1143" s="2">
        <v>421364</v>
      </c>
      <c r="AM1143" s="2">
        <v>42136</v>
      </c>
      <c r="AN1143" s="22">
        <v>463500</v>
      </c>
      <c r="AP1143" t="s">
        <v>84</v>
      </c>
      <c r="AQ1143">
        <v>10</v>
      </c>
      <c r="AR1143" t="s">
        <v>221</v>
      </c>
      <c r="AS1143">
        <v>26001</v>
      </c>
      <c r="AT1143" t="b">
        <v>0</v>
      </c>
      <c r="AU1143" t="s">
        <v>81</v>
      </c>
      <c r="AW1143" s="25" t="s">
        <v>222</v>
      </c>
      <c r="AY1143" t="s">
        <v>85</v>
      </c>
      <c r="AZ1143" t="b">
        <v>0</v>
      </c>
      <c r="BE1143" t="b">
        <v>0</v>
      </c>
      <c r="BF1143" t="b">
        <v>0</v>
      </c>
      <c r="BI1143">
        <v>0</v>
      </c>
      <c r="BJ1143" s="20">
        <v>0</v>
      </c>
      <c r="BK1143" s="23">
        <v>463500</v>
      </c>
      <c r="BP1143" t="s">
        <v>181</v>
      </c>
      <c r="BS1143">
        <v>0</v>
      </c>
      <c r="BW1143" s="24" t="str">
        <f ca="1">VLOOKUP(BX1143,Data!B:D,3,0)</f>
        <v>김화니</v>
      </c>
      <c r="BX1143" s="24" t="str">
        <f>IFERROR(VLOOKUP(M1143, 할인점점포등록!E:I, 5, 0), M1143)</f>
        <v>지오팜</v>
      </c>
    </row>
    <row r="1144" spans="3:76" ht="16.5" customHeight="1" x14ac:dyDescent="0.3">
      <c r="C1144" t="b">
        <v>1</v>
      </c>
      <c r="E1144" t="s">
        <v>211</v>
      </c>
      <c r="F1144">
        <v>202610130014</v>
      </c>
      <c r="G1144" s="21">
        <v>46308</v>
      </c>
      <c r="H1144" t="s">
        <v>82</v>
      </c>
      <c r="I1144" t="s">
        <v>83</v>
      </c>
      <c r="J1144" s="20" t="s">
        <v>212</v>
      </c>
      <c r="K1144" s="20" t="s">
        <v>213</v>
      </c>
      <c r="L1144" t="s">
        <v>479</v>
      </c>
      <c r="M1144" s="20" t="s">
        <v>479</v>
      </c>
      <c r="O1144" t="s">
        <v>480</v>
      </c>
      <c r="P1144" t="s">
        <v>479</v>
      </c>
      <c r="R1144" t="b">
        <v>0</v>
      </c>
      <c r="S1144" t="s">
        <v>294</v>
      </c>
      <c r="T1144" t="s">
        <v>295</v>
      </c>
      <c r="U1144">
        <v>21</v>
      </c>
      <c r="V1144" t="s">
        <v>218</v>
      </c>
      <c r="W1144" t="s">
        <v>219</v>
      </c>
      <c r="X1144" t="s">
        <v>225</v>
      </c>
      <c r="Z1144" t="s">
        <v>84</v>
      </c>
      <c r="AA1144" s="1">
        <v>25200</v>
      </c>
      <c r="AB1144" s="1">
        <v>22680</v>
      </c>
      <c r="AC1144">
        <v>250</v>
      </c>
      <c r="AD1144" t="b">
        <v>1</v>
      </c>
      <c r="AE1144">
        <v>10</v>
      </c>
      <c r="AF1144" t="s">
        <v>9</v>
      </c>
      <c r="AG1144">
        <v>1</v>
      </c>
      <c r="AH1144" s="1">
        <v>22680</v>
      </c>
      <c r="AI1144" s="1">
        <v>5154545</v>
      </c>
      <c r="AJ1144" s="1">
        <v>515455</v>
      </c>
      <c r="AK1144" s="1">
        <v>5670000</v>
      </c>
      <c r="AL1144" s="2">
        <v>5154545</v>
      </c>
      <c r="AM1144" s="2">
        <v>515455</v>
      </c>
      <c r="AN1144" s="22">
        <v>5670000</v>
      </c>
      <c r="AP1144" t="s">
        <v>84</v>
      </c>
      <c r="AQ1144">
        <v>250</v>
      </c>
      <c r="AR1144" t="s">
        <v>221</v>
      </c>
      <c r="AS1144">
        <v>26005</v>
      </c>
      <c r="AT1144" t="b">
        <v>0</v>
      </c>
      <c r="AU1144" t="s">
        <v>81</v>
      </c>
      <c r="AW1144" t="s">
        <v>222</v>
      </c>
      <c r="AY1144" t="s">
        <v>85</v>
      </c>
      <c r="AZ1144" t="b">
        <v>0</v>
      </c>
      <c r="BE1144" t="b">
        <v>0</v>
      </c>
      <c r="BF1144" t="b">
        <v>0</v>
      </c>
      <c r="BI1144">
        <v>0</v>
      </c>
      <c r="BJ1144" s="20">
        <v>0</v>
      </c>
      <c r="BK1144" s="23">
        <v>5670000</v>
      </c>
      <c r="BP1144" t="s">
        <v>181</v>
      </c>
      <c r="BS1144">
        <v>0</v>
      </c>
      <c r="BW1144" s="24" t="str">
        <f ca="1">VLOOKUP(BX1144,Data!B:D,3,0)</f>
        <v>김화니</v>
      </c>
      <c r="BX1144" s="24" t="str">
        <f>IFERROR(VLOOKUP(M1144, 할인점점포등록!E:I, 5, 0), M1144)</f>
        <v>지오팜</v>
      </c>
    </row>
    <row r="1145" spans="3:76" ht="16.5" customHeight="1" x14ac:dyDescent="0.3">
      <c r="C1145" t="b">
        <v>1</v>
      </c>
      <c r="E1145" t="s">
        <v>211</v>
      </c>
      <c r="F1145">
        <v>202610130015</v>
      </c>
      <c r="G1145" s="21">
        <v>46308</v>
      </c>
      <c r="H1145" t="s">
        <v>82</v>
      </c>
      <c r="I1145" t="s">
        <v>83</v>
      </c>
      <c r="J1145" s="20" t="s">
        <v>212</v>
      </c>
      <c r="K1145" s="20" t="s">
        <v>213</v>
      </c>
      <c r="L1145" t="s">
        <v>521</v>
      </c>
      <c r="M1145" s="20" t="s">
        <v>521</v>
      </c>
      <c r="O1145" t="s">
        <v>1755</v>
      </c>
      <c r="P1145" t="s">
        <v>521</v>
      </c>
      <c r="R1145" t="b">
        <v>0</v>
      </c>
      <c r="S1145" t="s">
        <v>379</v>
      </c>
      <c r="T1145" t="s">
        <v>299</v>
      </c>
      <c r="U1145">
        <v>100</v>
      </c>
      <c r="V1145" t="s">
        <v>86</v>
      </c>
      <c r="W1145" t="s">
        <v>283</v>
      </c>
      <c r="X1145" t="s">
        <v>284</v>
      </c>
      <c r="Z1145" t="s">
        <v>84</v>
      </c>
      <c r="AA1145" s="1">
        <v>37300</v>
      </c>
      <c r="AB1145" s="1">
        <v>33570</v>
      </c>
      <c r="AC1145">
        <v>60</v>
      </c>
      <c r="AD1145" t="b">
        <v>1</v>
      </c>
      <c r="AE1145">
        <v>10</v>
      </c>
      <c r="AF1145" t="s">
        <v>9</v>
      </c>
      <c r="AG1145">
        <v>1</v>
      </c>
      <c r="AH1145" s="1">
        <v>33570</v>
      </c>
      <c r="AI1145" s="1">
        <v>1831091</v>
      </c>
      <c r="AJ1145" s="1">
        <v>183109</v>
      </c>
      <c r="AK1145" s="1">
        <v>2014200</v>
      </c>
      <c r="AL1145" s="2">
        <v>1831091</v>
      </c>
      <c r="AM1145" s="2">
        <v>183109</v>
      </c>
      <c r="AN1145" s="22">
        <v>2014200</v>
      </c>
      <c r="AP1145" t="s">
        <v>84</v>
      </c>
      <c r="AQ1145">
        <v>60</v>
      </c>
      <c r="AR1145" t="s">
        <v>221</v>
      </c>
      <c r="AS1145">
        <v>26001</v>
      </c>
      <c r="AT1145" t="b">
        <v>0</v>
      </c>
      <c r="AU1145" t="s">
        <v>81</v>
      </c>
      <c r="AW1145" t="s">
        <v>222</v>
      </c>
      <c r="AY1145" t="s">
        <v>85</v>
      </c>
      <c r="AZ1145" t="b">
        <v>0</v>
      </c>
      <c r="BE1145" t="b">
        <v>0</v>
      </c>
      <c r="BF1145" t="b">
        <v>0</v>
      </c>
      <c r="BI1145">
        <v>0</v>
      </c>
      <c r="BJ1145" s="20">
        <v>0</v>
      </c>
      <c r="BK1145" s="23">
        <v>2014200</v>
      </c>
      <c r="BP1145" t="s">
        <v>86</v>
      </c>
      <c r="BS1145">
        <v>0</v>
      </c>
      <c r="BW1145" s="24" t="str">
        <f ca="1">VLOOKUP(BX1145,Data!B:D,3,0)</f>
        <v>김화니</v>
      </c>
      <c r="BX1145" s="24" t="str">
        <f>IFERROR(VLOOKUP(M1145, 할인점점포등록!E:I, 5, 0), M1145)</f>
        <v>경일약품</v>
      </c>
    </row>
    <row r="1146" spans="3:76" ht="16.5" customHeight="1" x14ac:dyDescent="0.3">
      <c r="C1146" t="b">
        <v>1</v>
      </c>
      <c r="E1146" t="s">
        <v>211</v>
      </c>
      <c r="F1146">
        <v>202610130016</v>
      </c>
      <c r="G1146" s="21">
        <v>46308</v>
      </c>
      <c r="H1146" t="s">
        <v>82</v>
      </c>
      <c r="I1146" t="s">
        <v>83</v>
      </c>
      <c r="J1146" s="20" t="s">
        <v>212</v>
      </c>
      <c r="K1146" s="20" t="s">
        <v>213</v>
      </c>
      <c r="L1146" t="s">
        <v>46</v>
      </c>
      <c r="M1146" s="20" t="s">
        <v>46</v>
      </c>
      <c r="O1146" t="s">
        <v>209</v>
      </c>
      <c r="P1146" t="s">
        <v>552</v>
      </c>
      <c r="R1146" t="b">
        <v>0</v>
      </c>
      <c r="S1146" t="s">
        <v>398</v>
      </c>
      <c r="T1146" t="s">
        <v>338</v>
      </c>
      <c r="U1146">
        <v>30</v>
      </c>
      <c r="V1146" t="s">
        <v>234</v>
      </c>
      <c r="W1146" t="s">
        <v>235</v>
      </c>
      <c r="X1146" t="s">
        <v>330</v>
      </c>
      <c r="Z1146" t="s">
        <v>84</v>
      </c>
      <c r="AA1146" s="1">
        <v>9900</v>
      </c>
      <c r="AB1146" s="1">
        <v>9900</v>
      </c>
      <c r="AC1146">
        <v>5</v>
      </c>
      <c r="AD1146" t="b">
        <v>1</v>
      </c>
      <c r="AE1146">
        <v>10</v>
      </c>
      <c r="AF1146" t="s">
        <v>9</v>
      </c>
      <c r="AG1146">
        <v>1</v>
      </c>
      <c r="AH1146" s="1">
        <v>0</v>
      </c>
      <c r="AI1146" s="1">
        <v>0</v>
      </c>
      <c r="AJ1146" s="1">
        <v>0</v>
      </c>
      <c r="AK1146" s="1">
        <v>0</v>
      </c>
      <c r="AL1146" s="2">
        <v>0</v>
      </c>
      <c r="AM1146" s="2">
        <v>0</v>
      </c>
      <c r="AN1146" s="22">
        <v>0</v>
      </c>
      <c r="AP1146" t="s">
        <v>84</v>
      </c>
      <c r="AQ1146">
        <v>5</v>
      </c>
      <c r="AR1146" t="s">
        <v>221</v>
      </c>
      <c r="AS1146" t="s">
        <v>304</v>
      </c>
      <c r="AT1146" t="b">
        <v>1</v>
      </c>
      <c r="AU1146" t="s">
        <v>182</v>
      </c>
      <c r="AV1146" t="s">
        <v>182</v>
      </c>
      <c r="AW1146" t="s">
        <v>222</v>
      </c>
      <c r="AY1146" t="s">
        <v>85</v>
      </c>
      <c r="AZ1146" t="b">
        <v>0</v>
      </c>
      <c r="BE1146" t="b">
        <v>0</v>
      </c>
      <c r="BF1146" t="b">
        <v>0</v>
      </c>
      <c r="BI1146">
        <v>0</v>
      </c>
      <c r="BJ1146" s="20">
        <v>0</v>
      </c>
      <c r="BK1146" s="23">
        <v>0</v>
      </c>
      <c r="BO1146" t="s">
        <v>954</v>
      </c>
      <c r="BP1146" t="s">
        <v>181</v>
      </c>
      <c r="BS1146">
        <v>0</v>
      </c>
      <c r="BW1146" s="24" t="str">
        <f ca="1">VLOOKUP(BX1146,Data!B:D,3,0)</f>
        <v>김화니</v>
      </c>
      <c r="BX1146" s="24" t="str">
        <f>IFERROR(VLOOKUP(M1146, 할인점점포등록!E:I, 5, 0), M1146)</f>
        <v>맥널티제약</v>
      </c>
    </row>
    <row r="1147" spans="3:76" ht="16.5" customHeight="1" x14ac:dyDescent="0.3">
      <c r="C1147" t="b">
        <v>1</v>
      </c>
      <c r="E1147" t="s">
        <v>211</v>
      </c>
      <c r="F1147">
        <v>202610130017</v>
      </c>
      <c r="G1147" s="21">
        <v>46308</v>
      </c>
      <c r="H1147" t="s">
        <v>82</v>
      </c>
      <c r="I1147" t="s">
        <v>83</v>
      </c>
      <c r="J1147" s="20" t="s">
        <v>212</v>
      </c>
      <c r="K1147" s="20" t="s">
        <v>213</v>
      </c>
      <c r="L1147" t="s">
        <v>456</v>
      </c>
      <c r="M1147" s="20" t="s">
        <v>456</v>
      </c>
      <c r="O1147" t="s">
        <v>457</v>
      </c>
      <c r="P1147" t="s">
        <v>456</v>
      </c>
      <c r="R1147" t="b">
        <v>0</v>
      </c>
      <c r="S1147" t="s">
        <v>475</v>
      </c>
      <c r="T1147" t="s">
        <v>476</v>
      </c>
      <c r="U1147">
        <v>28</v>
      </c>
      <c r="V1147" t="s">
        <v>234</v>
      </c>
      <c r="W1147" t="s">
        <v>235</v>
      </c>
      <c r="X1147" t="s">
        <v>236</v>
      </c>
      <c r="Z1147" t="s">
        <v>84</v>
      </c>
      <c r="AA1147" s="1">
        <v>25648</v>
      </c>
      <c r="AB1147" s="1">
        <v>23083</v>
      </c>
      <c r="AC1147">
        <v>10</v>
      </c>
      <c r="AD1147" t="b">
        <v>1</v>
      </c>
      <c r="AE1147">
        <v>10</v>
      </c>
      <c r="AF1147" t="s">
        <v>9</v>
      </c>
      <c r="AG1147">
        <v>1</v>
      </c>
      <c r="AH1147" s="1">
        <v>23083</v>
      </c>
      <c r="AI1147" s="1">
        <v>209845</v>
      </c>
      <c r="AJ1147" s="1">
        <v>20985</v>
      </c>
      <c r="AK1147" s="1">
        <v>230830</v>
      </c>
      <c r="AL1147" s="2">
        <v>209845</v>
      </c>
      <c r="AM1147" s="2">
        <v>20985</v>
      </c>
      <c r="AN1147" s="22">
        <v>230830</v>
      </c>
      <c r="AP1147" t="s">
        <v>84</v>
      </c>
      <c r="AQ1147">
        <v>10</v>
      </c>
      <c r="AR1147" t="s">
        <v>221</v>
      </c>
      <c r="AS1147">
        <v>25001</v>
      </c>
      <c r="AT1147" t="b">
        <v>0</v>
      </c>
      <c r="AU1147" t="s">
        <v>81</v>
      </c>
      <c r="AW1147" t="s">
        <v>222</v>
      </c>
      <c r="AY1147" t="s">
        <v>85</v>
      </c>
      <c r="AZ1147" t="b">
        <v>0</v>
      </c>
      <c r="BE1147" t="b">
        <v>0</v>
      </c>
      <c r="BF1147" t="b">
        <v>0</v>
      </c>
      <c r="BI1147">
        <v>0</v>
      </c>
      <c r="BJ1147" s="20">
        <v>0</v>
      </c>
      <c r="BK1147" s="23">
        <v>230830</v>
      </c>
      <c r="BP1147" t="s">
        <v>181</v>
      </c>
      <c r="BS1147">
        <v>0</v>
      </c>
      <c r="BW1147" s="24" t="str">
        <f ca="1">VLOOKUP(BX1147,Data!B:D,3,0)</f>
        <v>김화니</v>
      </c>
      <c r="BX1147" s="24" t="str">
        <f>IFERROR(VLOOKUP(M1147, 할인점점포등록!E:I, 5, 0), M1147)</f>
        <v>광주지오팜</v>
      </c>
    </row>
    <row r="1148" spans="3:76" ht="16.5" customHeight="1" x14ac:dyDescent="0.3">
      <c r="C1148" t="b">
        <v>1</v>
      </c>
      <c r="E1148" t="s">
        <v>211</v>
      </c>
      <c r="F1148">
        <v>202610130017</v>
      </c>
      <c r="G1148" s="21">
        <v>46308</v>
      </c>
      <c r="H1148" t="s">
        <v>82</v>
      </c>
      <c r="I1148" t="s">
        <v>83</v>
      </c>
      <c r="J1148" s="20" t="s">
        <v>212</v>
      </c>
      <c r="K1148" s="20" t="s">
        <v>213</v>
      </c>
      <c r="L1148" t="s">
        <v>456</v>
      </c>
      <c r="M1148" s="20" t="s">
        <v>456</v>
      </c>
      <c r="O1148" t="s">
        <v>457</v>
      </c>
      <c r="P1148" t="s">
        <v>456</v>
      </c>
      <c r="R1148" t="b">
        <v>0</v>
      </c>
      <c r="S1148" t="s">
        <v>343</v>
      </c>
      <c r="T1148" t="s">
        <v>325</v>
      </c>
      <c r="U1148">
        <v>100</v>
      </c>
      <c r="V1148" t="s">
        <v>218</v>
      </c>
      <c r="W1148" t="s">
        <v>219</v>
      </c>
      <c r="X1148" t="s">
        <v>225</v>
      </c>
      <c r="Z1148" t="s">
        <v>84</v>
      </c>
      <c r="AA1148" s="1">
        <v>175100</v>
      </c>
      <c r="AB1148" s="1">
        <v>157590</v>
      </c>
      <c r="AC1148">
        <v>3</v>
      </c>
      <c r="AD1148" t="b">
        <v>1</v>
      </c>
      <c r="AE1148">
        <v>10</v>
      </c>
      <c r="AF1148" t="s">
        <v>9</v>
      </c>
      <c r="AG1148">
        <v>1</v>
      </c>
      <c r="AH1148" s="1">
        <v>157590</v>
      </c>
      <c r="AI1148" s="1">
        <v>429791</v>
      </c>
      <c r="AJ1148" s="1">
        <v>42979</v>
      </c>
      <c r="AK1148" s="1">
        <v>472770</v>
      </c>
      <c r="AL1148" s="2">
        <v>429791</v>
      </c>
      <c r="AM1148" s="2">
        <v>42979</v>
      </c>
      <c r="AN1148" s="22">
        <v>472770</v>
      </c>
      <c r="AP1148" t="s">
        <v>84</v>
      </c>
      <c r="AQ1148">
        <v>3</v>
      </c>
      <c r="AR1148" t="s">
        <v>221</v>
      </c>
      <c r="AS1148" t="s">
        <v>344</v>
      </c>
      <c r="AT1148" t="b">
        <v>0</v>
      </c>
      <c r="AU1148" t="s">
        <v>81</v>
      </c>
      <c r="AW1148" t="s">
        <v>222</v>
      </c>
      <c r="AY1148" t="s">
        <v>85</v>
      </c>
      <c r="AZ1148" t="b">
        <v>0</v>
      </c>
      <c r="BE1148" t="b">
        <v>0</v>
      </c>
      <c r="BF1148" t="b">
        <v>0</v>
      </c>
      <c r="BI1148">
        <v>0</v>
      </c>
      <c r="BJ1148" s="20">
        <v>0</v>
      </c>
      <c r="BK1148" s="23">
        <v>472770</v>
      </c>
      <c r="BP1148" t="s">
        <v>181</v>
      </c>
      <c r="BS1148">
        <v>0</v>
      </c>
      <c r="BW1148" s="24" t="str">
        <f ca="1">VLOOKUP(BX1148,Data!B:D,3,0)</f>
        <v>김화니</v>
      </c>
      <c r="BX1148" s="24" t="str">
        <f>IFERROR(VLOOKUP(M1148, 할인점점포등록!E:I, 5, 0), M1148)</f>
        <v>광주지오팜</v>
      </c>
    </row>
    <row r="1149" spans="3:76" ht="16.5" customHeight="1" x14ac:dyDescent="0.3">
      <c r="C1149" t="b">
        <v>1</v>
      </c>
      <c r="E1149" t="s">
        <v>211</v>
      </c>
      <c r="F1149">
        <v>202610130017</v>
      </c>
      <c r="G1149" s="21">
        <v>46308</v>
      </c>
      <c r="H1149" t="s">
        <v>82</v>
      </c>
      <c r="I1149" t="s">
        <v>83</v>
      </c>
      <c r="J1149" s="20" t="s">
        <v>212</v>
      </c>
      <c r="K1149" s="20" t="s">
        <v>213</v>
      </c>
      <c r="L1149" t="s">
        <v>456</v>
      </c>
      <c r="M1149" s="20" t="s">
        <v>456</v>
      </c>
      <c r="O1149" t="s">
        <v>457</v>
      </c>
      <c r="P1149" t="s">
        <v>456</v>
      </c>
      <c r="R1149" t="b">
        <v>0</v>
      </c>
      <c r="S1149" t="s">
        <v>389</v>
      </c>
      <c r="T1149" t="s">
        <v>390</v>
      </c>
      <c r="U1149">
        <v>30</v>
      </c>
      <c r="V1149" t="s">
        <v>234</v>
      </c>
      <c r="W1149" t="s">
        <v>235</v>
      </c>
      <c r="X1149" t="s">
        <v>236</v>
      </c>
      <c r="Z1149" t="s">
        <v>84</v>
      </c>
      <c r="AA1149" s="1">
        <v>19320</v>
      </c>
      <c r="AB1149" s="1">
        <v>17388</v>
      </c>
      <c r="AC1149">
        <v>2</v>
      </c>
      <c r="AD1149" t="b">
        <v>1</v>
      </c>
      <c r="AE1149">
        <v>10</v>
      </c>
      <c r="AF1149" t="s">
        <v>9</v>
      </c>
      <c r="AG1149">
        <v>1</v>
      </c>
      <c r="AH1149" s="1">
        <v>17388</v>
      </c>
      <c r="AI1149" s="1">
        <v>31615</v>
      </c>
      <c r="AJ1149" s="1">
        <v>3161</v>
      </c>
      <c r="AK1149" s="1">
        <v>34776</v>
      </c>
      <c r="AL1149" s="2">
        <v>31615</v>
      </c>
      <c r="AM1149" s="2">
        <v>3161</v>
      </c>
      <c r="AN1149" s="22">
        <v>34776</v>
      </c>
      <c r="AP1149" t="s">
        <v>84</v>
      </c>
      <c r="AQ1149">
        <v>2</v>
      </c>
      <c r="AR1149" t="s">
        <v>221</v>
      </c>
      <c r="AS1149">
        <v>25001</v>
      </c>
      <c r="AT1149" t="b">
        <v>0</v>
      </c>
      <c r="AU1149" t="s">
        <v>81</v>
      </c>
      <c r="AW1149" t="s">
        <v>222</v>
      </c>
      <c r="AY1149" t="s">
        <v>85</v>
      </c>
      <c r="AZ1149" t="b">
        <v>0</v>
      </c>
      <c r="BE1149" t="b">
        <v>0</v>
      </c>
      <c r="BF1149" t="b">
        <v>0</v>
      </c>
      <c r="BI1149">
        <v>0</v>
      </c>
      <c r="BJ1149" s="20">
        <v>0</v>
      </c>
      <c r="BK1149" s="23">
        <v>34776</v>
      </c>
      <c r="BP1149" t="s">
        <v>181</v>
      </c>
      <c r="BS1149">
        <v>0</v>
      </c>
      <c r="BW1149" s="24" t="str">
        <f ca="1">VLOOKUP(BX1149,Data!B:D,3,0)</f>
        <v>김화니</v>
      </c>
      <c r="BX1149" s="24" t="str">
        <f>IFERROR(VLOOKUP(M1149, 할인점점포등록!E:I, 5, 0), M1149)</f>
        <v>광주지오팜</v>
      </c>
    </row>
    <row r="1150" spans="3:76" ht="16.5" customHeight="1" x14ac:dyDescent="0.3">
      <c r="C1150" t="b">
        <v>1</v>
      </c>
      <c r="E1150" t="s">
        <v>211</v>
      </c>
      <c r="F1150">
        <v>202610130017</v>
      </c>
      <c r="G1150" s="21">
        <v>46308</v>
      </c>
      <c r="H1150" t="s">
        <v>82</v>
      </c>
      <c r="I1150" t="s">
        <v>83</v>
      </c>
      <c r="J1150" s="20" t="s">
        <v>212</v>
      </c>
      <c r="K1150" s="20" t="s">
        <v>213</v>
      </c>
      <c r="L1150" t="s">
        <v>456</v>
      </c>
      <c r="M1150" s="20" t="s">
        <v>456</v>
      </c>
      <c r="O1150" t="s">
        <v>457</v>
      </c>
      <c r="P1150" t="s">
        <v>456</v>
      </c>
      <c r="R1150" t="b">
        <v>0</v>
      </c>
      <c r="S1150" t="s">
        <v>310</v>
      </c>
      <c r="T1150" t="s">
        <v>311</v>
      </c>
      <c r="U1150">
        <v>30</v>
      </c>
      <c r="V1150" t="s">
        <v>234</v>
      </c>
      <c r="W1150" t="s">
        <v>235</v>
      </c>
      <c r="X1150" t="s">
        <v>236</v>
      </c>
      <c r="Z1150" t="s">
        <v>84</v>
      </c>
      <c r="AA1150" s="1">
        <v>2640</v>
      </c>
      <c r="AB1150" s="1">
        <v>2376</v>
      </c>
      <c r="AC1150">
        <v>30</v>
      </c>
      <c r="AD1150" t="b">
        <v>1</v>
      </c>
      <c r="AE1150">
        <v>10</v>
      </c>
      <c r="AF1150" t="s">
        <v>9</v>
      </c>
      <c r="AG1150">
        <v>1</v>
      </c>
      <c r="AH1150" s="1">
        <v>2376</v>
      </c>
      <c r="AI1150" s="1">
        <v>64800</v>
      </c>
      <c r="AJ1150" s="1">
        <v>6480</v>
      </c>
      <c r="AK1150" s="1">
        <v>71280</v>
      </c>
      <c r="AL1150" s="2">
        <v>64800</v>
      </c>
      <c r="AM1150" s="2">
        <v>6480</v>
      </c>
      <c r="AN1150" s="22">
        <v>71280</v>
      </c>
      <c r="AP1150" t="s">
        <v>84</v>
      </c>
      <c r="AQ1150">
        <v>30</v>
      </c>
      <c r="AR1150" t="s">
        <v>221</v>
      </c>
      <c r="AS1150" t="s">
        <v>231</v>
      </c>
      <c r="AT1150" t="b">
        <v>0</v>
      </c>
      <c r="AU1150" t="s">
        <v>81</v>
      </c>
      <c r="AW1150" t="s">
        <v>222</v>
      </c>
      <c r="AY1150" t="s">
        <v>85</v>
      </c>
      <c r="AZ1150" t="b">
        <v>0</v>
      </c>
      <c r="BE1150" t="b">
        <v>0</v>
      </c>
      <c r="BF1150" t="b">
        <v>0</v>
      </c>
      <c r="BI1150">
        <v>0</v>
      </c>
      <c r="BJ1150" s="20">
        <v>0</v>
      </c>
      <c r="BK1150" s="23">
        <v>71280</v>
      </c>
      <c r="BP1150" t="s">
        <v>181</v>
      </c>
      <c r="BS1150">
        <v>0</v>
      </c>
      <c r="BW1150" s="24" t="str">
        <f ca="1">VLOOKUP(BX1150,Data!B:D,3,0)</f>
        <v>김화니</v>
      </c>
      <c r="BX1150" s="24" t="str">
        <f>IFERROR(VLOOKUP(M1150, 할인점점포등록!E:I, 5, 0), M1150)</f>
        <v>광주지오팜</v>
      </c>
    </row>
    <row r="1151" spans="3:76" ht="16.5" customHeight="1" x14ac:dyDescent="0.3">
      <c r="C1151" t="b">
        <v>1</v>
      </c>
      <c r="E1151" t="s">
        <v>211</v>
      </c>
      <c r="F1151">
        <v>202610130017</v>
      </c>
      <c r="G1151" s="21">
        <v>46308</v>
      </c>
      <c r="H1151" t="s">
        <v>82</v>
      </c>
      <c r="I1151" t="s">
        <v>83</v>
      </c>
      <c r="J1151" s="20" t="s">
        <v>212</v>
      </c>
      <c r="K1151" s="20" t="s">
        <v>213</v>
      </c>
      <c r="L1151" t="s">
        <v>456</v>
      </c>
      <c r="M1151" s="20" t="s">
        <v>456</v>
      </c>
      <c r="O1151" t="s">
        <v>457</v>
      </c>
      <c r="P1151" t="s">
        <v>456</v>
      </c>
      <c r="R1151" t="b">
        <v>0</v>
      </c>
      <c r="S1151" t="s">
        <v>223</v>
      </c>
      <c r="T1151" t="s">
        <v>224</v>
      </c>
      <c r="U1151">
        <v>300</v>
      </c>
      <c r="V1151" t="s">
        <v>218</v>
      </c>
      <c r="W1151" t="s">
        <v>219</v>
      </c>
      <c r="X1151" t="s">
        <v>225</v>
      </c>
      <c r="Z1151" t="s">
        <v>84</v>
      </c>
      <c r="AA1151" s="1">
        <v>44400</v>
      </c>
      <c r="AB1151" s="1">
        <v>39960</v>
      </c>
      <c r="AC1151">
        <v>3</v>
      </c>
      <c r="AD1151" t="b">
        <v>1</v>
      </c>
      <c r="AE1151">
        <v>10</v>
      </c>
      <c r="AF1151" t="s">
        <v>9</v>
      </c>
      <c r="AG1151">
        <v>1</v>
      </c>
      <c r="AH1151" s="1">
        <v>39960</v>
      </c>
      <c r="AI1151" s="1">
        <v>108982</v>
      </c>
      <c r="AJ1151" s="1">
        <v>10898</v>
      </c>
      <c r="AK1151" s="1">
        <v>119880</v>
      </c>
      <c r="AL1151" s="2">
        <v>108982</v>
      </c>
      <c r="AM1151" s="2">
        <v>10898</v>
      </c>
      <c r="AN1151" s="22">
        <v>119880</v>
      </c>
      <c r="AP1151" t="s">
        <v>84</v>
      </c>
      <c r="AQ1151">
        <v>3</v>
      </c>
      <c r="AR1151" t="s">
        <v>221</v>
      </c>
      <c r="AS1151" t="s">
        <v>1064</v>
      </c>
      <c r="AT1151" t="b">
        <v>0</v>
      </c>
      <c r="AU1151" t="s">
        <v>81</v>
      </c>
      <c r="AW1151" t="s">
        <v>222</v>
      </c>
      <c r="AY1151" t="s">
        <v>85</v>
      </c>
      <c r="AZ1151" t="b">
        <v>0</v>
      </c>
      <c r="BE1151" t="b">
        <v>0</v>
      </c>
      <c r="BF1151" t="b">
        <v>0</v>
      </c>
      <c r="BI1151">
        <v>0</v>
      </c>
      <c r="BJ1151" s="20">
        <v>0</v>
      </c>
      <c r="BK1151" s="23">
        <v>119880</v>
      </c>
      <c r="BP1151" t="s">
        <v>181</v>
      </c>
      <c r="BS1151">
        <v>0</v>
      </c>
      <c r="BW1151" s="24" t="str">
        <f ca="1">VLOOKUP(BX1151,Data!B:D,3,0)</f>
        <v>김화니</v>
      </c>
      <c r="BX1151" s="24" t="str">
        <f>IFERROR(VLOOKUP(M1151, 할인점점포등록!E:I, 5, 0), M1151)</f>
        <v>광주지오팜</v>
      </c>
    </row>
    <row r="1152" spans="3:76" ht="16.5" customHeight="1" x14ac:dyDescent="0.3">
      <c r="C1152" t="b">
        <v>1</v>
      </c>
      <c r="E1152" t="s">
        <v>211</v>
      </c>
      <c r="F1152">
        <v>202610130017</v>
      </c>
      <c r="G1152" s="21">
        <v>46308</v>
      </c>
      <c r="H1152" t="s">
        <v>82</v>
      </c>
      <c r="I1152" t="s">
        <v>83</v>
      </c>
      <c r="J1152" s="20" t="s">
        <v>212</v>
      </c>
      <c r="K1152" s="20" t="s">
        <v>213</v>
      </c>
      <c r="L1152" t="s">
        <v>456</v>
      </c>
      <c r="M1152" s="20" t="s">
        <v>456</v>
      </c>
      <c r="O1152" t="s">
        <v>457</v>
      </c>
      <c r="P1152" t="s">
        <v>456</v>
      </c>
      <c r="R1152" t="b">
        <v>0</v>
      </c>
      <c r="S1152" t="s">
        <v>267</v>
      </c>
      <c r="T1152" t="s">
        <v>224</v>
      </c>
      <c r="U1152">
        <v>30</v>
      </c>
      <c r="V1152" t="s">
        <v>218</v>
      </c>
      <c r="W1152" t="s">
        <v>219</v>
      </c>
      <c r="X1152" t="s">
        <v>225</v>
      </c>
      <c r="Z1152" t="s">
        <v>84</v>
      </c>
      <c r="AA1152" s="1">
        <v>4440</v>
      </c>
      <c r="AB1152" s="1">
        <v>3996</v>
      </c>
      <c r="AC1152">
        <v>10</v>
      </c>
      <c r="AD1152" t="b">
        <v>1</v>
      </c>
      <c r="AE1152">
        <v>10</v>
      </c>
      <c r="AF1152" t="s">
        <v>9</v>
      </c>
      <c r="AG1152">
        <v>1</v>
      </c>
      <c r="AH1152" s="1">
        <v>3996</v>
      </c>
      <c r="AI1152" s="1">
        <v>36327</v>
      </c>
      <c r="AJ1152" s="1">
        <v>3633</v>
      </c>
      <c r="AK1152" s="1">
        <v>39960</v>
      </c>
      <c r="AL1152" s="2">
        <v>36327</v>
      </c>
      <c r="AM1152" s="2">
        <v>3633</v>
      </c>
      <c r="AN1152" s="22">
        <v>39960</v>
      </c>
      <c r="AP1152" t="s">
        <v>84</v>
      </c>
      <c r="AQ1152">
        <v>10</v>
      </c>
      <c r="AR1152" t="s">
        <v>221</v>
      </c>
      <c r="AS1152" t="s">
        <v>268</v>
      </c>
      <c r="AT1152" t="b">
        <v>0</v>
      </c>
      <c r="AU1152" t="s">
        <v>81</v>
      </c>
      <c r="AW1152" t="s">
        <v>222</v>
      </c>
      <c r="AY1152" t="s">
        <v>85</v>
      </c>
      <c r="AZ1152" t="b">
        <v>0</v>
      </c>
      <c r="BE1152" t="b">
        <v>0</v>
      </c>
      <c r="BF1152" t="b">
        <v>0</v>
      </c>
      <c r="BI1152">
        <v>0</v>
      </c>
      <c r="BJ1152" s="20">
        <v>0</v>
      </c>
      <c r="BK1152" s="23">
        <v>39960</v>
      </c>
      <c r="BP1152" t="s">
        <v>181</v>
      </c>
      <c r="BS1152">
        <v>0</v>
      </c>
      <c r="BW1152" s="24" t="str">
        <f ca="1">VLOOKUP(BX1152,Data!B:D,3,0)</f>
        <v>김화니</v>
      </c>
      <c r="BX1152" s="24" t="str">
        <f>IFERROR(VLOOKUP(M1152, 할인점점포등록!E:I, 5, 0), M1152)</f>
        <v>광주지오팜</v>
      </c>
    </row>
    <row r="1153" spans="3:76" ht="16.5" customHeight="1" x14ac:dyDescent="0.3">
      <c r="C1153" t="b">
        <v>1</v>
      </c>
      <c r="E1153" t="s">
        <v>211</v>
      </c>
      <c r="F1153">
        <v>202610130017</v>
      </c>
      <c r="G1153" s="21">
        <v>46308</v>
      </c>
      <c r="H1153" t="s">
        <v>82</v>
      </c>
      <c r="I1153" t="s">
        <v>83</v>
      </c>
      <c r="J1153" s="20" t="s">
        <v>212</v>
      </c>
      <c r="K1153" s="20" t="s">
        <v>213</v>
      </c>
      <c r="L1153" t="s">
        <v>456</v>
      </c>
      <c r="M1153" s="20" t="s">
        <v>456</v>
      </c>
      <c r="O1153" t="s">
        <v>457</v>
      </c>
      <c r="P1153" t="s">
        <v>456</v>
      </c>
      <c r="R1153" t="b">
        <v>0</v>
      </c>
      <c r="S1153" t="s">
        <v>367</v>
      </c>
      <c r="T1153" t="s">
        <v>368</v>
      </c>
      <c r="U1153">
        <v>100</v>
      </c>
      <c r="V1153" t="s">
        <v>234</v>
      </c>
      <c r="W1153" t="s">
        <v>235</v>
      </c>
      <c r="X1153" t="s">
        <v>236</v>
      </c>
      <c r="Z1153" t="s">
        <v>84</v>
      </c>
      <c r="AA1153" s="1">
        <v>30000</v>
      </c>
      <c r="AB1153" s="1">
        <v>27000</v>
      </c>
      <c r="AC1153">
        <v>20</v>
      </c>
      <c r="AD1153" t="b">
        <v>1</v>
      </c>
      <c r="AE1153">
        <v>10</v>
      </c>
      <c r="AF1153" t="s">
        <v>9</v>
      </c>
      <c r="AG1153">
        <v>1</v>
      </c>
      <c r="AH1153" s="1">
        <v>27000</v>
      </c>
      <c r="AI1153" s="1">
        <v>490909</v>
      </c>
      <c r="AJ1153" s="1">
        <v>49091</v>
      </c>
      <c r="AK1153" s="1">
        <v>540000</v>
      </c>
      <c r="AL1153" s="2">
        <v>490909</v>
      </c>
      <c r="AM1153" s="2">
        <v>49091</v>
      </c>
      <c r="AN1153" s="22">
        <v>540000</v>
      </c>
      <c r="AP1153" t="s">
        <v>84</v>
      </c>
      <c r="AQ1153">
        <v>20</v>
      </c>
      <c r="AR1153" t="s">
        <v>221</v>
      </c>
      <c r="AS1153">
        <v>25003</v>
      </c>
      <c r="AT1153" t="b">
        <v>0</v>
      </c>
      <c r="AU1153" t="s">
        <v>81</v>
      </c>
      <c r="AW1153" t="s">
        <v>222</v>
      </c>
      <c r="AY1153" t="s">
        <v>85</v>
      </c>
      <c r="AZ1153" t="b">
        <v>0</v>
      </c>
      <c r="BE1153" t="b">
        <v>0</v>
      </c>
      <c r="BF1153" t="b">
        <v>0</v>
      </c>
      <c r="BI1153">
        <v>0</v>
      </c>
      <c r="BJ1153" s="20">
        <v>0</v>
      </c>
      <c r="BK1153" s="23">
        <v>540000</v>
      </c>
      <c r="BP1153" t="s">
        <v>181</v>
      </c>
      <c r="BS1153">
        <v>0</v>
      </c>
      <c r="BW1153" s="24" t="str">
        <f ca="1">VLOOKUP(BX1153,Data!B:D,3,0)</f>
        <v>김화니</v>
      </c>
      <c r="BX1153" s="24" t="str">
        <f>IFERROR(VLOOKUP(M1153, 할인점점포등록!E:I, 5, 0), M1153)</f>
        <v>광주지오팜</v>
      </c>
    </row>
    <row r="1154" spans="3:76" ht="16.5" customHeight="1" x14ac:dyDescent="0.3">
      <c r="C1154" t="b">
        <v>1</v>
      </c>
      <c r="E1154" t="s">
        <v>211</v>
      </c>
      <c r="F1154">
        <v>202610130017</v>
      </c>
      <c r="G1154" s="21">
        <v>46308</v>
      </c>
      <c r="H1154" t="s">
        <v>82</v>
      </c>
      <c r="I1154" t="s">
        <v>83</v>
      </c>
      <c r="J1154" s="20" t="s">
        <v>212</v>
      </c>
      <c r="K1154" s="20" t="s">
        <v>213</v>
      </c>
      <c r="L1154" t="s">
        <v>456</v>
      </c>
      <c r="M1154" s="20" t="s">
        <v>456</v>
      </c>
      <c r="O1154" t="s">
        <v>457</v>
      </c>
      <c r="P1154" t="s">
        <v>456</v>
      </c>
      <c r="R1154" t="b">
        <v>0</v>
      </c>
      <c r="S1154" t="s">
        <v>254</v>
      </c>
      <c r="T1154" t="s">
        <v>255</v>
      </c>
      <c r="U1154">
        <v>10</v>
      </c>
      <c r="V1154" t="s">
        <v>218</v>
      </c>
      <c r="W1154" t="s">
        <v>256</v>
      </c>
      <c r="X1154" t="s">
        <v>257</v>
      </c>
      <c r="Z1154" t="s">
        <v>84</v>
      </c>
      <c r="AA1154" s="1">
        <v>6780</v>
      </c>
      <c r="AB1154" s="1">
        <v>6102</v>
      </c>
      <c r="AC1154">
        <v>600</v>
      </c>
      <c r="AD1154" t="b">
        <v>1</v>
      </c>
      <c r="AE1154">
        <v>10</v>
      </c>
      <c r="AF1154" t="s">
        <v>9</v>
      </c>
      <c r="AG1154">
        <v>1</v>
      </c>
      <c r="AH1154" s="1">
        <v>6102</v>
      </c>
      <c r="AI1154" s="1">
        <v>3328364</v>
      </c>
      <c r="AJ1154" s="1">
        <v>332836</v>
      </c>
      <c r="AK1154" s="1">
        <v>3661200</v>
      </c>
      <c r="AL1154" s="2">
        <v>3328364</v>
      </c>
      <c r="AM1154" s="2">
        <v>332836</v>
      </c>
      <c r="AN1154" s="22">
        <v>3661200</v>
      </c>
      <c r="AP1154" t="s">
        <v>84</v>
      </c>
      <c r="AQ1154">
        <v>600</v>
      </c>
      <c r="AR1154" t="s">
        <v>221</v>
      </c>
      <c r="AS1154">
        <v>26001</v>
      </c>
      <c r="AT1154" t="b">
        <v>0</v>
      </c>
      <c r="AU1154" t="s">
        <v>81</v>
      </c>
      <c r="AW1154" t="s">
        <v>222</v>
      </c>
      <c r="AY1154" t="s">
        <v>85</v>
      </c>
      <c r="AZ1154" t="b">
        <v>0</v>
      </c>
      <c r="BE1154" t="b">
        <v>0</v>
      </c>
      <c r="BF1154" t="b">
        <v>0</v>
      </c>
      <c r="BI1154">
        <v>0</v>
      </c>
      <c r="BJ1154" s="20">
        <v>0</v>
      </c>
      <c r="BK1154" s="23">
        <v>3661200</v>
      </c>
      <c r="BP1154" t="s">
        <v>181</v>
      </c>
      <c r="BS1154">
        <v>0</v>
      </c>
      <c r="BW1154" s="24" t="str">
        <f ca="1">VLOOKUP(BX1154,Data!B:D,3,0)</f>
        <v>김화니</v>
      </c>
      <c r="BX1154" s="24" t="str">
        <f>IFERROR(VLOOKUP(M1154, 할인점점포등록!E:I, 5, 0), M1154)</f>
        <v>광주지오팜</v>
      </c>
    </row>
    <row r="1155" spans="3:76" ht="16.5" customHeight="1" x14ac:dyDescent="0.3">
      <c r="C1155" t="b">
        <v>1</v>
      </c>
      <c r="E1155" t="s">
        <v>211</v>
      </c>
      <c r="F1155">
        <v>202610130017</v>
      </c>
      <c r="G1155" s="21">
        <v>46308</v>
      </c>
      <c r="H1155" t="s">
        <v>82</v>
      </c>
      <c r="I1155" t="s">
        <v>83</v>
      </c>
      <c r="J1155" s="20" t="s">
        <v>212</v>
      </c>
      <c r="K1155" s="20" t="s">
        <v>213</v>
      </c>
      <c r="L1155" t="s">
        <v>456</v>
      </c>
      <c r="M1155" s="20" t="s">
        <v>456</v>
      </c>
      <c r="O1155" t="s">
        <v>457</v>
      </c>
      <c r="P1155" t="s">
        <v>456</v>
      </c>
      <c r="R1155" t="b">
        <v>0</v>
      </c>
      <c r="S1155" t="s">
        <v>312</v>
      </c>
      <c r="T1155" t="s">
        <v>313</v>
      </c>
      <c r="U1155">
        <v>100</v>
      </c>
      <c r="V1155" t="s">
        <v>234</v>
      </c>
      <c r="W1155" t="s">
        <v>235</v>
      </c>
      <c r="X1155" t="s">
        <v>236</v>
      </c>
      <c r="Z1155" t="s">
        <v>84</v>
      </c>
      <c r="AA1155" s="1">
        <v>37000</v>
      </c>
      <c r="AB1155" s="1">
        <v>33300</v>
      </c>
      <c r="AC1155">
        <v>2</v>
      </c>
      <c r="AD1155" t="b">
        <v>1</v>
      </c>
      <c r="AE1155">
        <v>10</v>
      </c>
      <c r="AF1155" t="s">
        <v>9</v>
      </c>
      <c r="AG1155">
        <v>1</v>
      </c>
      <c r="AH1155" s="1">
        <v>33300</v>
      </c>
      <c r="AI1155" s="1">
        <v>60545</v>
      </c>
      <c r="AJ1155" s="1">
        <v>6055</v>
      </c>
      <c r="AK1155" s="1">
        <v>66600</v>
      </c>
      <c r="AL1155" s="2">
        <v>60545</v>
      </c>
      <c r="AM1155" s="2">
        <v>6055</v>
      </c>
      <c r="AN1155" s="22">
        <v>66600</v>
      </c>
      <c r="AP1155" t="s">
        <v>84</v>
      </c>
      <c r="AQ1155">
        <v>2</v>
      </c>
      <c r="AR1155" t="s">
        <v>221</v>
      </c>
      <c r="AS1155">
        <v>25004</v>
      </c>
      <c r="AT1155" t="b">
        <v>0</v>
      </c>
      <c r="AU1155" t="s">
        <v>81</v>
      </c>
      <c r="AW1155" t="s">
        <v>222</v>
      </c>
      <c r="AY1155" t="s">
        <v>85</v>
      </c>
      <c r="AZ1155" t="b">
        <v>0</v>
      </c>
      <c r="BE1155" t="b">
        <v>0</v>
      </c>
      <c r="BF1155" t="b">
        <v>0</v>
      </c>
      <c r="BI1155">
        <v>0</v>
      </c>
      <c r="BJ1155" s="20">
        <v>0</v>
      </c>
      <c r="BK1155" s="23">
        <v>66600</v>
      </c>
      <c r="BP1155" t="s">
        <v>181</v>
      </c>
      <c r="BS1155">
        <v>0</v>
      </c>
      <c r="BW1155" s="24" t="str">
        <f ca="1">VLOOKUP(BX1155,Data!B:D,3,0)</f>
        <v>김화니</v>
      </c>
      <c r="BX1155" s="24" t="str">
        <f>IFERROR(VLOOKUP(M1155, 할인점점포등록!E:I, 5, 0), M1155)</f>
        <v>광주지오팜</v>
      </c>
    </row>
    <row r="1156" spans="3:76" ht="16.5" customHeight="1" x14ac:dyDescent="0.3">
      <c r="C1156" t="b">
        <v>1</v>
      </c>
      <c r="E1156" t="s">
        <v>211</v>
      </c>
      <c r="F1156">
        <v>202610130017</v>
      </c>
      <c r="G1156" s="21">
        <v>46308</v>
      </c>
      <c r="H1156" t="s">
        <v>82</v>
      </c>
      <c r="I1156" t="s">
        <v>83</v>
      </c>
      <c r="J1156" s="20" t="s">
        <v>212</v>
      </c>
      <c r="K1156" s="20" t="s">
        <v>213</v>
      </c>
      <c r="L1156" t="s">
        <v>456</v>
      </c>
      <c r="M1156" s="20" t="s">
        <v>456</v>
      </c>
      <c r="O1156" t="s">
        <v>457</v>
      </c>
      <c r="P1156" t="s">
        <v>456</v>
      </c>
      <c r="R1156" t="b">
        <v>0</v>
      </c>
      <c r="S1156" t="s">
        <v>272</v>
      </c>
      <c r="T1156" t="s">
        <v>230</v>
      </c>
      <c r="U1156">
        <v>300</v>
      </c>
      <c r="V1156" t="s">
        <v>218</v>
      </c>
      <c r="W1156" t="s">
        <v>219</v>
      </c>
      <c r="X1156" t="s">
        <v>225</v>
      </c>
      <c r="Z1156" t="s">
        <v>84</v>
      </c>
      <c r="AA1156" s="1">
        <v>37500</v>
      </c>
      <c r="AB1156" s="1">
        <v>33750</v>
      </c>
      <c r="AC1156">
        <v>2</v>
      </c>
      <c r="AD1156" t="b">
        <v>1</v>
      </c>
      <c r="AE1156">
        <v>10</v>
      </c>
      <c r="AF1156" t="s">
        <v>9</v>
      </c>
      <c r="AG1156">
        <v>1</v>
      </c>
      <c r="AH1156" s="1">
        <v>33750</v>
      </c>
      <c r="AI1156" s="1">
        <v>61364</v>
      </c>
      <c r="AJ1156" s="1">
        <v>6136</v>
      </c>
      <c r="AK1156" s="1">
        <v>67500</v>
      </c>
      <c r="AL1156" s="2">
        <v>61364</v>
      </c>
      <c r="AM1156" s="2">
        <v>6136</v>
      </c>
      <c r="AN1156" s="22">
        <v>67500</v>
      </c>
      <c r="AP1156" t="s">
        <v>84</v>
      </c>
      <c r="AQ1156">
        <v>2</v>
      </c>
      <c r="AR1156" t="s">
        <v>221</v>
      </c>
      <c r="AS1156" t="s">
        <v>1049</v>
      </c>
      <c r="AT1156" t="b">
        <v>0</v>
      </c>
      <c r="AU1156" t="s">
        <v>81</v>
      </c>
      <c r="AW1156" t="s">
        <v>222</v>
      </c>
      <c r="AY1156" t="s">
        <v>85</v>
      </c>
      <c r="AZ1156" t="b">
        <v>0</v>
      </c>
      <c r="BE1156" t="b">
        <v>0</v>
      </c>
      <c r="BF1156" t="b">
        <v>0</v>
      </c>
      <c r="BI1156">
        <v>0</v>
      </c>
      <c r="BJ1156" s="20">
        <v>0</v>
      </c>
      <c r="BK1156" s="23">
        <v>67500</v>
      </c>
      <c r="BP1156" t="s">
        <v>181</v>
      </c>
      <c r="BS1156">
        <v>0</v>
      </c>
      <c r="BW1156" s="24" t="str">
        <f ca="1">VLOOKUP(BX1156,Data!B:D,3,0)</f>
        <v>김화니</v>
      </c>
      <c r="BX1156" s="24" t="str">
        <f>IFERROR(VLOOKUP(M1156, 할인점점포등록!E:I, 5, 0), M1156)</f>
        <v>광주지오팜</v>
      </c>
    </row>
    <row r="1157" spans="3:76" ht="16.5" customHeight="1" x14ac:dyDescent="0.3">
      <c r="C1157" t="b">
        <v>1</v>
      </c>
      <c r="E1157" t="s">
        <v>211</v>
      </c>
      <c r="F1157">
        <v>202610130017</v>
      </c>
      <c r="G1157" s="21">
        <v>46308</v>
      </c>
      <c r="H1157" t="s">
        <v>82</v>
      </c>
      <c r="I1157" t="s">
        <v>83</v>
      </c>
      <c r="J1157" s="20" t="s">
        <v>212</v>
      </c>
      <c r="K1157" s="20" t="s">
        <v>213</v>
      </c>
      <c r="L1157" t="s">
        <v>456</v>
      </c>
      <c r="M1157" s="20" t="s">
        <v>456</v>
      </c>
      <c r="O1157" t="s">
        <v>457</v>
      </c>
      <c r="P1157" t="s">
        <v>456</v>
      </c>
      <c r="R1157" t="b">
        <v>0</v>
      </c>
      <c r="S1157" t="s">
        <v>377</v>
      </c>
      <c r="T1157" t="s">
        <v>378</v>
      </c>
      <c r="U1157">
        <v>4</v>
      </c>
      <c r="V1157" t="s">
        <v>234</v>
      </c>
      <c r="W1157" t="s">
        <v>235</v>
      </c>
      <c r="X1157" t="s">
        <v>236</v>
      </c>
      <c r="Z1157" t="s">
        <v>84</v>
      </c>
      <c r="AA1157" s="1">
        <v>23200</v>
      </c>
      <c r="AB1157" s="1">
        <v>20880</v>
      </c>
      <c r="AC1157">
        <v>10</v>
      </c>
      <c r="AD1157" t="b">
        <v>1</v>
      </c>
      <c r="AE1157">
        <v>10</v>
      </c>
      <c r="AF1157" t="s">
        <v>9</v>
      </c>
      <c r="AG1157">
        <v>1</v>
      </c>
      <c r="AH1157" s="1">
        <v>20880</v>
      </c>
      <c r="AI1157" s="1">
        <v>189818</v>
      </c>
      <c r="AJ1157" s="1">
        <v>18982</v>
      </c>
      <c r="AK1157" s="1">
        <v>208800</v>
      </c>
      <c r="AL1157" s="2">
        <v>189818</v>
      </c>
      <c r="AM1157" s="2">
        <v>18982</v>
      </c>
      <c r="AN1157" s="22">
        <v>208800</v>
      </c>
      <c r="AP1157" t="s">
        <v>84</v>
      </c>
      <c r="AQ1157">
        <v>10</v>
      </c>
      <c r="AR1157" t="s">
        <v>221</v>
      </c>
      <c r="AS1157">
        <v>26001</v>
      </c>
      <c r="AT1157" t="b">
        <v>0</v>
      </c>
      <c r="AU1157" t="s">
        <v>81</v>
      </c>
      <c r="AW1157" t="s">
        <v>222</v>
      </c>
      <c r="AY1157" t="s">
        <v>85</v>
      </c>
      <c r="AZ1157" t="b">
        <v>0</v>
      </c>
      <c r="BE1157" t="b">
        <v>0</v>
      </c>
      <c r="BF1157" t="b">
        <v>0</v>
      </c>
      <c r="BI1157">
        <v>0</v>
      </c>
      <c r="BJ1157" s="20">
        <v>0</v>
      </c>
      <c r="BK1157" s="23">
        <v>208800</v>
      </c>
      <c r="BP1157" t="s">
        <v>181</v>
      </c>
      <c r="BS1157">
        <v>0</v>
      </c>
      <c r="BW1157" s="24" t="str">
        <f ca="1">VLOOKUP(BX1157,Data!B:D,3,0)</f>
        <v>김화니</v>
      </c>
      <c r="BX1157" s="24" t="str">
        <f>IFERROR(VLOOKUP(M1157, 할인점점포등록!E:I, 5, 0), M1157)</f>
        <v>광주지오팜</v>
      </c>
    </row>
    <row r="1158" spans="3:76" ht="16.5" customHeight="1" x14ac:dyDescent="0.3">
      <c r="C1158" t="b">
        <v>1</v>
      </c>
      <c r="E1158" t="s">
        <v>211</v>
      </c>
      <c r="F1158">
        <v>202610130017</v>
      </c>
      <c r="G1158" s="21">
        <v>46308</v>
      </c>
      <c r="H1158" t="s">
        <v>82</v>
      </c>
      <c r="I1158" t="s">
        <v>83</v>
      </c>
      <c r="J1158" s="20" t="s">
        <v>212</v>
      </c>
      <c r="K1158" s="20" t="s">
        <v>213</v>
      </c>
      <c r="L1158" t="s">
        <v>456</v>
      </c>
      <c r="M1158" s="20" t="s">
        <v>456</v>
      </c>
      <c r="O1158" t="s">
        <v>457</v>
      </c>
      <c r="P1158" t="s">
        <v>456</v>
      </c>
      <c r="R1158" t="b">
        <v>0</v>
      </c>
      <c r="S1158" t="s">
        <v>298</v>
      </c>
      <c r="T1158" t="s">
        <v>299</v>
      </c>
      <c r="U1158">
        <v>30</v>
      </c>
      <c r="V1158" t="s">
        <v>86</v>
      </c>
      <c r="W1158" t="s">
        <v>283</v>
      </c>
      <c r="X1158" t="s">
        <v>284</v>
      </c>
      <c r="Z1158" t="s">
        <v>84</v>
      </c>
      <c r="AA1158" s="1">
        <v>11190</v>
      </c>
      <c r="AB1158" s="1">
        <v>10071</v>
      </c>
      <c r="AC1158">
        <v>20</v>
      </c>
      <c r="AD1158" t="b">
        <v>1</v>
      </c>
      <c r="AE1158">
        <v>10</v>
      </c>
      <c r="AF1158" t="s">
        <v>9</v>
      </c>
      <c r="AG1158">
        <v>1</v>
      </c>
      <c r="AH1158" s="1">
        <v>10071</v>
      </c>
      <c r="AI1158" s="1">
        <v>183109</v>
      </c>
      <c r="AJ1158" s="1">
        <v>18311</v>
      </c>
      <c r="AK1158" s="1">
        <v>201420</v>
      </c>
      <c r="AL1158" s="2">
        <v>183109</v>
      </c>
      <c r="AM1158" s="2">
        <v>18311</v>
      </c>
      <c r="AN1158" s="22">
        <v>201420</v>
      </c>
      <c r="AP1158" t="s">
        <v>84</v>
      </c>
      <c r="AQ1158">
        <v>20</v>
      </c>
      <c r="AR1158" t="s">
        <v>221</v>
      </c>
      <c r="AS1158">
        <v>26001</v>
      </c>
      <c r="AT1158" t="b">
        <v>0</v>
      </c>
      <c r="AU1158" t="s">
        <v>81</v>
      </c>
      <c r="AW1158" t="s">
        <v>222</v>
      </c>
      <c r="AY1158" t="s">
        <v>85</v>
      </c>
      <c r="AZ1158" t="b">
        <v>0</v>
      </c>
      <c r="BE1158" t="b">
        <v>0</v>
      </c>
      <c r="BF1158" t="b">
        <v>0</v>
      </c>
      <c r="BI1158">
        <v>0</v>
      </c>
      <c r="BJ1158" s="20">
        <v>0</v>
      </c>
      <c r="BK1158" s="23">
        <v>201420</v>
      </c>
      <c r="BP1158" t="s">
        <v>86</v>
      </c>
      <c r="BS1158">
        <v>0</v>
      </c>
      <c r="BW1158" s="24" t="str">
        <f ca="1">VLOOKUP(BX1158,Data!B:D,3,0)</f>
        <v>김화니</v>
      </c>
      <c r="BX1158" s="24" t="str">
        <f>IFERROR(VLOOKUP(M1158, 할인점점포등록!E:I, 5, 0), M1158)</f>
        <v>광주지오팜</v>
      </c>
    </row>
    <row r="1159" spans="3:76" ht="16.5" customHeight="1" x14ac:dyDescent="0.3">
      <c r="C1159" t="b">
        <v>1</v>
      </c>
      <c r="E1159" t="s">
        <v>211</v>
      </c>
      <c r="F1159">
        <v>202610130017</v>
      </c>
      <c r="G1159" s="21">
        <v>46308</v>
      </c>
      <c r="H1159" t="s">
        <v>82</v>
      </c>
      <c r="I1159" t="s">
        <v>83</v>
      </c>
      <c r="J1159" s="20" t="s">
        <v>212</v>
      </c>
      <c r="K1159" s="20" t="s">
        <v>213</v>
      </c>
      <c r="L1159" t="s">
        <v>456</v>
      </c>
      <c r="M1159" s="20" t="s">
        <v>456</v>
      </c>
      <c r="O1159" t="s">
        <v>457</v>
      </c>
      <c r="P1159" t="s">
        <v>456</v>
      </c>
      <c r="R1159" t="b">
        <v>0</v>
      </c>
      <c r="S1159" t="s">
        <v>285</v>
      </c>
      <c r="T1159" t="s">
        <v>286</v>
      </c>
      <c r="U1159">
        <v>100</v>
      </c>
      <c r="V1159" t="s">
        <v>86</v>
      </c>
      <c r="W1159" t="s">
        <v>283</v>
      </c>
      <c r="X1159" t="s">
        <v>284</v>
      </c>
      <c r="Z1159" t="s">
        <v>84</v>
      </c>
      <c r="AA1159" s="1">
        <v>46700</v>
      </c>
      <c r="AB1159" s="1">
        <v>42030</v>
      </c>
      <c r="AC1159">
        <v>5</v>
      </c>
      <c r="AD1159" t="b">
        <v>1</v>
      </c>
      <c r="AE1159">
        <v>10</v>
      </c>
      <c r="AF1159" t="s">
        <v>9</v>
      </c>
      <c r="AG1159">
        <v>1</v>
      </c>
      <c r="AH1159" s="1">
        <v>42030</v>
      </c>
      <c r="AI1159" s="1">
        <v>191045</v>
      </c>
      <c r="AJ1159" s="1">
        <v>19105</v>
      </c>
      <c r="AK1159" s="1">
        <v>210150</v>
      </c>
      <c r="AL1159" s="2">
        <v>191045</v>
      </c>
      <c r="AM1159" s="2">
        <v>19105</v>
      </c>
      <c r="AN1159" s="22">
        <v>210150</v>
      </c>
      <c r="AP1159" t="s">
        <v>84</v>
      </c>
      <c r="AQ1159">
        <v>5</v>
      </c>
      <c r="AR1159" t="s">
        <v>221</v>
      </c>
      <c r="AS1159">
        <v>25004</v>
      </c>
      <c r="AT1159" t="b">
        <v>0</v>
      </c>
      <c r="AU1159" t="s">
        <v>81</v>
      </c>
      <c r="AW1159" t="s">
        <v>222</v>
      </c>
      <c r="AY1159" t="s">
        <v>85</v>
      </c>
      <c r="AZ1159" t="b">
        <v>0</v>
      </c>
      <c r="BE1159" t="b">
        <v>0</v>
      </c>
      <c r="BF1159" t="b">
        <v>0</v>
      </c>
      <c r="BI1159">
        <v>0</v>
      </c>
      <c r="BJ1159" s="20">
        <v>0</v>
      </c>
      <c r="BK1159" s="23">
        <v>210150</v>
      </c>
      <c r="BP1159" t="s">
        <v>86</v>
      </c>
      <c r="BS1159">
        <v>0</v>
      </c>
      <c r="BW1159" s="24" t="str">
        <f ca="1">VLOOKUP(BX1159,Data!B:D,3,0)</f>
        <v>김화니</v>
      </c>
      <c r="BX1159" s="24" t="str">
        <f>IFERROR(VLOOKUP(M1159, 할인점점포등록!E:I, 5, 0), M1159)</f>
        <v>광주지오팜</v>
      </c>
    </row>
    <row r="1160" spans="3:76" ht="16.5" customHeight="1" x14ac:dyDescent="0.3">
      <c r="C1160" t="b">
        <v>1</v>
      </c>
      <c r="E1160" t="s">
        <v>211</v>
      </c>
      <c r="F1160">
        <v>202610140001</v>
      </c>
      <c r="G1160" s="21">
        <v>46309</v>
      </c>
      <c r="H1160" t="s">
        <v>82</v>
      </c>
      <c r="I1160" t="s">
        <v>83</v>
      </c>
      <c r="J1160" s="20" t="s">
        <v>486</v>
      </c>
      <c r="K1160" s="20" t="s">
        <v>484</v>
      </c>
      <c r="L1160" t="s">
        <v>587</v>
      </c>
      <c r="M1160" s="20" t="s">
        <v>587</v>
      </c>
      <c r="O1160" t="s">
        <v>1756</v>
      </c>
      <c r="R1160" t="b">
        <v>0</v>
      </c>
      <c r="S1160" t="s">
        <v>1757</v>
      </c>
      <c r="T1160" t="s">
        <v>1758</v>
      </c>
      <c r="U1160">
        <v>6</v>
      </c>
      <c r="V1160" t="s">
        <v>218</v>
      </c>
      <c r="W1160" t="s">
        <v>256</v>
      </c>
      <c r="X1160" t="s">
        <v>336</v>
      </c>
      <c r="Z1160" t="s">
        <v>84</v>
      </c>
      <c r="AA1160" s="1">
        <v>0</v>
      </c>
      <c r="AB1160" s="1">
        <v>0</v>
      </c>
      <c r="AC1160" s="1">
        <v>23250</v>
      </c>
      <c r="AD1160" t="b">
        <v>0</v>
      </c>
      <c r="AE1160">
        <v>10</v>
      </c>
      <c r="AF1160" t="s">
        <v>9</v>
      </c>
      <c r="AG1160">
        <v>1</v>
      </c>
      <c r="AH1160" s="1">
        <v>1146</v>
      </c>
      <c r="AI1160" s="1">
        <v>26644500</v>
      </c>
      <c r="AJ1160" s="1">
        <v>2664450</v>
      </c>
      <c r="AK1160" s="1">
        <v>29308950</v>
      </c>
      <c r="AL1160" s="2">
        <v>26644500</v>
      </c>
      <c r="AM1160" s="2">
        <v>2664450</v>
      </c>
      <c r="AN1160" s="22">
        <v>29308950</v>
      </c>
      <c r="AP1160" t="s">
        <v>84</v>
      </c>
      <c r="AQ1160" s="1">
        <v>23250</v>
      </c>
      <c r="AR1160" t="s">
        <v>488</v>
      </c>
      <c r="AS1160">
        <v>2115645</v>
      </c>
      <c r="AT1160" t="b">
        <v>0</v>
      </c>
      <c r="AU1160" t="s">
        <v>81</v>
      </c>
      <c r="AY1160" t="s">
        <v>85</v>
      </c>
      <c r="AZ1160" t="b">
        <v>0</v>
      </c>
      <c r="BE1160" t="b">
        <v>0</v>
      </c>
      <c r="BF1160" t="b">
        <v>0</v>
      </c>
      <c r="BI1160">
        <v>0</v>
      </c>
      <c r="BJ1160" s="20">
        <v>0</v>
      </c>
      <c r="BK1160" s="23">
        <v>29308950</v>
      </c>
      <c r="BP1160" t="s">
        <v>181</v>
      </c>
      <c r="BS1160">
        <v>0</v>
      </c>
      <c r="BW1160" s="24" t="str">
        <f ca="1">VLOOKUP(BX1160,Data!B:D,3,0)</f>
        <v>이운범</v>
      </c>
      <c r="BX1160" s="24" t="str">
        <f>IFERROR(VLOOKUP(M1160, 할인점점포등록!E:I, 5, 0), M1160)</f>
        <v>녹십자</v>
      </c>
    </row>
    <row r="1161" spans="3:76" ht="16.5" customHeight="1" x14ac:dyDescent="0.3">
      <c r="C1161" t="b">
        <v>1</v>
      </c>
      <c r="E1161" t="s">
        <v>211</v>
      </c>
      <c r="F1161">
        <v>202610140002</v>
      </c>
      <c r="G1161" s="21">
        <v>46309</v>
      </c>
      <c r="H1161" t="s">
        <v>82</v>
      </c>
      <c r="I1161" t="s">
        <v>83</v>
      </c>
      <c r="J1161" s="20" t="s">
        <v>212</v>
      </c>
      <c r="K1161" s="20" t="s">
        <v>213</v>
      </c>
      <c r="L1161" t="s">
        <v>600</v>
      </c>
      <c r="M1161" s="20" t="s">
        <v>600</v>
      </c>
      <c r="O1161" t="s">
        <v>965</v>
      </c>
      <c r="P1161" t="s">
        <v>600</v>
      </c>
      <c r="R1161" t="b">
        <v>0</v>
      </c>
      <c r="S1161" t="s">
        <v>263</v>
      </c>
      <c r="T1161" t="s">
        <v>264</v>
      </c>
      <c r="U1161">
        <v>28</v>
      </c>
      <c r="V1161" t="s">
        <v>234</v>
      </c>
      <c r="W1161" t="s">
        <v>235</v>
      </c>
      <c r="X1161" t="s">
        <v>236</v>
      </c>
      <c r="Z1161" t="s">
        <v>84</v>
      </c>
      <c r="AA1161" s="1">
        <v>18172</v>
      </c>
      <c r="AB1161" s="1">
        <v>16355</v>
      </c>
      <c r="AC1161">
        <v>40</v>
      </c>
      <c r="AD1161" t="b">
        <v>1</v>
      </c>
      <c r="AE1161">
        <v>10</v>
      </c>
      <c r="AF1161" t="s">
        <v>9</v>
      </c>
      <c r="AG1161">
        <v>1</v>
      </c>
      <c r="AH1161" s="1">
        <v>16355</v>
      </c>
      <c r="AI1161" s="1">
        <v>594727</v>
      </c>
      <c r="AJ1161" s="1">
        <v>59473</v>
      </c>
      <c r="AK1161" s="1">
        <v>654200</v>
      </c>
      <c r="AL1161" s="2">
        <v>594727</v>
      </c>
      <c r="AM1161" s="2">
        <v>59473</v>
      </c>
      <c r="AN1161" s="22">
        <v>654200</v>
      </c>
      <c r="AP1161" t="s">
        <v>84</v>
      </c>
      <c r="AQ1161">
        <v>40</v>
      </c>
      <c r="AR1161" t="s">
        <v>221</v>
      </c>
      <c r="AS1161">
        <v>26001</v>
      </c>
      <c r="AT1161" t="b">
        <v>0</v>
      </c>
      <c r="AU1161" t="s">
        <v>81</v>
      </c>
      <c r="AW1161" t="s">
        <v>222</v>
      </c>
      <c r="AY1161" t="s">
        <v>85</v>
      </c>
      <c r="AZ1161" t="b">
        <v>0</v>
      </c>
      <c r="BE1161" t="b">
        <v>0</v>
      </c>
      <c r="BF1161" t="b">
        <v>0</v>
      </c>
      <c r="BI1161">
        <v>0</v>
      </c>
      <c r="BJ1161" s="20">
        <v>0</v>
      </c>
      <c r="BK1161" s="23">
        <v>654200</v>
      </c>
      <c r="BP1161" t="s">
        <v>181</v>
      </c>
      <c r="BS1161">
        <v>0</v>
      </c>
      <c r="BW1161" s="24" t="str">
        <f ca="1">VLOOKUP(BX1161,Data!B:D,3,0)</f>
        <v>김화니</v>
      </c>
      <c r="BX1161" s="24" t="str">
        <f>IFERROR(VLOOKUP(M1161, 할인점점포등록!E:I, 5, 0), M1161)</f>
        <v>이노베이션메디칼팜</v>
      </c>
    </row>
    <row r="1162" spans="3:76" ht="16.5" customHeight="1" x14ac:dyDescent="0.3">
      <c r="C1162" t="b">
        <v>1</v>
      </c>
      <c r="E1162" t="s">
        <v>211</v>
      </c>
      <c r="F1162">
        <v>202610140002</v>
      </c>
      <c r="G1162" s="21">
        <v>46309</v>
      </c>
      <c r="H1162" t="s">
        <v>82</v>
      </c>
      <c r="I1162" t="s">
        <v>83</v>
      </c>
      <c r="J1162" s="20" t="s">
        <v>212</v>
      </c>
      <c r="K1162" s="20" t="s">
        <v>213</v>
      </c>
      <c r="L1162" t="s">
        <v>600</v>
      </c>
      <c r="M1162" s="20" t="s">
        <v>600</v>
      </c>
      <c r="O1162" t="s">
        <v>965</v>
      </c>
      <c r="P1162" t="s">
        <v>600</v>
      </c>
      <c r="R1162" t="b">
        <v>0</v>
      </c>
      <c r="S1162" t="s">
        <v>475</v>
      </c>
      <c r="T1162" t="s">
        <v>476</v>
      </c>
      <c r="U1162">
        <v>28</v>
      </c>
      <c r="V1162" t="s">
        <v>234</v>
      </c>
      <c r="W1162" t="s">
        <v>235</v>
      </c>
      <c r="X1162" t="s">
        <v>236</v>
      </c>
      <c r="Z1162" t="s">
        <v>84</v>
      </c>
      <c r="AA1162" s="1">
        <v>25648</v>
      </c>
      <c r="AB1162" s="1">
        <v>23083</v>
      </c>
      <c r="AC1162">
        <v>50</v>
      </c>
      <c r="AD1162" t="b">
        <v>1</v>
      </c>
      <c r="AE1162">
        <v>10</v>
      </c>
      <c r="AF1162" t="s">
        <v>9</v>
      </c>
      <c r="AG1162">
        <v>1</v>
      </c>
      <c r="AH1162" s="1">
        <v>23083</v>
      </c>
      <c r="AI1162" s="1">
        <v>1049227</v>
      </c>
      <c r="AJ1162" s="1">
        <v>104923</v>
      </c>
      <c r="AK1162" s="1">
        <v>1154150</v>
      </c>
      <c r="AL1162" s="2">
        <v>1049227</v>
      </c>
      <c r="AM1162" s="2">
        <v>104923</v>
      </c>
      <c r="AN1162" s="22">
        <v>1154150</v>
      </c>
      <c r="AP1162" t="s">
        <v>84</v>
      </c>
      <c r="AQ1162">
        <v>50</v>
      </c>
      <c r="AR1162" t="s">
        <v>221</v>
      </c>
      <c r="AS1162">
        <v>25001</v>
      </c>
      <c r="AT1162" t="b">
        <v>0</v>
      </c>
      <c r="AU1162" t="s">
        <v>81</v>
      </c>
      <c r="AW1162" t="s">
        <v>222</v>
      </c>
      <c r="AY1162" t="s">
        <v>85</v>
      </c>
      <c r="AZ1162" t="b">
        <v>0</v>
      </c>
      <c r="BE1162" t="b">
        <v>0</v>
      </c>
      <c r="BF1162" t="b">
        <v>0</v>
      </c>
      <c r="BI1162">
        <v>0</v>
      </c>
      <c r="BJ1162" s="20">
        <v>0</v>
      </c>
      <c r="BK1162" s="23">
        <v>1154150</v>
      </c>
      <c r="BP1162" t="s">
        <v>181</v>
      </c>
      <c r="BS1162">
        <v>0</v>
      </c>
      <c r="BW1162" s="24" t="str">
        <f ca="1">VLOOKUP(BX1162,Data!B:D,3,0)</f>
        <v>김화니</v>
      </c>
      <c r="BX1162" s="24" t="str">
        <f>IFERROR(VLOOKUP(M1162, 할인점점포등록!E:I, 5, 0), M1162)</f>
        <v>이노베이션메디칼팜</v>
      </c>
    </row>
    <row r="1163" spans="3:76" ht="16.5" customHeight="1" x14ac:dyDescent="0.3">
      <c r="C1163" t="b">
        <v>1</v>
      </c>
      <c r="E1163" t="s">
        <v>211</v>
      </c>
      <c r="F1163">
        <v>202610140002</v>
      </c>
      <c r="G1163" s="21">
        <v>46309</v>
      </c>
      <c r="H1163" t="s">
        <v>82</v>
      </c>
      <c r="I1163" t="s">
        <v>83</v>
      </c>
      <c r="J1163" s="20" t="s">
        <v>212</v>
      </c>
      <c r="K1163" s="20" t="s">
        <v>213</v>
      </c>
      <c r="L1163" t="s">
        <v>600</v>
      </c>
      <c r="M1163" s="20" t="s">
        <v>600</v>
      </c>
      <c r="O1163" t="s">
        <v>965</v>
      </c>
      <c r="P1163" t="s">
        <v>600</v>
      </c>
      <c r="R1163" t="b">
        <v>0</v>
      </c>
      <c r="S1163" t="s">
        <v>570</v>
      </c>
      <c r="T1163" t="s">
        <v>571</v>
      </c>
      <c r="U1163">
        <v>30</v>
      </c>
      <c r="V1163" t="s">
        <v>234</v>
      </c>
      <c r="W1163" t="s">
        <v>235</v>
      </c>
      <c r="X1163" t="s">
        <v>236</v>
      </c>
      <c r="Z1163" t="s">
        <v>84</v>
      </c>
      <c r="AA1163" s="1">
        <v>15600</v>
      </c>
      <c r="AB1163" s="1">
        <v>14040</v>
      </c>
      <c r="AC1163">
        <v>100</v>
      </c>
      <c r="AD1163" t="b">
        <v>1</v>
      </c>
      <c r="AE1163">
        <v>10</v>
      </c>
      <c r="AF1163" t="s">
        <v>9</v>
      </c>
      <c r="AG1163">
        <v>1</v>
      </c>
      <c r="AH1163" s="1">
        <v>14040</v>
      </c>
      <c r="AI1163" s="1">
        <v>1276364</v>
      </c>
      <c r="AJ1163" s="1">
        <v>127636</v>
      </c>
      <c r="AK1163" s="1">
        <v>1404000</v>
      </c>
      <c r="AL1163" s="2">
        <v>1276364</v>
      </c>
      <c r="AM1163" s="2">
        <v>127636</v>
      </c>
      <c r="AN1163" s="22">
        <v>1404000</v>
      </c>
      <c r="AP1163" t="s">
        <v>84</v>
      </c>
      <c r="AQ1163">
        <v>100</v>
      </c>
      <c r="AR1163" t="s">
        <v>221</v>
      </c>
      <c r="AS1163">
        <v>26001</v>
      </c>
      <c r="AT1163" t="b">
        <v>0</v>
      </c>
      <c r="AU1163" t="s">
        <v>81</v>
      </c>
      <c r="AW1163" t="s">
        <v>222</v>
      </c>
      <c r="AY1163" t="s">
        <v>85</v>
      </c>
      <c r="AZ1163" t="b">
        <v>0</v>
      </c>
      <c r="BE1163" t="b">
        <v>0</v>
      </c>
      <c r="BF1163" t="b">
        <v>0</v>
      </c>
      <c r="BI1163">
        <v>0</v>
      </c>
      <c r="BJ1163" s="20">
        <v>0</v>
      </c>
      <c r="BK1163" s="23">
        <v>1404000</v>
      </c>
      <c r="BP1163" t="s">
        <v>181</v>
      </c>
      <c r="BS1163">
        <v>0</v>
      </c>
      <c r="BW1163" s="24" t="str">
        <f ca="1">VLOOKUP(BX1163,Data!B:D,3,0)</f>
        <v>김화니</v>
      </c>
      <c r="BX1163" s="24" t="str">
        <f>IFERROR(VLOOKUP(M1163, 할인점점포등록!E:I, 5, 0), M1163)</f>
        <v>이노베이션메디칼팜</v>
      </c>
    </row>
    <row r="1164" spans="3:76" ht="16.5" customHeight="1" x14ac:dyDescent="0.3">
      <c r="C1164" t="b">
        <v>1</v>
      </c>
      <c r="E1164" t="s">
        <v>211</v>
      </c>
      <c r="F1164">
        <v>202610140002</v>
      </c>
      <c r="G1164" s="21">
        <v>46309</v>
      </c>
      <c r="H1164" t="s">
        <v>82</v>
      </c>
      <c r="I1164" t="s">
        <v>83</v>
      </c>
      <c r="J1164" s="20" t="s">
        <v>212</v>
      </c>
      <c r="K1164" s="20" t="s">
        <v>213</v>
      </c>
      <c r="L1164" t="s">
        <v>600</v>
      </c>
      <c r="M1164" s="20" t="s">
        <v>600</v>
      </c>
      <c r="O1164" t="s">
        <v>965</v>
      </c>
      <c r="P1164" t="s">
        <v>600</v>
      </c>
      <c r="R1164" t="b">
        <v>0</v>
      </c>
      <c r="S1164" t="s">
        <v>223</v>
      </c>
      <c r="T1164" t="s">
        <v>224</v>
      </c>
      <c r="U1164">
        <v>300</v>
      </c>
      <c r="V1164" t="s">
        <v>218</v>
      </c>
      <c r="W1164" t="s">
        <v>219</v>
      </c>
      <c r="X1164" t="s">
        <v>225</v>
      </c>
      <c r="Z1164" t="s">
        <v>84</v>
      </c>
      <c r="AA1164" s="1">
        <v>44400</v>
      </c>
      <c r="AB1164" s="1">
        <v>39960</v>
      </c>
      <c r="AC1164">
        <v>10</v>
      </c>
      <c r="AD1164" t="b">
        <v>1</v>
      </c>
      <c r="AE1164">
        <v>10</v>
      </c>
      <c r="AF1164" t="s">
        <v>9</v>
      </c>
      <c r="AG1164">
        <v>1</v>
      </c>
      <c r="AH1164" s="1">
        <v>39960</v>
      </c>
      <c r="AI1164" s="1">
        <v>363273</v>
      </c>
      <c r="AJ1164" s="1">
        <v>36327</v>
      </c>
      <c r="AK1164" s="1">
        <v>399600</v>
      </c>
      <c r="AL1164" s="2">
        <v>363273</v>
      </c>
      <c r="AM1164" s="2">
        <v>36327</v>
      </c>
      <c r="AN1164" s="22">
        <v>399600</v>
      </c>
      <c r="AP1164" t="s">
        <v>84</v>
      </c>
      <c r="AQ1164">
        <v>10</v>
      </c>
      <c r="AR1164" t="s">
        <v>221</v>
      </c>
      <c r="AS1164" t="s">
        <v>1064</v>
      </c>
      <c r="AT1164" t="b">
        <v>0</v>
      </c>
      <c r="AU1164" t="s">
        <v>81</v>
      </c>
      <c r="AW1164" t="s">
        <v>222</v>
      </c>
      <c r="AY1164" t="s">
        <v>85</v>
      </c>
      <c r="AZ1164" t="b">
        <v>0</v>
      </c>
      <c r="BE1164" t="b">
        <v>0</v>
      </c>
      <c r="BF1164" t="b">
        <v>0</v>
      </c>
      <c r="BI1164">
        <v>0</v>
      </c>
      <c r="BJ1164" s="20">
        <v>0</v>
      </c>
      <c r="BK1164" s="23">
        <v>399600</v>
      </c>
      <c r="BP1164" t="s">
        <v>181</v>
      </c>
      <c r="BS1164">
        <v>0</v>
      </c>
      <c r="BW1164" s="24" t="str">
        <f ca="1">VLOOKUP(BX1164,Data!B:D,3,0)</f>
        <v>김화니</v>
      </c>
      <c r="BX1164" s="24" t="str">
        <f>IFERROR(VLOOKUP(M1164, 할인점점포등록!E:I, 5, 0), M1164)</f>
        <v>이노베이션메디칼팜</v>
      </c>
    </row>
    <row r="1165" spans="3:76" ht="16.5" customHeight="1" x14ac:dyDescent="0.3">
      <c r="C1165" t="b">
        <v>1</v>
      </c>
      <c r="E1165" t="s">
        <v>211</v>
      </c>
      <c r="F1165">
        <v>202610140003</v>
      </c>
      <c r="G1165" s="21">
        <v>46309</v>
      </c>
      <c r="H1165" t="s">
        <v>82</v>
      </c>
      <c r="I1165" t="s">
        <v>83</v>
      </c>
      <c r="J1165" s="20" t="s">
        <v>212</v>
      </c>
      <c r="K1165" s="20" t="s">
        <v>213</v>
      </c>
      <c r="L1165" t="s">
        <v>300</v>
      </c>
      <c r="M1165" s="20" t="s">
        <v>300</v>
      </c>
      <c r="O1165" t="s">
        <v>301</v>
      </c>
      <c r="P1165" t="s">
        <v>300</v>
      </c>
      <c r="R1165" t="b">
        <v>0</v>
      </c>
      <c r="S1165" t="s">
        <v>251</v>
      </c>
      <c r="T1165" t="s">
        <v>252</v>
      </c>
      <c r="U1165">
        <v>1</v>
      </c>
      <c r="V1165" t="s">
        <v>234</v>
      </c>
      <c r="W1165" t="s">
        <v>235</v>
      </c>
      <c r="X1165" t="s">
        <v>253</v>
      </c>
      <c r="Z1165" t="s">
        <v>84</v>
      </c>
      <c r="AA1165" s="1">
        <v>3450</v>
      </c>
      <c r="AB1165" s="1">
        <v>3105</v>
      </c>
      <c r="AC1165">
        <v>120</v>
      </c>
      <c r="AD1165" t="b">
        <v>1</v>
      </c>
      <c r="AE1165">
        <v>10</v>
      </c>
      <c r="AF1165" t="s">
        <v>9</v>
      </c>
      <c r="AG1165">
        <v>1</v>
      </c>
      <c r="AH1165" s="1">
        <v>3105</v>
      </c>
      <c r="AI1165" s="1">
        <v>338727</v>
      </c>
      <c r="AJ1165" s="1">
        <v>33873</v>
      </c>
      <c r="AK1165" s="1">
        <v>372600</v>
      </c>
      <c r="AL1165" s="2">
        <v>338727</v>
      </c>
      <c r="AM1165" s="2">
        <v>33873</v>
      </c>
      <c r="AN1165" s="22">
        <v>372600</v>
      </c>
      <c r="AP1165" t="s">
        <v>84</v>
      </c>
      <c r="AQ1165">
        <v>120</v>
      </c>
      <c r="AR1165" t="s">
        <v>221</v>
      </c>
      <c r="AS1165">
        <v>25001</v>
      </c>
      <c r="AT1165" t="b">
        <v>0</v>
      </c>
      <c r="AU1165" t="s">
        <v>81</v>
      </c>
      <c r="AW1165" t="s">
        <v>222</v>
      </c>
      <c r="AY1165" t="s">
        <v>85</v>
      </c>
      <c r="AZ1165" t="b">
        <v>0</v>
      </c>
      <c r="BE1165" t="b">
        <v>0</v>
      </c>
      <c r="BF1165" t="b">
        <v>0</v>
      </c>
      <c r="BI1165">
        <v>0</v>
      </c>
      <c r="BJ1165" s="20">
        <v>0</v>
      </c>
      <c r="BK1165" s="23">
        <v>372600</v>
      </c>
      <c r="BP1165" t="s">
        <v>181</v>
      </c>
      <c r="BS1165">
        <v>0</v>
      </c>
      <c r="BW1165" s="24" t="str">
        <f ca="1">VLOOKUP(BX1165,Data!B:D,3,0)</f>
        <v>김화니</v>
      </c>
      <c r="BX1165" s="24" t="str">
        <f>IFERROR(VLOOKUP(M1165, 할인점점포등록!E:I, 5, 0), M1165)</f>
        <v>강원지오영</v>
      </c>
    </row>
    <row r="1166" spans="3:76" ht="16.5" customHeight="1" x14ac:dyDescent="0.3">
      <c r="C1166" t="b">
        <v>1</v>
      </c>
      <c r="E1166" t="s">
        <v>211</v>
      </c>
      <c r="F1166">
        <v>202610140003</v>
      </c>
      <c r="G1166" s="21">
        <v>46309</v>
      </c>
      <c r="H1166" t="s">
        <v>82</v>
      </c>
      <c r="I1166" t="s">
        <v>83</v>
      </c>
      <c r="J1166" s="20" t="s">
        <v>212</v>
      </c>
      <c r="K1166" s="20" t="s">
        <v>213</v>
      </c>
      <c r="L1166" t="s">
        <v>300</v>
      </c>
      <c r="M1166" s="20" t="s">
        <v>300</v>
      </c>
      <c r="O1166" t="s">
        <v>301</v>
      </c>
      <c r="P1166" t="s">
        <v>300</v>
      </c>
      <c r="R1166" t="b">
        <v>0</v>
      </c>
      <c r="S1166" t="s">
        <v>444</v>
      </c>
      <c r="T1166" t="s">
        <v>445</v>
      </c>
      <c r="U1166">
        <v>30</v>
      </c>
      <c r="V1166" t="s">
        <v>234</v>
      </c>
      <c r="W1166" t="s">
        <v>235</v>
      </c>
      <c r="X1166" t="s">
        <v>446</v>
      </c>
      <c r="Z1166" t="s">
        <v>84</v>
      </c>
      <c r="AA1166" s="1">
        <v>6810</v>
      </c>
      <c r="AB1166" s="1">
        <v>6129</v>
      </c>
      <c r="AC1166">
        <v>1</v>
      </c>
      <c r="AD1166" t="b">
        <v>1</v>
      </c>
      <c r="AE1166">
        <v>10</v>
      </c>
      <c r="AF1166" t="s">
        <v>9</v>
      </c>
      <c r="AG1166">
        <v>1</v>
      </c>
      <c r="AH1166" s="1">
        <v>6129</v>
      </c>
      <c r="AI1166" s="1">
        <v>5572</v>
      </c>
      <c r="AJ1166" s="1">
        <v>557</v>
      </c>
      <c r="AK1166" s="1">
        <v>6129</v>
      </c>
      <c r="AL1166" s="2">
        <v>5572</v>
      </c>
      <c r="AM1166" s="2">
        <v>557</v>
      </c>
      <c r="AN1166" s="22">
        <v>6129</v>
      </c>
      <c r="AP1166" t="s">
        <v>84</v>
      </c>
      <c r="AQ1166">
        <v>1</v>
      </c>
      <c r="AR1166" t="s">
        <v>221</v>
      </c>
      <c r="AS1166">
        <v>25001</v>
      </c>
      <c r="AT1166" t="b">
        <v>0</v>
      </c>
      <c r="AU1166" t="s">
        <v>81</v>
      </c>
      <c r="AW1166" t="s">
        <v>222</v>
      </c>
      <c r="AY1166" t="s">
        <v>85</v>
      </c>
      <c r="AZ1166" t="b">
        <v>0</v>
      </c>
      <c r="BE1166" t="b">
        <v>0</v>
      </c>
      <c r="BF1166" t="b">
        <v>0</v>
      </c>
      <c r="BI1166">
        <v>0</v>
      </c>
      <c r="BJ1166" s="20">
        <v>0</v>
      </c>
      <c r="BK1166" s="23">
        <v>6129</v>
      </c>
      <c r="BP1166" t="s">
        <v>181</v>
      </c>
      <c r="BS1166">
        <v>0</v>
      </c>
      <c r="BW1166" s="24" t="str">
        <f ca="1">VLOOKUP(BX1166,Data!B:D,3,0)</f>
        <v>김화니</v>
      </c>
      <c r="BX1166" s="24" t="str">
        <f>IFERROR(VLOOKUP(M1166, 할인점점포등록!E:I, 5, 0), M1166)</f>
        <v>강원지오영</v>
      </c>
    </row>
    <row r="1167" spans="3:76" ht="16.5" customHeight="1" x14ac:dyDescent="0.3">
      <c r="C1167" t="b">
        <v>1</v>
      </c>
      <c r="E1167" t="s">
        <v>211</v>
      </c>
      <c r="F1167">
        <v>202610140003</v>
      </c>
      <c r="G1167" s="21">
        <v>46309</v>
      </c>
      <c r="H1167" t="s">
        <v>82</v>
      </c>
      <c r="I1167" t="s">
        <v>83</v>
      </c>
      <c r="J1167" s="20" t="s">
        <v>212</v>
      </c>
      <c r="K1167" s="20" t="s">
        <v>213</v>
      </c>
      <c r="L1167" t="s">
        <v>300</v>
      </c>
      <c r="M1167" s="20" t="s">
        <v>300</v>
      </c>
      <c r="O1167" t="s">
        <v>301</v>
      </c>
      <c r="P1167" t="s">
        <v>300</v>
      </c>
      <c r="R1167" t="b">
        <v>0</v>
      </c>
      <c r="S1167" t="s">
        <v>216</v>
      </c>
      <c r="T1167" t="s">
        <v>217</v>
      </c>
      <c r="U1167">
        <v>90</v>
      </c>
      <c r="V1167" t="s">
        <v>218</v>
      </c>
      <c r="W1167" t="s">
        <v>219</v>
      </c>
      <c r="X1167" t="s">
        <v>220</v>
      </c>
      <c r="Z1167" t="s">
        <v>84</v>
      </c>
      <c r="AA1167" s="1">
        <v>36000</v>
      </c>
      <c r="AB1167" s="1">
        <v>32400</v>
      </c>
      <c r="AC1167">
        <v>30</v>
      </c>
      <c r="AD1167" t="b">
        <v>1</v>
      </c>
      <c r="AE1167">
        <v>10</v>
      </c>
      <c r="AF1167" t="s">
        <v>9</v>
      </c>
      <c r="AG1167">
        <v>1</v>
      </c>
      <c r="AH1167" s="1">
        <v>32400</v>
      </c>
      <c r="AI1167" s="1">
        <v>883636</v>
      </c>
      <c r="AJ1167" s="1">
        <v>88364</v>
      </c>
      <c r="AK1167" s="1">
        <v>972000</v>
      </c>
      <c r="AL1167" s="2">
        <v>883636</v>
      </c>
      <c r="AM1167" s="2">
        <v>88364</v>
      </c>
      <c r="AN1167" s="22">
        <v>972000</v>
      </c>
      <c r="AP1167" t="s">
        <v>84</v>
      </c>
      <c r="AQ1167">
        <v>30</v>
      </c>
      <c r="AR1167" t="s">
        <v>221</v>
      </c>
      <c r="AS1167">
        <v>26004</v>
      </c>
      <c r="AT1167" t="b">
        <v>0</v>
      </c>
      <c r="AU1167" t="s">
        <v>81</v>
      </c>
      <c r="AW1167" t="s">
        <v>222</v>
      </c>
      <c r="AY1167" t="s">
        <v>85</v>
      </c>
      <c r="AZ1167" t="b">
        <v>0</v>
      </c>
      <c r="BE1167" t="b">
        <v>0</v>
      </c>
      <c r="BF1167" t="b">
        <v>0</v>
      </c>
      <c r="BI1167">
        <v>0</v>
      </c>
      <c r="BJ1167" s="20">
        <v>0</v>
      </c>
      <c r="BK1167" s="23">
        <v>972000</v>
      </c>
      <c r="BP1167" t="s">
        <v>181</v>
      </c>
      <c r="BS1167">
        <v>0</v>
      </c>
      <c r="BW1167" s="24" t="str">
        <f ca="1">VLOOKUP(BX1167,Data!B:D,3,0)</f>
        <v>김화니</v>
      </c>
      <c r="BX1167" s="24" t="str">
        <f>IFERROR(VLOOKUP(M1167, 할인점점포등록!E:I, 5, 0), M1167)</f>
        <v>강원지오영</v>
      </c>
    </row>
    <row r="1168" spans="3:76" ht="16.5" customHeight="1" x14ac:dyDescent="0.3">
      <c r="C1168" t="b">
        <v>1</v>
      </c>
      <c r="E1168" t="s">
        <v>211</v>
      </c>
      <c r="F1168">
        <v>202610140004</v>
      </c>
      <c r="G1168" s="21">
        <v>46309</v>
      </c>
      <c r="H1168" t="s">
        <v>82</v>
      </c>
      <c r="I1168" t="s">
        <v>83</v>
      </c>
      <c r="J1168" s="20" t="s">
        <v>212</v>
      </c>
      <c r="K1168" s="20" t="s">
        <v>213</v>
      </c>
      <c r="L1168" t="s">
        <v>300</v>
      </c>
      <c r="M1168" s="20" t="s">
        <v>300</v>
      </c>
      <c r="O1168" t="s">
        <v>301</v>
      </c>
      <c r="P1168" t="s">
        <v>307</v>
      </c>
      <c r="R1168" t="b">
        <v>0</v>
      </c>
      <c r="S1168" t="s">
        <v>245</v>
      </c>
      <c r="T1168" t="s">
        <v>246</v>
      </c>
      <c r="U1168">
        <v>300</v>
      </c>
      <c r="V1168" t="s">
        <v>218</v>
      </c>
      <c r="W1168" t="s">
        <v>219</v>
      </c>
      <c r="X1168" t="s">
        <v>225</v>
      </c>
      <c r="Z1168" t="s">
        <v>84</v>
      </c>
      <c r="AA1168" s="1">
        <v>61500</v>
      </c>
      <c r="AB1168" s="1">
        <v>55350</v>
      </c>
      <c r="AC1168">
        <v>10</v>
      </c>
      <c r="AD1168" t="b">
        <v>1</v>
      </c>
      <c r="AE1168">
        <v>10</v>
      </c>
      <c r="AF1168" t="s">
        <v>9</v>
      </c>
      <c r="AG1168">
        <v>1</v>
      </c>
      <c r="AH1168" s="1">
        <v>55350</v>
      </c>
      <c r="AI1168" s="1">
        <v>503182</v>
      </c>
      <c r="AJ1168" s="1">
        <v>50318</v>
      </c>
      <c r="AK1168" s="1">
        <v>553500</v>
      </c>
      <c r="AL1168" s="2">
        <v>503182</v>
      </c>
      <c r="AM1168" s="2">
        <v>50318</v>
      </c>
      <c r="AN1168" s="22">
        <v>553500</v>
      </c>
      <c r="AP1168" t="s">
        <v>84</v>
      </c>
      <c r="AQ1168">
        <v>10</v>
      </c>
      <c r="AR1168" t="s">
        <v>221</v>
      </c>
      <c r="AS1168" t="s">
        <v>273</v>
      </c>
      <c r="AT1168" t="b">
        <v>0</v>
      </c>
      <c r="AU1168" t="s">
        <v>81</v>
      </c>
      <c r="AW1168" t="s">
        <v>222</v>
      </c>
      <c r="AY1168" t="s">
        <v>85</v>
      </c>
      <c r="AZ1168" t="b">
        <v>0</v>
      </c>
      <c r="BE1168" t="b">
        <v>0</v>
      </c>
      <c r="BF1168" t="b">
        <v>0</v>
      </c>
      <c r="BI1168">
        <v>0</v>
      </c>
      <c r="BJ1168" s="20">
        <v>0</v>
      </c>
      <c r="BK1168" s="23">
        <v>553500</v>
      </c>
      <c r="BP1168" t="s">
        <v>181</v>
      </c>
      <c r="BS1168">
        <v>0</v>
      </c>
      <c r="BW1168" s="24" t="str">
        <f ca="1">VLOOKUP(BX1168,Data!B:D,3,0)</f>
        <v>김화니</v>
      </c>
      <c r="BX1168" s="24" t="str">
        <f>IFERROR(VLOOKUP(M1168, 할인점점포등록!E:I, 5, 0), M1168)</f>
        <v>강원지오영</v>
      </c>
    </row>
    <row r="1169" spans="3:76" ht="16.5" customHeight="1" x14ac:dyDescent="0.3">
      <c r="C1169" t="b">
        <v>1</v>
      </c>
      <c r="E1169" t="s">
        <v>211</v>
      </c>
      <c r="F1169">
        <v>202610140004</v>
      </c>
      <c r="G1169" s="21">
        <v>46309</v>
      </c>
      <c r="H1169" t="s">
        <v>82</v>
      </c>
      <c r="I1169" t="s">
        <v>83</v>
      </c>
      <c r="J1169" s="20" t="s">
        <v>212</v>
      </c>
      <c r="K1169" s="20" t="s">
        <v>213</v>
      </c>
      <c r="L1169" t="s">
        <v>300</v>
      </c>
      <c r="M1169" s="20" t="s">
        <v>300</v>
      </c>
      <c r="O1169" t="s">
        <v>301</v>
      </c>
      <c r="P1169" t="s">
        <v>307</v>
      </c>
      <c r="R1169" t="b">
        <v>0</v>
      </c>
      <c r="S1169" t="s">
        <v>310</v>
      </c>
      <c r="T1169" t="s">
        <v>311</v>
      </c>
      <c r="U1169">
        <v>30</v>
      </c>
      <c r="V1169" t="s">
        <v>234</v>
      </c>
      <c r="W1169" t="s">
        <v>235</v>
      </c>
      <c r="X1169" t="s">
        <v>236</v>
      </c>
      <c r="Z1169" t="s">
        <v>84</v>
      </c>
      <c r="AA1169" s="1">
        <v>2640</v>
      </c>
      <c r="AB1169" s="1">
        <v>2376</v>
      </c>
      <c r="AC1169">
        <v>10</v>
      </c>
      <c r="AD1169" t="b">
        <v>1</v>
      </c>
      <c r="AE1169">
        <v>10</v>
      </c>
      <c r="AF1169" t="s">
        <v>9</v>
      </c>
      <c r="AG1169">
        <v>1</v>
      </c>
      <c r="AH1169" s="1">
        <v>2376</v>
      </c>
      <c r="AI1169" s="1">
        <v>21600</v>
      </c>
      <c r="AJ1169" s="1">
        <v>2160</v>
      </c>
      <c r="AK1169" s="1">
        <v>23760</v>
      </c>
      <c r="AL1169" s="2">
        <v>21600</v>
      </c>
      <c r="AM1169" s="2">
        <v>2160</v>
      </c>
      <c r="AN1169" s="22">
        <v>23760</v>
      </c>
      <c r="AP1169" t="s">
        <v>84</v>
      </c>
      <c r="AQ1169">
        <v>10</v>
      </c>
      <c r="AR1169" t="s">
        <v>221</v>
      </c>
      <c r="AS1169" t="s">
        <v>231</v>
      </c>
      <c r="AT1169" t="b">
        <v>0</v>
      </c>
      <c r="AU1169" t="s">
        <v>81</v>
      </c>
      <c r="AW1169" t="s">
        <v>222</v>
      </c>
      <c r="AY1169" t="s">
        <v>85</v>
      </c>
      <c r="AZ1169" t="b">
        <v>0</v>
      </c>
      <c r="BE1169" t="b">
        <v>0</v>
      </c>
      <c r="BF1169" t="b">
        <v>0</v>
      </c>
      <c r="BI1169">
        <v>0</v>
      </c>
      <c r="BJ1169" s="20">
        <v>0</v>
      </c>
      <c r="BK1169" s="23">
        <v>23760</v>
      </c>
      <c r="BP1169" t="s">
        <v>181</v>
      </c>
      <c r="BS1169">
        <v>0</v>
      </c>
      <c r="BW1169" s="24" t="str">
        <f ca="1">VLOOKUP(BX1169,Data!B:D,3,0)</f>
        <v>김화니</v>
      </c>
      <c r="BX1169" s="24" t="str">
        <f>IFERROR(VLOOKUP(M1169, 할인점점포등록!E:I, 5, 0), M1169)</f>
        <v>강원지오영</v>
      </c>
    </row>
    <row r="1170" spans="3:76" ht="16.5" customHeight="1" x14ac:dyDescent="0.3">
      <c r="C1170" t="b">
        <v>1</v>
      </c>
      <c r="E1170" t="s">
        <v>211</v>
      </c>
      <c r="F1170">
        <v>202610140004</v>
      </c>
      <c r="G1170" s="21">
        <v>46309</v>
      </c>
      <c r="H1170" t="s">
        <v>82</v>
      </c>
      <c r="I1170" t="s">
        <v>83</v>
      </c>
      <c r="J1170" s="20" t="s">
        <v>212</v>
      </c>
      <c r="K1170" s="20" t="s">
        <v>213</v>
      </c>
      <c r="L1170" t="s">
        <v>300</v>
      </c>
      <c r="M1170" s="20" t="s">
        <v>300</v>
      </c>
      <c r="O1170" t="s">
        <v>301</v>
      </c>
      <c r="P1170" t="s">
        <v>307</v>
      </c>
      <c r="R1170" t="b">
        <v>0</v>
      </c>
      <c r="S1170" t="s">
        <v>223</v>
      </c>
      <c r="T1170" t="s">
        <v>224</v>
      </c>
      <c r="U1170">
        <v>300</v>
      </c>
      <c r="V1170" t="s">
        <v>218</v>
      </c>
      <c r="W1170" t="s">
        <v>219</v>
      </c>
      <c r="X1170" t="s">
        <v>225</v>
      </c>
      <c r="Z1170" t="s">
        <v>84</v>
      </c>
      <c r="AA1170" s="1">
        <v>44400</v>
      </c>
      <c r="AB1170" s="1">
        <v>39960</v>
      </c>
      <c r="AC1170">
        <v>5</v>
      </c>
      <c r="AD1170" t="b">
        <v>1</v>
      </c>
      <c r="AE1170">
        <v>10</v>
      </c>
      <c r="AF1170" t="s">
        <v>9</v>
      </c>
      <c r="AG1170">
        <v>1</v>
      </c>
      <c r="AH1170" s="1">
        <v>39960</v>
      </c>
      <c r="AI1170" s="1">
        <v>181636</v>
      </c>
      <c r="AJ1170" s="1">
        <v>18164</v>
      </c>
      <c r="AK1170" s="1">
        <v>199800</v>
      </c>
      <c r="AL1170" s="2">
        <v>181636</v>
      </c>
      <c r="AM1170" s="2">
        <v>18164</v>
      </c>
      <c r="AN1170" s="22">
        <v>199800</v>
      </c>
      <c r="AP1170" t="s">
        <v>84</v>
      </c>
      <c r="AQ1170">
        <v>5</v>
      </c>
      <c r="AR1170" t="s">
        <v>221</v>
      </c>
      <c r="AS1170" t="s">
        <v>1064</v>
      </c>
      <c r="AT1170" t="b">
        <v>0</v>
      </c>
      <c r="AU1170" t="s">
        <v>81</v>
      </c>
      <c r="AW1170" t="s">
        <v>222</v>
      </c>
      <c r="AY1170" t="s">
        <v>85</v>
      </c>
      <c r="AZ1170" t="b">
        <v>0</v>
      </c>
      <c r="BE1170" t="b">
        <v>0</v>
      </c>
      <c r="BF1170" t="b">
        <v>0</v>
      </c>
      <c r="BI1170">
        <v>0</v>
      </c>
      <c r="BJ1170" s="20">
        <v>0</v>
      </c>
      <c r="BK1170" s="23">
        <v>199800</v>
      </c>
      <c r="BP1170" t="s">
        <v>181</v>
      </c>
      <c r="BS1170">
        <v>0</v>
      </c>
      <c r="BW1170" s="24" t="str">
        <f ca="1">VLOOKUP(BX1170,Data!B:D,3,0)</f>
        <v>김화니</v>
      </c>
      <c r="BX1170" s="24" t="str">
        <f>IFERROR(VLOOKUP(M1170, 할인점점포등록!E:I, 5, 0), M1170)</f>
        <v>강원지오영</v>
      </c>
    </row>
    <row r="1171" spans="3:76" ht="16.5" customHeight="1" x14ac:dyDescent="0.3">
      <c r="C1171" t="b">
        <v>1</v>
      </c>
      <c r="E1171" t="s">
        <v>211</v>
      </c>
      <c r="F1171">
        <v>202610140004</v>
      </c>
      <c r="G1171" s="21">
        <v>46309</v>
      </c>
      <c r="H1171" t="s">
        <v>82</v>
      </c>
      <c r="I1171" t="s">
        <v>83</v>
      </c>
      <c r="J1171" s="20" t="s">
        <v>212</v>
      </c>
      <c r="K1171" s="20" t="s">
        <v>213</v>
      </c>
      <c r="L1171" t="s">
        <v>300</v>
      </c>
      <c r="M1171" s="20" t="s">
        <v>300</v>
      </c>
      <c r="O1171" t="s">
        <v>301</v>
      </c>
      <c r="P1171" t="s">
        <v>307</v>
      </c>
      <c r="R1171" t="b">
        <v>0</v>
      </c>
      <c r="S1171" t="s">
        <v>367</v>
      </c>
      <c r="T1171" t="s">
        <v>368</v>
      </c>
      <c r="U1171">
        <v>100</v>
      </c>
      <c r="V1171" t="s">
        <v>234</v>
      </c>
      <c r="W1171" t="s">
        <v>235</v>
      </c>
      <c r="X1171" t="s">
        <v>236</v>
      </c>
      <c r="Z1171" t="s">
        <v>84</v>
      </c>
      <c r="AA1171" s="1">
        <v>30000</v>
      </c>
      <c r="AB1171" s="1">
        <v>27000</v>
      </c>
      <c r="AC1171">
        <v>10</v>
      </c>
      <c r="AD1171" t="b">
        <v>1</v>
      </c>
      <c r="AE1171">
        <v>10</v>
      </c>
      <c r="AF1171" t="s">
        <v>9</v>
      </c>
      <c r="AG1171">
        <v>1</v>
      </c>
      <c r="AH1171" s="1">
        <v>27000</v>
      </c>
      <c r="AI1171" s="1">
        <v>245455</v>
      </c>
      <c r="AJ1171" s="1">
        <v>24545</v>
      </c>
      <c r="AK1171" s="1">
        <v>270000</v>
      </c>
      <c r="AL1171" s="2">
        <v>245455</v>
      </c>
      <c r="AM1171" s="2">
        <v>24545</v>
      </c>
      <c r="AN1171" s="22">
        <v>270000</v>
      </c>
      <c r="AP1171" t="s">
        <v>84</v>
      </c>
      <c r="AQ1171">
        <v>10</v>
      </c>
      <c r="AR1171" t="s">
        <v>221</v>
      </c>
      <c r="AS1171">
        <v>25003</v>
      </c>
      <c r="AT1171" t="b">
        <v>0</v>
      </c>
      <c r="AU1171" t="s">
        <v>81</v>
      </c>
      <c r="AW1171" t="s">
        <v>222</v>
      </c>
      <c r="AY1171" t="s">
        <v>85</v>
      </c>
      <c r="AZ1171" t="b">
        <v>0</v>
      </c>
      <c r="BE1171" t="b">
        <v>0</v>
      </c>
      <c r="BF1171" t="b">
        <v>0</v>
      </c>
      <c r="BI1171">
        <v>0</v>
      </c>
      <c r="BJ1171" s="20">
        <v>0</v>
      </c>
      <c r="BK1171" s="23">
        <v>270000</v>
      </c>
      <c r="BP1171" t="s">
        <v>181</v>
      </c>
      <c r="BS1171">
        <v>0</v>
      </c>
      <c r="BW1171" s="24" t="str">
        <f ca="1">VLOOKUP(BX1171,Data!B:D,3,0)</f>
        <v>김화니</v>
      </c>
      <c r="BX1171" s="24" t="str">
        <f>IFERROR(VLOOKUP(M1171, 할인점점포등록!E:I, 5, 0), M1171)</f>
        <v>강원지오영</v>
      </c>
    </row>
    <row r="1172" spans="3:76" ht="16.5" customHeight="1" x14ac:dyDescent="0.3">
      <c r="C1172" t="b">
        <v>1</v>
      </c>
      <c r="E1172" t="s">
        <v>211</v>
      </c>
      <c r="F1172">
        <v>202610140005</v>
      </c>
      <c r="G1172" s="21">
        <v>46309</v>
      </c>
      <c r="H1172" t="s">
        <v>82</v>
      </c>
      <c r="I1172" t="s">
        <v>83</v>
      </c>
      <c r="J1172" s="20" t="s">
        <v>212</v>
      </c>
      <c r="K1172" s="20" t="s">
        <v>213</v>
      </c>
      <c r="L1172" t="s">
        <v>700</v>
      </c>
      <c r="M1172" s="20" t="s">
        <v>700</v>
      </c>
      <c r="O1172" t="s">
        <v>958</v>
      </c>
      <c r="P1172" t="s">
        <v>700</v>
      </c>
      <c r="R1172" t="b">
        <v>0</v>
      </c>
      <c r="S1172" t="s">
        <v>477</v>
      </c>
      <c r="T1172" t="s">
        <v>478</v>
      </c>
      <c r="U1172">
        <v>28</v>
      </c>
      <c r="V1172" t="s">
        <v>234</v>
      </c>
      <c r="W1172" t="s">
        <v>235</v>
      </c>
      <c r="X1172" t="s">
        <v>236</v>
      </c>
      <c r="Z1172" t="s">
        <v>84</v>
      </c>
      <c r="AA1172" s="1">
        <v>25452</v>
      </c>
      <c r="AB1172" s="1">
        <v>22907</v>
      </c>
      <c r="AC1172">
        <v>10</v>
      </c>
      <c r="AD1172" t="b">
        <v>1</v>
      </c>
      <c r="AE1172">
        <v>10</v>
      </c>
      <c r="AF1172" t="s">
        <v>9</v>
      </c>
      <c r="AG1172">
        <v>1</v>
      </c>
      <c r="AH1172" s="1">
        <v>22907</v>
      </c>
      <c r="AI1172" s="1">
        <v>208245</v>
      </c>
      <c r="AJ1172" s="1">
        <v>20825</v>
      </c>
      <c r="AK1172" s="1">
        <v>229070</v>
      </c>
      <c r="AL1172" s="2">
        <v>208245</v>
      </c>
      <c r="AM1172" s="2">
        <v>20825</v>
      </c>
      <c r="AN1172" s="22">
        <v>229070</v>
      </c>
      <c r="AP1172" t="s">
        <v>84</v>
      </c>
      <c r="AQ1172">
        <v>10</v>
      </c>
      <c r="AR1172" t="s">
        <v>221</v>
      </c>
      <c r="AS1172">
        <v>24002</v>
      </c>
      <c r="AT1172" t="b">
        <v>0</v>
      </c>
      <c r="AU1172" t="s">
        <v>81</v>
      </c>
      <c r="AW1172" t="s">
        <v>222</v>
      </c>
      <c r="AY1172" t="s">
        <v>85</v>
      </c>
      <c r="AZ1172" t="b">
        <v>0</v>
      </c>
      <c r="BE1172" t="b">
        <v>0</v>
      </c>
      <c r="BF1172" t="b">
        <v>0</v>
      </c>
      <c r="BI1172">
        <v>0</v>
      </c>
      <c r="BJ1172" s="20">
        <v>0</v>
      </c>
      <c r="BK1172" s="23">
        <v>229070</v>
      </c>
      <c r="BP1172" t="s">
        <v>181</v>
      </c>
      <c r="BS1172">
        <v>0</v>
      </c>
      <c r="BW1172" s="24" t="str">
        <f ca="1">VLOOKUP(BX1172,Data!B:D,3,0)</f>
        <v>김화니</v>
      </c>
      <c r="BX1172" s="24" t="str">
        <f>IFERROR(VLOOKUP(M1172, 할인점점포등록!E:I, 5, 0), M1172)</f>
        <v>무지개약품</v>
      </c>
    </row>
    <row r="1173" spans="3:76" ht="16.5" customHeight="1" x14ac:dyDescent="0.3">
      <c r="C1173" t="b">
        <v>1</v>
      </c>
      <c r="E1173" t="s">
        <v>211</v>
      </c>
      <c r="F1173">
        <v>202610140006</v>
      </c>
      <c r="G1173" s="21">
        <v>46309</v>
      </c>
      <c r="H1173" t="s">
        <v>82</v>
      </c>
      <c r="I1173" t="s">
        <v>83</v>
      </c>
      <c r="J1173" s="20" t="s">
        <v>212</v>
      </c>
      <c r="K1173" s="20" t="s">
        <v>213</v>
      </c>
      <c r="L1173" t="s">
        <v>625</v>
      </c>
      <c r="M1173" s="20" t="s">
        <v>625</v>
      </c>
      <c r="O1173" t="s">
        <v>968</v>
      </c>
      <c r="P1173" t="s">
        <v>969</v>
      </c>
      <c r="R1173" t="b">
        <v>0</v>
      </c>
      <c r="S1173" t="s">
        <v>423</v>
      </c>
      <c r="T1173" t="s">
        <v>424</v>
      </c>
      <c r="U1173">
        <v>28</v>
      </c>
      <c r="V1173" t="s">
        <v>234</v>
      </c>
      <c r="W1173" t="s">
        <v>235</v>
      </c>
      <c r="X1173" t="s">
        <v>236</v>
      </c>
      <c r="Z1173" t="s">
        <v>84</v>
      </c>
      <c r="AA1173" s="1">
        <v>30800</v>
      </c>
      <c r="AB1173" s="1">
        <v>27720</v>
      </c>
      <c r="AC1173">
        <v>10</v>
      </c>
      <c r="AD1173" t="b">
        <v>1</v>
      </c>
      <c r="AE1173">
        <v>10</v>
      </c>
      <c r="AF1173" t="s">
        <v>9</v>
      </c>
      <c r="AG1173">
        <v>1</v>
      </c>
      <c r="AH1173" s="1">
        <v>27720</v>
      </c>
      <c r="AI1173" s="1">
        <v>252000</v>
      </c>
      <c r="AJ1173" s="1">
        <v>25200</v>
      </c>
      <c r="AK1173" s="1">
        <v>277200</v>
      </c>
      <c r="AL1173" s="2">
        <v>252000</v>
      </c>
      <c r="AM1173" s="2">
        <v>25200</v>
      </c>
      <c r="AN1173" s="22">
        <v>277200</v>
      </c>
      <c r="AP1173" t="s">
        <v>84</v>
      </c>
      <c r="AQ1173">
        <v>10</v>
      </c>
      <c r="AR1173" t="s">
        <v>221</v>
      </c>
      <c r="AS1173">
        <v>26001</v>
      </c>
      <c r="AT1173" t="b">
        <v>0</v>
      </c>
      <c r="AU1173" t="s">
        <v>81</v>
      </c>
      <c r="AW1173" t="s">
        <v>222</v>
      </c>
      <c r="AY1173" t="s">
        <v>85</v>
      </c>
      <c r="AZ1173" t="b">
        <v>0</v>
      </c>
      <c r="BE1173" t="b">
        <v>0</v>
      </c>
      <c r="BF1173" t="b">
        <v>0</v>
      </c>
      <c r="BI1173">
        <v>0</v>
      </c>
      <c r="BJ1173" s="20">
        <v>0</v>
      </c>
      <c r="BK1173" s="23">
        <v>277200</v>
      </c>
      <c r="BP1173" t="s">
        <v>181</v>
      </c>
      <c r="BS1173">
        <v>0</v>
      </c>
      <c r="BW1173" s="24" t="str">
        <f ca="1">VLOOKUP(BX1173,Data!B:D,3,0)</f>
        <v>김화니</v>
      </c>
      <c r="BX1173" s="24" t="str">
        <f>IFERROR(VLOOKUP(M1173, 할인점점포등록!E:I, 5, 0), M1173)</f>
        <v>동원약품중부</v>
      </c>
    </row>
    <row r="1174" spans="3:76" ht="16.5" customHeight="1" x14ac:dyDescent="0.3">
      <c r="C1174" t="b">
        <v>1</v>
      </c>
      <c r="E1174" t="s">
        <v>211</v>
      </c>
      <c r="F1174">
        <v>202610140006</v>
      </c>
      <c r="G1174" s="21">
        <v>46309</v>
      </c>
      <c r="H1174" t="s">
        <v>82</v>
      </c>
      <c r="I1174" t="s">
        <v>83</v>
      </c>
      <c r="J1174" s="20" t="s">
        <v>212</v>
      </c>
      <c r="K1174" s="20" t="s">
        <v>213</v>
      </c>
      <c r="L1174" t="s">
        <v>625</v>
      </c>
      <c r="M1174" s="20" t="s">
        <v>625</v>
      </c>
      <c r="O1174" t="s">
        <v>968</v>
      </c>
      <c r="P1174" t="s">
        <v>969</v>
      </c>
      <c r="R1174" t="b">
        <v>0</v>
      </c>
      <c r="S1174" t="s">
        <v>477</v>
      </c>
      <c r="T1174" t="s">
        <v>478</v>
      </c>
      <c r="U1174">
        <v>28</v>
      </c>
      <c r="V1174" t="s">
        <v>234</v>
      </c>
      <c r="W1174" t="s">
        <v>235</v>
      </c>
      <c r="X1174" t="s">
        <v>236</v>
      </c>
      <c r="Z1174" t="s">
        <v>84</v>
      </c>
      <c r="AA1174" s="1">
        <v>25452</v>
      </c>
      <c r="AB1174" s="1">
        <v>22907</v>
      </c>
      <c r="AC1174">
        <v>5</v>
      </c>
      <c r="AD1174" t="b">
        <v>1</v>
      </c>
      <c r="AE1174">
        <v>10</v>
      </c>
      <c r="AF1174" t="s">
        <v>9</v>
      </c>
      <c r="AG1174">
        <v>1</v>
      </c>
      <c r="AH1174" s="1">
        <v>22907</v>
      </c>
      <c r="AI1174" s="1">
        <v>104123</v>
      </c>
      <c r="AJ1174" s="1">
        <v>10412</v>
      </c>
      <c r="AK1174" s="1">
        <v>114535</v>
      </c>
      <c r="AL1174" s="2">
        <v>104123</v>
      </c>
      <c r="AM1174" s="2">
        <v>10412</v>
      </c>
      <c r="AN1174" s="22">
        <v>114535</v>
      </c>
      <c r="AP1174" t="s">
        <v>84</v>
      </c>
      <c r="AQ1174">
        <v>5</v>
      </c>
      <c r="AR1174" t="s">
        <v>221</v>
      </c>
      <c r="AS1174">
        <v>24002</v>
      </c>
      <c r="AT1174" t="b">
        <v>0</v>
      </c>
      <c r="AU1174" t="s">
        <v>81</v>
      </c>
      <c r="AW1174" t="s">
        <v>222</v>
      </c>
      <c r="AY1174" t="s">
        <v>85</v>
      </c>
      <c r="AZ1174" t="b">
        <v>0</v>
      </c>
      <c r="BE1174" t="b">
        <v>0</v>
      </c>
      <c r="BF1174" t="b">
        <v>0</v>
      </c>
      <c r="BI1174">
        <v>0</v>
      </c>
      <c r="BJ1174" s="20">
        <v>0</v>
      </c>
      <c r="BK1174" s="23">
        <v>114535</v>
      </c>
      <c r="BP1174" t="s">
        <v>181</v>
      </c>
      <c r="BS1174">
        <v>0</v>
      </c>
      <c r="BW1174" s="24" t="str">
        <f ca="1">VLOOKUP(BX1174,Data!B:D,3,0)</f>
        <v>김화니</v>
      </c>
      <c r="BX1174" s="24" t="str">
        <f>IFERROR(VLOOKUP(M1174, 할인점점포등록!E:I, 5, 0), M1174)</f>
        <v>동원약품중부</v>
      </c>
    </row>
    <row r="1175" spans="3:76" ht="16.5" customHeight="1" x14ac:dyDescent="0.3">
      <c r="C1175" t="b">
        <v>1</v>
      </c>
      <c r="E1175" t="s">
        <v>211</v>
      </c>
      <c r="F1175">
        <v>202610140006</v>
      </c>
      <c r="G1175" s="21">
        <v>46309</v>
      </c>
      <c r="H1175" t="s">
        <v>82</v>
      </c>
      <c r="I1175" t="s">
        <v>83</v>
      </c>
      <c r="J1175" s="20" t="s">
        <v>212</v>
      </c>
      <c r="K1175" s="20" t="s">
        <v>213</v>
      </c>
      <c r="L1175" t="s">
        <v>625</v>
      </c>
      <c r="M1175" s="20" t="s">
        <v>625</v>
      </c>
      <c r="O1175" t="s">
        <v>968</v>
      </c>
      <c r="P1175" t="s">
        <v>969</v>
      </c>
      <c r="R1175" t="b">
        <v>0</v>
      </c>
      <c r="S1175" t="s">
        <v>294</v>
      </c>
      <c r="T1175" t="s">
        <v>295</v>
      </c>
      <c r="U1175">
        <v>21</v>
      </c>
      <c r="V1175" t="s">
        <v>218</v>
      </c>
      <c r="W1175" t="s">
        <v>219</v>
      </c>
      <c r="X1175" t="s">
        <v>225</v>
      </c>
      <c r="Z1175" t="s">
        <v>84</v>
      </c>
      <c r="AA1175" s="1">
        <v>25200</v>
      </c>
      <c r="AB1175" s="1">
        <v>22680</v>
      </c>
      <c r="AC1175">
        <v>50</v>
      </c>
      <c r="AD1175" t="b">
        <v>1</v>
      </c>
      <c r="AE1175">
        <v>10</v>
      </c>
      <c r="AF1175" t="s">
        <v>9</v>
      </c>
      <c r="AG1175">
        <v>1</v>
      </c>
      <c r="AH1175" s="1">
        <v>22680</v>
      </c>
      <c r="AI1175" s="1">
        <v>1030909</v>
      </c>
      <c r="AJ1175" s="1">
        <v>103091</v>
      </c>
      <c r="AK1175" s="1">
        <v>1134000</v>
      </c>
      <c r="AL1175" s="2">
        <v>1030909</v>
      </c>
      <c r="AM1175" s="2">
        <v>103091</v>
      </c>
      <c r="AN1175" s="22">
        <v>1134000</v>
      </c>
      <c r="AP1175" t="s">
        <v>84</v>
      </c>
      <c r="AQ1175">
        <v>50</v>
      </c>
      <c r="AR1175" t="s">
        <v>221</v>
      </c>
      <c r="AS1175">
        <v>26005</v>
      </c>
      <c r="AT1175" t="b">
        <v>0</v>
      </c>
      <c r="AU1175" t="s">
        <v>81</v>
      </c>
      <c r="AW1175" t="s">
        <v>222</v>
      </c>
      <c r="AY1175" t="s">
        <v>85</v>
      </c>
      <c r="AZ1175" t="b">
        <v>0</v>
      </c>
      <c r="BE1175" t="b">
        <v>0</v>
      </c>
      <c r="BF1175" t="b">
        <v>0</v>
      </c>
      <c r="BI1175">
        <v>0</v>
      </c>
      <c r="BJ1175" s="20">
        <v>0</v>
      </c>
      <c r="BK1175" s="23">
        <v>1134000</v>
      </c>
      <c r="BP1175" t="s">
        <v>181</v>
      </c>
      <c r="BS1175">
        <v>0</v>
      </c>
      <c r="BW1175" s="24" t="str">
        <f ca="1">VLOOKUP(BX1175,Data!B:D,3,0)</f>
        <v>김화니</v>
      </c>
      <c r="BX1175" s="24" t="str">
        <f>IFERROR(VLOOKUP(M1175, 할인점점포등록!E:I, 5, 0), M1175)</f>
        <v>동원약품중부</v>
      </c>
    </row>
    <row r="1176" spans="3:76" ht="16.5" customHeight="1" x14ac:dyDescent="0.3">
      <c r="C1176" t="b">
        <v>1</v>
      </c>
      <c r="E1176" t="s">
        <v>211</v>
      </c>
      <c r="F1176">
        <v>202610140006</v>
      </c>
      <c r="G1176" s="21">
        <v>46309</v>
      </c>
      <c r="H1176" t="s">
        <v>82</v>
      </c>
      <c r="I1176" t="s">
        <v>83</v>
      </c>
      <c r="J1176" s="20" t="s">
        <v>212</v>
      </c>
      <c r="K1176" s="20" t="s">
        <v>213</v>
      </c>
      <c r="L1176" t="s">
        <v>625</v>
      </c>
      <c r="M1176" s="20" t="s">
        <v>625</v>
      </c>
      <c r="O1176" t="s">
        <v>968</v>
      </c>
      <c r="P1176" t="s">
        <v>969</v>
      </c>
      <c r="R1176" t="b">
        <v>0</v>
      </c>
      <c r="S1176" t="s">
        <v>433</v>
      </c>
      <c r="T1176" t="s">
        <v>434</v>
      </c>
      <c r="U1176">
        <v>30</v>
      </c>
      <c r="V1176" t="s">
        <v>234</v>
      </c>
      <c r="W1176" t="s">
        <v>235</v>
      </c>
      <c r="X1176" t="s">
        <v>236</v>
      </c>
      <c r="Z1176" t="s">
        <v>84</v>
      </c>
      <c r="AA1176" s="1">
        <v>17760</v>
      </c>
      <c r="AB1176" s="1">
        <v>15984</v>
      </c>
      <c r="AC1176">
        <v>10</v>
      </c>
      <c r="AD1176" t="b">
        <v>1</v>
      </c>
      <c r="AE1176">
        <v>10</v>
      </c>
      <c r="AF1176" t="s">
        <v>9</v>
      </c>
      <c r="AG1176">
        <v>1</v>
      </c>
      <c r="AH1176" s="1">
        <v>15984</v>
      </c>
      <c r="AI1176" s="1">
        <v>145309</v>
      </c>
      <c r="AJ1176" s="1">
        <v>14531</v>
      </c>
      <c r="AK1176" s="1">
        <v>159840</v>
      </c>
      <c r="AL1176" s="2">
        <v>145309</v>
      </c>
      <c r="AM1176" s="2">
        <v>14531</v>
      </c>
      <c r="AN1176" s="22">
        <v>159840</v>
      </c>
      <c r="AP1176" t="s">
        <v>84</v>
      </c>
      <c r="AQ1176">
        <v>10</v>
      </c>
      <c r="AR1176" t="s">
        <v>221</v>
      </c>
      <c r="AS1176">
        <v>25001</v>
      </c>
      <c r="AT1176" t="b">
        <v>0</v>
      </c>
      <c r="AU1176" t="s">
        <v>81</v>
      </c>
      <c r="AW1176" t="s">
        <v>222</v>
      </c>
      <c r="AY1176" t="s">
        <v>85</v>
      </c>
      <c r="AZ1176" t="b">
        <v>0</v>
      </c>
      <c r="BE1176" t="b">
        <v>0</v>
      </c>
      <c r="BF1176" t="b">
        <v>0</v>
      </c>
      <c r="BI1176">
        <v>0</v>
      </c>
      <c r="BJ1176" s="20">
        <v>0</v>
      </c>
      <c r="BK1176" s="23">
        <v>159840</v>
      </c>
      <c r="BP1176" t="s">
        <v>181</v>
      </c>
      <c r="BS1176">
        <v>0</v>
      </c>
      <c r="BW1176" s="24" t="str">
        <f ca="1">VLOOKUP(BX1176,Data!B:D,3,0)</f>
        <v>김화니</v>
      </c>
      <c r="BX1176" s="24" t="str">
        <f>IFERROR(VLOOKUP(M1176, 할인점점포등록!E:I, 5, 0), M1176)</f>
        <v>동원약품중부</v>
      </c>
    </row>
    <row r="1177" spans="3:76" ht="16.5" customHeight="1" x14ac:dyDescent="0.3">
      <c r="C1177" t="b">
        <v>1</v>
      </c>
      <c r="E1177" t="s">
        <v>211</v>
      </c>
      <c r="F1177">
        <v>202610140006</v>
      </c>
      <c r="G1177" s="21">
        <v>46309</v>
      </c>
      <c r="H1177" t="s">
        <v>82</v>
      </c>
      <c r="I1177" t="s">
        <v>83</v>
      </c>
      <c r="J1177" s="20" t="s">
        <v>212</v>
      </c>
      <c r="K1177" s="20" t="s">
        <v>213</v>
      </c>
      <c r="L1177" t="s">
        <v>625</v>
      </c>
      <c r="M1177" s="20" t="s">
        <v>625</v>
      </c>
      <c r="O1177" t="s">
        <v>968</v>
      </c>
      <c r="P1177" t="s">
        <v>969</v>
      </c>
      <c r="R1177" t="b">
        <v>0</v>
      </c>
      <c r="S1177" t="s">
        <v>267</v>
      </c>
      <c r="T1177" t="s">
        <v>224</v>
      </c>
      <c r="U1177">
        <v>30</v>
      </c>
      <c r="V1177" t="s">
        <v>218</v>
      </c>
      <c r="W1177" t="s">
        <v>219</v>
      </c>
      <c r="X1177" t="s">
        <v>225</v>
      </c>
      <c r="Z1177" t="s">
        <v>84</v>
      </c>
      <c r="AA1177" s="1">
        <v>4440</v>
      </c>
      <c r="AB1177" s="1">
        <v>3996</v>
      </c>
      <c r="AC1177">
        <v>10</v>
      </c>
      <c r="AD1177" t="b">
        <v>1</v>
      </c>
      <c r="AE1177">
        <v>10</v>
      </c>
      <c r="AF1177" t="s">
        <v>9</v>
      </c>
      <c r="AG1177">
        <v>1</v>
      </c>
      <c r="AH1177" s="1">
        <v>3996</v>
      </c>
      <c r="AI1177" s="1">
        <v>36327</v>
      </c>
      <c r="AJ1177" s="1">
        <v>3633</v>
      </c>
      <c r="AK1177" s="1">
        <v>39960</v>
      </c>
      <c r="AL1177" s="2">
        <v>36327</v>
      </c>
      <c r="AM1177" s="2">
        <v>3633</v>
      </c>
      <c r="AN1177" s="22">
        <v>39960</v>
      </c>
      <c r="AP1177" t="s">
        <v>84</v>
      </c>
      <c r="AQ1177">
        <v>10</v>
      </c>
      <c r="AR1177" t="s">
        <v>221</v>
      </c>
      <c r="AS1177" t="s">
        <v>268</v>
      </c>
      <c r="AT1177" t="b">
        <v>0</v>
      </c>
      <c r="AU1177" t="s">
        <v>81</v>
      </c>
      <c r="AW1177" t="s">
        <v>222</v>
      </c>
      <c r="AY1177" t="s">
        <v>85</v>
      </c>
      <c r="AZ1177" t="b">
        <v>0</v>
      </c>
      <c r="BE1177" t="b">
        <v>0</v>
      </c>
      <c r="BF1177" t="b">
        <v>0</v>
      </c>
      <c r="BI1177">
        <v>0</v>
      </c>
      <c r="BJ1177" s="20">
        <v>0</v>
      </c>
      <c r="BK1177" s="23">
        <v>39960</v>
      </c>
      <c r="BP1177" t="s">
        <v>181</v>
      </c>
      <c r="BS1177">
        <v>0</v>
      </c>
      <c r="BW1177" s="24" t="str">
        <f ca="1">VLOOKUP(BX1177,Data!B:D,3,0)</f>
        <v>김화니</v>
      </c>
      <c r="BX1177" s="24" t="str">
        <f>IFERROR(VLOOKUP(M1177, 할인점점포등록!E:I, 5, 0), M1177)</f>
        <v>동원약품중부</v>
      </c>
    </row>
    <row r="1178" spans="3:76" ht="16.5" customHeight="1" x14ac:dyDescent="0.3">
      <c r="C1178" t="b">
        <v>1</v>
      </c>
      <c r="E1178" t="s">
        <v>211</v>
      </c>
      <c r="F1178">
        <v>202610140007</v>
      </c>
      <c r="G1178" s="21">
        <v>46309</v>
      </c>
      <c r="H1178" t="s">
        <v>82</v>
      </c>
      <c r="I1178" t="s">
        <v>83</v>
      </c>
      <c r="J1178" s="20" t="s">
        <v>212</v>
      </c>
      <c r="K1178" s="20" t="s">
        <v>213</v>
      </c>
      <c r="L1178" t="s">
        <v>472</v>
      </c>
      <c r="M1178" s="20" t="s">
        <v>472</v>
      </c>
      <c r="O1178" t="s">
        <v>473</v>
      </c>
      <c r="P1178" t="s">
        <v>474</v>
      </c>
      <c r="R1178" t="b">
        <v>0</v>
      </c>
      <c r="S1178" t="s">
        <v>263</v>
      </c>
      <c r="T1178" t="s">
        <v>264</v>
      </c>
      <c r="U1178">
        <v>28</v>
      </c>
      <c r="V1178" t="s">
        <v>234</v>
      </c>
      <c r="W1178" t="s">
        <v>235</v>
      </c>
      <c r="X1178" t="s">
        <v>236</v>
      </c>
      <c r="Z1178" t="s">
        <v>84</v>
      </c>
      <c r="AA1178" s="1">
        <v>18172</v>
      </c>
      <c r="AB1178" s="1">
        <v>16355</v>
      </c>
      <c r="AC1178">
        <v>100</v>
      </c>
      <c r="AD1178" t="b">
        <v>1</v>
      </c>
      <c r="AE1178">
        <v>10</v>
      </c>
      <c r="AF1178" t="s">
        <v>9</v>
      </c>
      <c r="AG1178">
        <v>1</v>
      </c>
      <c r="AH1178" s="1">
        <v>16355</v>
      </c>
      <c r="AI1178" s="1">
        <v>1486818</v>
      </c>
      <c r="AJ1178" s="1">
        <v>148682</v>
      </c>
      <c r="AK1178" s="1">
        <v>1635500</v>
      </c>
      <c r="AL1178" s="2">
        <v>1486818</v>
      </c>
      <c r="AM1178" s="2">
        <v>148682</v>
      </c>
      <c r="AN1178" s="22">
        <v>1635500</v>
      </c>
      <c r="AP1178" t="s">
        <v>84</v>
      </c>
      <c r="AQ1178">
        <v>100</v>
      </c>
      <c r="AR1178" t="s">
        <v>221</v>
      </c>
      <c r="AS1178">
        <v>26001</v>
      </c>
      <c r="AT1178" t="b">
        <v>0</v>
      </c>
      <c r="AU1178" t="s">
        <v>81</v>
      </c>
      <c r="AW1178" t="s">
        <v>222</v>
      </c>
      <c r="AY1178" t="s">
        <v>85</v>
      </c>
      <c r="AZ1178" t="b">
        <v>0</v>
      </c>
      <c r="BE1178" t="b">
        <v>0</v>
      </c>
      <c r="BF1178" t="b">
        <v>0</v>
      </c>
      <c r="BI1178">
        <v>0</v>
      </c>
      <c r="BJ1178" s="20">
        <v>0</v>
      </c>
      <c r="BK1178" s="23">
        <v>1635500</v>
      </c>
      <c r="BP1178" t="s">
        <v>181</v>
      </c>
      <c r="BS1178">
        <v>0</v>
      </c>
      <c r="BW1178" s="24" t="str">
        <f ca="1">VLOOKUP(BX1178,Data!B:D,3,0)</f>
        <v>김화니</v>
      </c>
      <c r="BX1178" s="24" t="str">
        <f>IFERROR(VLOOKUP(M1178, 할인점점포등록!E:I, 5, 0), M1178)</f>
        <v>잘팜</v>
      </c>
    </row>
    <row r="1179" spans="3:76" ht="16.5" customHeight="1" x14ac:dyDescent="0.3">
      <c r="C1179" t="b">
        <v>1</v>
      </c>
      <c r="E1179" t="s">
        <v>211</v>
      </c>
      <c r="F1179">
        <v>202610140007</v>
      </c>
      <c r="G1179" s="21">
        <v>46309</v>
      </c>
      <c r="H1179" t="s">
        <v>82</v>
      </c>
      <c r="I1179" t="s">
        <v>83</v>
      </c>
      <c r="J1179" s="20" t="s">
        <v>212</v>
      </c>
      <c r="K1179" s="20" t="s">
        <v>213</v>
      </c>
      <c r="L1179" t="s">
        <v>472</v>
      </c>
      <c r="M1179" s="20" t="s">
        <v>472</v>
      </c>
      <c r="O1179" t="s">
        <v>473</v>
      </c>
      <c r="P1179" t="s">
        <v>474</v>
      </c>
      <c r="R1179" t="b">
        <v>0</v>
      </c>
      <c r="S1179" t="s">
        <v>475</v>
      </c>
      <c r="T1179" t="s">
        <v>476</v>
      </c>
      <c r="U1179">
        <v>28</v>
      </c>
      <c r="V1179" t="s">
        <v>234</v>
      </c>
      <c r="W1179" t="s">
        <v>235</v>
      </c>
      <c r="X1179" t="s">
        <v>236</v>
      </c>
      <c r="Z1179" t="s">
        <v>84</v>
      </c>
      <c r="AA1179" s="1">
        <v>25648</v>
      </c>
      <c r="AB1179" s="1">
        <v>23083</v>
      </c>
      <c r="AC1179">
        <v>20</v>
      </c>
      <c r="AD1179" t="b">
        <v>1</v>
      </c>
      <c r="AE1179">
        <v>10</v>
      </c>
      <c r="AF1179" t="s">
        <v>9</v>
      </c>
      <c r="AG1179">
        <v>1</v>
      </c>
      <c r="AH1179" s="1">
        <v>23083</v>
      </c>
      <c r="AI1179" s="1">
        <v>419691</v>
      </c>
      <c r="AJ1179" s="1">
        <v>41969</v>
      </c>
      <c r="AK1179" s="1">
        <v>461660</v>
      </c>
      <c r="AL1179" s="2">
        <v>419691</v>
      </c>
      <c r="AM1179" s="2">
        <v>41969</v>
      </c>
      <c r="AN1179" s="22">
        <v>461660</v>
      </c>
      <c r="AP1179" t="s">
        <v>84</v>
      </c>
      <c r="AQ1179">
        <v>20</v>
      </c>
      <c r="AR1179" t="s">
        <v>221</v>
      </c>
      <c r="AS1179">
        <v>25001</v>
      </c>
      <c r="AT1179" t="b">
        <v>0</v>
      </c>
      <c r="AU1179" t="s">
        <v>81</v>
      </c>
      <c r="AW1179" t="s">
        <v>222</v>
      </c>
      <c r="AY1179" t="s">
        <v>85</v>
      </c>
      <c r="AZ1179" t="b">
        <v>0</v>
      </c>
      <c r="BE1179" t="b">
        <v>0</v>
      </c>
      <c r="BF1179" t="b">
        <v>0</v>
      </c>
      <c r="BI1179">
        <v>0</v>
      </c>
      <c r="BJ1179" s="20">
        <v>0</v>
      </c>
      <c r="BK1179" s="23">
        <v>461660</v>
      </c>
      <c r="BP1179" t="s">
        <v>181</v>
      </c>
      <c r="BS1179">
        <v>0</v>
      </c>
      <c r="BW1179" s="24" t="str">
        <f ca="1">VLOOKUP(BX1179,Data!B:D,3,0)</f>
        <v>김화니</v>
      </c>
      <c r="BX1179" s="24" t="str">
        <f>IFERROR(VLOOKUP(M1179, 할인점점포등록!E:I, 5, 0), M1179)</f>
        <v>잘팜</v>
      </c>
    </row>
    <row r="1180" spans="3:76" ht="16.5" customHeight="1" x14ac:dyDescent="0.3">
      <c r="C1180" t="b">
        <v>1</v>
      </c>
      <c r="E1180" t="s">
        <v>211</v>
      </c>
      <c r="F1180">
        <v>202610140007</v>
      </c>
      <c r="G1180" s="21">
        <v>46309</v>
      </c>
      <c r="H1180" t="s">
        <v>82</v>
      </c>
      <c r="I1180" t="s">
        <v>83</v>
      </c>
      <c r="J1180" s="20" t="s">
        <v>212</v>
      </c>
      <c r="K1180" s="20" t="s">
        <v>213</v>
      </c>
      <c r="L1180" t="s">
        <v>472</v>
      </c>
      <c r="M1180" s="20" t="s">
        <v>472</v>
      </c>
      <c r="O1180" t="s">
        <v>473</v>
      </c>
      <c r="P1180" t="s">
        <v>474</v>
      </c>
      <c r="R1180" t="b">
        <v>0</v>
      </c>
      <c r="S1180" t="s">
        <v>249</v>
      </c>
      <c r="T1180" t="s">
        <v>250</v>
      </c>
      <c r="U1180">
        <v>30</v>
      </c>
      <c r="V1180" t="s">
        <v>234</v>
      </c>
      <c r="W1180" t="s">
        <v>235</v>
      </c>
      <c r="X1180" t="s">
        <v>236</v>
      </c>
      <c r="Z1180" t="s">
        <v>84</v>
      </c>
      <c r="AA1180" s="1">
        <v>18000</v>
      </c>
      <c r="AB1180" s="1">
        <v>16200</v>
      </c>
      <c r="AC1180">
        <v>10</v>
      </c>
      <c r="AD1180" t="b">
        <v>1</v>
      </c>
      <c r="AE1180">
        <v>10</v>
      </c>
      <c r="AF1180" t="s">
        <v>9</v>
      </c>
      <c r="AG1180">
        <v>1</v>
      </c>
      <c r="AH1180" s="1">
        <v>16200</v>
      </c>
      <c r="AI1180" s="1">
        <v>147273</v>
      </c>
      <c r="AJ1180" s="1">
        <v>14727</v>
      </c>
      <c r="AK1180" s="1">
        <v>162000</v>
      </c>
      <c r="AL1180" s="2">
        <v>147273</v>
      </c>
      <c r="AM1180" s="2">
        <v>14727</v>
      </c>
      <c r="AN1180" s="22">
        <v>162000</v>
      </c>
      <c r="AP1180" t="s">
        <v>84</v>
      </c>
      <c r="AQ1180">
        <v>10</v>
      </c>
      <c r="AR1180" t="s">
        <v>221</v>
      </c>
      <c r="AS1180">
        <v>26001</v>
      </c>
      <c r="AT1180" t="b">
        <v>0</v>
      </c>
      <c r="AU1180" t="s">
        <v>81</v>
      </c>
      <c r="AW1180" t="s">
        <v>222</v>
      </c>
      <c r="AY1180" t="s">
        <v>85</v>
      </c>
      <c r="AZ1180" t="b">
        <v>0</v>
      </c>
      <c r="BE1180" t="b">
        <v>0</v>
      </c>
      <c r="BF1180" t="b">
        <v>0</v>
      </c>
      <c r="BI1180">
        <v>0</v>
      </c>
      <c r="BJ1180" s="20">
        <v>0</v>
      </c>
      <c r="BK1180" s="23">
        <v>162000</v>
      </c>
      <c r="BP1180" t="s">
        <v>181</v>
      </c>
      <c r="BS1180">
        <v>0</v>
      </c>
      <c r="BW1180" s="24" t="str">
        <f ca="1">VLOOKUP(BX1180,Data!B:D,3,0)</f>
        <v>김화니</v>
      </c>
      <c r="BX1180" s="24" t="str">
        <f>IFERROR(VLOOKUP(M1180, 할인점점포등록!E:I, 5, 0), M1180)</f>
        <v>잘팜</v>
      </c>
    </row>
    <row r="1181" spans="3:76" ht="16.5" customHeight="1" x14ac:dyDescent="0.3">
      <c r="C1181" t="b">
        <v>1</v>
      </c>
      <c r="E1181" t="s">
        <v>211</v>
      </c>
      <c r="F1181">
        <v>202610140007</v>
      </c>
      <c r="G1181" s="21">
        <v>46309</v>
      </c>
      <c r="H1181" t="s">
        <v>82</v>
      </c>
      <c r="I1181" t="s">
        <v>83</v>
      </c>
      <c r="J1181" s="20" t="s">
        <v>212</v>
      </c>
      <c r="K1181" s="20" t="s">
        <v>213</v>
      </c>
      <c r="L1181" t="s">
        <v>472</v>
      </c>
      <c r="M1181" s="20" t="s">
        <v>472</v>
      </c>
      <c r="O1181" t="s">
        <v>473</v>
      </c>
      <c r="P1181" t="s">
        <v>474</v>
      </c>
      <c r="R1181" t="b">
        <v>0</v>
      </c>
      <c r="S1181" t="s">
        <v>241</v>
      </c>
      <c r="T1181" t="s">
        <v>242</v>
      </c>
      <c r="U1181">
        <v>28</v>
      </c>
      <c r="V1181" t="s">
        <v>234</v>
      </c>
      <c r="W1181" t="s">
        <v>235</v>
      </c>
      <c r="X1181" t="s">
        <v>236</v>
      </c>
      <c r="Z1181" t="s">
        <v>84</v>
      </c>
      <c r="AA1181" s="1">
        <v>12712</v>
      </c>
      <c r="AB1181" s="1">
        <v>11441</v>
      </c>
      <c r="AC1181">
        <v>80</v>
      </c>
      <c r="AD1181" t="b">
        <v>1</v>
      </c>
      <c r="AE1181">
        <v>10</v>
      </c>
      <c r="AF1181" t="s">
        <v>9</v>
      </c>
      <c r="AG1181">
        <v>1</v>
      </c>
      <c r="AH1181" s="1">
        <v>11441</v>
      </c>
      <c r="AI1181" s="1">
        <v>832073</v>
      </c>
      <c r="AJ1181" s="1">
        <v>83207</v>
      </c>
      <c r="AK1181" s="1">
        <v>915280</v>
      </c>
      <c r="AL1181" s="2">
        <v>832073</v>
      </c>
      <c r="AM1181" s="2">
        <v>83207</v>
      </c>
      <c r="AN1181" s="22">
        <v>915280</v>
      </c>
      <c r="AP1181" t="s">
        <v>84</v>
      </c>
      <c r="AQ1181">
        <v>80</v>
      </c>
      <c r="AR1181" t="s">
        <v>221</v>
      </c>
      <c r="AS1181">
        <v>26002</v>
      </c>
      <c r="AT1181" t="b">
        <v>0</v>
      </c>
      <c r="AU1181" t="s">
        <v>81</v>
      </c>
      <c r="AW1181" t="s">
        <v>222</v>
      </c>
      <c r="AY1181" t="s">
        <v>85</v>
      </c>
      <c r="AZ1181" t="b">
        <v>0</v>
      </c>
      <c r="BE1181" t="b">
        <v>0</v>
      </c>
      <c r="BF1181" t="b">
        <v>0</v>
      </c>
      <c r="BI1181">
        <v>0</v>
      </c>
      <c r="BJ1181" s="20">
        <v>0</v>
      </c>
      <c r="BK1181" s="23">
        <v>915280</v>
      </c>
      <c r="BP1181" t="s">
        <v>181</v>
      </c>
      <c r="BS1181">
        <v>0</v>
      </c>
      <c r="BW1181" s="24" t="str">
        <f ca="1">VLOOKUP(BX1181,Data!B:D,3,0)</f>
        <v>김화니</v>
      </c>
      <c r="BX1181" s="24" t="str">
        <f>IFERROR(VLOOKUP(M1181, 할인점점포등록!E:I, 5, 0), M1181)</f>
        <v>잘팜</v>
      </c>
    </row>
    <row r="1182" spans="3:76" ht="16.5" customHeight="1" x14ac:dyDescent="0.3">
      <c r="C1182" t="b">
        <v>1</v>
      </c>
      <c r="E1182" t="s">
        <v>211</v>
      </c>
      <c r="F1182">
        <v>202610140007</v>
      </c>
      <c r="G1182" s="21">
        <v>46309</v>
      </c>
      <c r="H1182" t="s">
        <v>82</v>
      </c>
      <c r="I1182" t="s">
        <v>83</v>
      </c>
      <c r="J1182" s="20" t="s">
        <v>212</v>
      </c>
      <c r="K1182" s="20" t="s">
        <v>213</v>
      </c>
      <c r="L1182" t="s">
        <v>472</v>
      </c>
      <c r="M1182" s="20" t="s">
        <v>472</v>
      </c>
      <c r="O1182" t="s">
        <v>473</v>
      </c>
      <c r="P1182" t="s">
        <v>474</v>
      </c>
      <c r="R1182" t="b">
        <v>0</v>
      </c>
      <c r="S1182" t="s">
        <v>272</v>
      </c>
      <c r="T1182" t="s">
        <v>230</v>
      </c>
      <c r="U1182">
        <v>300</v>
      </c>
      <c r="V1182" t="s">
        <v>218</v>
      </c>
      <c r="W1182" t="s">
        <v>219</v>
      </c>
      <c r="X1182" t="s">
        <v>225</v>
      </c>
      <c r="Z1182" t="s">
        <v>84</v>
      </c>
      <c r="AA1182" s="1">
        <v>37500</v>
      </c>
      <c r="AB1182" s="1">
        <v>33750</v>
      </c>
      <c r="AC1182">
        <v>5</v>
      </c>
      <c r="AD1182" t="b">
        <v>1</v>
      </c>
      <c r="AE1182">
        <v>10</v>
      </c>
      <c r="AF1182" t="s">
        <v>9</v>
      </c>
      <c r="AG1182">
        <v>1</v>
      </c>
      <c r="AH1182" s="1">
        <v>33750</v>
      </c>
      <c r="AI1182" s="1">
        <v>153409</v>
      </c>
      <c r="AJ1182" s="1">
        <v>15341</v>
      </c>
      <c r="AK1182" s="1">
        <v>168750</v>
      </c>
      <c r="AL1182" s="2">
        <v>153409</v>
      </c>
      <c r="AM1182" s="2">
        <v>15341</v>
      </c>
      <c r="AN1182" s="22">
        <v>168750</v>
      </c>
      <c r="AP1182" t="s">
        <v>84</v>
      </c>
      <c r="AQ1182">
        <v>5</v>
      </c>
      <c r="AR1182" t="s">
        <v>221</v>
      </c>
      <c r="AS1182" t="s">
        <v>1049</v>
      </c>
      <c r="AT1182" t="b">
        <v>0</v>
      </c>
      <c r="AU1182" t="s">
        <v>81</v>
      </c>
      <c r="AW1182" t="s">
        <v>222</v>
      </c>
      <c r="AY1182" t="s">
        <v>85</v>
      </c>
      <c r="AZ1182" t="b">
        <v>0</v>
      </c>
      <c r="BE1182" t="b">
        <v>0</v>
      </c>
      <c r="BF1182" t="b">
        <v>0</v>
      </c>
      <c r="BI1182">
        <v>0</v>
      </c>
      <c r="BJ1182" s="20">
        <v>0</v>
      </c>
      <c r="BK1182" s="23">
        <v>168750</v>
      </c>
      <c r="BP1182" t="s">
        <v>181</v>
      </c>
      <c r="BS1182">
        <v>0</v>
      </c>
      <c r="BW1182" s="24" t="str">
        <f ca="1">VLOOKUP(BX1182,Data!B:D,3,0)</f>
        <v>김화니</v>
      </c>
      <c r="BX1182" s="24" t="str">
        <f>IFERROR(VLOOKUP(M1182, 할인점점포등록!E:I, 5, 0), M1182)</f>
        <v>잘팜</v>
      </c>
    </row>
    <row r="1183" spans="3:76" ht="16.5" customHeight="1" x14ac:dyDescent="0.3">
      <c r="C1183" t="b">
        <v>1</v>
      </c>
      <c r="E1183" t="s">
        <v>211</v>
      </c>
      <c r="F1183">
        <v>202610140007</v>
      </c>
      <c r="G1183" s="21">
        <v>46309</v>
      </c>
      <c r="H1183" t="s">
        <v>82</v>
      </c>
      <c r="I1183" t="s">
        <v>83</v>
      </c>
      <c r="J1183" s="20" t="s">
        <v>212</v>
      </c>
      <c r="K1183" s="20" t="s">
        <v>213</v>
      </c>
      <c r="L1183" t="s">
        <v>472</v>
      </c>
      <c r="M1183" s="20" t="s">
        <v>472</v>
      </c>
      <c r="O1183" t="s">
        <v>473</v>
      </c>
      <c r="P1183" t="s">
        <v>474</v>
      </c>
      <c r="R1183" t="b">
        <v>0</v>
      </c>
      <c r="S1183" t="s">
        <v>274</v>
      </c>
      <c r="T1183" t="s">
        <v>275</v>
      </c>
      <c r="U1183">
        <v>300</v>
      </c>
      <c r="V1183" t="s">
        <v>218</v>
      </c>
      <c r="W1183" t="s">
        <v>219</v>
      </c>
      <c r="X1183" t="s">
        <v>225</v>
      </c>
      <c r="Z1183" t="s">
        <v>84</v>
      </c>
      <c r="AA1183" s="1">
        <v>56100</v>
      </c>
      <c r="AB1183" s="1">
        <v>50490</v>
      </c>
      <c r="AC1183">
        <v>10</v>
      </c>
      <c r="AD1183" t="b">
        <v>1</v>
      </c>
      <c r="AE1183">
        <v>10</v>
      </c>
      <c r="AF1183" t="s">
        <v>9</v>
      </c>
      <c r="AG1183">
        <v>1</v>
      </c>
      <c r="AH1183" s="1">
        <v>50490</v>
      </c>
      <c r="AI1183" s="1">
        <v>459000</v>
      </c>
      <c r="AJ1183" s="1">
        <v>45900</v>
      </c>
      <c r="AK1183" s="1">
        <v>504900</v>
      </c>
      <c r="AL1183" s="2">
        <v>459000</v>
      </c>
      <c r="AM1183" s="2">
        <v>45900</v>
      </c>
      <c r="AN1183" s="22">
        <v>504900</v>
      </c>
      <c r="AP1183" t="s">
        <v>84</v>
      </c>
      <c r="AQ1183">
        <v>10</v>
      </c>
      <c r="AR1183" t="s">
        <v>221</v>
      </c>
      <c r="AS1183">
        <v>26002</v>
      </c>
      <c r="AT1183" t="b">
        <v>0</v>
      </c>
      <c r="AU1183" t="s">
        <v>81</v>
      </c>
      <c r="AW1183" t="s">
        <v>222</v>
      </c>
      <c r="AY1183" t="s">
        <v>85</v>
      </c>
      <c r="AZ1183" t="b">
        <v>0</v>
      </c>
      <c r="BE1183" t="b">
        <v>0</v>
      </c>
      <c r="BF1183" t="b">
        <v>0</v>
      </c>
      <c r="BI1183">
        <v>0</v>
      </c>
      <c r="BJ1183" s="20">
        <v>0</v>
      </c>
      <c r="BK1183" s="23">
        <v>504900</v>
      </c>
      <c r="BP1183" t="s">
        <v>181</v>
      </c>
      <c r="BS1183">
        <v>0</v>
      </c>
      <c r="BW1183" s="24" t="str">
        <f ca="1">VLOOKUP(BX1183,Data!B:D,3,0)</f>
        <v>김화니</v>
      </c>
      <c r="BX1183" s="24" t="str">
        <f>IFERROR(VLOOKUP(M1183, 할인점점포등록!E:I, 5, 0), M1183)</f>
        <v>잘팜</v>
      </c>
    </row>
    <row r="1184" spans="3:76" ht="16.5" customHeight="1" x14ac:dyDescent="0.3">
      <c r="C1184" t="b">
        <v>1</v>
      </c>
      <c r="E1184" t="s">
        <v>211</v>
      </c>
      <c r="F1184">
        <v>202610140007</v>
      </c>
      <c r="G1184" s="21">
        <v>46309</v>
      </c>
      <c r="H1184" t="s">
        <v>82</v>
      </c>
      <c r="I1184" t="s">
        <v>83</v>
      </c>
      <c r="J1184" s="20" t="s">
        <v>212</v>
      </c>
      <c r="K1184" s="20" t="s">
        <v>213</v>
      </c>
      <c r="L1184" t="s">
        <v>472</v>
      </c>
      <c r="M1184" s="20" t="s">
        <v>472</v>
      </c>
      <c r="O1184" t="s">
        <v>473</v>
      </c>
      <c r="P1184" t="s">
        <v>474</v>
      </c>
      <c r="R1184" t="b">
        <v>0</v>
      </c>
      <c r="S1184" t="s">
        <v>258</v>
      </c>
      <c r="T1184" t="s">
        <v>259</v>
      </c>
      <c r="U1184">
        <v>500</v>
      </c>
      <c r="V1184" t="s">
        <v>234</v>
      </c>
      <c r="W1184" t="s">
        <v>235</v>
      </c>
      <c r="X1184" t="s">
        <v>236</v>
      </c>
      <c r="Z1184" t="s">
        <v>84</v>
      </c>
      <c r="AA1184" s="1">
        <v>51500</v>
      </c>
      <c r="AB1184" s="1">
        <v>46350</v>
      </c>
      <c r="AC1184">
        <v>5</v>
      </c>
      <c r="AD1184" t="b">
        <v>1</v>
      </c>
      <c r="AE1184">
        <v>10</v>
      </c>
      <c r="AF1184" t="s">
        <v>9</v>
      </c>
      <c r="AG1184">
        <v>1</v>
      </c>
      <c r="AH1184" s="1">
        <v>46350</v>
      </c>
      <c r="AI1184" s="1">
        <v>210682</v>
      </c>
      <c r="AJ1184" s="1">
        <v>21068</v>
      </c>
      <c r="AK1184" s="1">
        <v>231750</v>
      </c>
      <c r="AL1184" s="2">
        <v>210682</v>
      </c>
      <c r="AM1184" s="2">
        <v>21068</v>
      </c>
      <c r="AN1184" s="22">
        <v>231750</v>
      </c>
      <c r="AP1184" t="s">
        <v>84</v>
      </c>
      <c r="AQ1184">
        <v>5</v>
      </c>
      <c r="AR1184" t="s">
        <v>221</v>
      </c>
      <c r="AS1184">
        <v>26001</v>
      </c>
      <c r="AT1184" t="b">
        <v>0</v>
      </c>
      <c r="AU1184" t="s">
        <v>81</v>
      </c>
      <c r="AW1184" t="s">
        <v>222</v>
      </c>
      <c r="AY1184" t="s">
        <v>85</v>
      </c>
      <c r="AZ1184" t="b">
        <v>0</v>
      </c>
      <c r="BE1184" t="b">
        <v>0</v>
      </c>
      <c r="BF1184" t="b">
        <v>0</v>
      </c>
      <c r="BI1184">
        <v>0</v>
      </c>
      <c r="BJ1184" s="20">
        <v>0</v>
      </c>
      <c r="BK1184" s="23">
        <v>231750</v>
      </c>
      <c r="BP1184" t="s">
        <v>181</v>
      </c>
      <c r="BS1184">
        <v>0</v>
      </c>
      <c r="BW1184" s="24" t="str">
        <f ca="1">VLOOKUP(BX1184,Data!B:D,3,0)</f>
        <v>김화니</v>
      </c>
      <c r="BX1184" s="24" t="str">
        <f>IFERROR(VLOOKUP(M1184, 할인점점포등록!E:I, 5, 0), M1184)</f>
        <v>잘팜</v>
      </c>
    </row>
    <row r="1185" spans="3:76" ht="16.5" customHeight="1" x14ac:dyDescent="0.3">
      <c r="C1185" t="b">
        <v>1</v>
      </c>
      <c r="E1185" t="s">
        <v>211</v>
      </c>
      <c r="F1185">
        <v>202610140008</v>
      </c>
      <c r="G1185" s="21">
        <v>46309</v>
      </c>
      <c r="H1185" t="s">
        <v>82</v>
      </c>
      <c r="I1185" t="s">
        <v>83</v>
      </c>
      <c r="J1185" s="20" t="s">
        <v>212</v>
      </c>
      <c r="K1185" s="20" t="s">
        <v>213</v>
      </c>
      <c r="L1185" t="s">
        <v>628</v>
      </c>
      <c r="M1185" s="20" t="s">
        <v>628</v>
      </c>
      <c r="O1185" t="s">
        <v>1759</v>
      </c>
      <c r="P1185" t="s">
        <v>628</v>
      </c>
      <c r="R1185" t="b">
        <v>0</v>
      </c>
      <c r="S1185" t="s">
        <v>272</v>
      </c>
      <c r="T1185" t="s">
        <v>230</v>
      </c>
      <c r="U1185">
        <v>300</v>
      </c>
      <c r="V1185" t="s">
        <v>218</v>
      </c>
      <c r="W1185" t="s">
        <v>219</v>
      </c>
      <c r="X1185" t="s">
        <v>225</v>
      </c>
      <c r="Z1185" t="s">
        <v>84</v>
      </c>
      <c r="AA1185" s="1">
        <v>37500</v>
      </c>
      <c r="AB1185" s="1">
        <v>33750</v>
      </c>
      <c r="AC1185">
        <v>3</v>
      </c>
      <c r="AD1185" t="b">
        <v>1</v>
      </c>
      <c r="AE1185">
        <v>10</v>
      </c>
      <c r="AF1185" t="s">
        <v>9</v>
      </c>
      <c r="AG1185">
        <v>1</v>
      </c>
      <c r="AH1185" s="1">
        <v>33750</v>
      </c>
      <c r="AI1185" s="1">
        <v>92045</v>
      </c>
      <c r="AJ1185" s="1">
        <v>9205</v>
      </c>
      <c r="AK1185" s="1">
        <v>101250</v>
      </c>
      <c r="AL1185" s="2">
        <v>92045</v>
      </c>
      <c r="AM1185" s="2">
        <v>9205</v>
      </c>
      <c r="AN1185" s="22">
        <v>101250</v>
      </c>
      <c r="AP1185" t="s">
        <v>84</v>
      </c>
      <c r="AQ1185">
        <v>3</v>
      </c>
      <c r="AR1185" t="s">
        <v>221</v>
      </c>
      <c r="AS1185" t="s">
        <v>1049</v>
      </c>
      <c r="AT1185" t="b">
        <v>0</v>
      </c>
      <c r="AU1185" t="s">
        <v>81</v>
      </c>
      <c r="AW1185" t="s">
        <v>222</v>
      </c>
      <c r="AY1185" t="s">
        <v>85</v>
      </c>
      <c r="AZ1185" t="b">
        <v>0</v>
      </c>
      <c r="BE1185" t="b">
        <v>0</v>
      </c>
      <c r="BF1185" t="b">
        <v>0</v>
      </c>
      <c r="BI1185">
        <v>0</v>
      </c>
      <c r="BJ1185" s="20">
        <v>0</v>
      </c>
      <c r="BK1185" s="23">
        <v>101250</v>
      </c>
      <c r="BP1185" t="s">
        <v>181</v>
      </c>
      <c r="BS1185">
        <v>0</v>
      </c>
      <c r="BW1185" s="24" t="str">
        <f ca="1">VLOOKUP(BX1185,Data!B:D,3,0)</f>
        <v>김화니</v>
      </c>
      <c r="BX1185" s="24" t="str">
        <f>IFERROR(VLOOKUP(M1185, 할인점점포등록!E:I, 5, 0), M1185)</f>
        <v>북원약품</v>
      </c>
    </row>
    <row r="1186" spans="3:76" ht="16.5" customHeight="1" x14ac:dyDescent="0.3">
      <c r="C1186" t="b">
        <v>1</v>
      </c>
      <c r="E1186" t="s">
        <v>211</v>
      </c>
      <c r="F1186">
        <v>202610140009</v>
      </c>
      <c r="G1186" s="21">
        <v>46309</v>
      </c>
      <c r="H1186" t="s">
        <v>82</v>
      </c>
      <c r="I1186" t="s">
        <v>83</v>
      </c>
      <c r="J1186" s="20" t="s">
        <v>212</v>
      </c>
      <c r="K1186" s="20" t="s">
        <v>213</v>
      </c>
      <c r="L1186" t="s">
        <v>604</v>
      </c>
      <c r="M1186" s="20" t="s">
        <v>604</v>
      </c>
      <c r="O1186" t="s">
        <v>1760</v>
      </c>
      <c r="P1186" t="s">
        <v>1761</v>
      </c>
      <c r="R1186" t="b">
        <v>0</v>
      </c>
      <c r="S1186" t="s">
        <v>367</v>
      </c>
      <c r="T1186" t="s">
        <v>368</v>
      </c>
      <c r="U1186">
        <v>100</v>
      </c>
      <c r="V1186" t="s">
        <v>234</v>
      </c>
      <c r="W1186" t="s">
        <v>235</v>
      </c>
      <c r="X1186" t="s">
        <v>236</v>
      </c>
      <c r="Z1186" t="s">
        <v>84</v>
      </c>
      <c r="AA1186" s="1">
        <v>30000</v>
      </c>
      <c r="AB1186" s="1">
        <v>27000</v>
      </c>
      <c r="AC1186">
        <v>16</v>
      </c>
      <c r="AD1186" t="b">
        <v>1</v>
      </c>
      <c r="AE1186">
        <v>10</v>
      </c>
      <c r="AF1186" t="s">
        <v>9</v>
      </c>
      <c r="AG1186">
        <v>1</v>
      </c>
      <c r="AH1186" s="1">
        <v>27000</v>
      </c>
      <c r="AI1186" s="1">
        <v>392727</v>
      </c>
      <c r="AJ1186" s="1">
        <v>39273</v>
      </c>
      <c r="AK1186" s="1">
        <v>432000</v>
      </c>
      <c r="AL1186" s="2">
        <v>392727</v>
      </c>
      <c r="AM1186" s="2">
        <v>39273</v>
      </c>
      <c r="AN1186" s="22">
        <v>432000</v>
      </c>
      <c r="AP1186" t="s">
        <v>84</v>
      </c>
      <c r="AQ1186">
        <v>16</v>
      </c>
      <c r="AR1186" t="s">
        <v>221</v>
      </c>
      <c r="AS1186">
        <v>25003</v>
      </c>
      <c r="AT1186" t="b">
        <v>0</v>
      </c>
      <c r="AU1186" t="s">
        <v>81</v>
      </c>
      <c r="AW1186" t="s">
        <v>222</v>
      </c>
      <c r="AY1186" t="s">
        <v>85</v>
      </c>
      <c r="AZ1186" t="b">
        <v>0</v>
      </c>
      <c r="BE1186" t="b">
        <v>0</v>
      </c>
      <c r="BF1186" t="b">
        <v>0</v>
      </c>
      <c r="BI1186">
        <v>0</v>
      </c>
      <c r="BJ1186" s="20">
        <v>0</v>
      </c>
      <c r="BK1186" s="23">
        <v>432000</v>
      </c>
      <c r="BP1186" t="s">
        <v>181</v>
      </c>
      <c r="BS1186">
        <v>0</v>
      </c>
      <c r="BW1186" s="24" t="str">
        <f ca="1">VLOOKUP(BX1186,Data!B:D,3,0)</f>
        <v>김화니</v>
      </c>
      <c r="BX1186" s="24" t="str">
        <f>IFERROR(VLOOKUP(M1186, 할인점점포등록!E:I, 5, 0), M1186)</f>
        <v>꿀벌신용협동조합</v>
      </c>
    </row>
    <row r="1187" spans="3:76" ht="16.5" customHeight="1" x14ac:dyDescent="0.3">
      <c r="C1187" t="b">
        <v>1</v>
      </c>
      <c r="E1187" t="s">
        <v>211</v>
      </c>
      <c r="F1187">
        <v>202610140010</v>
      </c>
      <c r="G1187" s="21">
        <v>46309</v>
      </c>
      <c r="H1187" t="s">
        <v>82</v>
      </c>
      <c r="I1187" t="s">
        <v>83</v>
      </c>
      <c r="J1187" s="20" t="s">
        <v>212</v>
      </c>
      <c r="K1187" s="20" t="s">
        <v>213</v>
      </c>
      <c r="L1187" t="s">
        <v>665</v>
      </c>
      <c r="M1187" s="20" t="s">
        <v>665</v>
      </c>
      <c r="O1187" t="s">
        <v>955</v>
      </c>
      <c r="P1187" t="s">
        <v>956</v>
      </c>
      <c r="R1187" t="b">
        <v>0</v>
      </c>
      <c r="S1187" t="s">
        <v>312</v>
      </c>
      <c r="T1187" t="s">
        <v>313</v>
      </c>
      <c r="U1187">
        <v>100</v>
      </c>
      <c r="V1187" t="s">
        <v>234</v>
      </c>
      <c r="W1187" t="s">
        <v>235</v>
      </c>
      <c r="X1187" t="s">
        <v>236</v>
      </c>
      <c r="Z1187" t="s">
        <v>84</v>
      </c>
      <c r="AA1187" s="1">
        <v>37000</v>
      </c>
      <c r="AB1187" s="1">
        <v>33300</v>
      </c>
      <c r="AC1187">
        <v>60</v>
      </c>
      <c r="AD1187" t="b">
        <v>1</v>
      </c>
      <c r="AE1187">
        <v>10</v>
      </c>
      <c r="AF1187" t="s">
        <v>9</v>
      </c>
      <c r="AG1187">
        <v>1</v>
      </c>
      <c r="AH1187" s="1">
        <v>33300</v>
      </c>
      <c r="AI1187" s="1">
        <v>1816364</v>
      </c>
      <c r="AJ1187" s="1">
        <v>181636</v>
      </c>
      <c r="AK1187" s="1">
        <v>1998000</v>
      </c>
      <c r="AL1187" s="2">
        <v>1816364</v>
      </c>
      <c r="AM1187" s="2">
        <v>181636</v>
      </c>
      <c r="AN1187" s="22">
        <v>1998000</v>
      </c>
      <c r="AP1187" t="s">
        <v>84</v>
      </c>
      <c r="AQ1187">
        <v>60</v>
      </c>
      <c r="AR1187" t="s">
        <v>221</v>
      </c>
      <c r="AS1187">
        <v>25004</v>
      </c>
      <c r="AT1187" t="b">
        <v>0</v>
      </c>
      <c r="AU1187" t="s">
        <v>81</v>
      </c>
      <c r="AW1187" t="s">
        <v>222</v>
      </c>
      <c r="AY1187" t="s">
        <v>85</v>
      </c>
      <c r="AZ1187" t="b">
        <v>0</v>
      </c>
      <c r="BE1187" t="b">
        <v>0</v>
      </c>
      <c r="BF1187" t="b">
        <v>0</v>
      </c>
      <c r="BI1187">
        <v>0</v>
      </c>
      <c r="BJ1187" s="20">
        <v>0</v>
      </c>
      <c r="BK1187" s="23">
        <v>1998000</v>
      </c>
      <c r="BP1187" t="s">
        <v>181</v>
      </c>
      <c r="BS1187">
        <v>0</v>
      </c>
      <c r="BW1187" s="24" t="str">
        <f ca="1">VLOOKUP(BX1187,Data!B:D,3,0)</f>
        <v>김화니</v>
      </c>
      <c r="BX1187" s="24" t="str">
        <f>IFERROR(VLOOKUP(M1187, 할인점점포등록!E:I, 5, 0), M1187)</f>
        <v>두리약품</v>
      </c>
    </row>
    <row r="1188" spans="3:76" ht="16.5" customHeight="1" x14ac:dyDescent="0.3">
      <c r="C1188" t="b">
        <v>1</v>
      </c>
      <c r="E1188" t="s">
        <v>211</v>
      </c>
      <c r="F1188">
        <v>202610140011</v>
      </c>
      <c r="G1188" s="21">
        <v>46309</v>
      </c>
      <c r="H1188" t="s">
        <v>82</v>
      </c>
      <c r="I1188" t="s">
        <v>83</v>
      </c>
      <c r="J1188" s="20" t="s">
        <v>212</v>
      </c>
      <c r="K1188" s="20" t="s">
        <v>213</v>
      </c>
      <c r="L1188" t="s">
        <v>429</v>
      </c>
      <c r="M1188" s="20" t="s">
        <v>429</v>
      </c>
      <c r="O1188" t="s">
        <v>430</v>
      </c>
      <c r="P1188" t="s">
        <v>429</v>
      </c>
      <c r="R1188" t="b">
        <v>0</v>
      </c>
      <c r="S1188" t="s">
        <v>317</v>
      </c>
      <c r="T1188" t="s">
        <v>318</v>
      </c>
      <c r="U1188">
        <v>21</v>
      </c>
      <c r="V1188" t="s">
        <v>218</v>
      </c>
      <c r="W1188" t="s">
        <v>219</v>
      </c>
      <c r="X1188" t="s">
        <v>225</v>
      </c>
      <c r="Z1188" t="s">
        <v>84</v>
      </c>
      <c r="AA1188" s="1">
        <v>33600</v>
      </c>
      <c r="AB1188" s="1">
        <v>30240</v>
      </c>
      <c r="AC1188">
        <v>20</v>
      </c>
      <c r="AD1188" t="b">
        <v>1</v>
      </c>
      <c r="AE1188">
        <v>10</v>
      </c>
      <c r="AF1188" t="s">
        <v>9</v>
      </c>
      <c r="AG1188">
        <v>1</v>
      </c>
      <c r="AH1188" s="1">
        <v>30240</v>
      </c>
      <c r="AI1188" s="1">
        <v>549818</v>
      </c>
      <c r="AJ1188" s="1">
        <v>54982</v>
      </c>
      <c r="AK1188" s="1">
        <v>604800</v>
      </c>
      <c r="AL1188" s="2">
        <v>549818</v>
      </c>
      <c r="AM1188" s="2">
        <v>54982</v>
      </c>
      <c r="AN1188" s="22">
        <v>604800</v>
      </c>
      <c r="AP1188" t="s">
        <v>84</v>
      </c>
      <c r="AQ1188">
        <v>20</v>
      </c>
      <c r="AR1188" t="s">
        <v>221</v>
      </c>
      <c r="AS1188">
        <v>26001</v>
      </c>
      <c r="AT1188" t="b">
        <v>0</v>
      </c>
      <c r="AU1188" t="s">
        <v>81</v>
      </c>
      <c r="AW1188" t="s">
        <v>222</v>
      </c>
      <c r="AY1188" t="s">
        <v>85</v>
      </c>
      <c r="AZ1188" t="b">
        <v>0</v>
      </c>
      <c r="BE1188" t="b">
        <v>0</v>
      </c>
      <c r="BF1188" t="b">
        <v>0</v>
      </c>
      <c r="BI1188">
        <v>0</v>
      </c>
      <c r="BJ1188" s="23">
        <v>0</v>
      </c>
      <c r="BK1188" s="23">
        <v>604800</v>
      </c>
      <c r="BP1188" t="s">
        <v>181</v>
      </c>
      <c r="BS1188">
        <v>0</v>
      </c>
      <c r="BW1188" s="24" t="str">
        <f ca="1">VLOOKUP(BX1188,Data!B:D,3,0)</f>
        <v>김화니</v>
      </c>
      <c r="BX1188" s="24" t="str">
        <f>IFERROR(VLOOKUP(M1188, 할인점점포등록!E:I, 5, 0), M1188)</f>
        <v>삼원약품</v>
      </c>
    </row>
    <row r="1189" spans="3:76" ht="16.5" customHeight="1" x14ac:dyDescent="0.3">
      <c r="C1189" t="b">
        <v>1</v>
      </c>
      <c r="E1189" t="s">
        <v>211</v>
      </c>
      <c r="F1189">
        <v>202610140011</v>
      </c>
      <c r="G1189" s="21">
        <v>46309</v>
      </c>
      <c r="H1189" t="s">
        <v>82</v>
      </c>
      <c r="I1189" t="s">
        <v>83</v>
      </c>
      <c r="J1189" s="20" t="s">
        <v>212</v>
      </c>
      <c r="K1189" s="20" t="s">
        <v>213</v>
      </c>
      <c r="L1189" t="s">
        <v>429</v>
      </c>
      <c r="M1189" s="20" t="s">
        <v>429</v>
      </c>
      <c r="O1189" t="s">
        <v>430</v>
      </c>
      <c r="P1189" t="s">
        <v>429</v>
      </c>
      <c r="R1189" t="b">
        <v>0</v>
      </c>
      <c r="S1189" t="s">
        <v>371</v>
      </c>
      <c r="T1189" t="s">
        <v>372</v>
      </c>
      <c r="U1189">
        <v>30</v>
      </c>
      <c r="V1189" t="s">
        <v>234</v>
      </c>
      <c r="W1189" t="s">
        <v>235</v>
      </c>
      <c r="X1189" t="s">
        <v>236</v>
      </c>
      <c r="Z1189" t="s">
        <v>84</v>
      </c>
      <c r="AA1189" s="1">
        <v>10020</v>
      </c>
      <c r="AB1189" s="1">
        <v>9018</v>
      </c>
      <c r="AC1189">
        <v>40</v>
      </c>
      <c r="AD1189" t="b">
        <v>1</v>
      </c>
      <c r="AE1189">
        <v>10</v>
      </c>
      <c r="AF1189" t="s">
        <v>9</v>
      </c>
      <c r="AG1189">
        <v>1</v>
      </c>
      <c r="AH1189" s="1">
        <v>9018</v>
      </c>
      <c r="AI1189" s="1">
        <v>327927</v>
      </c>
      <c r="AJ1189" s="1">
        <v>32793</v>
      </c>
      <c r="AK1189" s="1">
        <v>360720</v>
      </c>
      <c r="AL1189" s="2">
        <v>327927</v>
      </c>
      <c r="AM1189" s="2">
        <v>32793</v>
      </c>
      <c r="AN1189" s="22">
        <v>360720</v>
      </c>
      <c r="AP1189" t="s">
        <v>84</v>
      </c>
      <c r="AQ1189">
        <v>40</v>
      </c>
      <c r="AR1189" t="s">
        <v>221</v>
      </c>
      <c r="AS1189">
        <v>25001</v>
      </c>
      <c r="AT1189" t="b">
        <v>0</v>
      </c>
      <c r="AU1189" t="s">
        <v>81</v>
      </c>
      <c r="AW1189" t="s">
        <v>222</v>
      </c>
      <c r="AY1189" t="s">
        <v>85</v>
      </c>
      <c r="AZ1189" t="b">
        <v>0</v>
      </c>
      <c r="BE1189" t="b">
        <v>0</v>
      </c>
      <c r="BF1189" t="b">
        <v>0</v>
      </c>
      <c r="BI1189">
        <v>0</v>
      </c>
      <c r="BJ1189" s="20">
        <v>0</v>
      </c>
      <c r="BK1189" s="23">
        <v>360720</v>
      </c>
      <c r="BP1189" t="s">
        <v>181</v>
      </c>
      <c r="BS1189">
        <v>0</v>
      </c>
      <c r="BW1189" s="24" t="str">
        <f ca="1">VLOOKUP(BX1189,Data!B:D,3,0)</f>
        <v>김화니</v>
      </c>
      <c r="BX1189" s="24" t="str">
        <f>IFERROR(VLOOKUP(M1189, 할인점점포등록!E:I, 5, 0), M1189)</f>
        <v>삼원약품</v>
      </c>
    </row>
    <row r="1190" spans="3:76" ht="16.5" customHeight="1" x14ac:dyDescent="0.3">
      <c r="C1190" t="b">
        <v>1</v>
      </c>
      <c r="E1190" t="s">
        <v>211</v>
      </c>
      <c r="F1190">
        <v>202610140012</v>
      </c>
      <c r="G1190" s="21">
        <v>46309</v>
      </c>
      <c r="H1190" t="s">
        <v>82</v>
      </c>
      <c r="I1190" t="s">
        <v>83</v>
      </c>
      <c r="J1190" s="20" t="s">
        <v>212</v>
      </c>
      <c r="K1190" s="20" t="s">
        <v>213</v>
      </c>
      <c r="L1190" t="s">
        <v>550</v>
      </c>
      <c r="M1190" s="20" t="s">
        <v>550</v>
      </c>
      <c r="O1190" t="s">
        <v>551</v>
      </c>
      <c r="P1190" t="s">
        <v>550</v>
      </c>
      <c r="R1190" t="b">
        <v>0</v>
      </c>
      <c r="S1190" t="s">
        <v>290</v>
      </c>
      <c r="T1190" t="s">
        <v>291</v>
      </c>
      <c r="U1190">
        <v>30</v>
      </c>
      <c r="V1190" t="s">
        <v>234</v>
      </c>
      <c r="W1190" t="s">
        <v>235</v>
      </c>
      <c r="X1190" t="s">
        <v>236</v>
      </c>
      <c r="Z1190" t="s">
        <v>84</v>
      </c>
      <c r="AA1190" s="1">
        <v>21000</v>
      </c>
      <c r="AB1190" s="1">
        <v>18630</v>
      </c>
      <c r="AC1190">
        <v>540</v>
      </c>
      <c r="AD1190" t="b">
        <v>1</v>
      </c>
      <c r="AE1190">
        <v>10</v>
      </c>
      <c r="AF1190" t="s">
        <v>9</v>
      </c>
      <c r="AG1190">
        <v>1</v>
      </c>
      <c r="AH1190" s="1">
        <v>18630</v>
      </c>
      <c r="AI1190" s="1">
        <v>9145636</v>
      </c>
      <c r="AJ1190" s="1">
        <v>914564</v>
      </c>
      <c r="AK1190" s="1">
        <v>10060200</v>
      </c>
      <c r="AL1190" s="2">
        <v>9145636</v>
      </c>
      <c r="AM1190" s="2">
        <v>914564</v>
      </c>
      <c r="AN1190" s="22">
        <v>10060200</v>
      </c>
      <c r="AP1190" t="s">
        <v>84</v>
      </c>
      <c r="AQ1190">
        <v>540</v>
      </c>
      <c r="AR1190" t="s">
        <v>221</v>
      </c>
      <c r="AS1190">
        <v>26001</v>
      </c>
      <c r="AT1190" t="b">
        <v>0</v>
      </c>
      <c r="AU1190" t="s">
        <v>81</v>
      </c>
      <c r="AW1190" t="s">
        <v>222</v>
      </c>
      <c r="AY1190" t="s">
        <v>85</v>
      </c>
      <c r="AZ1190" t="b">
        <v>0</v>
      </c>
      <c r="BE1190" t="b">
        <v>0</v>
      </c>
      <c r="BF1190" t="b">
        <v>0</v>
      </c>
      <c r="BI1190">
        <v>0</v>
      </c>
      <c r="BJ1190" s="20">
        <v>0</v>
      </c>
      <c r="BK1190" s="23">
        <v>10060200</v>
      </c>
      <c r="BP1190" t="s">
        <v>181</v>
      </c>
      <c r="BS1190">
        <v>0</v>
      </c>
      <c r="BW1190" s="24" t="str">
        <f ca="1">VLOOKUP(BX1190,Data!B:D,3,0)</f>
        <v>김화니</v>
      </c>
      <c r="BX1190" s="24" t="str">
        <f>IFERROR(VLOOKUP(M1190, 할인점점포등록!E:I, 5, 0), M1190)</f>
        <v>제일팜</v>
      </c>
    </row>
    <row r="1191" spans="3:76" ht="16.5" customHeight="1" x14ac:dyDescent="0.3">
      <c r="C1191" t="b">
        <v>1</v>
      </c>
      <c r="E1191" t="s">
        <v>211</v>
      </c>
      <c r="F1191">
        <v>202610140012</v>
      </c>
      <c r="G1191" s="21">
        <v>46309</v>
      </c>
      <c r="H1191" t="s">
        <v>82</v>
      </c>
      <c r="I1191" t="s">
        <v>83</v>
      </c>
      <c r="J1191" s="20" t="s">
        <v>212</v>
      </c>
      <c r="K1191" s="20" t="s">
        <v>213</v>
      </c>
      <c r="L1191" t="s">
        <v>550</v>
      </c>
      <c r="M1191" s="20" t="s">
        <v>550</v>
      </c>
      <c r="O1191" t="s">
        <v>551</v>
      </c>
      <c r="P1191" t="s">
        <v>550</v>
      </c>
      <c r="R1191" t="b">
        <v>0</v>
      </c>
      <c r="S1191" t="s">
        <v>453</v>
      </c>
      <c r="T1191" t="s">
        <v>454</v>
      </c>
      <c r="U1191">
        <v>30</v>
      </c>
      <c r="V1191" t="s">
        <v>234</v>
      </c>
      <c r="W1191" t="s">
        <v>235</v>
      </c>
      <c r="X1191" t="s">
        <v>446</v>
      </c>
      <c r="Z1191" t="s">
        <v>84</v>
      </c>
      <c r="AA1191" s="1">
        <v>18900</v>
      </c>
      <c r="AB1191" s="1">
        <v>17010</v>
      </c>
      <c r="AC1191">
        <v>120</v>
      </c>
      <c r="AD1191" t="b">
        <v>1</v>
      </c>
      <c r="AE1191">
        <v>10</v>
      </c>
      <c r="AF1191" t="s">
        <v>9</v>
      </c>
      <c r="AG1191">
        <v>1</v>
      </c>
      <c r="AH1191" s="1">
        <v>17010</v>
      </c>
      <c r="AI1191" s="1">
        <v>1855636</v>
      </c>
      <c r="AJ1191" s="1">
        <v>185564</v>
      </c>
      <c r="AK1191" s="1">
        <v>2041200</v>
      </c>
      <c r="AL1191" s="2">
        <v>1855636</v>
      </c>
      <c r="AM1191" s="2">
        <v>185564</v>
      </c>
      <c r="AN1191" s="22">
        <v>2041200</v>
      </c>
      <c r="AP1191" t="s">
        <v>84</v>
      </c>
      <c r="AQ1191">
        <v>120</v>
      </c>
      <c r="AR1191" t="s">
        <v>221</v>
      </c>
      <c r="AS1191">
        <v>25001</v>
      </c>
      <c r="AT1191" t="b">
        <v>0</v>
      </c>
      <c r="AU1191" t="s">
        <v>81</v>
      </c>
      <c r="AW1191" t="s">
        <v>222</v>
      </c>
      <c r="AY1191" t="s">
        <v>85</v>
      </c>
      <c r="AZ1191" t="b">
        <v>0</v>
      </c>
      <c r="BE1191" t="b">
        <v>0</v>
      </c>
      <c r="BF1191" t="b">
        <v>0</v>
      </c>
      <c r="BI1191">
        <v>0</v>
      </c>
      <c r="BJ1191" s="20">
        <v>0</v>
      </c>
      <c r="BK1191" s="23">
        <v>2041200</v>
      </c>
      <c r="BP1191" t="s">
        <v>181</v>
      </c>
      <c r="BS1191">
        <v>0</v>
      </c>
      <c r="BW1191" s="24" t="str">
        <f ca="1">VLOOKUP(BX1191,Data!B:D,3,0)</f>
        <v>김화니</v>
      </c>
      <c r="BX1191" s="24" t="str">
        <f>IFERROR(VLOOKUP(M1191, 할인점점포등록!E:I, 5, 0), M1191)</f>
        <v>제일팜</v>
      </c>
    </row>
    <row r="1192" spans="3:76" ht="16.5" customHeight="1" x14ac:dyDescent="0.3">
      <c r="C1192" t="b">
        <v>1</v>
      </c>
      <c r="E1192" t="s">
        <v>211</v>
      </c>
      <c r="F1192">
        <v>202610140012</v>
      </c>
      <c r="G1192" s="21">
        <v>46309</v>
      </c>
      <c r="H1192" t="s">
        <v>82</v>
      </c>
      <c r="I1192" t="s">
        <v>83</v>
      </c>
      <c r="J1192" s="20" t="s">
        <v>212</v>
      </c>
      <c r="K1192" s="20" t="s">
        <v>213</v>
      </c>
      <c r="L1192" t="s">
        <v>550</v>
      </c>
      <c r="M1192" s="20" t="s">
        <v>550</v>
      </c>
      <c r="O1192" t="s">
        <v>551</v>
      </c>
      <c r="P1192" t="s">
        <v>550</v>
      </c>
      <c r="R1192" t="b">
        <v>0</v>
      </c>
      <c r="S1192" t="s">
        <v>216</v>
      </c>
      <c r="T1192" t="s">
        <v>217</v>
      </c>
      <c r="U1192">
        <v>90</v>
      </c>
      <c r="V1192" t="s">
        <v>218</v>
      </c>
      <c r="W1192" t="s">
        <v>219</v>
      </c>
      <c r="X1192" t="s">
        <v>220</v>
      </c>
      <c r="Z1192" t="s">
        <v>84</v>
      </c>
      <c r="AA1192" s="1">
        <v>36000</v>
      </c>
      <c r="AB1192" s="1">
        <v>27990</v>
      </c>
      <c r="AC1192">
        <v>126</v>
      </c>
      <c r="AD1192" t="b">
        <v>1</v>
      </c>
      <c r="AE1192">
        <v>10</v>
      </c>
      <c r="AF1192" t="s">
        <v>9</v>
      </c>
      <c r="AG1192">
        <v>1</v>
      </c>
      <c r="AH1192" s="1">
        <v>27990</v>
      </c>
      <c r="AI1192" s="1">
        <v>3206127</v>
      </c>
      <c r="AJ1192" s="1">
        <v>320613</v>
      </c>
      <c r="AK1192" s="1">
        <v>3526740</v>
      </c>
      <c r="AL1192" s="2">
        <v>3206127</v>
      </c>
      <c r="AM1192" s="2">
        <v>320613</v>
      </c>
      <c r="AN1192" s="22">
        <v>3526740</v>
      </c>
      <c r="AP1192" t="s">
        <v>84</v>
      </c>
      <c r="AQ1192">
        <v>126</v>
      </c>
      <c r="AR1192" t="s">
        <v>221</v>
      </c>
      <c r="AS1192">
        <v>26004</v>
      </c>
      <c r="AT1192" t="b">
        <v>0</v>
      </c>
      <c r="AU1192" t="s">
        <v>81</v>
      </c>
      <c r="AW1192" t="s">
        <v>222</v>
      </c>
      <c r="AY1192" t="s">
        <v>85</v>
      </c>
      <c r="AZ1192" t="b">
        <v>0</v>
      </c>
      <c r="BE1192" t="b">
        <v>0</v>
      </c>
      <c r="BF1192" t="b">
        <v>0</v>
      </c>
      <c r="BI1192">
        <v>0</v>
      </c>
      <c r="BJ1192" s="20">
        <v>0</v>
      </c>
      <c r="BK1192" s="23">
        <v>3526740</v>
      </c>
      <c r="BP1192" t="s">
        <v>181</v>
      </c>
      <c r="BS1192">
        <v>0</v>
      </c>
      <c r="BW1192" s="24" t="str">
        <f ca="1">VLOOKUP(BX1192,Data!B:D,3,0)</f>
        <v>김화니</v>
      </c>
      <c r="BX1192" s="24" t="str">
        <f>IFERROR(VLOOKUP(M1192, 할인점점포등록!E:I, 5, 0), M1192)</f>
        <v>제일팜</v>
      </c>
    </row>
    <row r="1193" spans="3:76" ht="16.5" customHeight="1" x14ac:dyDescent="0.3">
      <c r="C1193" t="b">
        <v>1</v>
      </c>
      <c r="E1193" t="s">
        <v>211</v>
      </c>
      <c r="F1193">
        <v>202610140013</v>
      </c>
      <c r="G1193" s="21">
        <v>46309</v>
      </c>
      <c r="H1193" t="s">
        <v>82</v>
      </c>
      <c r="I1193" t="s">
        <v>83</v>
      </c>
      <c r="J1193" s="20" t="s">
        <v>212</v>
      </c>
      <c r="K1193" s="20" t="s">
        <v>213</v>
      </c>
      <c r="L1193" t="s">
        <v>509</v>
      </c>
      <c r="M1193" s="20" t="s">
        <v>509</v>
      </c>
      <c r="O1193" t="s">
        <v>510</v>
      </c>
      <c r="P1193" t="s">
        <v>511</v>
      </c>
      <c r="R1193" t="b">
        <v>0</v>
      </c>
      <c r="S1193" t="s">
        <v>453</v>
      </c>
      <c r="T1193" t="s">
        <v>454</v>
      </c>
      <c r="U1193">
        <v>30</v>
      </c>
      <c r="V1193" t="s">
        <v>234</v>
      </c>
      <c r="W1193" t="s">
        <v>235</v>
      </c>
      <c r="X1193" t="s">
        <v>446</v>
      </c>
      <c r="Z1193" t="s">
        <v>84</v>
      </c>
      <c r="AA1193" s="1">
        <v>18900</v>
      </c>
      <c r="AB1193" s="1">
        <v>17010</v>
      </c>
      <c r="AC1193">
        <v>40</v>
      </c>
      <c r="AD1193" t="b">
        <v>1</v>
      </c>
      <c r="AE1193">
        <v>10</v>
      </c>
      <c r="AF1193" t="s">
        <v>9</v>
      </c>
      <c r="AG1193">
        <v>1</v>
      </c>
      <c r="AH1193" s="1">
        <v>17010</v>
      </c>
      <c r="AI1193" s="1">
        <v>618545</v>
      </c>
      <c r="AJ1193" s="1">
        <v>61855</v>
      </c>
      <c r="AK1193" s="1">
        <v>680400</v>
      </c>
      <c r="AL1193" s="2">
        <v>618545</v>
      </c>
      <c r="AM1193" s="2">
        <v>61855</v>
      </c>
      <c r="AN1193" s="22">
        <v>680400</v>
      </c>
      <c r="AP1193" t="s">
        <v>84</v>
      </c>
      <c r="AQ1193">
        <v>40</v>
      </c>
      <c r="AR1193" t="s">
        <v>221</v>
      </c>
      <c r="AS1193">
        <v>24002</v>
      </c>
      <c r="AT1193" t="b">
        <v>0</v>
      </c>
      <c r="AU1193" t="s">
        <v>81</v>
      </c>
      <c r="AW1193" t="s">
        <v>222</v>
      </c>
      <c r="AY1193" t="s">
        <v>85</v>
      </c>
      <c r="AZ1193" t="b">
        <v>0</v>
      </c>
      <c r="BE1193" t="b">
        <v>0</v>
      </c>
      <c r="BF1193" t="b">
        <v>0</v>
      </c>
      <c r="BI1193">
        <v>0</v>
      </c>
      <c r="BJ1193" s="20">
        <v>0</v>
      </c>
      <c r="BK1193" s="23">
        <v>680400</v>
      </c>
      <c r="BP1193" t="s">
        <v>181</v>
      </c>
      <c r="BS1193">
        <v>0</v>
      </c>
      <c r="BW1193" s="24" t="str">
        <f ca="1">VLOOKUP(BX1193,Data!B:D,3,0)</f>
        <v>김화니</v>
      </c>
      <c r="BX1193" s="24" t="str">
        <f>IFERROR(VLOOKUP(M1193, 할인점점포등록!E:I, 5, 0), M1193)</f>
        <v>인천약품</v>
      </c>
    </row>
    <row r="1194" spans="3:76" ht="16.5" customHeight="1" x14ac:dyDescent="0.3">
      <c r="C1194" t="b">
        <v>1</v>
      </c>
      <c r="E1194" t="s">
        <v>211</v>
      </c>
      <c r="F1194">
        <v>202610140013</v>
      </c>
      <c r="G1194" s="21">
        <v>46309</v>
      </c>
      <c r="H1194" t="s">
        <v>82</v>
      </c>
      <c r="I1194" t="s">
        <v>83</v>
      </c>
      <c r="J1194" s="20" t="s">
        <v>212</v>
      </c>
      <c r="K1194" s="20" t="s">
        <v>213</v>
      </c>
      <c r="L1194" t="s">
        <v>509</v>
      </c>
      <c r="M1194" s="20" t="s">
        <v>509</v>
      </c>
      <c r="O1194" t="s">
        <v>510</v>
      </c>
      <c r="P1194" t="s">
        <v>511</v>
      </c>
      <c r="R1194" t="b">
        <v>0</v>
      </c>
      <c r="S1194" t="s">
        <v>267</v>
      </c>
      <c r="T1194" t="s">
        <v>224</v>
      </c>
      <c r="U1194">
        <v>30</v>
      </c>
      <c r="V1194" t="s">
        <v>218</v>
      </c>
      <c r="W1194" t="s">
        <v>219</v>
      </c>
      <c r="X1194" t="s">
        <v>225</v>
      </c>
      <c r="Z1194" t="s">
        <v>84</v>
      </c>
      <c r="AA1194" s="1">
        <v>4440</v>
      </c>
      <c r="AB1194" s="1">
        <v>3996</v>
      </c>
      <c r="AC1194">
        <v>100</v>
      </c>
      <c r="AD1194" t="b">
        <v>1</v>
      </c>
      <c r="AE1194">
        <v>10</v>
      </c>
      <c r="AF1194" t="s">
        <v>9</v>
      </c>
      <c r="AG1194">
        <v>1</v>
      </c>
      <c r="AH1194" s="1">
        <v>3996</v>
      </c>
      <c r="AI1194" s="1">
        <v>363273</v>
      </c>
      <c r="AJ1194" s="1">
        <v>36327</v>
      </c>
      <c r="AK1194" s="1">
        <v>399600</v>
      </c>
      <c r="AL1194" s="2">
        <v>363273</v>
      </c>
      <c r="AM1194" s="2">
        <v>36327</v>
      </c>
      <c r="AN1194" s="22">
        <v>399600</v>
      </c>
      <c r="AP1194" t="s">
        <v>84</v>
      </c>
      <c r="AQ1194">
        <v>100</v>
      </c>
      <c r="AR1194" t="s">
        <v>221</v>
      </c>
      <c r="AS1194" t="s">
        <v>268</v>
      </c>
      <c r="AT1194" t="b">
        <v>0</v>
      </c>
      <c r="AU1194" t="s">
        <v>81</v>
      </c>
      <c r="AW1194" t="s">
        <v>222</v>
      </c>
      <c r="AY1194" t="s">
        <v>85</v>
      </c>
      <c r="AZ1194" t="b">
        <v>0</v>
      </c>
      <c r="BE1194" t="b">
        <v>0</v>
      </c>
      <c r="BF1194" t="b">
        <v>0</v>
      </c>
      <c r="BI1194">
        <v>0</v>
      </c>
      <c r="BJ1194" s="20">
        <v>0</v>
      </c>
      <c r="BK1194" s="23">
        <v>399600</v>
      </c>
      <c r="BP1194" t="s">
        <v>181</v>
      </c>
      <c r="BS1194">
        <v>0</v>
      </c>
      <c r="BW1194" s="24" t="str">
        <f ca="1">VLOOKUP(BX1194,Data!B:D,3,0)</f>
        <v>김화니</v>
      </c>
      <c r="BX1194" s="24" t="str">
        <f>IFERROR(VLOOKUP(M1194, 할인점점포등록!E:I, 5, 0), M1194)</f>
        <v>인천약품</v>
      </c>
    </row>
    <row r="1195" spans="3:76" ht="16.5" customHeight="1" x14ac:dyDescent="0.3">
      <c r="C1195" t="b">
        <v>1</v>
      </c>
      <c r="E1195" t="s">
        <v>211</v>
      </c>
      <c r="F1195">
        <v>202610140013</v>
      </c>
      <c r="G1195" s="21">
        <v>46309</v>
      </c>
      <c r="H1195" t="s">
        <v>82</v>
      </c>
      <c r="I1195" t="s">
        <v>83</v>
      </c>
      <c r="J1195" s="20" t="s">
        <v>212</v>
      </c>
      <c r="K1195" s="20" t="s">
        <v>213</v>
      </c>
      <c r="L1195" t="s">
        <v>509</v>
      </c>
      <c r="M1195" s="20" t="s">
        <v>509</v>
      </c>
      <c r="O1195" t="s">
        <v>510</v>
      </c>
      <c r="P1195" t="s">
        <v>511</v>
      </c>
      <c r="R1195" t="b">
        <v>0</v>
      </c>
      <c r="S1195" t="s">
        <v>423</v>
      </c>
      <c r="T1195" t="s">
        <v>424</v>
      </c>
      <c r="U1195">
        <v>28</v>
      </c>
      <c r="V1195" t="s">
        <v>234</v>
      </c>
      <c r="W1195" t="s">
        <v>235</v>
      </c>
      <c r="X1195" t="s">
        <v>236</v>
      </c>
      <c r="Z1195" t="s">
        <v>84</v>
      </c>
      <c r="AA1195" s="1">
        <v>30800</v>
      </c>
      <c r="AB1195" s="1">
        <v>27720</v>
      </c>
      <c r="AC1195">
        <v>30</v>
      </c>
      <c r="AD1195" t="b">
        <v>1</v>
      </c>
      <c r="AE1195">
        <v>10</v>
      </c>
      <c r="AF1195" t="s">
        <v>9</v>
      </c>
      <c r="AG1195">
        <v>1</v>
      </c>
      <c r="AH1195" s="1">
        <v>27720</v>
      </c>
      <c r="AI1195" s="1">
        <v>756000</v>
      </c>
      <c r="AJ1195" s="1">
        <v>75600</v>
      </c>
      <c r="AK1195" s="1">
        <v>831600</v>
      </c>
      <c r="AL1195" s="2">
        <v>756000</v>
      </c>
      <c r="AM1195" s="2">
        <v>75600</v>
      </c>
      <c r="AN1195" s="22">
        <v>831600</v>
      </c>
      <c r="AP1195" t="s">
        <v>84</v>
      </c>
      <c r="AQ1195">
        <v>30</v>
      </c>
      <c r="AR1195" t="s">
        <v>221</v>
      </c>
      <c r="AS1195">
        <v>26001</v>
      </c>
      <c r="AT1195" t="b">
        <v>0</v>
      </c>
      <c r="AU1195" t="s">
        <v>81</v>
      </c>
      <c r="AW1195" t="s">
        <v>222</v>
      </c>
      <c r="AY1195" t="s">
        <v>85</v>
      </c>
      <c r="AZ1195" t="b">
        <v>0</v>
      </c>
      <c r="BE1195" t="b">
        <v>0</v>
      </c>
      <c r="BF1195" t="b">
        <v>0</v>
      </c>
      <c r="BI1195">
        <v>0</v>
      </c>
      <c r="BJ1195" s="20">
        <v>0</v>
      </c>
      <c r="BK1195" s="23">
        <v>831600</v>
      </c>
      <c r="BP1195" t="s">
        <v>181</v>
      </c>
      <c r="BS1195">
        <v>0</v>
      </c>
      <c r="BW1195" s="24" t="str">
        <f ca="1">VLOOKUP(BX1195,Data!B:D,3,0)</f>
        <v>김화니</v>
      </c>
      <c r="BX1195" s="24" t="str">
        <f>IFERROR(VLOOKUP(M1195, 할인점점포등록!E:I, 5, 0), M1195)</f>
        <v>인천약품</v>
      </c>
    </row>
    <row r="1196" spans="3:76" ht="16.5" customHeight="1" x14ac:dyDescent="0.3">
      <c r="C1196" t="b">
        <v>1</v>
      </c>
      <c r="E1196" t="s">
        <v>211</v>
      </c>
      <c r="F1196">
        <v>202610140013</v>
      </c>
      <c r="G1196" s="21">
        <v>46309</v>
      </c>
      <c r="H1196" t="s">
        <v>82</v>
      </c>
      <c r="I1196" t="s">
        <v>83</v>
      </c>
      <c r="J1196" s="20" t="s">
        <v>212</v>
      </c>
      <c r="K1196" s="20" t="s">
        <v>213</v>
      </c>
      <c r="L1196" t="s">
        <v>509</v>
      </c>
      <c r="M1196" s="20" t="s">
        <v>509</v>
      </c>
      <c r="O1196" t="s">
        <v>510</v>
      </c>
      <c r="P1196" t="s">
        <v>511</v>
      </c>
      <c r="R1196" t="b">
        <v>0</v>
      </c>
      <c r="S1196" t="s">
        <v>249</v>
      </c>
      <c r="T1196" t="s">
        <v>250</v>
      </c>
      <c r="U1196">
        <v>30</v>
      </c>
      <c r="V1196" t="s">
        <v>234</v>
      </c>
      <c r="W1196" t="s">
        <v>235</v>
      </c>
      <c r="X1196" t="s">
        <v>236</v>
      </c>
      <c r="Z1196" t="s">
        <v>84</v>
      </c>
      <c r="AA1196" s="1">
        <v>18000</v>
      </c>
      <c r="AB1196" s="1">
        <v>16200</v>
      </c>
      <c r="AC1196">
        <v>100</v>
      </c>
      <c r="AD1196" t="b">
        <v>1</v>
      </c>
      <c r="AE1196">
        <v>10</v>
      </c>
      <c r="AF1196" t="s">
        <v>9</v>
      </c>
      <c r="AG1196">
        <v>1</v>
      </c>
      <c r="AH1196" s="1">
        <v>16200</v>
      </c>
      <c r="AI1196" s="1">
        <v>1472727</v>
      </c>
      <c r="AJ1196" s="1">
        <v>147273</v>
      </c>
      <c r="AK1196" s="1">
        <v>1620000</v>
      </c>
      <c r="AL1196" s="2">
        <v>1472727</v>
      </c>
      <c r="AM1196" s="2">
        <v>147273</v>
      </c>
      <c r="AN1196" s="22">
        <v>1620000</v>
      </c>
      <c r="AP1196" t="s">
        <v>84</v>
      </c>
      <c r="AQ1196">
        <v>100</v>
      </c>
      <c r="AR1196" t="s">
        <v>221</v>
      </c>
      <c r="AS1196">
        <v>26001</v>
      </c>
      <c r="AT1196" t="b">
        <v>0</v>
      </c>
      <c r="AU1196" t="s">
        <v>81</v>
      </c>
      <c r="AW1196" t="s">
        <v>222</v>
      </c>
      <c r="AY1196" t="s">
        <v>85</v>
      </c>
      <c r="AZ1196" t="b">
        <v>0</v>
      </c>
      <c r="BE1196" t="b">
        <v>0</v>
      </c>
      <c r="BF1196" t="b">
        <v>0</v>
      </c>
      <c r="BI1196">
        <v>0</v>
      </c>
      <c r="BJ1196" s="20">
        <v>0</v>
      </c>
      <c r="BK1196" s="23">
        <v>1620000</v>
      </c>
      <c r="BP1196" t="s">
        <v>181</v>
      </c>
      <c r="BS1196">
        <v>0</v>
      </c>
      <c r="BW1196" s="24" t="str">
        <f ca="1">VLOOKUP(BX1196,Data!B:D,3,0)</f>
        <v>김화니</v>
      </c>
      <c r="BX1196" s="24" t="str">
        <f>IFERROR(VLOOKUP(M1196, 할인점점포등록!E:I, 5, 0), M1196)</f>
        <v>인천약품</v>
      </c>
    </row>
    <row r="1197" spans="3:76" ht="16.5" customHeight="1" x14ac:dyDescent="0.3">
      <c r="C1197" t="b">
        <v>1</v>
      </c>
      <c r="E1197" t="s">
        <v>211</v>
      </c>
      <c r="F1197">
        <v>202610140013</v>
      </c>
      <c r="G1197" s="21">
        <v>46309</v>
      </c>
      <c r="H1197" t="s">
        <v>82</v>
      </c>
      <c r="I1197" t="s">
        <v>83</v>
      </c>
      <c r="J1197" s="20" t="s">
        <v>212</v>
      </c>
      <c r="K1197" s="20" t="s">
        <v>213</v>
      </c>
      <c r="L1197" t="s">
        <v>509</v>
      </c>
      <c r="M1197" s="20" t="s">
        <v>509</v>
      </c>
      <c r="O1197" t="s">
        <v>510</v>
      </c>
      <c r="P1197" t="s">
        <v>511</v>
      </c>
      <c r="R1197" t="b">
        <v>0</v>
      </c>
      <c r="S1197" t="s">
        <v>477</v>
      </c>
      <c r="T1197" t="s">
        <v>478</v>
      </c>
      <c r="U1197">
        <v>28</v>
      </c>
      <c r="V1197" t="s">
        <v>234</v>
      </c>
      <c r="W1197" t="s">
        <v>235</v>
      </c>
      <c r="X1197" t="s">
        <v>236</v>
      </c>
      <c r="Z1197" t="s">
        <v>84</v>
      </c>
      <c r="AA1197" s="1">
        <v>25452</v>
      </c>
      <c r="AB1197" s="1">
        <v>22907</v>
      </c>
      <c r="AC1197">
        <v>40</v>
      </c>
      <c r="AD1197" t="b">
        <v>1</v>
      </c>
      <c r="AE1197">
        <v>10</v>
      </c>
      <c r="AF1197" t="s">
        <v>9</v>
      </c>
      <c r="AG1197">
        <v>1</v>
      </c>
      <c r="AH1197" s="1">
        <v>22907</v>
      </c>
      <c r="AI1197" s="1">
        <v>832982</v>
      </c>
      <c r="AJ1197" s="1">
        <v>83298</v>
      </c>
      <c r="AK1197" s="1">
        <v>916280</v>
      </c>
      <c r="AL1197" s="2">
        <v>832982</v>
      </c>
      <c r="AM1197" s="2">
        <v>83298</v>
      </c>
      <c r="AN1197" s="22">
        <v>916280</v>
      </c>
      <c r="AP1197" t="s">
        <v>84</v>
      </c>
      <c r="AQ1197">
        <v>40</v>
      </c>
      <c r="AR1197" t="s">
        <v>221</v>
      </c>
      <c r="AS1197">
        <v>24002</v>
      </c>
      <c r="AT1197" t="b">
        <v>0</v>
      </c>
      <c r="AU1197" t="s">
        <v>81</v>
      </c>
      <c r="AW1197" t="s">
        <v>222</v>
      </c>
      <c r="AY1197" t="s">
        <v>85</v>
      </c>
      <c r="AZ1197" t="b">
        <v>0</v>
      </c>
      <c r="BE1197" t="b">
        <v>0</v>
      </c>
      <c r="BF1197" t="b">
        <v>0</v>
      </c>
      <c r="BI1197">
        <v>0</v>
      </c>
      <c r="BJ1197" s="20">
        <v>0</v>
      </c>
      <c r="BK1197" s="23">
        <v>916280</v>
      </c>
      <c r="BP1197" t="s">
        <v>181</v>
      </c>
      <c r="BS1197">
        <v>0</v>
      </c>
      <c r="BW1197" s="24" t="str">
        <f ca="1">VLOOKUP(BX1197,Data!B:D,3,0)</f>
        <v>김화니</v>
      </c>
      <c r="BX1197" s="24" t="str">
        <f>IFERROR(VLOOKUP(M1197, 할인점점포등록!E:I, 5, 0), M1197)</f>
        <v>인천약품</v>
      </c>
    </row>
    <row r="1198" spans="3:76" ht="16.5" customHeight="1" x14ac:dyDescent="0.3">
      <c r="C1198" t="b">
        <v>1</v>
      </c>
      <c r="E1198" t="s">
        <v>211</v>
      </c>
      <c r="F1198">
        <v>202610140013</v>
      </c>
      <c r="G1198" s="21">
        <v>46309</v>
      </c>
      <c r="H1198" t="s">
        <v>82</v>
      </c>
      <c r="I1198" t="s">
        <v>83</v>
      </c>
      <c r="J1198" s="20" t="s">
        <v>212</v>
      </c>
      <c r="K1198" s="20" t="s">
        <v>213</v>
      </c>
      <c r="L1198" t="s">
        <v>509</v>
      </c>
      <c r="M1198" s="20" t="s">
        <v>509</v>
      </c>
      <c r="O1198" t="s">
        <v>510</v>
      </c>
      <c r="P1198" t="s">
        <v>511</v>
      </c>
      <c r="R1198" t="b">
        <v>0</v>
      </c>
      <c r="S1198" t="s">
        <v>294</v>
      </c>
      <c r="T1198" t="s">
        <v>295</v>
      </c>
      <c r="U1198">
        <v>21</v>
      </c>
      <c r="V1198" t="s">
        <v>218</v>
      </c>
      <c r="W1198" t="s">
        <v>219</v>
      </c>
      <c r="X1198" t="s">
        <v>225</v>
      </c>
      <c r="Z1198" t="s">
        <v>84</v>
      </c>
      <c r="AA1198" s="1">
        <v>25200</v>
      </c>
      <c r="AB1198" s="1">
        <v>22680</v>
      </c>
      <c r="AC1198">
        <v>100</v>
      </c>
      <c r="AD1198" t="b">
        <v>1</v>
      </c>
      <c r="AE1198">
        <v>10</v>
      </c>
      <c r="AF1198" t="s">
        <v>9</v>
      </c>
      <c r="AG1198">
        <v>1</v>
      </c>
      <c r="AH1198" s="1">
        <v>22680</v>
      </c>
      <c r="AI1198" s="1">
        <v>2061818</v>
      </c>
      <c r="AJ1198" s="1">
        <v>206182</v>
      </c>
      <c r="AK1198" s="1">
        <v>2268000</v>
      </c>
      <c r="AL1198" s="2">
        <v>2061818</v>
      </c>
      <c r="AM1198" s="2">
        <v>206182</v>
      </c>
      <c r="AN1198" s="22">
        <v>2268000</v>
      </c>
      <c r="AP1198" t="s">
        <v>84</v>
      </c>
      <c r="AQ1198">
        <v>100</v>
      </c>
      <c r="AR1198" t="s">
        <v>221</v>
      </c>
      <c r="AS1198">
        <v>26005</v>
      </c>
      <c r="AT1198" t="b">
        <v>0</v>
      </c>
      <c r="AU1198" t="s">
        <v>81</v>
      </c>
      <c r="AW1198" t="s">
        <v>222</v>
      </c>
      <c r="AY1198" t="s">
        <v>85</v>
      </c>
      <c r="AZ1198" t="b">
        <v>0</v>
      </c>
      <c r="BE1198" t="b">
        <v>0</v>
      </c>
      <c r="BF1198" t="b">
        <v>0</v>
      </c>
      <c r="BI1198">
        <v>0</v>
      </c>
      <c r="BJ1198" s="20">
        <v>0</v>
      </c>
      <c r="BK1198" s="23">
        <v>2268000</v>
      </c>
      <c r="BP1198" t="s">
        <v>181</v>
      </c>
      <c r="BS1198">
        <v>0</v>
      </c>
      <c r="BW1198" s="24" t="str">
        <f ca="1">VLOOKUP(BX1198,Data!B:D,3,0)</f>
        <v>김화니</v>
      </c>
      <c r="BX1198" s="24" t="str">
        <f>IFERROR(VLOOKUP(M1198, 할인점점포등록!E:I, 5, 0), M1198)</f>
        <v>인천약품</v>
      </c>
    </row>
    <row r="1199" spans="3:76" ht="16.5" customHeight="1" x14ac:dyDescent="0.3">
      <c r="C1199" t="b">
        <v>1</v>
      </c>
      <c r="E1199" t="s">
        <v>211</v>
      </c>
      <c r="F1199">
        <v>202610140013</v>
      </c>
      <c r="G1199" s="21">
        <v>46309</v>
      </c>
      <c r="H1199" t="s">
        <v>82</v>
      </c>
      <c r="I1199" t="s">
        <v>83</v>
      </c>
      <c r="J1199" s="20" t="s">
        <v>212</v>
      </c>
      <c r="K1199" s="20" t="s">
        <v>213</v>
      </c>
      <c r="L1199" t="s">
        <v>509</v>
      </c>
      <c r="M1199" s="20" t="s">
        <v>509</v>
      </c>
      <c r="O1199" t="s">
        <v>510</v>
      </c>
      <c r="P1199" t="s">
        <v>511</v>
      </c>
      <c r="R1199" t="b">
        <v>0</v>
      </c>
      <c r="S1199" t="s">
        <v>391</v>
      </c>
      <c r="T1199" t="s">
        <v>297</v>
      </c>
      <c r="U1199">
        <v>30</v>
      </c>
      <c r="V1199" t="s">
        <v>234</v>
      </c>
      <c r="W1199" t="s">
        <v>235</v>
      </c>
      <c r="X1199" t="s">
        <v>236</v>
      </c>
      <c r="Z1199" t="s">
        <v>84</v>
      </c>
      <c r="AA1199" s="1">
        <v>4350</v>
      </c>
      <c r="AB1199" s="1">
        <v>3915</v>
      </c>
      <c r="AC1199">
        <v>10</v>
      </c>
      <c r="AD1199" t="b">
        <v>1</v>
      </c>
      <c r="AE1199">
        <v>10</v>
      </c>
      <c r="AF1199" t="s">
        <v>9</v>
      </c>
      <c r="AG1199">
        <v>1</v>
      </c>
      <c r="AH1199" s="1">
        <v>3915</v>
      </c>
      <c r="AI1199" s="1">
        <v>35591</v>
      </c>
      <c r="AJ1199" s="1">
        <v>3559</v>
      </c>
      <c r="AK1199" s="1">
        <v>39150</v>
      </c>
      <c r="AL1199" s="2">
        <v>35591</v>
      </c>
      <c r="AM1199" s="2">
        <v>3559</v>
      </c>
      <c r="AN1199" s="22">
        <v>39150</v>
      </c>
      <c r="AP1199" t="s">
        <v>84</v>
      </c>
      <c r="AQ1199">
        <v>10</v>
      </c>
      <c r="AR1199" t="s">
        <v>221</v>
      </c>
      <c r="AS1199" t="s">
        <v>237</v>
      </c>
      <c r="AT1199" t="b">
        <v>0</v>
      </c>
      <c r="AU1199" t="s">
        <v>81</v>
      </c>
      <c r="AW1199" t="s">
        <v>222</v>
      </c>
      <c r="AY1199" t="s">
        <v>85</v>
      </c>
      <c r="AZ1199" t="b">
        <v>0</v>
      </c>
      <c r="BE1199" t="b">
        <v>0</v>
      </c>
      <c r="BF1199" t="b">
        <v>0</v>
      </c>
      <c r="BI1199">
        <v>0</v>
      </c>
      <c r="BJ1199" s="20">
        <v>0</v>
      </c>
      <c r="BK1199" s="23">
        <v>39150</v>
      </c>
      <c r="BP1199" t="s">
        <v>181</v>
      </c>
      <c r="BS1199">
        <v>0</v>
      </c>
      <c r="BW1199" s="24" t="str">
        <f ca="1">VLOOKUP(BX1199,Data!B:D,3,0)</f>
        <v>김화니</v>
      </c>
      <c r="BX1199" s="24" t="str">
        <f>IFERROR(VLOOKUP(M1199, 할인점점포등록!E:I, 5, 0), M1199)</f>
        <v>인천약품</v>
      </c>
    </row>
    <row r="1200" spans="3:76" ht="16.5" customHeight="1" x14ac:dyDescent="0.3">
      <c r="C1200" t="b">
        <v>1</v>
      </c>
      <c r="E1200" t="s">
        <v>211</v>
      </c>
      <c r="F1200">
        <v>202610140013</v>
      </c>
      <c r="G1200" s="21">
        <v>46309</v>
      </c>
      <c r="H1200" t="s">
        <v>82</v>
      </c>
      <c r="I1200" t="s">
        <v>83</v>
      </c>
      <c r="J1200" s="20" t="s">
        <v>212</v>
      </c>
      <c r="K1200" s="20" t="s">
        <v>213</v>
      </c>
      <c r="L1200" t="s">
        <v>509</v>
      </c>
      <c r="M1200" s="20" t="s">
        <v>509</v>
      </c>
      <c r="O1200" t="s">
        <v>510</v>
      </c>
      <c r="P1200" t="s">
        <v>511</v>
      </c>
      <c r="R1200" t="b">
        <v>0</v>
      </c>
      <c r="S1200" t="s">
        <v>334</v>
      </c>
      <c r="T1200" t="s">
        <v>335</v>
      </c>
      <c r="U1200">
        <v>1</v>
      </c>
      <c r="V1200" t="s">
        <v>218</v>
      </c>
      <c r="W1200" t="s">
        <v>256</v>
      </c>
      <c r="X1200" t="s">
        <v>336</v>
      </c>
      <c r="Z1200" t="s">
        <v>84</v>
      </c>
      <c r="AA1200" s="1">
        <v>8400</v>
      </c>
      <c r="AB1200" s="1">
        <v>7560</v>
      </c>
      <c r="AC1200">
        <v>60</v>
      </c>
      <c r="AD1200" t="b">
        <v>1</v>
      </c>
      <c r="AE1200">
        <v>10</v>
      </c>
      <c r="AF1200" t="s">
        <v>9</v>
      </c>
      <c r="AG1200">
        <v>1</v>
      </c>
      <c r="AH1200" s="1">
        <v>7560</v>
      </c>
      <c r="AI1200" s="1">
        <v>412364</v>
      </c>
      <c r="AJ1200" s="1">
        <v>41236</v>
      </c>
      <c r="AK1200" s="1">
        <v>453600</v>
      </c>
      <c r="AL1200" s="2">
        <v>412364</v>
      </c>
      <c r="AM1200" s="2">
        <v>41236</v>
      </c>
      <c r="AN1200" s="22">
        <v>453600</v>
      </c>
      <c r="AP1200" t="s">
        <v>84</v>
      </c>
      <c r="AQ1200">
        <v>60</v>
      </c>
      <c r="AR1200" t="s">
        <v>221</v>
      </c>
      <c r="AS1200">
        <v>25003</v>
      </c>
      <c r="AT1200" t="b">
        <v>0</v>
      </c>
      <c r="AU1200" t="s">
        <v>81</v>
      </c>
      <c r="AW1200" t="s">
        <v>222</v>
      </c>
      <c r="AY1200" t="s">
        <v>85</v>
      </c>
      <c r="AZ1200" t="b">
        <v>0</v>
      </c>
      <c r="BE1200" t="b">
        <v>0</v>
      </c>
      <c r="BF1200" t="b">
        <v>0</v>
      </c>
      <c r="BI1200">
        <v>0</v>
      </c>
      <c r="BJ1200" s="20">
        <v>0</v>
      </c>
      <c r="BK1200" s="23">
        <v>453600</v>
      </c>
      <c r="BP1200" t="s">
        <v>181</v>
      </c>
      <c r="BS1200">
        <v>0</v>
      </c>
      <c r="BW1200" s="24" t="str">
        <f ca="1">VLOOKUP(BX1200,Data!B:D,3,0)</f>
        <v>김화니</v>
      </c>
      <c r="BX1200" s="24" t="str">
        <f>IFERROR(VLOOKUP(M1200, 할인점점포등록!E:I, 5, 0), M1200)</f>
        <v>인천약품</v>
      </c>
    </row>
    <row r="1201" spans="3:76" ht="16.5" customHeight="1" x14ac:dyDescent="0.3">
      <c r="C1201" t="b">
        <v>1</v>
      </c>
      <c r="E1201" t="s">
        <v>211</v>
      </c>
      <c r="F1201">
        <v>202610140013</v>
      </c>
      <c r="G1201" s="21">
        <v>46309</v>
      </c>
      <c r="H1201" t="s">
        <v>82</v>
      </c>
      <c r="I1201" t="s">
        <v>83</v>
      </c>
      <c r="J1201" s="20" t="s">
        <v>212</v>
      </c>
      <c r="K1201" s="20" t="s">
        <v>213</v>
      </c>
      <c r="L1201" t="s">
        <v>509</v>
      </c>
      <c r="M1201" s="20" t="s">
        <v>509</v>
      </c>
      <c r="O1201" t="s">
        <v>510</v>
      </c>
      <c r="P1201" t="s">
        <v>511</v>
      </c>
      <c r="R1201" t="b">
        <v>0</v>
      </c>
      <c r="S1201" t="s">
        <v>414</v>
      </c>
      <c r="T1201" t="s">
        <v>395</v>
      </c>
      <c r="U1201">
        <v>500</v>
      </c>
      <c r="V1201" t="s">
        <v>234</v>
      </c>
      <c r="W1201" t="s">
        <v>235</v>
      </c>
      <c r="X1201" t="s">
        <v>236</v>
      </c>
      <c r="Z1201" t="s">
        <v>84</v>
      </c>
      <c r="AA1201" s="1">
        <v>62500</v>
      </c>
      <c r="AB1201" s="1">
        <v>56250</v>
      </c>
      <c r="AC1201">
        <v>20</v>
      </c>
      <c r="AD1201" t="b">
        <v>1</v>
      </c>
      <c r="AE1201">
        <v>10</v>
      </c>
      <c r="AF1201" t="s">
        <v>9</v>
      </c>
      <c r="AG1201">
        <v>1</v>
      </c>
      <c r="AH1201" s="1">
        <v>56250</v>
      </c>
      <c r="AI1201" s="1">
        <v>1022727</v>
      </c>
      <c r="AJ1201" s="1">
        <v>102273</v>
      </c>
      <c r="AK1201" s="1">
        <v>1125000</v>
      </c>
      <c r="AL1201" s="2">
        <v>1022727</v>
      </c>
      <c r="AM1201" s="2">
        <v>102273</v>
      </c>
      <c r="AN1201" s="22">
        <v>1125000</v>
      </c>
      <c r="AP1201" t="s">
        <v>84</v>
      </c>
      <c r="AQ1201">
        <v>20</v>
      </c>
      <c r="AR1201" t="s">
        <v>221</v>
      </c>
      <c r="AS1201" t="s">
        <v>271</v>
      </c>
      <c r="AT1201" t="b">
        <v>0</v>
      </c>
      <c r="AU1201" t="s">
        <v>81</v>
      </c>
      <c r="AW1201" t="s">
        <v>222</v>
      </c>
      <c r="AY1201" t="s">
        <v>85</v>
      </c>
      <c r="AZ1201" t="b">
        <v>0</v>
      </c>
      <c r="BE1201" t="b">
        <v>0</v>
      </c>
      <c r="BF1201" t="b">
        <v>0</v>
      </c>
      <c r="BI1201">
        <v>0</v>
      </c>
      <c r="BJ1201" s="20">
        <v>0</v>
      </c>
      <c r="BK1201" s="23">
        <v>1125000</v>
      </c>
      <c r="BP1201" t="s">
        <v>181</v>
      </c>
      <c r="BS1201">
        <v>0</v>
      </c>
      <c r="BW1201" s="24" t="str">
        <f ca="1">VLOOKUP(BX1201,Data!B:D,3,0)</f>
        <v>김화니</v>
      </c>
      <c r="BX1201" s="24" t="str">
        <f>IFERROR(VLOOKUP(M1201, 할인점점포등록!E:I, 5, 0), M1201)</f>
        <v>인천약품</v>
      </c>
    </row>
    <row r="1202" spans="3:76" ht="16.5" customHeight="1" x14ac:dyDescent="0.3">
      <c r="C1202" t="b">
        <v>1</v>
      </c>
      <c r="E1202" t="s">
        <v>211</v>
      </c>
      <c r="F1202">
        <v>202610140013</v>
      </c>
      <c r="G1202" s="21">
        <v>46309</v>
      </c>
      <c r="H1202" t="s">
        <v>82</v>
      </c>
      <c r="I1202" t="s">
        <v>83</v>
      </c>
      <c r="J1202" s="20" t="s">
        <v>212</v>
      </c>
      <c r="K1202" s="20" t="s">
        <v>213</v>
      </c>
      <c r="L1202" t="s">
        <v>509</v>
      </c>
      <c r="M1202" s="20" t="s">
        <v>509</v>
      </c>
      <c r="O1202" t="s">
        <v>510</v>
      </c>
      <c r="P1202" t="s">
        <v>511</v>
      </c>
      <c r="R1202" t="b">
        <v>0</v>
      </c>
      <c r="S1202" t="s">
        <v>290</v>
      </c>
      <c r="T1202" t="s">
        <v>291</v>
      </c>
      <c r="U1202">
        <v>30</v>
      </c>
      <c r="V1202" t="s">
        <v>234</v>
      </c>
      <c r="W1202" t="s">
        <v>235</v>
      </c>
      <c r="X1202" t="s">
        <v>236</v>
      </c>
      <c r="Z1202" t="s">
        <v>84</v>
      </c>
      <c r="AA1202" s="1">
        <v>21000</v>
      </c>
      <c r="AB1202" s="1">
        <v>18900</v>
      </c>
      <c r="AC1202">
        <v>20</v>
      </c>
      <c r="AD1202" t="b">
        <v>1</v>
      </c>
      <c r="AE1202">
        <v>10</v>
      </c>
      <c r="AF1202" t="s">
        <v>9</v>
      </c>
      <c r="AG1202">
        <v>1</v>
      </c>
      <c r="AH1202" s="1">
        <v>18900</v>
      </c>
      <c r="AI1202" s="1">
        <v>343636</v>
      </c>
      <c r="AJ1202" s="1">
        <v>34364</v>
      </c>
      <c r="AK1202" s="1">
        <v>378000</v>
      </c>
      <c r="AL1202" s="2">
        <v>343636</v>
      </c>
      <c r="AM1202" s="2">
        <v>34364</v>
      </c>
      <c r="AN1202" s="22">
        <v>378000</v>
      </c>
      <c r="AP1202" t="s">
        <v>84</v>
      </c>
      <c r="AQ1202">
        <v>20</v>
      </c>
      <c r="AR1202" t="s">
        <v>221</v>
      </c>
      <c r="AS1202">
        <v>26001</v>
      </c>
      <c r="AT1202" t="b">
        <v>0</v>
      </c>
      <c r="AU1202" t="s">
        <v>81</v>
      </c>
      <c r="AW1202" t="s">
        <v>222</v>
      </c>
      <c r="AY1202" t="s">
        <v>85</v>
      </c>
      <c r="AZ1202" t="b">
        <v>0</v>
      </c>
      <c r="BE1202" t="b">
        <v>0</v>
      </c>
      <c r="BF1202" t="b">
        <v>0</v>
      </c>
      <c r="BI1202">
        <v>0</v>
      </c>
      <c r="BJ1202" s="20">
        <v>0</v>
      </c>
      <c r="BK1202" s="23">
        <v>378000</v>
      </c>
      <c r="BP1202" t="s">
        <v>181</v>
      </c>
      <c r="BS1202">
        <v>0</v>
      </c>
      <c r="BW1202" s="24" t="str">
        <f ca="1">VLOOKUP(BX1202,Data!B:D,3,0)</f>
        <v>김화니</v>
      </c>
      <c r="BX1202" s="24" t="str">
        <f>IFERROR(VLOOKUP(M1202, 할인점점포등록!E:I, 5, 0), M1202)</f>
        <v>인천약품</v>
      </c>
    </row>
    <row r="1203" spans="3:76" ht="16.5" customHeight="1" x14ac:dyDescent="0.3">
      <c r="C1203" t="b">
        <v>1</v>
      </c>
      <c r="E1203" t="s">
        <v>211</v>
      </c>
      <c r="F1203">
        <v>202610140013</v>
      </c>
      <c r="G1203" s="21">
        <v>46309</v>
      </c>
      <c r="H1203" t="s">
        <v>82</v>
      </c>
      <c r="I1203" t="s">
        <v>83</v>
      </c>
      <c r="J1203" s="20" t="s">
        <v>212</v>
      </c>
      <c r="K1203" s="20" t="s">
        <v>213</v>
      </c>
      <c r="L1203" t="s">
        <v>509</v>
      </c>
      <c r="M1203" s="20" t="s">
        <v>509</v>
      </c>
      <c r="O1203" t="s">
        <v>510</v>
      </c>
      <c r="P1203" t="s">
        <v>511</v>
      </c>
      <c r="R1203" t="b">
        <v>0</v>
      </c>
      <c r="S1203" t="s">
        <v>512</v>
      </c>
      <c r="T1203" t="s">
        <v>436</v>
      </c>
      <c r="U1203">
        <v>300</v>
      </c>
      <c r="V1203" t="s">
        <v>234</v>
      </c>
      <c r="W1203" t="s">
        <v>235</v>
      </c>
      <c r="X1203" t="s">
        <v>236</v>
      </c>
      <c r="Z1203" t="s">
        <v>84</v>
      </c>
      <c r="AA1203" s="1">
        <v>296700</v>
      </c>
      <c r="AB1203" s="1">
        <v>267030</v>
      </c>
      <c r="AC1203">
        <v>20</v>
      </c>
      <c r="AD1203" t="b">
        <v>1</v>
      </c>
      <c r="AE1203">
        <v>10</v>
      </c>
      <c r="AF1203" t="s">
        <v>9</v>
      </c>
      <c r="AG1203">
        <v>1</v>
      </c>
      <c r="AH1203" s="1">
        <v>267030</v>
      </c>
      <c r="AI1203" s="1">
        <v>4855091</v>
      </c>
      <c r="AJ1203" s="1">
        <v>485509</v>
      </c>
      <c r="AK1203" s="1">
        <v>5340600</v>
      </c>
      <c r="AL1203" s="2">
        <v>4855091</v>
      </c>
      <c r="AM1203" s="2">
        <v>485509</v>
      </c>
      <c r="AN1203" s="22">
        <v>5340600</v>
      </c>
      <c r="AP1203" t="s">
        <v>84</v>
      </c>
      <c r="AQ1203">
        <v>20</v>
      </c>
      <c r="AR1203" t="s">
        <v>221</v>
      </c>
      <c r="AS1203" t="s">
        <v>239</v>
      </c>
      <c r="AT1203" t="b">
        <v>0</v>
      </c>
      <c r="AU1203" t="s">
        <v>81</v>
      </c>
      <c r="AW1203" t="s">
        <v>222</v>
      </c>
      <c r="AY1203" t="s">
        <v>85</v>
      </c>
      <c r="AZ1203" t="b">
        <v>0</v>
      </c>
      <c r="BE1203" t="b">
        <v>0</v>
      </c>
      <c r="BF1203" t="b">
        <v>0</v>
      </c>
      <c r="BI1203">
        <v>0</v>
      </c>
      <c r="BJ1203" s="20">
        <v>0</v>
      </c>
      <c r="BK1203" s="23">
        <v>5340600</v>
      </c>
      <c r="BP1203" t="s">
        <v>181</v>
      </c>
      <c r="BS1203">
        <v>0</v>
      </c>
      <c r="BW1203" s="24" t="str">
        <f ca="1">VLOOKUP(BX1203,Data!B:D,3,0)</f>
        <v>김화니</v>
      </c>
      <c r="BX1203" s="24" t="str">
        <f>IFERROR(VLOOKUP(M1203, 할인점점포등록!E:I, 5, 0), M1203)</f>
        <v>인천약품</v>
      </c>
    </row>
    <row r="1204" spans="3:76" ht="16.5" customHeight="1" x14ac:dyDescent="0.3">
      <c r="C1204" t="b">
        <v>1</v>
      </c>
      <c r="E1204" t="s">
        <v>211</v>
      </c>
      <c r="F1204">
        <v>202610140013</v>
      </c>
      <c r="G1204" s="21">
        <v>46309</v>
      </c>
      <c r="H1204" t="s">
        <v>82</v>
      </c>
      <c r="I1204" t="s">
        <v>83</v>
      </c>
      <c r="J1204" s="20" t="s">
        <v>212</v>
      </c>
      <c r="K1204" s="20" t="s">
        <v>213</v>
      </c>
      <c r="L1204" t="s">
        <v>509</v>
      </c>
      <c r="M1204" s="20" t="s">
        <v>509</v>
      </c>
      <c r="O1204" t="s">
        <v>510</v>
      </c>
      <c r="P1204" t="s">
        <v>511</v>
      </c>
      <c r="R1204" t="b">
        <v>0</v>
      </c>
      <c r="S1204" t="s">
        <v>435</v>
      </c>
      <c r="T1204" t="s">
        <v>436</v>
      </c>
      <c r="U1204">
        <v>30</v>
      </c>
      <c r="V1204" t="s">
        <v>234</v>
      </c>
      <c r="W1204" t="s">
        <v>235</v>
      </c>
      <c r="X1204" t="s">
        <v>236</v>
      </c>
      <c r="Z1204" t="s">
        <v>84</v>
      </c>
      <c r="AA1204" s="1">
        <v>29670</v>
      </c>
      <c r="AB1204" s="1">
        <v>26703</v>
      </c>
      <c r="AC1204">
        <v>30</v>
      </c>
      <c r="AD1204" t="b">
        <v>1</v>
      </c>
      <c r="AE1204">
        <v>10</v>
      </c>
      <c r="AF1204" t="s">
        <v>9</v>
      </c>
      <c r="AG1204">
        <v>1</v>
      </c>
      <c r="AH1204" s="1">
        <v>26703</v>
      </c>
      <c r="AI1204" s="1">
        <v>728264</v>
      </c>
      <c r="AJ1204" s="1">
        <v>72826</v>
      </c>
      <c r="AK1204" s="1">
        <v>801090</v>
      </c>
      <c r="AL1204" s="2">
        <v>728264</v>
      </c>
      <c r="AM1204" s="2">
        <v>72826</v>
      </c>
      <c r="AN1204" s="22">
        <v>801090</v>
      </c>
      <c r="AP1204" t="s">
        <v>84</v>
      </c>
      <c r="AQ1204">
        <v>30</v>
      </c>
      <c r="AR1204" t="s">
        <v>221</v>
      </c>
      <c r="AS1204" t="s">
        <v>237</v>
      </c>
      <c r="AT1204" t="b">
        <v>0</v>
      </c>
      <c r="AU1204" t="s">
        <v>81</v>
      </c>
      <c r="AW1204" t="s">
        <v>222</v>
      </c>
      <c r="AY1204" t="s">
        <v>85</v>
      </c>
      <c r="AZ1204" t="b">
        <v>0</v>
      </c>
      <c r="BE1204" t="b">
        <v>0</v>
      </c>
      <c r="BF1204" t="b">
        <v>0</v>
      </c>
      <c r="BI1204">
        <v>0</v>
      </c>
      <c r="BJ1204" s="20">
        <v>0</v>
      </c>
      <c r="BK1204" s="23">
        <v>801090</v>
      </c>
      <c r="BP1204" t="s">
        <v>181</v>
      </c>
      <c r="BS1204">
        <v>0</v>
      </c>
      <c r="BW1204" s="24" t="str">
        <f ca="1">VLOOKUP(BX1204,Data!B:D,3,0)</f>
        <v>김화니</v>
      </c>
      <c r="BX1204" s="24" t="str">
        <f>IFERROR(VLOOKUP(M1204, 할인점점포등록!E:I, 5, 0), M1204)</f>
        <v>인천약품</v>
      </c>
    </row>
    <row r="1205" spans="3:76" ht="16.5" customHeight="1" x14ac:dyDescent="0.3">
      <c r="C1205" t="b">
        <v>1</v>
      </c>
      <c r="E1205" t="s">
        <v>211</v>
      </c>
      <c r="F1205">
        <v>202610140013</v>
      </c>
      <c r="G1205" s="21">
        <v>46309</v>
      </c>
      <c r="H1205" t="s">
        <v>82</v>
      </c>
      <c r="I1205" t="s">
        <v>83</v>
      </c>
      <c r="J1205" s="20" t="s">
        <v>212</v>
      </c>
      <c r="K1205" s="20" t="s">
        <v>213</v>
      </c>
      <c r="L1205" t="s">
        <v>509</v>
      </c>
      <c r="M1205" s="20" t="s">
        <v>509</v>
      </c>
      <c r="O1205" t="s">
        <v>510</v>
      </c>
      <c r="P1205" t="s">
        <v>511</v>
      </c>
      <c r="R1205" t="b">
        <v>0</v>
      </c>
      <c r="S1205" t="s">
        <v>321</v>
      </c>
      <c r="T1205" t="s">
        <v>322</v>
      </c>
      <c r="U1205">
        <v>100</v>
      </c>
      <c r="V1205" t="s">
        <v>86</v>
      </c>
      <c r="W1205" t="s">
        <v>283</v>
      </c>
      <c r="X1205" t="s">
        <v>284</v>
      </c>
      <c r="Z1205" t="s">
        <v>84</v>
      </c>
      <c r="AA1205" s="1">
        <v>16800</v>
      </c>
      <c r="AB1205" s="1">
        <v>15120</v>
      </c>
      <c r="AC1205">
        <v>50</v>
      </c>
      <c r="AD1205" t="b">
        <v>1</v>
      </c>
      <c r="AE1205">
        <v>10</v>
      </c>
      <c r="AF1205" t="s">
        <v>9</v>
      </c>
      <c r="AG1205">
        <v>1</v>
      </c>
      <c r="AH1205" s="1">
        <v>15120</v>
      </c>
      <c r="AI1205" s="1">
        <v>687273</v>
      </c>
      <c r="AJ1205" s="1">
        <v>68727</v>
      </c>
      <c r="AK1205" s="1">
        <v>756000</v>
      </c>
      <c r="AL1205" s="2">
        <v>687273</v>
      </c>
      <c r="AM1205" s="2">
        <v>68727</v>
      </c>
      <c r="AN1205" s="22">
        <v>756000</v>
      </c>
      <c r="AP1205" t="s">
        <v>84</v>
      </c>
      <c r="AQ1205">
        <v>50</v>
      </c>
      <c r="AR1205" t="s">
        <v>221</v>
      </c>
      <c r="AS1205">
        <v>24001</v>
      </c>
      <c r="AT1205" t="b">
        <v>0</v>
      </c>
      <c r="AU1205" t="s">
        <v>81</v>
      </c>
      <c r="AW1205" t="s">
        <v>222</v>
      </c>
      <c r="AY1205" t="s">
        <v>85</v>
      </c>
      <c r="AZ1205" t="b">
        <v>0</v>
      </c>
      <c r="BE1205" t="b">
        <v>0</v>
      </c>
      <c r="BF1205" t="b">
        <v>0</v>
      </c>
      <c r="BI1205">
        <v>0</v>
      </c>
      <c r="BJ1205" s="20">
        <v>0</v>
      </c>
      <c r="BK1205" s="23">
        <v>756000</v>
      </c>
      <c r="BP1205" t="s">
        <v>86</v>
      </c>
      <c r="BS1205">
        <v>0</v>
      </c>
      <c r="BW1205" s="24" t="str">
        <f ca="1">VLOOKUP(BX1205,Data!B:D,3,0)</f>
        <v>김화니</v>
      </c>
      <c r="BX1205" s="24" t="str">
        <f>IFERROR(VLOOKUP(M1205, 할인점점포등록!E:I, 5, 0), M1205)</f>
        <v>인천약품</v>
      </c>
    </row>
    <row r="1206" spans="3:76" ht="16.5" customHeight="1" x14ac:dyDescent="0.3">
      <c r="C1206" t="b">
        <v>1</v>
      </c>
      <c r="E1206" t="s">
        <v>211</v>
      </c>
      <c r="F1206">
        <v>202610140013</v>
      </c>
      <c r="G1206" s="21">
        <v>46309</v>
      </c>
      <c r="H1206" t="s">
        <v>82</v>
      </c>
      <c r="I1206" t="s">
        <v>83</v>
      </c>
      <c r="J1206" s="20" t="s">
        <v>212</v>
      </c>
      <c r="K1206" s="20" t="s">
        <v>213</v>
      </c>
      <c r="L1206" t="s">
        <v>509</v>
      </c>
      <c r="M1206" s="20" t="s">
        <v>509</v>
      </c>
      <c r="O1206" t="s">
        <v>510</v>
      </c>
      <c r="P1206" t="s">
        <v>511</v>
      </c>
      <c r="R1206" t="b">
        <v>0</v>
      </c>
      <c r="S1206" t="s">
        <v>524</v>
      </c>
      <c r="T1206" t="s">
        <v>286</v>
      </c>
      <c r="U1206">
        <v>30</v>
      </c>
      <c r="V1206" t="s">
        <v>86</v>
      </c>
      <c r="W1206" t="s">
        <v>283</v>
      </c>
      <c r="X1206" t="s">
        <v>284</v>
      </c>
      <c r="Z1206" t="s">
        <v>84</v>
      </c>
      <c r="AA1206" s="1">
        <v>14010</v>
      </c>
      <c r="AB1206" s="1">
        <v>12609</v>
      </c>
      <c r="AC1206">
        <v>10</v>
      </c>
      <c r="AD1206" t="b">
        <v>1</v>
      </c>
      <c r="AE1206">
        <v>10</v>
      </c>
      <c r="AF1206" t="s">
        <v>9</v>
      </c>
      <c r="AG1206">
        <v>1</v>
      </c>
      <c r="AH1206" s="1">
        <v>12609</v>
      </c>
      <c r="AI1206" s="1">
        <v>114627</v>
      </c>
      <c r="AJ1206" s="1">
        <v>11463</v>
      </c>
      <c r="AK1206" s="1">
        <v>126090</v>
      </c>
      <c r="AL1206" s="2">
        <v>114627</v>
      </c>
      <c r="AM1206" s="2">
        <v>11463</v>
      </c>
      <c r="AN1206" s="22">
        <v>126090</v>
      </c>
      <c r="AP1206" t="s">
        <v>84</v>
      </c>
      <c r="AQ1206">
        <v>10</v>
      </c>
      <c r="AR1206" t="s">
        <v>221</v>
      </c>
      <c r="AS1206" t="s">
        <v>260</v>
      </c>
      <c r="AT1206" t="b">
        <v>0</v>
      </c>
      <c r="AU1206" t="s">
        <v>81</v>
      </c>
      <c r="AW1206" t="s">
        <v>222</v>
      </c>
      <c r="AY1206" t="s">
        <v>85</v>
      </c>
      <c r="AZ1206" t="b">
        <v>0</v>
      </c>
      <c r="BE1206" t="b">
        <v>0</v>
      </c>
      <c r="BF1206" t="b">
        <v>0</v>
      </c>
      <c r="BI1206">
        <v>0</v>
      </c>
      <c r="BJ1206" s="20">
        <v>0</v>
      </c>
      <c r="BK1206" s="23">
        <v>126090</v>
      </c>
      <c r="BP1206" t="s">
        <v>86</v>
      </c>
      <c r="BS1206">
        <v>0</v>
      </c>
      <c r="BW1206" s="24" t="str">
        <f ca="1">VLOOKUP(BX1206,Data!B:D,3,0)</f>
        <v>김화니</v>
      </c>
      <c r="BX1206" s="24" t="str">
        <f>IFERROR(VLOOKUP(M1206, 할인점점포등록!E:I, 5, 0), M1206)</f>
        <v>인천약품</v>
      </c>
    </row>
    <row r="1207" spans="3:76" ht="16.5" customHeight="1" x14ac:dyDescent="0.3">
      <c r="C1207" t="b">
        <v>1</v>
      </c>
      <c r="E1207" t="s">
        <v>211</v>
      </c>
      <c r="F1207">
        <v>202610140014</v>
      </c>
      <c r="G1207" s="21">
        <v>46309</v>
      </c>
      <c r="H1207" t="s">
        <v>82</v>
      </c>
      <c r="I1207" t="s">
        <v>83</v>
      </c>
      <c r="J1207" s="20" t="s">
        <v>212</v>
      </c>
      <c r="K1207" s="20" t="s">
        <v>213</v>
      </c>
      <c r="L1207" t="s">
        <v>767</v>
      </c>
      <c r="M1207" s="20" t="s">
        <v>767</v>
      </c>
      <c r="O1207" t="s">
        <v>1762</v>
      </c>
      <c r="P1207" t="s">
        <v>767</v>
      </c>
      <c r="R1207" t="b">
        <v>0</v>
      </c>
      <c r="S1207" t="s">
        <v>340</v>
      </c>
      <c r="T1207" t="s">
        <v>341</v>
      </c>
      <c r="U1207">
        <v>100</v>
      </c>
      <c r="V1207" t="s">
        <v>218</v>
      </c>
      <c r="W1207" t="s">
        <v>219</v>
      </c>
      <c r="X1207" t="s">
        <v>225</v>
      </c>
      <c r="Z1207" t="s">
        <v>84</v>
      </c>
      <c r="AA1207" s="1">
        <v>209100</v>
      </c>
      <c r="AB1207" s="1">
        <v>188190</v>
      </c>
      <c r="AC1207">
        <v>3</v>
      </c>
      <c r="AD1207" t="b">
        <v>1</v>
      </c>
      <c r="AE1207">
        <v>10</v>
      </c>
      <c r="AF1207" t="s">
        <v>9</v>
      </c>
      <c r="AG1207">
        <v>1</v>
      </c>
      <c r="AH1207" s="1">
        <v>188190</v>
      </c>
      <c r="AI1207" s="1">
        <v>513245</v>
      </c>
      <c r="AJ1207" s="1">
        <v>51325</v>
      </c>
      <c r="AK1207" s="1">
        <v>564570</v>
      </c>
      <c r="AL1207" s="2">
        <v>513245</v>
      </c>
      <c r="AM1207" s="2">
        <v>51325</v>
      </c>
      <c r="AN1207" s="22">
        <v>564570</v>
      </c>
      <c r="AP1207" t="s">
        <v>84</v>
      </c>
      <c r="AQ1207">
        <v>3</v>
      </c>
      <c r="AR1207" t="s">
        <v>221</v>
      </c>
      <c r="AS1207">
        <v>24005</v>
      </c>
      <c r="AT1207" t="b">
        <v>0</v>
      </c>
      <c r="AU1207" t="s">
        <v>81</v>
      </c>
      <c r="AW1207" t="s">
        <v>222</v>
      </c>
      <c r="AY1207" t="s">
        <v>85</v>
      </c>
      <c r="AZ1207" t="b">
        <v>0</v>
      </c>
      <c r="BE1207" t="b">
        <v>0</v>
      </c>
      <c r="BF1207" t="b">
        <v>0</v>
      </c>
      <c r="BI1207">
        <v>0</v>
      </c>
      <c r="BJ1207" s="20">
        <v>0</v>
      </c>
      <c r="BK1207" s="23">
        <v>564570</v>
      </c>
      <c r="BP1207" t="s">
        <v>181</v>
      </c>
      <c r="BS1207">
        <v>0</v>
      </c>
      <c r="BW1207" s="24" t="str">
        <f ca="1">VLOOKUP(BX1207,Data!B:D,3,0)</f>
        <v>김화니</v>
      </c>
      <c r="BX1207" s="24" t="str">
        <f>IFERROR(VLOOKUP(M1207, 할인점점포등록!E:I, 5, 0), M1207)</f>
        <v>유한회사 바른약품</v>
      </c>
    </row>
    <row r="1208" spans="3:76" ht="16.5" customHeight="1" x14ac:dyDescent="0.3">
      <c r="C1208" t="b">
        <v>1</v>
      </c>
      <c r="E1208" t="s">
        <v>211</v>
      </c>
      <c r="F1208">
        <v>202610140015</v>
      </c>
      <c r="G1208" s="21">
        <v>46309</v>
      </c>
      <c r="H1208" t="s">
        <v>82</v>
      </c>
      <c r="I1208" t="s">
        <v>83</v>
      </c>
      <c r="J1208" s="20" t="s">
        <v>212</v>
      </c>
      <c r="K1208" s="20" t="s">
        <v>213</v>
      </c>
      <c r="L1208" t="s">
        <v>437</v>
      </c>
      <c r="M1208" s="20" t="s">
        <v>437</v>
      </c>
      <c r="O1208" t="s">
        <v>438</v>
      </c>
      <c r="P1208" t="s">
        <v>439</v>
      </c>
      <c r="R1208" t="b">
        <v>0</v>
      </c>
      <c r="S1208" t="s">
        <v>251</v>
      </c>
      <c r="T1208" t="s">
        <v>252</v>
      </c>
      <c r="U1208">
        <v>1</v>
      </c>
      <c r="V1208" t="s">
        <v>234</v>
      </c>
      <c r="W1208" t="s">
        <v>235</v>
      </c>
      <c r="X1208" t="s">
        <v>253</v>
      </c>
      <c r="Z1208" t="s">
        <v>84</v>
      </c>
      <c r="AA1208" s="1">
        <v>3450</v>
      </c>
      <c r="AB1208" s="1">
        <v>3105</v>
      </c>
      <c r="AC1208">
        <v>80</v>
      </c>
      <c r="AD1208" t="b">
        <v>1</v>
      </c>
      <c r="AE1208">
        <v>10</v>
      </c>
      <c r="AF1208" t="s">
        <v>9</v>
      </c>
      <c r="AG1208">
        <v>1</v>
      </c>
      <c r="AH1208" s="1">
        <v>3105</v>
      </c>
      <c r="AI1208" s="1">
        <v>225818</v>
      </c>
      <c r="AJ1208" s="1">
        <v>22582</v>
      </c>
      <c r="AK1208" s="1">
        <v>248400</v>
      </c>
      <c r="AL1208" s="2">
        <v>225818</v>
      </c>
      <c r="AM1208" s="2">
        <v>22582</v>
      </c>
      <c r="AN1208" s="22">
        <v>248400</v>
      </c>
      <c r="AP1208" t="s">
        <v>84</v>
      </c>
      <c r="AQ1208">
        <v>80</v>
      </c>
      <c r="AR1208" t="s">
        <v>221</v>
      </c>
      <c r="AS1208">
        <v>25001</v>
      </c>
      <c r="AT1208" t="b">
        <v>0</v>
      </c>
      <c r="AU1208" t="s">
        <v>81</v>
      </c>
      <c r="AW1208" t="s">
        <v>222</v>
      </c>
      <c r="AY1208" t="s">
        <v>85</v>
      </c>
      <c r="AZ1208" t="b">
        <v>0</v>
      </c>
      <c r="BE1208" t="b">
        <v>0</v>
      </c>
      <c r="BF1208" t="b">
        <v>0</v>
      </c>
      <c r="BI1208">
        <v>0</v>
      </c>
      <c r="BJ1208" s="20">
        <v>0</v>
      </c>
      <c r="BK1208" s="23">
        <v>248400</v>
      </c>
      <c r="BP1208" t="s">
        <v>181</v>
      </c>
      <c r="BS1208">
        <v>0</v>
      </c>
      <c r="BW1208" s="24" t="str">
        <f ca="1">VLOOKUP(BX1208,Data!B:D,3,0)</f>
        <v>김화니</v>
      </c>
      <c r="BX1208" s="24" t="str">
        <f>IFERROR(VLOOKUP(M1208, 할인점점포등록!E:I, 5, 0), M1208)</f>
        <v>에스티에스팜</v>
      </c>
    </row>
    <row r="1209" spans="3:76" ht="16.5" customHeight="1" x14ac:dyDescent="0.3">
      <c r="C1209" t="b">
        <v>1</v>
      </c>
      <c r="E1209" t="s">
        <v>211</v>
      </c>
      <c r="F1209">
        <v>202610140016</v>
      </c>
      <c r="G1209" s="21">
        <v>46309</v>
      </c>
      <c r="H1209" t="s">
        <v>82</v>
      </c>
      <c r="I1209" t="s">
        <v>83</v>
      </c>
      <c r="J1209" s="20" t="s">
        <v>212</v>
      </c>
      <c r="K1209" s="20" t="s">
        <v>213</v>
      </c>
      <c r="L1209" t="s">
        <v>409</v>
      </c>
      <c r="M1209" s="20" t="s">
        <v>409</v>
      </c>
      <c r="O1209" t="s">
        <v>410</v>
      </c>
      <c r="P1209" t="s">
        <v>409</v>
      </c>
      <c r="R1209" t="b">
        <v>0</v>
      </c>
      <c r="S1209" t="s">
        <v>1005</v>
      </c>
      <c r="T1209" t="s">
        <v>1006</v>
      </c>
      <c r="U1209">
        <v>10</v>
      </c>
      <c r="V1209" t="s">
        <v>218</v>
      </c>
      <c r="W1209" t="s">
        <v>256</v>
      </c>
      <c r="X1209" t="s">
        <v>257</v>
      </c>
      <c r="Z1209" t="s">
        <v>84</v>
      </c>
      <c r="AA1209" s="1">
        <v>5100</v>
      </c>
      <c r="AB1209" s="1">
        <v>4590</v>
      </c>
      <c r="AC1209">
        <v>20</v>
      </c>
      <c r="AD1209" t="b">
        <v>1</v>
      </c>
      <c r="AE1209">
        <v>10</v>
      </c>
      <c r="AF1209" t="s">
        <v>9</v>
      </c>
      <c r="AG1209">
        <v>1</v>
      </c>
      <c r="AH1209" s="1">
        <v>4590</v>
      </c>
      <c r="AI1209" s="1">
        <v>83455</v>
      </c>
      <c r="AJ1209" s="1">
        <v>8345</v>
      </c>
      <c r="AK1209" s="1">
        <v>91800</v>
      </c>
      <c r="AL1209" s="2">
        <v>83455</v>
      </c>
      <c r="AM1209" s="2">
        <v>8345</v>
      </c>
      <c r="AN1209" s="22">
        <v>91800</v>
      </c>
      <c r="AP1209" t="s">
        <v>84</v>
      </c>
      <c r="AQ1209">
        <v>20</v>
      </c>
      <c r="AR1209" t="s">
        <v>221</v>
      </c>
      <c r="AS1209">
        <v>26003</v>
      </c>
      <c r="AT1209" t="b">
        <v>0</v>
      </c>
      <c r="AU1209" t="s">
        <v>81</v>
      </c>
      <c r="AW1209" t="s">
        <v>222</v>
      </c>
      <c r="AY1209" t="s">
        <v>85</v>
      </c>
      <c r="AZ1209" t="b">
        <v>0</v>
      </c>
      <c r="BE1209" t="b">
        <v>0</v>
      </c>
      <c r="BF1209" t="b">
        <v>0</v>
      </c>
      <c r="BI1209">
        <v>0</v>
      </c>
      <c r="BJ1209" s="20">
        <v>0</v>
      </c>
      <c r="BK1209" s="23">
        <v>91800</v>
      </c>
      <c r="BP1209" t="s">
        <v>181</v>
      </c>
      <c r="BS1209">
        <v>0</v>
      </c>
      <c r="BW1209" s="24" t="str">
        <f ca="1">VLOOKUP(BX1209,Data!B:D,3,0)</f>
        <v>김화니</v>
      </c>
      <c r="BX1209" s="24" t="str">
        <f>IFERROR(VLOOKUP(M1209, 할인점점포등록!E:I, 5, 0), M1209)</f>
        <v>세화약품(부산)</v>
      </c>
    </row>
    <row r="1210" spans="3:76" ht="16.5" customHeight="1" x14ac:dyDescent="0.3">
      <c r="C1210" t="b">
        <v>1</v>
      </c>
      <c r="E1210" t="s">
        <v>211</v>
      </c>
      <c r="F1210">
        <v>202610140017</v>
      </c>
      <c r="G1210" s="21">
        <v>46309</v>
      </c>
      <c r="H1210" t="s">
        <v>82</v>
      </c>
      <c r="I1210" t="s">
        <v>83</v>
      </c>
      <c r="J1210" s="20" t="s">
        <v>483</v>
      </c>
      <c r="K1210" s="20" t="s">
        <v>484</v>
      </c>
      <c r="L1210" t="s">
        <v>520</v>
      </c>
      <c r="M1210" s="20" t="s">
        <v>520</v>
      </c>
      <c r="O1210" t="s">
        <v>1763</v>
      </c>
      <c r="R1210" t="b">
        <v>0</v>
      </c>
      <c r="S1210" t="s">
        <v>1764</v>
      </c>
      <c r="T1210" t="s">
        <v>1765</v>
      </c>
      <c r="V1210" t="s">
        <v>183</v>
      </c>
      <c r="W1210" t="s">
        <v>183</v>
      </c>
      <c r="X1210" t="s">
        <v>183</v>
      </c>
      <c r="Z1210" t="s">
        <v>84</v>
      </c>
      <c r="AA1210" s="1">
        <v>0</v>
      </c>
      <c r="AB1210" s="1">
        <v>0</v>
      </c>
      <c r="AC1210">
        <v>1</v>
      </c>
      <c r="AD1210" t="b">
        <v>1</v>
      </c>
      <c r="AE1210">
        <v>10</v>
      </c>
      <c r="AF1210" t="s">
        <v>9</v>
      </c>
      <c r="AG1210">
        <v>1</v>
      </c>
      <c r="AH1210" s="1">
        <v>-1728</v>
      </c>
      <c r="AI1210" s="1">
        <v>-1571</v>
      </c>
      <c r="AJ1210" s="1">
        <v>-157</v>
      </c>
      <c r="AK1210" s="1">
        <v>-1728</v>
      </c>
      <c r="AL1210" s="2">
        <v>-1571</v>
      </c>
      <c r="AM1210" s="2">
        <v>-157</v>
      </c>
      <c r="AN1210" s="22">
        <v>-1728</v>
      </c>
      <c r="AP1210" t="s">
        <v>84</v>
      </c>
      <c r="AQ1210">
        <v>1</v>
      </c>
      <c r="AR1210" t="s">
        <v>221</v>
      </c>
      <c r="AT1210" t="b">
        <v>0</v>
      </c>
      <c r="AU1210" t="s">
        <v>81</v>
      </c>
      <c r="AY1210" t="s">
        <v>85</v>
      </c>
      <c r="AZ1210" t="b">
        <v>0</v>
      </c>
      <c r="BE1210" t="b">
        <v>0</v>
      </c>
      <c r="BF1210" t="b">
        <v>0</v>
      </c>
      <c r="BI1210">
        <v>0</v>
      </c>
      <c r="BJ1210" s="20">
        <v>0</v>
      </c>
      <c r="BK1210" s="23">
        <v>-1728</v>
      </c>
      <c r="BP1210" t="s">
        <v>1766</v>
      </c>
      <c r="BS1210">
        <v>0</v>
      </c>
      <c r="BW1210" s="24" t="str">
        <f ca="1">VLOOKUP(BX1210,Data!B:D,3,0)</f>
        <v>이운범</v>
      </c>
      <c r="BX1210" s="24" t="str">
        <f>IFERROR(VLOOKUP(M1210, 할인점점포등록!E:I, 5, 0), M1210)</f>
        <v>굿모닝약국</v>
      </c>
    </row>
    <row r="1211" spans="3:76" ht="16.5" customHeight="1" x14ac:dyDescent="0.3">
      <c r="C1211" t="b">
        <v>1</v>
      </c>
      <c r="E1211" t="s">
        <v>211</v>
      </c>
      <c r="F1211">
        <v>202610140018</v>
      </c>
      <c r="G1211" s="21">
        <v>46309</v>
      </c>
      <c r="H1211" t="s">
        <v>82</v>
      </c>
      <c r="I1211" t="s">
        <v>83</v>
      </c>
      <c r="J1211" s="20" t="s">
        <v>483</v>
      </c>
      <c r="K1211" s="20" t="s">
        <v>484</v>
      </c>
      <c r="L1211" t="s">
        <v>485</v>
      </c>
      <c r="M1211" s="20" t="s">
        <v>485</v>
      </c>
      <c r="O1211" t="s">
        <v>1767</v>
      </c>
      <c r="R1211" t="b">
        <v>0</v>
      </c>
      <c r="S1211" t="s">
        <v>1764</v>
      </c>
      <c r="T1211" t="s">
        <v>1765</v>
      </c>
      <c r="V1211" t="s">
        <v>183</v>
      </c>
      <c r="W1211" t="s">
        <v>183</v>
      </c>
      <c r="X1211" t="s">
        <v>183</v>
      </c>
      <c r="Z1211" t="s">
        <v>84</v>
      </c>
      <c r="AA1211" s="1">
        <v>0</v>
      </c>
      <c r="AB1211" s="1">
        <v>0</v>
      </c>
      <c r="AC1211">
        <v>1</v>
      </c>
      <c r="AD1211" t="b">
        <v>1</v>
      </c>
      <c r="AE1211">
        <v>10</v>
      </c>
      <c r="AF1211" t="s">
        <v>9</v>
      </c>
      <c r="AG1211">
        <v>1</v>
      </c>
      <c r="AH1211" s="1">
        <v>-1728</v>
      </c>
      <c r="AI1211" s="1">
        <v>-1571</v>
      </c>
      <c r="AJ1211" s="1">
        <v>-157</v>
      </c>
      <c r="AK1211" s="1">
        <v>-1728</v>
      </c>
      <c r="AL1211" s="2">
        <v>-1571</v>
      </c>
      <c r="AM1211" s="2">
        <v>-157</v>
      </c>
      <c r="AN1211" s="22">
        <v>-1728</v>
      </c>
      <c r="AP1211" t="s">
        <v>84</v>
      </c>
      <c r="AQ1211">
        <v>1</v>
      </c>
      <c r="AR1211" t="s">
        <v>221</v>
      </c>
      <c r="AT1211" t="b">
        <v>0</v>
      </c>
      <c r="AU1211" t="s">
        <v>81</v>
      </c>
      <c r="AY1211" t="s">
        <v>85</v>
      </c>
      <c r="AZ1211" t="b">
        <v>0</v>
      </c>
      <c r="BE1211" t="b">
        <v>0</v>
      </c>
      <c r="BF1211" t="b">
        <v>0</v>
      </c>
      <c r="BI1211">
        <v>0</v>
      </c>
      <c r="BJ1211" s="20">
        <v>0</v>
      </c>
      <c r="BK1211" s="23">
        <v>-1728</v>
      </c>
      <c r="BP1211" t="s">
        <v>1766</v>
      </c>
      <c r="BS1211">
        <v>0</v>
      </c>
      <c r="BW1211" s="24" t="str">
        <f ca="1">VLOOKUP(BX1211,Data!B:D,3,0)</f>
        <v>이운범</v>
      </c>
      <c r="BX1211" s="24" t="str">
        <f>IFERROR(VLOOKUP(M1211, 할인점점포등록!E:I, 5, 0), M1211)</f>
        <v>지산플러스약국</v>
      </c>
    </row>
    <row r="1212" spans="3:76" ht="16.5" customHeight="1" x14ac:dyDescent="0.3">
      <c r="C1212" t="b">
        <v>1</v>
      </c>
      <c r="E1212" t="s">
        <v>211</v>
      </c>
      <c r="F1212">
        <v>202610140019</v>
      </c>
      <c r="G1212" s="21">
        <v>46309</v>
      </c>
      <c r="H1212" t="s">
        <v>82</v>
      </c>
      <c r="I1212" t="s">
        <v>83</v>
      </c>
      <c r="J1212" s="20" t="s">
        <v>483</v>
      </c>
      <c r="K1212" s="20" t="s">
        <v>618</v>
      </c>
      <c r="L1212" t="s">
        <v>739</v>
      </c>
      <c r="M1212" s="20" t="s">
        <v>739</v>
      </c>
      <c r="O1212" t="s">
        <v>1768</v>
      </c>
      <c r="R1212" t="b">
        <v>0</v>
      </c>
      <c r="S1212" t="s">
        <v>1764</v>
      </c>
      <c r="T1212" t="s">
        <v>1765</v>
      </c>
      <c r="V1212" t="s">
        <v>183</v>
      </c>
      <c r="W1212" t="s">
        <v>183</v>
      </c>
      <c r="X1212" t="s">
        <v>183</v>
      </c>
      <c r="Z1212" t="s">
        <v>84</v>
      </c>
      <c r="AA1212" s="1">
        <v>0</v>
      </c>
      <c r="AB1212" s="1">
        <v>0</v>
      </c>
      <c r="AC1212">
        <v>1</v>
      </c>
      <c r="AD1212" t="b">
        <v>1</v>
      </c>
      <c r="AE1212">
        <v>10</v>
      </c>
      <c r="AF1212" t="s">
        <v>9</v>
      </c>
      <c r="AG1212">
        <v>1</v>
      </c>
      <c r="AH1212" s="1">
        <v>1032</v>
      </c>
      <c r="AI1212" s="1">
        <v>938</v>
      </c>
      <c r="AJ1212" s="1">
        <v>94</v>
      </c>
      <c r="AK1212" s="1">
        <v>1032</v>
      </c>
      <c r="AL1212" s="2">
        <v>938</v>
      </c>
      <c r="AM1212" s="2">
        <v>94</v>
      </c>
      <c r="AN1212" s="22">
        <v>1032</v>
      </c>
      <c r="AP1212" t="s">
        <v>84</v>
      </c>
      <c r="AQ1212">
        <v>1</v>
      </c>
      <c r="AR1212" t="s">
        <v>221</v>
      </c>
      <c r="AT1212" t="b">
        <v>0</v>
      </c>
      <c r="AU1212" t="s">
        <v>81</v>
      </c>
      <c r="AY1212" t="s">
        <v>85</v>
      </c>
      <c r="AZ1212" t="b">
        <v>0</v>
      </c>
      <c r="BE1212" t="b">
        <v>0</v>
      </c>
      <c r="BF1212" t="b">
        <v>0</v>
      </c>
      <c r="BI1212">
        <v>0</v>
      </c>
      <c r="BJ1212" s="20">
        <v>0</v>
      </c>
      <c r="BK1212" s="23">
        <v>1032</v>
      </c>
      <c r="BP1212" t="s">
        <v>1766</v>
      </c>
      <c r="BS1212">
        <v>0</v>
      </c>
      <c r="BW1212" s="24" t="str">
        <f ca="1">VLOOKUP(BX1212,Data!B:D,3,0)</f>
        <v>문혁표</v>
      </c>
      <c r="BX1212" s="24" t="str">
        <f>IFERROR(VLOOKUP(M1212, 할인점점포등록!E:I, 5, 0), M1212)</f>
        <v>무실하늘약국</v>
      </c>
    </row>
    <row r="1213" spans="3:76" ht="16.5" customHeight="1" x14ac:dyDescent="0.3">
      <c r="C1213" t="b">
        <v>1</v>
      </c>
      <c r="E1213" t="s">
        <v>211</v>
      </c>
      <c r="F1213">
        <v>202610150001</v>
      </c>
      <c r="G1213" s="21">
        <v>46310</v>
      </c>
      <c r="H1213" t="s">
        <v>82</v>
      </c>
      <c r="I1213" t="s">
        <v>83</v>
      </c>
      <c r="J1213" s="20" t="s">
        <v>486</v>
      </c>
      <c r="K1213" s="20" t="s">
        <v>484</v>
      </c>
      <c r="L1213" t="s">
        <v>587</v>
      </c>
      <c r="M1213" s="20" t="s">
        <v>587</v>
      </c>
      <c r="O1213" t="s">
        <v>1756</v>
      </c>
      <c r="R1213" t="b">
        <v>0</v>
      </c>
      <c r="S1213" t="s">
        <v>1757</v>
      </c>
      <c r="T1213" t="s">
        <v>1758</v>
      </c>
      <c r="U1213">
        <v>6</v>
      </c>
      <c r="V1213" t="s">
        <v>218</v>
      </c>
      <c r="W1213" t="s">
        <v>256</v>
      </c>
      <c r="X1213" t="s">
        <v>336</v>
      </c>
      <c r="Z1213" t="s">
        <v>84</v>
      </c>
      <c r="AA1213" s="1">
        <v>0</v>
      </c>
      <c r="AB1213" s="1">
        <v>0</v>
      </c>
      <c r="AC1213" s="1">
        <v>23580</v>
      </c>
      <c r="AD1213" t="b">
        <v>0</v>
      </c>
      <c r="AE1213">
        <v>10</v>
      </c>
      <c r="AF1213" t="s">
        <v>9</v>
      </c>
      <c r="AG1213">
        <v>1</v>
      </c>
      <c r="AH1213" s="1">
        <v>1146</v>
      </c>
      <c r="AI1213" s="1">
        <v>27022680</v>
      </c>
      <c r="AJ1213" s="1">
        <v>2702268</v>
      </c>
      <c r="AK1213" s="1">
        <v>29724948</v>
      </c>
      <c r="AL1213" s="2">
        <v>27022680</v>
      </c>
      <c r="AM1213" s="2">
        <v>2702268</v>
      </c>
      <c r="AN1213" s="22">
        <v>29724948</v>
      </c>
      <c r="AP1213" t="s">
        <v>84</v>
      </c>
      <c r="AQ1213" s="1">
        <v>23580</v>
      </c>
      <c r="AR1213" t="s">
        <v>488</v>
      </c>
      <c r="AS1213">
        <v>2115646</v>
      </c>
      <c r="AT1213" t="b">
        <v>0</v>
      </c>
      <c r="AU1213" t="s">
        <v>81</v>
      </c>
      <c r="AY1213" t="s">
        <v>85</v>
      </c>
      <c r="AZ1213" t="b">
        <v>0</v>
      </c>
      <c r="BE1213" t="b">
        <v>0</v>
      </c>
      <c r="BF1213" t="b">
        <v>0</v>
      </c>
      <c r="BI1213">
        <v>0</v>
      </c>
      <c r="BJ1213" s="20">
        <v>0</v>
      </c>
      <c r="BK1213" s="23">
        <v>29724948</v>
      </c>
      <c r="BP1213" t="s">
        <v>181</v>
      </c>
      <c r="BS1213">
        <v>0</v>
      </c>
      <c r="BW1213" s="24" t="str">
        <f ca="1">VLOOKUP(BX1213,Data!B:D,3,0)</f>
        <v>이운범</v>
      </c>
      <c r="BX1213" s="24" t="str">
        <f>IFERROR(VLOOKUP(M1213, 할인점점포등록!E:I, 5, 0), M1213)</f>
        <v>녹십자</v>
      </c>
    </row>
    <row r="1214" spans="3:76" ht="16.5" customHeight="1" x14ac:dyDescent="0.3">
      <c r="C1214" t="b">
        <v>1</v>
      </c>
      <c r="E1214" t="s">
        <v>211</v>
      </c>
      <c r="F1214">
        <v>202610150002</v>
      </c>
      <c r="G1214" s="21">
        <v>46310</v>
      </c>
      <c r="H1214" t="s">
        <v>82</v>
      </c>
      <c r="I1214" t="s">
        <v>83</v>
      </c>
      <c r="J1214" s="20" t="s">
        <v>212</v>
      </c>
      <c r="K1214" s="20" t="s">
        <v>213</v>
      </c>
      <c r="L1214" t="s">
        <v>449</v>
      </c>
      <c r="M1214" s="20" t="s">
        <v>449</v>
      </c>
      <c r="O1214" t="s">
        <v>450</v>
      </c>
      <c r="P1214" t="s">
        <v>458</v>
      </c>
      <c r="R1214" t="b">
        <v>0</v>
      </c>
      <c r="S1214" t="s">
        <v>419</v>
      </c>
      <c r="T1214" t="s">
        <v>420</v>
      </c>
      <c r="U1214">
        <v>11</v>
      </c>
      <c r="V1214" t="s">
        <v>86</v>
      </c>
      <c r="W1214" t="s">
        <v>283</v>
      </c>
      <c r="X1214" t="s">
        <v>421</v>
      </c>
      <c r="Z1214" t="s">
        <v>84</v>
      </c>
      <c r="AA1214" s="1">
        <v>12100</v>
      </c>
      <c r="AB1214" s="1">
        <v>10890</v>
      </c>
      <c r="AC1214">
        <v>10</v>
      </c>
      <c r="AD1214" t="b">
        <v>1</v>
      </c>
      <c r="AE1214">
        <v>10</v>
      </c>
      <c r="AF1214" t="s">
        <v>9</v>
      </c>
      <c r="AG1214">
        <v>1</v>
      </c>
      <c r="AH1214" s="1">
        <v>10890</v>
      </c>
      <c r="AI1214" s="1">
        <v>99000</v>
      </c>
      <c r="AJ1214" s="1">
        <v>9900</v>
      </c>
      <c r="AK1214" s="1">
        <v>108900</v>
      </c>
      <c r="AL1214" s="2">
        <v>99000</v>
      </c>
      <c r="AM1214" s="2">
        <v>9900</v>
      </c>
      <c r="AN1214" s="22">
        <v>108900</v>
      </c>
      <c r="AP1214" t="s">
        <v>84</v>
      </c>
      <c r="AQ1214">
        <v>10</v>
      </c>
      <c r="AR1214" t="s">
        <v>221</v>
      </c>
      <c r="AS1214" t="s">
        <v>422</v>
      </c>
      <c r="AT1214" t="b">
        <v>0</v>
      </c>
      <c r="AU1214" t="s">
        <v>81</v>
      </c>
      <c r="AW1214" t="s">
        <v>222</v>
      </c>
      <c r="AY1214" t="s">
        <v>85</v>
      </c>
      <c r="AZ1214" t="b">
        <v>0</v>
      </c>
      <c r="BE1214" t="b">
        <v>0</v>
      </c>
      <c r="BF1214" t="b">
        <v>0</v>
      </c>
      <c r="BI1214">
        <v>0</v>
      </c>
      <c r="BJ1214" s="20">
        <v>0</v>
      </c>
      <c r="BK1214" s="23">
        <v>108900</v>
      </c>
      <c r="BP1214" t="s">
        <v>86</v>
      </c>
      <c r="BS1214">
        <v>0</v>
      </c>
      <c r="BW1214" s="24" t="str">
        <f ca="1">VLOOKUP(BX1214,Data!B:D,3,0)</f>
        <v>김화니</v>
      </c>
      <c r="BX1214" s="24" t="str">
        <f>IFERROR(VLOOKUP(M1214, 할인점점포등록!E:I, 5, 0), M1214)</f>
        <v>복산나이스</v>
      </c>
    </row>
    <row r="1215" spans="3:76" ht="16.5" customHeight="1" x14ac:dyDescent="0.3">
      <c r="C1215" t="b">
        <v>1</v>
      </c>
      <c r="E1215" t="s">
        <v>211</v>
      </c>
      <c r="F1215">
        <v>202610150002</v>
      </c>
      <c r="G1215" s="21">
        <v>46310</v>
      </c>
      <c r="H1215" t="s">
        <v>82</v>
      </c>
      <c r="I1215" t="s">
        <v>83</v>
      </c>
      <c r="J1215" s="20" t="s">
        <v>212</v>
      </c>
      <c r="K1215" s="20" t="s">
        <v>213</v>
      </c>
      <c r="L1215" t="s">
        <v>449</v>
      </c>
      <c r="M1215" s="20" t="s">
        <v>449</v>
      </c>
      <c r="O1215" t="s">
        <v>450</v>
      </c>
      <c r="P1215" t="s">
        <v>458</v>
      </c>
      <c r="R1215" t="b">
        <v>0</v>
      </c>
      <c r="S1215" t="s">
        <v>241</v>
      </c>
      <c r="T1215" t="s">
        <v>242</v>
      </c>
      <c r="U1215">
        <v>28</v>
      </c>
      <c r="V1215" t="s">
        <v>234</v>
      </c>
      <c r="W1215" t="s">
        <v>235</v>
      </c>
      <c r="X1215" t="s">
        <v>236</v>
      </c>
      <c r="Z1215" t="s">
        <v>84</v>
      </c>
      <c r="AA1215" s="1">
        <v>12712</v>
      </c>
      <c r="AB1215" s="1">
        <v>11441</v>
      </c>
      <c r="AC1215">
        <v>20</v>
      </c>
      <c r="AD1215" t="b">
        <v>1</v>
      </c>
      <c r="AE1215">
        <v>10</v>
      </c>
      <c r="AF1215" t="s">
        <v>9</v>
      </c>
      <c r="AG1215">
        <v>1</v>
      </c>
      <c r="AH1215" s="1">
        <v>11441</v>
      </c>
      <c r="AI1215" s="1">
        <v>208018</v>
      </c>
      <c r="AJ1215" s="1">
        <v>20802</v>
      </c>
      <c r="AK1215" s="1">
        <v>228820</v>
      </c>
      <c r="AL1215" s="2">
        <v>208018</v>
      </c>
      <c r="AM1215" s="2">
        <v>20802</v>
      </c>
      <c r="AN1215" s="22">
        <v>228820</v>
      </c>
      <c r="AP1215" t="s">
        <v>84</v>
      </c>
      <c r="AQ1215">
        <v>20</v>
      </c>
      <c r="AR1215" t="s">
        <v>221</v>
      </c>
      <c r="AS1215">
        <v>26001</v>
      </c>
      <c r="AT1215" t="b">
        <v>0</v>
      </c>
      <c r="AU1215" t="s">
        <v>81</v>
      </c>
      <c r="AW1215" t="s">
        <v>222</v>
      </c>
      <c r="AY1215" t="s">
        <v>85</v>
      </c>
      <c r="AZ1215" t="b">
        <v>0</v>
      </c>
      <c r="BE1215" t="b">
        <v>0</v>
      </c>
      <c r="BF1215" t="b">
        <v>0</v>
      </c>
      <c r="BI1215">
        <v>0</v>
      </c>
      <c r="BJ1215" s="20">
        <v>0</v>
      </c>
      <c r="BK1215" s="23">
        <v>228820</v>
      </c>
      <c r="BP1215" t="s">
        <v>181</v>
      </c>
      <c r="BS1215">
        <v>0</v>
      </c>
      <c r="BW1215" s="24" t="str">
        <f ca="1">VLOOKUP(BX1215,Data!B:D,3,0)</f>
        <v>김화니</v>
      </c>
      <c r="BX1215" s="24" t="str">
        <f>IFERROR(VLOOKUP(M1215, 할인점점포등록!E:I, 5, 0), M1215)</f>
        <v>복산나이스</v>
      </c>
    </row>
    <row r="1216" spans="3:76" ht="16.5" customHeight="1" x14ac:dyDescent="0.3">
      <c r="C1216" t="b">
        <v>1</v>
      </c>
      <c r="E1216" t="s">
        <v>211</v>
      </c>
      <c r="F1216">
        <v>202610150002</v>
      </c>
      <c r="G1216" s="21">
        <v>46310</v>
      </c>
      <c r="H1216" t="s">
        <v>82</v>
      </c>
      <c r="I1216" t="s">
        <v>83</v>
      </c>
      <c r="J1216" s="20" t="s">
        <v>212</v>
      </c>
      <c r="K1216" s="20" t="s">
        <v>213</v>
      </c>
      <c r="L1216" t="s">
        <v>449</v>
      </c>
      <c r="M1216" s="20" t="s">
        <v>449</v>
      </c>
      <c r="O1216" t="s">
        <v>450</v>
      </c>
      <c r="P1216" t="s">
        <v>458</v>
      </c>
      <c r="R1216" t="b">
        <v>0</v>
      </c>
      <c r="S1216" t="s">
        <v>459</v>
      </c>
      <c r="T1216" t="s">
        <v>385</v>
      </c>
      <c r="U1216">
        <v>500</v>
      </c>
      <c r="V1216" t="s">
        <v>234</v>
      </c>
      <c r="W1216" t="s">
        <v>235</v>
      </c>
      <c r="X1216" t="s">
        <v>236</v>
      </c>
      <c r="Z1216" t="s">
        <v>84</v>
      </c>
      <c r="AA1216" s="1">
        <v>47500</v>
      </c>
      <c r="AB1216" s="1">
        <v>42750</v>
      </c>
      <c r="AC1216">
        <v>3</v>
      </c>
      <c r="AD1216" t="b">
        <v>1</v>
      </c>
      <c r="AE1216">
        <v>10</v>
      </c>
      <c r="AF1216" t="s">
        <v>9</v>
      </c>
      <c r="AG1216">
        <v>1</v>
      </c>
      <c r="AH1216" s="1">
        <v>42750</v>
      </c>
      <c r="AI1216" s="1">
        <v>116591</v>
      </c>
      <c r="AJ1216" s="1">
        <v>11659</v>
      </c>
      <c r="AK1216" s="1">
        <v>128250</v>
      </c>
      <c r="AL1216" s="2">
        <v>116591</v>
      </c>
      <c r="AM1216" s="2">
        <v>11659</v>
      </c>
      <c r="AN1216" s="22">
        <v>128250</v>
      </c>
      <c r="AP1216" t="s">
        <v>84</v>
      </c>
      <c r="AQ1216">
        <v>3</v>
      </c>
      <c r="AR1216" t="s">
        <v>221</v>
      </c>
      <c r="AS1216" t="s">
        <v>239</v>
      </c>
      <c r="AT1216" t="b">
        <v>0</v>
      </c>
      <c r="AU1216" t="s">
        <v>81</v>
      </c>
      <c r="AW1216" t="s">
        <v>222</v>
      </c>
      <c r="AY1216" t="s">
        <v>85</v>
      </c>
      <c r="AZ1216" t="b">
        <v>0</v>
      </c>
      <c r="BE1216" t="b">
        <v>0</v>
      </c>
      <c r="BF1216" t="b">
        <v>0</v>
      </c>
      <c r="BI1216">
        <v>0</v>
      </c>
      <c r="BJ1216" s="20">
        <v>0</v>
      </c>
      <c r="BK1216" s="23">
        <v>128250</v>
      </c>
      <c r="BP1216" t="s">
        <v>181</v>
      </c>
      <c r="BS1216">
        <v>0</v>
      </c>
      <c r="BW1216" s="24" t="str">
        <f ca="1">VLOOKUP(BX1216,Data!B:D,3,0)</f>
        <v>김화니</v>
      </c>
      <c r="BX1216" s="24" t="str">
        <f>IFERROR(VLOOKUP(M1216, 할인점점포등록!E:I, 5, 0), M1216)</f>
        <v>복산나이스</v>
      </c>
    </row>
    <row r="1217" spans="3:76" ht="16.5" customHeight="1" x14ac:dyDescent="0.3">
      <c r="C1217" t="b">
        <v>1</v>
      </c>
      <c r="E1217" t="s">
        <v>211</v>
      </c>
      <c r="F1217">
        <v>202610150002</v>
      </c>
      <c r="G1217" s="21">
        <v>46310</v>
      </c>
      <c r="H1217" t="s">
        <v>82</v>
      </c>
      <c r="I1217" t="s">
        <v>83</v>
      </c>
      <c r="J1217" s="20" t="s">
        <v>212</v>
      </c>
      <c r="K1217" s="20" t="s">
        <v>213</v>
      </c>
      <c r="L1217" t="s">
        <v>449</v>
      </c>
      <c r="M1217" s="20" t="s">
        <v>449</v>
      </c>
      <c r="O1217" t="s">
        <v>450</v>
      </c>
      <c r="P1217" t="s">
        <v>458</v>
      </c>
      <c r="R1217" t="b">
        <v>0</v>
      </c>
      <c r="S1217" t="s">
        <v>294</v>
      </c>
      <c r="T1217" t="s">
        <v>295</v>
      </c>
      <c r="U1217">
        <v>21</v>
      </c>
      <c r="V1217" t="s">
        <v>218</v>
      </c>
      <c r="W1217" t="s">
        <v>219</v>
      </c>
      <c r="X1217" t="s">
        <v>225</v>
      </c>
      <c r="Z1217" t="s">
        <v>84</v>
      </c>
      <c r="AA1217" s="1">
        <v>25200</v>
      </c>
      <c r="AB1217" s="1">
        <v>22680</v>
      </c>
      <c r="AC1217">
        <v>100</v>
      </c>
      <c r="AD1217" t="b">
        <v>1</v>
      </c>
      <c r="AE1217">
        <v>10</v>
      </c>
      <c r="AF1217" t="s">
        <v>9</v>
      </c>
      <c r="AG1217">
        <v>1</v>
      </c>
      <c r="AH1217" s="1">
        <v>22680</v>
      </c>
      <c r="AI1217" s="1">
        <v>2061818</v>
      </c>
      <c r="AJ1217" s="1">
        <v>206182</v>
      </c>
      <c r="AK1217" s="1">
        <v>2268000</v>
      </c>
      <c r="AL1217" s="2">
        <v>2061818</v>
      </c>
      <c r="AM1217" s="2">
        <v>206182</v>
      </c>
      <c r="AN1217" s="22">
        <v>2268000</v>
      </c>
      <c r="AP1217" t="s">
        <v>84</v>
      </c>
      <c r="AQ1217">
        <v>100</v>
      </c>
      <c r="AR1217" t="s">
        <v>221</v>
      </c>
      <c r="AS1217">
        <v>26005</v>
      </c>
      <c r="AT1217" t="b">
        <v>0</v>
      </c>
      <c r="AU1217" t="s">
        <v>81</v>
      </c>
      <c r="AW1217" t="s">
        <v>222</v>
      </c>
      <c r="AY1217" t="s">
        <v>85</v>
      </c>
      <c r="AZ1217" t="b">
        <v>0</v>
      </c>
      <c r="BE1217" t="b">
        <v>0</v>
      </c>
      <c r="BF1217" t="b">
        <v>0</v>
      </c>
      <c r="BI1217">
        <v>0</v>
      </c>
      <c r="BJ1217" s="20">
        <v>0</v>
      </c>
      <c r="BK1217" s="23">
        <v>2268000</v>
      </c>
      <c r="BP1217" t="s">
        <v>181</v>
      </c>
      <c r="BS1217">
        <v>0</v>
      </c>
      <c r="BW1217" s="24" t="str">
        <f ca="1">VLOOKUP(BX1217,Data!B:D,3,0)</f>
        <v>김화니</v>
      </c>
      <c r="BX1217" s="24" t="str">
        <f>IFERROR(VLOOKUP(M1217, 할인점점포등록!E:I, 5, 0), M1217)</f>
        <v>복산나이스</v>
      </c>
    </row>
    <row r="1218" spans="3:76" ht="16.5" customHeight="1" x14ac:dyDescent="0.3">
      <c r="C1218" t="b">
        <v>1</v>
      </c>
      <c r="E1218" t="s">
        <v>211</v>
      </c>
      <c r="F1218">
        <v>202610150002</v>
      </c>
      <c r="G1218" s="21">
        <v>46310</v>
      </c>
      <c r="H1218" t="s">
        <v>82</v>
      </c>
      <c r="I1218" t="s">
        <v>83</v>
      </c>
      <c r="J1218" s="20" t="s">
        <v>212</v>
      </c>
      <c r="K1218" s="20" t="s">
        <v>213</v>
      </c>
      <c r="L1218" t="s">
        <v>449</v>
      </c>
      <c r="M1218" s="20" t="s">
        <v>449</v>
      </c>
      <c r="O1218" t="s">
        <v>450</v>
      </c>
      <c r="P1218" t="s">
        <v>458</v>
      </c>
      <c r="R1218" t="b">
        <v>0</v>
      </c>
      <c r="S1218" t="s">
        <v>317</v>
      </c>
      <c r="T1218" t="s">
        <v>318</v>
      </c>
      <c r="U1218">
        <v>21</v>
      </c>
      <c r="V1218" t="s">
        <v>218</v>
      </c>
      <c r="W1218" t="s">
        <v>219</v>
      </c>
      <c r="X1218" t="s">
        <v>225</v>
      </c>
      <c r="Z1218" t="s">
        <v>84</v>
      </c>
      <c r="AA1218" s="1">
        <v>33600</v>
      </c>
      <c r="AB1218" s="1">
        <v>30240</v>
      </c>
      <c r="AC1218">
        <v>50</v>
      </c>
      <c r="AD1218" t="b">
        <v>1</v>
      </c>
      <c r="AE1218">
        <v>10</v>
      </c>
      <c r="AF1218" t="s">
        <v>9</v>
      </c>
      <c r="AG1218">
        <v>1</v>
      </c>
      <c r="AH1218" s="1">
        <v>30240</v>
      </c>
      <c r="AI1218" s="1">
        <v>1374545</v>
      </c>
      <c r="AJ1218" s="1">
        <v>137455</v>
      </c>
      <c r="AK1218" s="1">
        <v>1512000</v>
      </c>
      <c r="AL1218" s="2">
        <v>1374545</v>
      </c>
      <c r="AM1218" s="2">
        <v>137455</v>
      </c>
      <c r="AN1218" s="22">
        <v>1512000</v>
      </c>
      <c r="AP1218" t="s">
        <v>84</v>
      </c>
      <c r="AQ1218">
        <v>50</v>
      </c>
      <c r="AR1218" t="s">
        <v>221</v>
      </c>
      <c r="AS1218">
        <v>26001</v>
      </c>
      <c r="AT1218" t="b">
        <v>0</v>
      </c>
      <c r="AU1218" t="s">
        <v>81</v>
      </c>
      <c r="AW1218" t="s">
        <v>222</v>
      </c>
      <c r="AY1218" t="s">
        <v>85</v>
      </c>
      <c r="AZ1218" t="b">
        <v>0</v>
      </c>
      <c r="BE1218" t="b">
        <v>0</v>
      </c>
      <c r="BF1218" t="b">
        <v>0</v>
      </c>
      <c r="BI1218">
        <v>0</v>
      </c>
      <c r="BJ1218" s="20">
        <v>0</v>
      </c>
      <c r="BK1218" s="23">
        <v>1512000</v>
      </c>
      <c r="BP1218" t="s">
        <v>181</v>
      </c>
      <c r="BS1218">
        <v>0</v>
      </c>
      <c r="BW1218" s="24" t="str">
        <f ca="1">VLOOKUP(BX1218,Data!B:D,3,0)</f>
        <v>김화니</v>
      </c>
      <c r="BX1218" s="24" t="str">
        <f>IFERROR(VLOOKUP(M1218, 할인점점포등록!E:I, 5, 0), M1218)</f>
        <v>복산나이스</v>
      </c>
    </row>
    <row r="1219" spans="3:76" ht="16.5" customHeight="1" x14ac:dyDescent="0.3">
      <c r="C1219" t="b">
        <v>1</v>
      </c>
      <c r="E1219" t="s">
        <v>211</v>
      </c>
      <c r="F1219">
        <v>202610150002</v>
      </c>
      <c r="G1219" s="21">
        <v>46310</v>
      </c>
      <c r="H1219" t="s">
        <v>82</v>
      </c>
      <c r="I1219" t="s">
        <v>83</v>
      </c>
      <c r="J1219" s="20" t="s">
        <v>212</v>
      </c>
      <c r="K1219" s="20" t="s">
        <v>213</v>
      </c>
      <c r="L1219" t="s">
        <v>449</v>
      </c>
      <c r="M1219" s="20" t="s">
        <v>449</v>
      </c>
      <c r="O1219" t="s">
        <v>450</v>
      </c>
      <c r="P1219" t="s">
        <v>458</v>
      </c>
      <c r="R1219" t="b">
        <v>0</v>
      </c>
      <c r="S1219" t="s">
        <v>442</v>
      </c>
      <c r="T1219" t="s">
        <v>443</v>
      </c>
      <c r="U1219">
        <v>30</v>
      </c>
      <c r="V1219" t="s">
        <v>234</v>
      </c>
      <c r="W1219" t="s">
        <v>235</v>
      </c>
      <c r="X1219" t="s">
        <v>236</v>
      </c>
      <c r="Z1219" t="s">
        <v>84</v>
      </c>
      <c r="AA1219" s="1">
        <v>20760</v>
      </c>
      <c r="AB1219" s="1">
        <v>18684</v>
      </c>
      <c r="AC1219">
        <v>5</v>
      </c>
      <c r="AD1219" t="b">
        <v>1</v>
      </c>
      <c r="AE1219">
        <v>10</v>
      </c>
      <c r="AF1219" t="s">
        <v>9</v>
      </c>
      <c r="AG1219">
        <v>1</v>
      </c>
      <c r="AH1219" s="1">
        <v>18684</v>
      </c>
      <c r="AI1219" s="1">
        <v>84927</v>
      </c>
      <c r="AJ1219" s="1">
        <v>8493</v>
      </c>
      <c r="AK1219" s="1">
        <v>93420</v>
      </c>
      <c r="AL1219" s="2">
        <v>84927</v>
      </c>
      <c r="AM1219" s="2">
        <v>8493</v>
      </c>
      <c r="AN1219" s="22">
        <v>93420</v>
      </c>
      <c r="AP1219" t="s">
        <v>84</v>
      </c>
      <c r="AQ1219">
        <v>5</v>
      </c>
      <c r="AR1219" t="s">
        <v>221</v>
      </c>
      <c r="AS1219">
        <v>25001</v>
      </c>
      <c r="AT1219" t="b">
        <v>0</v>
      </c>
      <c r="AU1219" t="s">
        <v>81</v>
      </c>
      <c r="AW1219" t="s">
        <v>222</v>
      </c>
      <c r="AY1219" t="s">
        <v>85</v>
      </c>
      <c r="AZ1219" t="b">
        <v>0</v>
      </c>
      <c r="BE1219" t="b">
        <v>0</v>
      </c>
      <c r="BF1219" t="b">
        <v>0</v>
      </c>
      <c r="BI1219">
        <v>0</v>
      </c>
      <c r="BJ1219" s="20">
        <v>0</v>
      </c>
      <c r="BK1219" s="23">
        <v>93420</v>
      </c>
      <c r="BP1219" t="s">
        <v>181</v>
      </c>
      <c r="BS1219">
        <v>0</v>
      </c>
      <c r="BW1219" s="24" t="str">
        <f ca="1">VLOOKUP(BX1219,Data!B:D,3,0)</f>
        <v>김화니</v>
      </c>
      <c r="BX1219" s="24" t="str">
        <f>IFERROR(VLOOKUP(M1219, 할인점점포등록!E:I, 5, 0), M1219)</f>
        <v>복산나이스</v>
      </c>
    </row>
    <row r="1220" spans="3:76" ht="16.5" customHeight="1" x14ac:dyDescent="0.3">
      <c r="C1220" t="b">
        <v>1</v>
      </c>
      <c r="E1220" t="s">
        <v>211</v>
      </c>
      <c r="F1220">
        <v>202610150002</v>
      </c>
      <c r="G1220" s="21">
        <v>46310</v>
      </c>
      <c r="H1220" t="s">
        <v>82</v>
      </c>
      <c r="I1220" t="s">
        <v>83</v>
      </c>
      <c r="J1220" s="20" t="s">
        <v>212</v>
      </c>
      <c r="K1220" s="20" t="s">
        <v>213</v>
      </c>
      <c r="L1220" t="s">
        <v>449</v>
      </c>
      <c r="M1220" s="20" t="s">
        <v>449</v>
      </c>
      <c r="O1220" t="s">
        <v>450</v>
      </c>
      <c r="P1220" t="s">
        <v>458</v>
      </c>
      <c r="R1220" t="b">
        <v>0</v>
      </c>
      <c r="S1220" t="s">
        <v>223</v>
      </c>
      <c r="T1220" t="s">
        <v>224</v>
      </c>
      <c r="U1220">
        <v>300</v>
      </c>
      <c r="V1220" t="s">
        <v>218</v>
      </c>
      <c r="W1220" t="s">
        <v>219</v>
      </c>
      <c r="X1220" t="s">
        <v>225</v>
      </c>
      <c r="Z1220" t="s">
        <v>84</v>
      </c>
      <c r="AA1220" s="1">
        <v>44400</v>
      </c>
      <c r="AB1220" s="1">
        <v>39960</v>
      </c>
      <c r="AC1220">
        <v>40</v>
      </c>
      <c r="AD1220" t="b">
        <v>1</v>
      </c>
      <c r="AE1220">
        <v>10</v>
      </c>
      <c r="AF1220" t="s">
        <v>9</v>
      </c>
      <c r="AG1220">
        <v>1</v>
      </c>
      <c r="AH1220" s="1">
        <v>39960</v>
      </c>
      <c r="AI1220" s="1">
        <v>1453091</v>
      </c>
      <c r="AJ1220" s="1">
        <v>145309</v>
      </c>
      <c r="AK1220" s="1">
        <v>1598400</v>
      </c>
      <c r="AL1220" s="2">
        <v>1453091</v>
      </c>
      <c r="AM1220" s="2">
        <v>145309</v>
      </c>
      <c r="AN1220" s="22">
        <v>1598400</v>
      </c>
      <c r="AP1220" t="s">
        <v>84</v>
      </c>
      <c r="AQ1220">
        <v>40</v>
      </c>
      <c r="AR1220" t="s">
        <v>221</v>
      </c>
      <c r="AS1220" t="s">
        <v>1064</v>
      </c>
      <c r="AT1220" t="b">
        <v>0</v>
      </c>
      <c r="AU1220" t="s">
        <v>81</v>
      </c>
      <c r="AW1220" t="s">
        <v>222</v>
      </c>
      <c r="AY1220" t="s">
        <v>85</v>
      </c>
      <c r="AZ1220" t="b">
        <v>0</v>
      </c>
      <c r="BE1220" t="b">
        <v>0</v>
      </c>
      <c r="BF1220" t="b">
        <v>0</v>
      </c>
      <c r="BI1220">
        <v>0</v>
      </c>
      <c r="BJ1220" s="20">
        <v>0</v>
      </c>
      <c r="BK1220" s="23">
        <v>1598400</v>
      </c>
      <c r="BP1220" t="s">
        <v>181</v>
      </c>
      <c r="BS1220">
        <v>0</v>
      </c>
      <c r="BW1220" s="24" t="str">
        <f ca="1">VLOOKUP(BX1220,Data!B:D,3,0)</f>
        <v>김화니</v>
      </c>
      <c r="BX1220" s="24" t="str">
        <f>IFERROR(VLOOKUP(M1220, 할인점점포등록!E:I, 5, 0), M1220)</f>
        <v>복산나이스</v>
      </c>
    </row>
    <row r="1221" spans="3:76" ht="16.5" customHeight="1" x14ac:dyDescent="0.3">
      <c r="C1221" t="b">
        <v>1</v>
      </c>
      <c r="E1221" t="s">
        <v>211</v>
      </c>
      <c r="F1221">
        <v>202610150002</v>
      </c>
      <c r="G1221" s="21">
        <v>46310</v>
      </c>
      <c r="H1221" t="s">
        <v>82</v>
      </c>
      <c r="I1221" t="s">
        <v>83</v>
      </c>
      <c r="J1221" s="20" t="s">
        <v>212</v>
      </c>
      <c r="K1221" s="20" t="s">
        <v>213</v>
      </c>
      <c r="L1221" t="s">
        <v>449</v>
      </c>
      <c r="M1221" s="20" t="s">
        <v>449</v>
      </c>
      <c r="O1221" t="s">
        <v>450</v>
      </c>
      <c r="P1221" t="s">
        <v>458</v>
      </c>
      <c r="R1221" t="b">
        <v>0</v>
      </c>
      <c r="S1221" t="s">
        <v>425</v>
      </c>
      <c r="T1221" t="s">
        <v>426</v>
      </c>
      <c r="U1221">
        <v>100</v>
      </c>
      <c r="V1221" t="s">
        <v>234</v>
      </c>
      <c r="W1221" t="s">
        <v>235</v>
      </c>
      <c r="X1221" t="s">
        <v>330</v>
      </c>
      <c r="Z1221" t="s">
        <v>84</v>
      </c>
      <c r="AA1221" s="1">
        <v>44300</v>
      </c>
      <c r="AB1221" s="1">
        <v>39870</v>
      </c>
      <c r="AC1221">
        <v>3</v>
      </c>
      <c r="AD1221" t="b">
        <v>1</v>
      </c>
      <c r="AE1221">
        <v>10</v>
      </c>
      <c r="AF1221" t="s">
        <v>9</v>
      </c>
      <c r="AG1221">
        <v>1</v>
      </c>
      <c r="AH1221" s="1">
        <v>39870</v>
      </c>
      <c r="AI1221" s="1">
        <v>108736</v>
      </c>
      <c r="AJ1221" s="1">
        <v>10874</v>
      </c>
      <c r="AK1221" s="1">
        <v>119610</v>
      </c>
      <c r="AL1221" s="2">
        <v>108736</v>
      </c>
      <c r="AM1221" s="2">
        <v>10874</v>
      </c>
      <c r="AN1221" s="22">
        <v>119610</v>
      </c>
      <c r="AP1221" t="s">
        <v>84</v>
      </c>
      <c r="AQ1221">
        <v>3</v>
      </c>
      <c r="AR1221" t="s">
        <v>221</v>
      </c>
      <c r="AS1221" t="s">
        <v>271</v>
      </c>
      <c r="AT1221" t="b">
        <v>0</v>
      </c>
      <c r="AU1221" t="s">
        <v>81</v>
      </c>
      <c r="AW1221" t="s">
        <v>222</v>
      </c>
      <c r="AY1221" t="s">
        <v>85</v>
      </c>
      <c r="AZ1221" t="b">
        <v>0</v>
      </c>
      <c r="BE1221" t="b">
        <v>0</v>
      </c>
      <c r="BF1221" t="b">
        <v>0</v>
      </c>
      <c r="BI1221">
        <v>0</v>
      </c>
      <c r="BJ1221" s="20">
        <v>0</v>
      </c>
      <c r="BK1221" s="23">
        <v>119610</v>
      </c>
      <c r="BP1221" t="s">
        <v>181</v>
      </c>
      <c r="BS1221">
        <v>0</v>
      </c>
      <c r="BW1221" s="24" t="str">
        <f ca="1">VLOOKUP(BX1221,Data!B:D,3,0)</f>
        <v>김화니</v>
      </c>
      <c r="BX1221" s="24" t="str">
        <f>IFERROR(VLOOKUP(M1221, 할인점점포등록!E:I, 5, 0), M1221)</f>
        <v>복산나이스</v>
      </c>
    </row>
    <row r="1222" spans="3:76" ht="16.5" customHeight="1" x14ac:dyDescent="0.3">
      <c r="C1222" t="b">
        <v>1</v>
      </c>
      <c r="E1222" t="s">
        <v>211</v>
      </c>
      <c r="F1222">
        <v>202610150002</v>
      </c>
      <c r="G1222" s="21">
        <v>46310</v>
      </c>
      <c r="H1222" t="s">
        <v>82</v>
      </c>
      <c r="I1222" t="s">
        <v>83</v>
      </c>
      <c r="J1222" s="20" t="s">
        <v>212</v>
      </c>
      <c r="K1222" s="20" t="s">
        <v>213</v>
      </c>
      <c r="L1222" t="s">
        <v>449</v>
      </c>
      <c r="M1222" s="20" t="s">
        <v>449</v>
      </c>
      <c r="O1222" t="s">
        <v>450</v>
      </c>
      <c r="P1222" t="s">
        <v>458</v>
      </c>
      <c r="R1222" t="b">
        <v>0</v>
      </c>
      <c r="S1222" t="s">
        <v>274</v>
      </c>
      <c r="T1222" t="s">
        <v>275</v>
      </c>
      <c r="U1222">
        <v>300</v>
      </c>
      <c r="V1222" t="s">
        <v>218</v>
      </c>
      <c r="W1222" t="s">
        <v>219</v>
      </c>
      <c r="X1222" t="s">
        <v>225</v>
      </c>
      <c r="Z1222" t="s">
        <v>84</v>
      </c>
      <c r="AA1222" s="1">
        <v>56100</v>
      </c>
      <c r="AB1222" s="1">
        <v>50490</v>
      </c>
      <c r="AC1222">
        <v>10</v>
      </c>
      <c r="AD1222" t="b">
        <v>1</v>
      </c>
      <c r="AE1222">
        <v>10</v>
      </c>
      <c r="AF1222" t="s">
        <v>9</v>
      </c>
      <c r="AG1222">
        <v>1</v>
      </c>
      <c r="AH1222" s="1">
        <v>50490</v>
      </c>
      <c r="AI1222" s="1">
        <v>459000</v>
      </c>
      <c r="AJ1222" s="1">
        <v>45900</v>
      </c>
      <c r="AK1222" s="1">
        <v>504900</v>
      </c>
      <c r="AL1222" s="2">
        <v>459000</v>
      </c>
      <c r="AM1222" s="2">
        <v>45900</v>
      </c>
      <c r="AN1222" s="22">
        <v>504900</v>
      </c>
      <c r="AP1222" t="s">
        <v>84</v>
      </c>
      <c r="AQ1222">
        <v>10</v>
      </c>
      <c r="AR1222" t="s">
        <v>221</v>
      </c>
      <c r="AS1222">
        <v>26002</v>
      </c>
      <c r="AT1222" t="b">
        <v>0</v>
      </c>
      <c r="AU1222" t="s">
        <v>81</v>
      </c>
      <c r="AW1222" t="s">
        <v>222</v>
      </c>
      <c r="AY1222" t="s">
        <v>85</v>
      </c>
      <c r="AZ1222" t="b">
        <v>0</v>
      </c>
      <c r="BE1222" t="b">
        <v>0</v>
      </c>
      <c r="BF1222" t="b">
        <v>0</v>
      </c>
      <c r="BI1222">
        <v>0</v>
      </c>
      <c r="BJ1222" s="20">
        <v>0</v>
      </c>
      <c r="BK1222" s="23">
        <v>504900</v>
      </c>
      <c r="BP1222" t="s">
        <v>181</v>
      </c>
      <c r="BS1222">
        <v>0</v>
      </c>
      <c r="BW1222" s="24" t="str">
        <f ca="1">VLOOKUP(BX1222,Data!B:D,3,0)</f>
        <v>김화니</v>
      </c>
      <c r="BX1222" s="24" t="str">
        <f>IFERROR(VLOOKUP(M1222, 할인점점포등록!E:I, 5, 0), M1222)</f>
        <v>복산나이스</v>
      </c>
    </row>
    <row r="1223" spans="3:76" ht="16.5" customHeight="1" x14ac:dyDescent="0.3">
      <c r="C1223" t="b">
        <v>1</v>
      </c>
      <c r="E1223" t="s">
        <v>211</v>
      </c>
      <c r="F1223">
        <v>202610150002</v>
      </c>
      <c r="G1223" s="21">
        <v>46310</v>
      </c>
      <c r="H1223" t="s">
        <v>82</v>
      </c>
      <c r="I1223" t="s">
        <v>83</v>
      </c>
      <c r="J1223" s="20" t="s">
        <v>212</v>
      </c>
      <c r="K1223" s="20" t="s">
        <v>213</v>
      </c>
      <c r="L1223" t="s">
        <v>449</v>
      </c>
      <c r="M1223" s="20" t="s">
        <v>449</v>
      </c>
      <c r="O1223" t="s">
        <v>450</v>
      </c>
      <c r="P1223" t="s">
        <v>458</v>
      </c>
      <c r="R1223" t="b">
        <v>0</v>
      </c>
      <c r="S1223" t="s">
        <v>276</v>
      </c>
      <c r="T1223" t="s">
        <v>275</v>
      </c>
      <c r="U1223">
        <v>30</v>
      </c>
      <c r="V1223" t="s">
        <v>218</v>
      </c>
      <c r="W1223" t="s">
        <v>219</v>
      </c>
      <c r="X1223" t="s">
        <v>225</v>
      </c>
      <c r="Z1223" t="s">
        <v>84</v>
      </c>
      <c r="AA1223" s="1">
        <v>5610</v>
      </c>
      <c r="AB1223" s="1">
        <v>5049</v>
      </c>
      <c r="AC1223">
        <v>5</v>
      </c>
      <c r="AD1223" t="b">
        <v>1</v>
      </c>
      <c r="AE1223">
        <v>10</v>
      </c>
      <c r="AF1223" t="s">
        <v>9</v>
      </c>
      <c r="AG1223">
        <v>1</v>
      </c>
      <c r="AH1223" s="1">
        <v>5049</v>
      </c>
      <c r="AI1223" s="1">
        <v>22950</v>
      </c>
      <c r="AJ1223" s="1">
        <v>2295</v>
      </c>
      <c r="AK1223" s="1">
        <v>25245</v>
      </c>
      <c r="AL1223" s="2">
        <v>22950</v>
      </c>
      <c r="AM1223" s="2">
        <v>2295</v>
      </c>
      <c r="AN1223" s="22">
        <v>25245</v>
      </c>
      <c r="AP1223" t="s">
        <v>84</v>
      </c>
      <c r="AQ1223">
        <v>5</v>
      </c>
      <c r="AR1223" t="s">
        <v>221</v>
      </c>
      <c r="AS1223" t="s">
        <v>277</v>
      </c>
      <c r="AT1223" t="b">
        <v>0</v>
      </c>
      <c r="AU1223" t="s">
        <v>81</v>
      </c>
      <c r="AW1223" t="s">
        <v>222</v>
      </c>
      <c r="AY1223" t="s">
        <v>85</v>
      </c>
      <c r="AZ1223" t="b">
        <v>0</v>
      </c>
      <c r="BE1223" t="b">
        <v>0</v>
      </c>
      <c r="BF1223" t="b">
        <v>0</v>
      </c>
      <c r="BI1223">
        <v>0</v>
      </c>
      <c r="BJ1223" s="20">
        <v>0</v>
      </c>
      <c r="BK1223" s="23">
        <v>25245</v>
      </c>
      <c r="BP1223" t="s">
        <v>181</v>
      </c>
      <c r="BS1223">
        <v>0</v>
      </c>
      <c r="BW1223" s="24" t="str">
        <f ca="1">VLOOKUP(BX1223,Data!B:D,3,0)</f>
        <v>김화니</v>
      </c>
      <c r="BX1223" s="24" t="str">
        <f>IFERROR(VLOOKUP(M1223, 할인점점포등록!E:I, 5, 0), M1223)</f>
        <v>복산나이스</v>
      </c>
    </row>
    <row r="1224" spans="3:76" ht="16.5" customHeight="1" x14ac:dyDescent="0.3">
      <c r="C1224" t="b">
        <v>1</v>
      </c>
      <c r="E1224" t="s">
        <v>211</v>
      </c>
      <c r="F1224">
        <v>202610150002</v>
      </c>
      <c r="G1224" s="21">
        <v>46310</v>
      </c>
      <c r="H1224" t="s">
        <v>82</v>
      </c>
      <c r="I1224" t="s">
        <v>83</v>
      </c>
      <c r="J1224" s="20" t="s">
        <v>212</v>
      </c>
      <c r="K1224" s="20" t="s">
        <v>213</v>
      </c>
      <c r="L1224" t="s">
        <v>449</v>
      </c>
      <c r="M1224" s="20" t="s">
        <v>449</v>
      </c>
      <c r="O1224" t="s">
        <v>450</v>
      </c>
      <c r="P1224" t="s">
        <v>458</v>
      </c>
      <c r="R1224" t="b">
        <v>0</v>
      </c>
      <c r="S1224" t="s">
        <v>216</v>
      </c>
      <c r="T1224" t="s">
        <v>217</v>
      </c>
      <c r="U1224">
        <v>90</v>
      </c>
      <c r="V1224" t="s">
        <v>218</v>
      </c>
      <c r="W1224" t="s">
        <v>219</v>
      </c>
      <c r="X1224" t="s">
        <v>220</v>
      </c>
      <c r="Z1224" t="s">
        <v>84</v>
      </c>
      <c r="AA1224" s="1">
        <v>36000</v>
      </c>
      <c r="AB1224" s="1">
        <v>32400</v>
      </c>
      <c r="AC1224">
        <v>126</v>
      </c>
      <c r="AD1224" t="b">
        <v>1</v>
      </c>
      <c r="AE1224">
        <v>10</v>
      </c>
      <c r="AF1224" t="s">
        <v>9</v>
      </c>
      <c r="AG1224">
        <v>1</v>
      </c>
      <c r="AH1224" s="1">
        <v>32400</v>
      </c>
      <c r="AI1224" s="1">
        <v>3711273</v>
      </c>
      <c r="AJ1224" s="1">
        <v>371127</v>
      </c>
      <c r="AK1224" s="1">
        <v>4082400</v>
      </c>
      <c r="AL1224" s="2">
        <v>3711273</v>
      </c>
      <c r="AM1224" s="2">
        <v>371127</v>
      </c>
      <c r="AN1224" s="22">
        <v>4082400</v>
      </c>
      <c r="AP1224" t="s">
        <v>84</v>
      </c>
      <c r="AQ1224">
        <v>126</v>
      </c>
      <c r="AR1224" t="s">
        <v>221</v>
      </c>
      <c r="AS1224">
        <v>26004</v>
      </c>
      <c r="AT1224" t="b">
        <v>0</v>
      </c>
      <c r="AU1224" t="s">
        <v>81</v>
      </c>
      <c r="AW1224" t="s">
        <v>222</v>
      </c>
      <c r="AY1224" t="s">
        <v>85</v>
      </c>
      <c r="AZ1224" t="b">
        <v>0</v>
      </c>
      <c r="BE1224" t="b">
        <v>0</v>
      </c>
      <c r="BF1224" t="b">
        <v>0</v>
      </c>
      <c r="BI1224">
        <v>0</v>
      </c>
      <c r="BJ1224" s="20">
        <v>0</v>
      </c>
      <c r="BK1224" s="23">
        <v>4082400</v>
      </c>
      <c r="BP1224" t="s">
        <v>181</v>
      </c>
      <c r="BS1224">
        <v>0</v>
      </c>
      <c r="BW1224" s="24" t="str">
        <f ca="1">VLOOKUP(BX1224,Data!B:D,3,0)</f>
        <v>김화니</v>
      </c>
      <c r="BX1224" s="24" t="str">
        <f>IFERROR(VLOOKUP(M1224, 할인점점포등록!E:I, 5, 0), M1224)</f>
        <v>복산나이스</v>
      </c>
    </row>
    <row r="1225" spans="3:76" ht="16.5" customHeight="1" x14ac:dyDescent="0.3">
      <c r="C1225" t="b">
        <v>1</v>
      </c>
      <c r="E1225" t="s">
        <v>211</v>
      </c>
      <c r="F1225">
        <v>202610150002</v>
      </c>
      <c r="G1225" s="21">
        <v>46310</v>
      </c>
      <c r="H1225" t="s">
        <v>82</v>
      </c>
      <c r="I1225" t="s">
        <v>83</v>
      </c>
      <c r="J1225" s="20" t="s">
        <v>212</v>
      </c>
      <c r="K1225" s="20" t="s">
        <v>213</v>
      </c>
      <c r="L1225" t="s">
        <v>449</v>
      </c>
      <c r="M1225" s="20" t="s">
        <v>449</v>
      </c>
      <c r="O1225" t="s">
        <v>450</v>
      </c>
      <c r="P1225" t="s">
        <v>458</v>
      </c>
      <c r="R1225" t="b">
        <v>0</v>
      </c>
      <c r="S1225" t="s">
        <v>398</v>
      </c>
      <c r="T1225" t="s">
        <v>338</v>
      </c>
      <c r="U1225">
        <v>30</v>
      </c>
      <c r="V1225" t="s">
        <v>234</v>
      </c>
      <c r="W1225" t="s">
        <v>235</v>
      </c>
      <c r="X1225" t="s">
        <v>330</v>
      </c>
      <c r="Z1225" t="s">
        <v>84</v>
      </c>
      <c r="AA1225" s="1">
        <v>9900</v>
      </c>
      <c r="AB1225" s="1">
        <v>8910</v>
      </c>
      <c r="AC1225">
        <v>90</v>
      </c>
      <c r="AD1225" t="b">
        <v>1</v>
      </c>
      <c r="AE1225">
        <v>10</v>
      </c>
      <c r="AF1225" t="s">
        <v>9</v>
      </c>
      <c r="AG1225">
        <v>1</v>
      </c>
      <c r="AH1225" s="1">
        <v>8910</v>
      </c>
      <c r="AI1225" s="1">
        <v>729000</v>
      </c>
      <c r="AJ1225" s="1">
        <v>72900</v>
      </c>
      <c r="AK1225" s="1">
        <v>801900</v>
      </c>
      <c r="AL1225" s="2">
        <v>729000</v>
      </c>
      <c r="AM1225" s="2">
        <v>72900</v>
      </c>
      <c r="AN1225" s="22">
        <v>801900</v>
      </c>
      <c r="AP1225" t="s">
        <v>84</v>
      </c>
      <c r="AQ1225">
        <v>90</v>
      </c>
      <c r="AR1225" t="s">
        <v>221</v>
      </c>
      <c r="AS1225" t="s">
        <v>1057</v>
      </c>
      <c r="AT1225" t="b">
        <v>0</v>
      </c>
      <c r="AU1225" t="s">
        <v>81</v>
      </c>
      <c r="AW1225" t="s">
        <v>222</v>
      </c>
      <c r="AY1225" t="s">
        <v>85</v>
      </c>
      <c r="AZ1225" t="b">
        <v>0</v>
      </c>
      <c r="BE1225" t="b">
        <v>0</v>
      </c>
      <c r="BF1225" t="b">
        <v>0</v>
      </c>
      <c r="BI1225">
        <v>0</v>
      </c>
      <c r="BJ1225" s="20">
        <v>0</v>
      </c>
      <c r="BK1225" s="23">
        <v>801900</v>
      </c>
      <c r="BP1225" t="s">
        <v>181</v>
      </c>
      <c r="BS1225">
        <v>0</v>
      </c>
      <c r="BW1225" s="24" t="str">
        <f ca="1">VLOOKUP(BX1225,Data!B:D,3,0)</f>
        <v>김화니</v>
      </c>
      <c r="BX1225" s="24" t="str">
        <f>IFERROR(VLOOKUP(M1225, 할인점점포등록!E:I, 5, 0), M1225)</f>
        <v>복산나이스</v>
      </c>
    </row>
    <row r="1226" spans="3:76" ht="16.5" customHeight="1" x14ac:dyDescent="0.3">
      <c r="C1226" t="b">
        <v>1</v>
      </c>
      <c r="E1226" t="s">
        <v>211</v>
      </c>
      <c r="F1226">
        <v>202610150002</v>
      </c>
      <c r="G1226" s="21">
        <v>46310</v>
      </c>
      <c r="H1226" t="s">
        <v>82</v>
      </c>
      <c r="I1226" t="s">
        <v>83</v>
      </c>
      <c r="J1226" s="20" t="s">
        <v>212</v>
      </c>
      <c r="K1226" s="20" t="s">
        <v>213</v>
      </c>
      <c r="L1226" t="s">
        <v>449</v>
      </c>
      <c r="M1226" s="20" t="s">
        <v>449</v>
      </c>
      <c r="O1226" t="s">
        <v>450</v>
      </c>
      <c r="P1226" t="s">
        <v>458</v>
      </c>
      <c r="R1226" t="b">
        <v>0</v>
      </c>
      <c r="S1226" t="s">
        <v>303</v>
      </c>
      <c r="T1226" t="s">
        <v>259</v>
      </c>
      <c r="U1226">
        <v>30</v>
      </c>
      <c r="V1226" t="s">
        <v>234</v>
      </c>
      <c r="W1226" t="s">
        <v>235</v>
      </c>
      <c r="X1226" t="s">
        <v>236</v>
      </c>
      <c r="Z1226" t="s">
        <v>84</v>
      </c>
      <c r="AA1226" s="1">
        <v>3090</v>
      </c>
      <c r="AB1226" s="1">
        <v>2781</v>
      </c>
      <c r="AC1226">
        <v>15</v>
      </c>
      <c r="AD1226" t="b">
        <v>1</v>
      </c>
      <c r="AE1226">
        <v>10</v>
      </c>
      <c r="AF1226" t="s">
        <v>9</v>
      </c>
      <c r="AG1226">
        <v>1</v>
      </c>
      <c r="AH1226" s="1">
        <v>2781</v>
      </c>
      <c r="AI1226" s="1">
        <v>37923</v>
      </c>
      <c r="AJ1226" s="1">
        <v>3792</v>
      </c>
      <c r="AK1226" s="1">
        <v>41715</v>
      </c>
      <c r="AL1226" s="2">
        <v>37923</v>
      </c>
      <c r="AM1226" s="2">
        <v>3792</v>
      </c>
      <c r="AN1226" s="22">
        <v>41715</v>
      </c>
      <c r="AP1226" t="s">
        <v>84</v>
      </c>
      <c r="AQ1226">
        <v>15</v>
      </c>
      <c r="AR1226" t="s">
        <v>221</v>
      </c>
      <c r="AS1226" t="s">
        <v>304</v>
      </c>
      <c r="AT1226" t="b">
        <v>0</v>
      </c>
      <c r="AU1226" t="s">
        <v>81</v>
      </c>
      <c r="AW1226" t="s">
        <v>222</v>
      </c>
      <c r="AY1226" t="s">
        <v>85</v>
      </c>
      <c r="AZ1226" t="b">
        <v>0</v>
      </c>
      <c r="BE1226" t="b">
        <v>0</v>
      </c>
      <c r="BF1226" t="b">
        <v>0</v>
      </c>
      <c r="BI1226">
        <v>0</v>
      </c>
      <c r="BJ1226" s="20">
        <v>0</v>
      </c>
      <c r="BK1226" s="23">
        <v>41715</v>
      </c>
      <c r="BP1226" t="s">
        <v>181</v>
      </c>
      <c r="BS1226">
        <v>0</v>
      </c>
      <c r="BW1226" s="24" t="str">
        <f ca="1">VLOOKUP(BX1226,Data!B:D,3,0)</f>
        <v>김화니</v>
      </c>
      <c r="BX1226" s="24" t="str">
        <f>IFERROR(VLOOKUP(M1226, 할인점점포등록!E:I, 5, 0), M1226)</f>
        <v>복산나이스</v>
      </c>
    </row>
    <row r="1227" spans="3:76" ht="16.5" customHeight="1" x14ac:dyDescent="0.3">
      <c r="C1227" t="b">
        <v>1</v>
      </c>
      <c r="E1227" t="s">
        <v>211</v>
      </c>
      <c r="F1227">
        <v>202610150002</v>
      </c>
      <c r="G1227" s="21">
        <v>46310</v>
      </c>
      <c r="H1227" t="s">
        <v>82</v>
      </c>
      <c r="I1227" t="s">
        <v>83</v>
      </c>
      <c r="J1227" s="20" t="s">
        <v>212</v>
      </c>
      <c r="K1227" s="20" t="s">
        <v>213</v>
      </c>
      <c r="L1227" t="s">
        <v>449</v>
      </c>
      <c r="M1227" s="20" t="s">
        <v>449</v>
      </c>
      <c r="O1227" t="s">
        <v>450</v>
      </c>
      <c r="P1227" t="s">
        <v>458</v>
      </c>
      <c r="R1227" t="b">
        <v>0</v>
      </c>
      <c r="S1227" t="s">
        <v>379</v>
      </c>
      <c r="T1227" t="s">
        <v>299</v>
      </c>
      <c r="U1227">
        <v>100</v>
      </c>
      <c r="V1227" t="s">
        <v>86</v>
      </c>
      <c r="W1227" t="s">
        <v>283</v>
      </c>
      <c r="X1227" t="s">
        <v>284</v>
      </c>
      <c r="Z1227" t="s">
        <v>84</v>
      </c>
      <c r="AA1227" s="1">
        <v>37300</v>
      </c>
      <c r="AB1227" s="1">
        <v>33570</v>
      </c>
      <c r="AC1227">
        <v>5</v>
      </c>
      <c r="AD1227" t="b">
        <v>1</v>
      </c>
      <c r="AE1227">
        <v>10</v>
      </c>
      <c r="AF1227" t="s">
        <v>9</v>
      </c>
      <c r="AG1227">
        <v>1</v>
      </c>
      <c r="AH1227" s="1">
        <v>33570</v>
      </c>
      <c r="AI1227" s="1">
        <v>152591</v>
      </c>
      <c r="AJ1227" s="1">
        <v>15259</v>
      </c>
      <c r="AK1227" s="1">
        <v>167850</v>
      </c>
      <c r="AL1227" s="2">
        <v>152591</v>
      </c>
      <c r="AM1227" s="2">
        <v>15259</v>
      </c>
      <c r="AN1227" s="22">
        <v>167850</v>
      </c>
      <c r="AP1227" t="s">
        <v>84</v>
      </c>
      <c r="AQ1227">
        <v>5</v>
      </c>
      <c r="AR1227" t="s">
        <v>221</v>
      </c>
      <c r="AS1227">
        <v>26001</v>
      </c>
      <c r="AT1227" t="b">
        <v>0</v>
      </c>
      <c r="AU1227" t="s">
        <v>81</v>
      </c>
      <c r="AW1227" t="s">
        <v>222</v>
      </c>
      <c r="AY1227" t="s">
        <v>85</v>
      </c>
      <c r="AZ1227" t="b">
        <v>0</v>
      </c>
      <c r="BE1227" t="b">
        <v>0</v>
      </c>
      <c r="BF1227" t="b">
        <v>0</v>
      </c>
      <c r="BI1227">
        <v>0</v>
      </c>
      <c r="BJ1227" s="20">
        <v>0</v>
      </c>
      <c r="BK1227" s="23">
        <v>167850</v>
      </c>
      <c r="BP1227" t="s">
        <v>86</v>
      </c>
      <c r="BS1227">
        <v>0</v>
      </c>
      <c r="BW1227" s="24" t="str">
        <f ca="1">VLOOKUP(BX1227,Data!B:D,3,0)</f>
        <v>김화니</v>
      </c>
      <c r="BX1227" s="24" t="str">
        <f>IFERROR(VLOOKUP(M1227, 할인점점포등록!E:I, 5, 0), M1227)</f>
        <v>복산나이스</v>
      </c>
    </row>
    <row r="1228" spans="3:76" ht="16.5" customHeight="1" x14ac:dyDescent="0.3">
      <c r="C1228" t="b">
        <v>1</v>
      </c>
      <c r="E1228" t="s">
        <v>211</v>
      </c>
      <c r="F1228">
        <v>202610150002</v>
      </c>
      <c r="G1228" s="21">
        <v>46310</v>
      </c>
      <c r="H1228" t="s">
        <v>82</v>
      </c>
      <c r="I1228" t="s">
        <v>83</v>
      </c>
      <c r="J1228" s="20" t="s">
        <v>212</v>
      </c>
      <c r="K1228" s="20" t="s">
        <v>213</v>
      </c>
      <c r="L1228" t="s">
        <v>449</v>
      </c>
      <c r="M1228" s="20" t="s">
        <v>449</v>
      </c>
      <c r="O1228" t="s">
        <v>450</v>
      </c>
      <c r="P1228" t="s">
        <v>458</v>
      </c>
      <c r="R1228" t="b">
        <v>0</v>
      </c>
      <c r="S1228" t="s">
        <v>365</v>
      </c>
      <c r="T1228" t="s">
        <v>366</v>
      </c>
      <c r="U1228">
        <v>30</v>
      </c>
      <c r="V1228" t="s">
        <v>234</v>
      </c>
      <c r="W1228" t="s">
        <v>235</v>
      </c>
      <c r="X1228" t="s">
        <v>236</v>
      </c>
      <c r="Z1228" t="s">
        <v>84</v>
      </c>
      <c r="AA1228" s="1">
        <v>18660</v>
      </c>
      <c r="AB1228" s="1">
        <v>16794</v>
      </c>
      <c r="AC1228">
        <v>40</v>
      </c>
      <c r="AD1228" t="b">
        <v>1</v>
      </c>
      <c r="AE1228">
        <v>10</v>
      </c>
      <c r="AF1228" t="s">
        <v>9</v>
      </c>
      <c r="AG1228">
        <v>1</v>
      </c>
      <c r="AH1228" s="1">
        <v>16794</v>
      </c>
      <c r="AI1228" s="1">
        <v>610691</v>
      </c>
      <c r="AJ1228" s="1">
        <v>61069</v>
      </c>
      <c r="AK1228" s="1">
        <v>671760</v>
      </c>
      <c r="AL1228" s="2">
        <v>610691</v>
      </c>
      <c r="AM1228" s="2">
        <v>61069</v>
      </c>
      <c r="AN1228" s="22">
        <v>671760</v>
      </c>
      <c r="AP1228" t="s">
        <v>84</v>
      </c>
      <c r="AQ1228">
        <v>40</v>
      </c>
      <c r="AR1228" t="s">
        <v>221</v>
      </c>
      <c r="AS1228">
        <v>25001</v>
      </c>
      <c r="AT1228" t="b">
        <v>0</v>
      </c>
      <c r="AU1228" t="s">
        <v>81</v>
      </c>
      <c r="AW1228" t="s">
        <v>222</v>
      </c>
      <c r="AY1228" t="s">
        <v>85</v>
      </c>
      <c r="AZ1228" t="b">
        <v>0</v>
      </c>
      <c r="BE1228" t="b">
        <v>0</v>
      </c>
      <c r="BF1228" t="b">
        <v>0</v>
      </c>
      <c r="BI1228">
        <v>0</v>
      </c>
      <c r="BJ1228" s="20">
        <v>0</v>
      </c>
      <c r="BK1228" s="23">
        <v>671760</v>
      </c>
      <c r="BP1228" t="s">
        <v>181</v>
      </c>
      <c r="BS1228">
        <v>0</v>
      </c>
      <c r="BW1228" s="24" t="str">
        <f ca="1">VLOOKUP(BX1228,Data!B:D,3,0)</f>
        <v>김화니</v>
      </c>
      <c r="BX1228" s="24" t="str">
        <f>IFERROR(VLOOKUP(M1228, 할인점점포등록!E:I, 5, 0), M1228)</f>
        <v>복산나이스</v>
      </c>
    </row>
    <row r="1229" spans="3:76" ht="16.5" customHeight="1" x14ac:dyDescent="0.3">
      <c r="C1229" t="b">
        <v>1</v>
      </c>
      <c r="E1229" t="s">
        <v>211</v>
      </c>
      <c r="F1229">
        <v>202610150002</v>
      </c>
      <c r="G1229" s="21">
        <v>46310</v>
      </c>
      <c r="H1229" t="s">
        <v>82</v>
      </c>
      <c r="I1229" t="s">
        <v>83</v>
      </c>
      <c r="J1229" s="20" t="s">
        <v>212</v>
      </c>
      <c r="K1229" s="20" t="s">
        <v>213</v>
      </c>
      <c r="L1229" t="s">
        <v>449</v>
      </c>
      <c r="M1229" s="20" t="s">
        <v>449</v>
      </c>
      <c r="O1229" t="s">
        <v>450</v>
      </c>
      <c r="P1229" t="s">
        <v>458</v>
      </c>
      <c r="R1229" t="b">
        <v>0</v>
      </c>
      <c r="S1229" t="s">
        <v>290</v>
      </c>
      <c r="T1229" t="s">
        <v>291</v>
      </c>
      <c r="U1229">
        <v>30</v>
      </c>
      <c r="V1229" t="s">
        <v>234</v>
      </c>
      <c r="W1229" t="s">
        <v>235</v>
      </c>
      <c r="X1229" t="s">
        <v>236</v>
      </c>
      <c r="Z1229" t="s">
        <v>84</v>
      </c>
      <c r="AA1229" s="1">
        <v>21000</v>
      </c>
      <c r="AB1229" s="1">
        <v>18900</v>
      </c>
      <c r="AC1229">
        <v>100</v>
      </c>
      <c r="AD1229" t="b">
        <v>1</v>
      </c>
      <c r="AE1229">
        <v>10</v>
      </c>
      <c r="AF1229" t="s">
        <v>9</v>
      </c>
      <c r="AG1229">
        <v>1</v>
      </c>
      <c r="AH1229" s="1">
        <v>18900</v>
      </c>
      <c r="AI1229" s="1">
        <v>1718182</v>
      </c>
      <c r="AJ1229" s="1">
        <v>171818</v>
      </c>
      <c r="AK1229" s="1">
        <v>1890000</v>
      </c>
      <c r="AL1229" s="2">
        <v>1718182</v>
      </c>
      <c r="AM1229" s="2">
        <v>171818</v>
      </c>
      <c r="AN1229" s="22">
        <v>1890000</v>
      </c>
      <c r="AP1229" t="s">
        <v>84</v>
      </c>
      <c r="AQ1229">
        <v>100</v>
      </c>
      <c r="AR1229" t="s">
        <v>221</v>
      </c>
      <c r="AS1229">
        <v>26001</v>
      </c>
      <c r="AT1229" t="b">
        <v>0</v>
      </c>
      <c r="AU1229" t="s">
        <v>81</v>
      </c>
      <c r="AW1229" t="s">
        <v>222</v>
      </c>
      <c r="AY1229" t="s">
        <v>85</v>
      </c>
      <c r="AZ1229" t="b">
        <v>0</v>
      </c>
      <c r="BE1229" t="b">
        <v>0</v>
      </c>
      <c r="BF1229" t="b">
        <v>0</v>
      </c>
      <c r="BI1229">
        <v>0</v>
      </c>
      <c r="BJ1229" s="20">
        <v>0</v>
      </c>
      <c r="BK1229" s="23">
        <v>1890000</v>
      </c>
      <c r="BP1229" t="s">
        <v>181</v>
      </c>
      <c r="BS1229">
        <v>0</v>
      </c>
      <c r="BW1229" s="24" t="str">
        <f ca="1">VLOOKUP(BX1229,Data!B:D,3,0)</f>
        <v>김화니</v>
      </c>
      <c r="BX1229" s="24" t="str">
        <f>IFERROR(VLOOKUP(M1229, 할인점점포등록!E:I, 5, 0), M1229)</f>
        <v>복산나이스</v>
      </c>
    </row>
    <row r="1230" spans="3:76" ht="16.5" customHeight="1" x14ac:dyDescent="0.3">
      <c r="C1230" t="b">
        <v>1</v>
      </c>
      <c r="E1230" t="s">
        <v>211</v>
      </c>
      <c r="F1230">
        <v>202610150002</v>
      </c>
      <c r="G1230" s="21">
        <v>46310</v>
      </c>
      <c r="H1230" t="s">
        <v>82</v>
      </c>
      <c r="I1230" t="s">
        <v>83</v>
      </c>
      <c r="J1230" s="20" t="s">
        <v>212</v>
      </c>
      <c r="K1230" s="20" t="s">
        <v>213</v>
      </c>
      <c r="L1230" t="s">
        <v>449</v>
      </c>
      <c r="M1230" s="20" t="s">
        <v>449</v>
      </c>
      <c r="O1230" t="s">
        <v>450</v>
      </c>
      <c r="P1230" t="s">
        <v>458</v>
      </c>
      <c r="R1230" t="b">
        <v>0</v>
      </c>
      <c r="S1230" t="s">
        <v>308</v>
      </c>
      <c r="T1230" t="s">
        <v>309</v>
      </c>
      <c r="U1230">
        <v>100</v>
      </c>
      <c r="V1230" t="s">
        <v>86</v>
      </c>
      <c r="W1230" t="s">
        <v>283</v>
      </c>
      <c r="X1230" t="s">
        <v>284</v>
      </c>
      <c r="Z1230" t="s">
        <v>84</v>
      </c>
      <c r="AA1230" s="1">
        <v>34600</v>
      </c>
      <c r="AB1230" s="1">
        <v>31140</v>
      </c>
      <c r="AC1230">
        <v>5</v>
      </c>
      <c r="AD1230" t="b">
        <v>1</v>
      </c>
      <c r="AE1230">
        <v>10</v>
      </c>
      <c r="AF1230" t="s">
        <v>9</v>
      </c>
      <c r="AG1230">
        <v>1</v>
      </c>
      <c r="AH1230" s="1">
        <v>31140</v>
      </c>
      <c r="AI1230" s="1">
        <v>141545</v>
      </c>
      <c r="AJ1230" s="1">
        <v>14155</v>
      </c>
      <c r="AK1230" s="1">
        <v>155700</v>
      </c>
      <c r="AL1230" s="2">
        <v>141545</v>
      </c>
      <c r="AM1230" s="2">
        <v>14155</v>
      </c>
      <c r="AN1230" s="22">
        <v>155700</v>
      </c>
      <c r="AP1230" t="s">
        <v>84</v>
      </c>
      <c r="AQ1230">
        <v>5</v>
      </c>
      <c r="AR1230" t="s">
        <v>221</v>
      </c>
      <c r="AS1230">
        <v>26001</v>
      </c>
      <c r="AT1230" t="b">
        <v>0</v>
      </c>
      <c r="AU1230" t="s">
        <v>81</v>
      </c>
      <c r="AW1230" t="s">
        <v>222</v>
      </c>
      <c r="AY1230" t="s">
        <v>85</v>
      </c>
      <c r="AZ1230" t="b">
        <v>0</v>
      </c>
      <c r="BE1230" t="b">
        <v>0</v>
      </c>
      <c r="BF1230" t="b">
        <v>0</v>
      </c>
      <c r="BI1230">
        <v>0</v>
      </c>
      <c r="BJ1230" s="20">
        <v>0</v>
      </c>
      <c r="BK1230" s="23">
        <v>155700</v>
      </c>
      <c r="BP1230" t="s">
        <v>86</v>
      </c>
      <c r="BS1230">
        <v>0</v>
      </c>
      <c r="BW1230" s="24" t="str">
        <f ca="1">VLOOKUP(BX1230,Data!B:D,3,0)</f>
        <v>김화니</v>
      </c>
      <c r="BX1230" s="24" t="str">
        <f>IFERROR(VLOOKUP(M1230, 할인점점포등록!E:I, 5, 0), M1230)</f>
        <v>복산나이스</v>
      </c>
    </row>
    <row r="1231" spans="3:76" ht="16.5" customHeight="1" x14ac:dyDescent="0.3">
      <c r="C1231" t="b">
        <v>1</v>
      </c>
      <c r="E1231" t="s">
        <v>211</v>
      </c>
      <c r="F1231">
        <v>202610150002</v>
      </c>
      <c r="G1231" s="21">
        <v>46310</v>
      </c>
      <c r="H1231" t="s">
        <v>82</v>
      </c>
      <c r="I1231" t="s">
        <v>83</v>
      </c>
      <c r="J1231" s="20" t="s">
        <v>212</v>
      </c>
      <c r="K1231" s="20" t="s">
        <v>213</v>
      </c>
      <c r="L1231" t="s">
        <v>449</v>
      </c>
      <c r="M1231" s="20" t="s">
        <v>449</v>
      </c>
      <c r="O1231" t="s">
        <v>450</v>
      </c>
      <c r="P1231" t="s">
        <v>458</v>
      </c>
      <c r="R1231" t="b">
        <v>0</v>
      </c>
      <c r="S1231" t="s">
        <v>369</v>
      </c>
      <c r="T1231" t="s">
        <v>370</v>
      </c>
      <c r="U1231">
        <v>60</v>
      </c>
      <c r="V1231" t="s">
        <v>234</v>
      </c>
      <c r="W1231" t="s">
        <v>235</v>
      </c>
      <c r="X1231" t="s">
        <v>236</v>
      </c>
      <c r="Z1231" t="s">
        <v>84</v>
      </c>
      <c r="AA1231" s="1">
        <v>28980</v>
      </c>
      <c r="AB1231" s="1">
        <v>26082</v>
      </c>
      <c r="AC1231">
        <v>20</v>
      </c>
      <c r="AD1231" t="b">
        <v>1</v>
      </c>
      <c r="AE1231">
        <v>10</v>
      </c>
      <c r="AF1231" t="s">
        <v>9</v>
      </c>
      <c r="AG1231">
        <v>1</v>
      </c>
      <c r="AH1231" s="1">
        <v>26082</v>
      </c>
      <c r="AI1231" s="1">
        <v>474218</v>
      </c>
      <c r="AJ1231" s="1">
        <v>47422</v>
      </c>
      <c r="AK1231" s="1">
        <v>521640</v>
      </c>
      <c r="AL1231" s="2">
        <v>474218</v>
      </c>
      <c r="AM1231" s="2">
        <v>47422</v>
      </c>
      <c r="AN1231" s="22">
        <v>521640</v>
      </c>
      <c r="AP1231" t="s">
        <v>84</v>
      </c>
      <c r="AQ1231">
        <v>20</v>
      </c>
      <c r="AR1231" t="s">
        <v>221</v>
      </c>
      <c r="AS1231">
        <v>26002</v>
      </c>
      <c r="AT1231" t="b">
        <v>0</v>
      </c>
      <c r="AU1231" t="s">
        <v>81</v>
      </c>
      <c r="AW1231" t="s">
        <v>222</v>
      </c>
      <c r="AY1231" t="s">
        <v>85</v>
      </c>
      <c r="AZ1231" t="b">
        <v>0</v>
      </c>
      <c r="BE1231" t="b">
        <v>0</v>
      </c>
      <c r="BF1231" t="b">
        <v>0</v>
      </c>
      <c r="BI1231">
        <v>0</v>
      </c>
      <c r="BJ1231" s="20">
        <v>0</v>
      </c>
      <c r="BK1231" s="23">
        <v>521640</v>
      </c>
      <c r="BP1231" t="s">
        <v>181</v>
      </c>
      <c r="BS1231">
        <v>0</v>
      </c>
      <c r="BW1231" s="24" t="str">
        <f ca="1">VLOOKUP(BX1231,Data!B:D,3,0)</f>
        <v>김화니</v>
      </c>
      <c r="BX1231" s="24" t="str">
        <f>IFERROR(VLOOKUP(M1231, 할인점점포등록!E:I, 5, 0), M1231)</f>
        <v>복산나이스</v>
      </c>
    </row>
    <row r="1232" spans="3:76" ht="16.5" customHeight="1" x14ac:dyDescent="0.3">
      <c r="C1232" t="b">
        <v>1</v>
      </c>
      <c r="E1232" t="s">
        <v>211</v>
      </c>
      <c r="F1232">
        <v>202610150002</v>
      </c>
      <c r="G1232" s="21">
        <v>46310</v>
      </c>
      <c r="H1232" t="s">
        <v>82</v>
      </c>
      <c r="I1232" t="s">
        <v>83</v>
      </c>
      <c r="J1232" s="20" t="s">
        <v>212</v>
      </c>
      <c r="K1232" s="20" t="s">
        <v>213</v>
      </c>
      <c r="L1232" t="s">
        <v>449</v>
      </c>
      <c r="M1232" s="20" t="s">
        <v>449</v>
      </c>
      <c r="O1232" t="s">
        <v>450</v>
      </c>
      <c r="P1232" t="s">
        <v>458</v>
      </c>
      <c r="R1232" t="b">
        <v>0</v>
      </c>
      <c r="S1232" t="s">
        <v>229</v>
      </c>
      <c r="T1232" t="s">
        <v>230</v>
      </c>
      <c r="U1232">
        <v>30</v>
      </c>
      <c r="V1232" t="s">
        <v>218</v>
      </c>
      <c r="W1232" t="s">
        <v>219</v>
      </c>
      <c r="X1232" t="s">
        <v>225</v>
      </c>
      <c r="Z1232" t="s">
        <v>84</v>
      </c>
      <c r="AA1232" s="1">
        <v>3750</v>
      </c>
      <c r="AB1232" s="1">
        <v>3375</v>
      </c>
      <c r="AC1232">
        <v>15</v>
      </c>
      <c r="AD1232" t="b">
        <v>1</v>
      </c>
      <c r="AE1232">
        <v>10</v>
      </c>
      <c r="AF1232" t="s">
        <v>9</v>
      </c>
      <c r="AG1232">
        <v>1</v>
      </c>
      <c r="AH1232" s="1">
        <v>3375</v>
      </c>
      <c r="AI1232" s="1">
        <v>46023</v>
      </c>
      <c r="AJ1232" s="1">
        <v>4602</v>
      </c>
      <c r="AK1232" s="1">
        <v>50625</v>
      </c>
      <c r="AL1232" s="2">
        <v>46023</v>
      </c>
      <c r="AM1232" s="2">
        <v>4602</v>
      </c>
      <c r="AN1232" s="22">
        <v>50625</v>
      </c>
      <c r="AP1232" t="s">
        <v>84</v>
      </c>
      <c r="AQ1232">
        <v>15</v>
      </c>
      <c r="AR1232" t="s">
        <v>221</v>
      </c>
      <c r="AS1232" t="s">
        <v>231</v>
      </c>
      <c r="AT1232" t="b">
        <v>0</v>
      </c>
      <c r="AU1232" t="s">
        <v>81</v>
      </c>
      <c r="AW1232" t="s">
        <v>222</v>
      </c>
      <c r="AY1232" t="s">
        <v>85</v>
      </c>
      <c r="AZ1232" t="b">
        <v>0</v>
      </c>
      <c r="BE1232" t="b">
        <v>0</v>
      </c>
      <c r="BF1232" t="b">
        <v>0</v>
      </c>
      <c r="BI1232">
        <v>0</v>
      </c>
      <c r="BJ1232" s="20">
        <v>0</v>
      </c>
      <c r="BK1232" s="23">
        <v>50625</v>
      </c>
      <c r="BP1232" t="s">
        <v>181</v>
      </c>
      <c r="BS1232">
        <v>0</v>
      </c>
      <c r="BW1232" s="24" t="str">
        <f ca="1">VLOOKUP(BX1232,Data!B:D,3,0)</f>
        <v>김화니</v>
      </c>
      <c r="BX1232" s="24" t="str">
        <f>IFERROR(VLOOKUP(M1232, 할인점점포등록!E:I, 5, 0), M1232)</f>
        <v>복산나이스</v>
      </c>
    </row>
    <row r="1233" spans="3:76" ht="16.5" customHeight="1" x14ac:dyDescent="0.3">
      <c r="C1233" t="b">
        <v>1</v>
      </c>
      <c r="E1233" t="s">
        <v>211</v>
      </c>
      <c r="F1233">
        <v>202610150003</v>
      </c>
      <c r="G1233" s="21">
        <v>46310</v>
      </c>
      <c r="H1233" t="s">
        <v>82</v>
      </c>
      <c r="I1233" t="s">
        <v>83</v>
      </c>
      <c r="J1233" s="20" t="s">
        <v>212</v>
      </c>
      <c r="K1233" s="20" t="s">
        <v>213</v>
      </c>
      <c r="L1233" t="s">
        <v>449</v>
      </c>
      <c r="M1233" s="20" t="s">
        <v>449</v>
      </c>
      <c r="O1233" t="s">
        <v>450</v>
      </c>
      <c r="P1233" t="s">
        <v>455</v>
      </c>
      <c r="R1233" t="b">
        <v>0</v>
      </c>
      <c r="S1233" t="s">
        <v>423</v>
      </c>
      <c r="T1233" t="s">
        <v>424</v>
      </c>
      <c r="U1233">
        <v>28</v>
      </c>
      <c r="V1233" t="s">
        <v>234</v>
      </c>
      <c r="W1233" t="s">
        <v>235</v>
      </c>
      <c r="X1233" t="s">
        <v>236</v>
      </c>
      <c r="Z1233" t="s">
        <v>84</v>
      </c>
      <c r="AA1233" s="1">
        <v>30800</v>
      </c>
      <c r="AB1233" s="1">
        <v>27720</v>
      </c>
      <c r="AC1233">
        <v>10</v>
      </c>
      <c r="AD1233" t="b">
        <v>1</v>
      </c>
      <c r="AE1233">
        <v>10</v>
      </c>
      <c r="AF1233" t="s">
        <v>9</v>
      </c>
      <c r="AG1233">
        <v>1</v>
      </c>
      <c r="AH1233" s="1">
        <v>27720</v>
      </c>
      <c r="AI1233" s="1">
        <v>252000</v>
      </c>
      <c r="AJ1233" s="1">
        <v>25200</v>
      </c>
      <c r="AK1233" s="1">
        <v>277200</v>
      </c>
      <c r="AL1233" s="2">
        <v>252000</v>
      </c>
      <c r="AM1233" s="2">
        <v>25200</v>
      </c>
      <c r="AN1233" s="22">
        <v>277200</v>
      </c>
      <c r="AP1233" t="s">
        <v>84</v>
      </c>
      <c r="AQ1233">
        <v>10</v>
      </c>
      <c r="AR1233" t="s">
        <v>221</v>
      </c>
      <c r="AS1233">
        <v>26001</v>
      </c>
      <c r="AT1233" t="b">
        <v>0</v>
      </c>
      <c r="AU1233" t="s">
        <v>81</v>
      </c>
      <c r="AW1233" t="s">
        <v>222</v>
      </c>
      <c r="AY1233" t="s">
        <v>85</v>
      </c>
      <c r="AZ1233" t="b">
        <v>0</v>
      </c>
      <c r="BE1233" t="b">
        <v>0</v>
      </c>
      <c r="BF1233" t="b">
        <v>0</v>
      </c>
      <c r="BI1233">
        <v>0</v>
      </c>
      <c r="BJ1233" s="20">
        <v>0</v>
      </c>
      <c r="BK1233" s="23">
        <v>277200</v>
      </c>
      <c r="BP1233" t="s">
        <v>181</v>
      </c>
      <c r="BS1233">
        <v>0</v>
      </c>
      <c r="BW1233" s="24" t="str">
        <f ca="1">VLOOKUP(BX1233,Data!B:D,3,0)</f>
        <v>김화니</v>
      </c>
      <c r="BX1233" s="24" t="str">
        <f>IFERROR(VLOOKUP(M1233, 할인점점포등록!E:I, 5, 0), M1233)</f>
        <v>복산나이스</v>
      </c>
    </row>
    <row r="1234" spans="3:76" ht="16.5" customHeight="1" x14ac:dyDescent="0.3">
      <c r="C1234" t="b">
        <v>1</v>
      </c>
      <c r="E1234" t="s">
        <v>211</v>
      </c>
      <c r="F1234">
        <v>202610150003</v>
      </c>
      <c r="G1234" s="21">
        <v>46310</v>
      </c>
      <c r="H1234" t="s">
        <v>82</v>
      </c>
      <c r="I1234" t="s">
        <v>83</v>
      </c>
      <c r="J1234" s="20" t="s">
        <v>212</v>
      </c>
      <c r="K1234" s="20" t="s">
        <v>213</v>
      </c>
      <c r="L1234" t="s">
        <v>449</v>
      </c>
      <c r="M1234" s="20" t="s">
        <v>449</v>
      </c>
      <c r="O1234" t="s">
        <v>450</v>
      </c>
      <c r="P1234" t="s">
        <v>455</v>
      </c>
      <c r="R1234" t="b">
        <v>0</v>
      </c>
      <c r="S1234" t="s">
        <v>459</v>
      </c>
      <c r="T1234" t="s">
        <v>385</v>
      </c>
      <c r="U1234">
        <v>500</v>
      </c>
      <c r="V1234" t="s">
        <v>234</v>
      </c>
      <c r="W1234" t="s">
        <v>235</v>
      </c>
      <c r="X1234" t="s">
        <v>236</v>
      </c>
      <c r="Z1234" t="s">
        <v>84</v>
      </c>
      <c r="AA1234" s="1">
        <v>47500</v>
      </c>
      <c r="AB1234" s="1">
        <v>42750</v>
      </c>
      <c r="AC1234">
        <v>3</v>
      </c>
      <c r="AD1234" t="b">
        <v>1</v>
      </c>
      <c r="AE1234">
        <v>10</v>
      </c>
      <c r="AF1234" t="s">
        <v>9</v>
      </c>
      <c r="AG1234">
        <v>1</v>
      </c>
      <c r="AH1234" s="1">
        <v>42750</v>
      </c>
      <c r="AI1234" s="1">
        <v>116591</v>
      </c>
      <c r="AJ1234" s="1">
        <v>11659</v>
      </c>
      <c r="AK1234" s="1">
        <v>128250</v>
      </c>
      <c r="AL1234" s="2">
        <v>116591</v>
      </c>
      <c r="AM1234" s="2">
        <v>11659</v>
      </c>
      <c r="AN1234" s="22">
        <v>128250</v>
      </c>
      <c r="AP1234" t="s">
        <v>84</v>
      </c>
      <c r="AQ1234">
        <v>3</v>
      </c>
      <c r="AR1234" t="s">
        <v>221</v>
      </c>
      <c r="AS1234" t="s">
        <v>239</v>
      </c>
      <c r="AT1234" t="b">
        <v>0</v>
      </c>
      <c r="AU1234" t="s">
        <v>81</v>
      </c>
      <c r="AW1234" t="s">
        <v>222</v>
      </c>
      <c r="AY1234" t="s">
        <v>85</v>
      </c>
      <c r="AZ1234" t="b">
        <v>0</v>
      </c>
      <c r="BE1234" t="b">
        <v>0</v>
      </c>
      <c r="BF1234" t="b">
        <v>0</v>
      </c>
      <c r="BI1234">
        <v>0</v>
      </c>
      <c r="BJ1234" s="20">
        <v>0</v>
      </c>
      <c r="BK1234" s="23">
        <v>128250</v>
      </c>
      <c r="BP1234" t="s">
        <v>181</v>
      </c>
      <c r="BS1234">
        <v>0</v>
      </c>
      <c r="BW1234" s="24" t="str">
        <f ca="1">VLOOKUP(BX1234,Data!B:D,3,0)</f>
        <v>김화니</v>
      </c>
      <c r="BX1234" s="24" t="str">
        <f>IFERROR(VLOOKUP(M1234, 할인점점포등록!E:I, 5, 0), M1234)</f>
        <v>복산나이스</v>
      </c>
    </row>
    <row r="1235" spans="3:76" ht="16.5" customHeight="1" x14ac:dyDescent="0.3">
      <c r="C1235" t="b">
        <v>1</v>
      </c>
      <c r="E1235" t="s">
        <v>211</v>
      </c>
      <c r="F1235">
        <v>202610150003</v>
      </c>
      <c r="G1235" s="21">
        <v>46310</v>
      </c>
      <c r="H1235" t="s">
        <v>82</v>
      </c>
      <c r="I1235" t="s">
        <v>83</v>
      </c>
      <c r="J1235" s="20" t="s">
        <v>212</v>
      </c>
      <c r="K1235" s="20" t="s">
        <v>213</v>
      </c>
      <c r="L1235" t="s">
        <v>449</v>
      </c>
      <c r="M1235" s="20" t="s">
        <v>449</v>
      </c>
      <c r="O1235" t="s">
        <v>450</v>
      </c>
      <c r="P1235" t="s">
        <v>455</v>
      </c>
      <c r="R1235" t="b">
        <v>0</v>
      </c>
      <c r="S1235" t="s">
        <v>223</v>
      </c>
      <c r="T1235" t="s">
        <v>224</v>
      </c>
      <c r="U1235">
        <v>300</v>
      </c>
      <c r="V1235" t="s">
        <v>218</v>
      </c>
      <c r="W1235" t="s">
        <v>219</v>
      </c>
      <c r="X1235" t="s">
        <v>225</v>
      </c>
      <c r="Z1235" t="s">
        <v>84</v>
      </c>
      <c r="AA1235" s="1">
        <v>44400</v>
      </c>
      <c r="AB1235" s="1">
        <v>39960</v>
      </c>
      <c r="AC1235">
        <v>5</v>
      </c>
      <c r="AD1235" t="b">
        <v>1</v>
      </c>
      <c r="AE1235">
        <v>10</v>
      </c>
      <c r="AF1235" t="s">
        <v>9</v>
      </c>
      <c r="AG1235">
        <v>1</v>
      </c>
      <c r="AH1235" s="1">
        <v>39960</v>
      </c>
      <c r="AI1235" s="1">
        <v>181636</v>
      </c>
      <c r="AJ1235" s="1">
        <v>18164</v>
      </c>
      <c r="AK1235" s="1">
        <v>199800</v>
      </c>
      <c r="AL1235" s="2">
        <v>181636</v>
      </c>
      <c r="AM1235" s="2">
        <v>18164</v>
      </c>
      <c r="AN1235" s="22">
        <v>199800</v>
      </c>
      <c r="AP1235" t="s">
        <v>84</v>
      </c>
      <c r="AQ1235">
        <v>5</v>
      </c>
      <c r="AR1235" t="s">
        <v>221</v>
      </c>
      <c r="AS1235" t="s">
        <v>1064</v>
      </c>
      <c r="AT1235" t="b">
        <v>0</v>
      </c>
      <c r="AU1235" t="s">
        <v>81</v>
      </c>
      <c r="AW1235" t="s">
        <v>222</v>
      </c>
      <c r="AY1235" t="s">
        <v>85</v>
      </c>
      <c r="AZ1235" t="b">
        <v>0</v>
      </c>
      <c r="BE1235" t="b">
        <v>0</v>
      </c>
      <c r="BF1235" t="b">
        <v>0</v>
      </c>
      <c r="BI1235">
        <v>0</v>
      </c>
      <c r="BJ1235" s="20">
        <v>0</v>
      </c>
      <c r="BK1235" s="23">
        <v>199800</v>
      </c>
      <c r="BP1235" t="s">
        <v>181</v>
      </c>
      <c r="BS1235">
        <v>0</v>
      </c>
      <c r="BW1235" s="24" t="str">
        <f ca="1">VLOOKUP(BX1235,Data!B:D,3,0)</f>
        <v>김화니</v>
      </c>
      <c r="BX1235" s="24" t="str">
        <f>IFERROR(VLOOKUP(M1235, 할인점점포등록!E:I, 5, 0), M1235)</f>
        <v>복산나이스</v>
      </c>
    </row>
    <row r="1236" spans="3:76" ht="16.5" customHeight="1" x14ac:dyDescent="0.3">
      <c r="C1236" t="b">
        <v>1</v>
      </c>
      <c r="E1236" t="s">
        <v>211</v>
      </c>
      <c r="F1236">
        <v>202610150003</v>
      </c>
      <c r="G1236" s="21">
        <v>46310</v>
      </c>
      <c r="H1236" t="s">
        <v>82</v>
      </c>
      <c r="I1236" t="s">
        <v>83</v>
      </c>
      <c r="J1236" s="20" t="s">
        <v>212</v>
      </c>
      <c r="K1236" s="20" t="s">
        <v>213</v>
      </c>
      <c r="L1236" t="s">
        <v>449</v>
      </c>
      <c r="M1236" s="20" t="s">
        <v>449</v>
      </c>
      <c r="O1236" t="s">
        <v>450</v>
      </c>
      <c r="P1236" t="s">
        <v>455</v>
      </c>
      <c r="R1236" t="b">
        <v>0</v>
      </c>
      <c r="S1236" t="s">
        <v>377</v>
      </c>
      <c r="T1236" t="s">
        <v>378</v>
      </c>
      <c r="U1236">
        <v>4</v>
      </c>
      <c r="V1236" t="s">
        <v>234</v>
      </c>
      <c r="W1236" t="s">
        <v>235</v>
      </c>
      <c r="X1236" t="s">
        <v>236</v>
      </c>
      <c r="Z1236" t="s">
        <v>84</v>
      </c>
      <c r="AA1236" s="1">
        <v>23200</v>
      </c>
      <c r="AB1236" s="1">
        <v>20880</v>
      </c>
      <c r="AC1236">
        <v>5</v>
      </c>
      <c r="AD1236" t="b">
        <v>1</v>
      </c>
      <c r="AE1236">
        <v>10</v>
      </c>
      <c r="AF1236" t="s">
        <v>9</v>
      </c>
      <c r="AG1236">
        <v>1</v>
      </c>
      <c r="AH1236" s="1">
        <v>20880</v>
      </c>
      <c r="AI1236" s="1">
        <v>94909</v>
      </c>
      <c r="AJ1236" s="1">
        <v>9491</v>
      </c>
      <c r="AK1236" s="1">
        <v>104400</v>
      </c>
      <c r="AL1236" s="2">
        <v>94909</v>
      </c>
      <c r="AM1236" s="2">
        <v>9491</v>
      </c>
      <c r="AN1236" s="22">
        <v>104400</v>
      </c>
      <c r="AP1236" t="s">
        <v>84</v>
      </c>
      <c r="AQ1236">
        <v>5</v>
      </c>
      <c r="AR1236" t="s">
        <v>221</v>
      </c>
      <c r="AS1236">
        <v>26001</v>
      </c>
      <c r="AT1236" t="b">
        <v>0</v>
      </c>
      <c r="AU1236" t="s">
        <v>81</v>
      </c>
      <c r="AW1236" t="s">
        <v>222</v>
      </c>
      <c r="AY1236" t="s">
        <v>85</v>
      </c>
      <c r="AZ1236" t="b">
        <v>0</v>
      </c>
      <c r="BE1236" t="b">
        <v>0</v>
      </c>
      <c r="BF1236" t="b">
        <v>0</v>
      </c>
      <c r="BI1236">
        <v>0</v>
      </c>
      <c r="BJ1236" s="20">
        <v>0</v>
      </c>
      <c r="BK1236" s="23">
        <v>104400</v>
      </c>
      <c r="BP1236" t="s">
        <v>181</v>
      </c>
      <c r="BS1236">
        <v>0</v>
      </c>
      <c r="BW1236" s="24" t="str">
        <f ca="1">VLOOKUP(BX1236,Data!B:D,3,0)</f>
        <v>김화니</v>
      </c>
      <c r="BX1236" s="24" t="str">
        <f>IFERROR(VLOOKUP(M1236, 할인점점포등록!E:I, 5, 0), M1236)</f>
        <v>복산나이스</v>
      </c>
    </row>
    <row r="1237" spans="3:76" ht="16.5" customHeight="1" x14ac:dyDescent="0.3">
      <c r="C1237" t="b">
        <v>1</v>
      </c>
      <c r="E1237" t="s">
        <v>211</v>
      </c>
      <c r="F1237">
        <v>202610150004</v>
      </c>
      <c r="G1237" s="21">
        <v>46310</v>
      </c>
      <c r="H1237" t="s">
        <v>82</v>
      </c>
      <c r="I1237" t="s">
        <v>83</v>
      </c>
      <c r="J1237" s="20" t="s">
        <v>212</v>
      </c>
      <c r="K1237" s="20" t="s">
        <v>213</v>
      </c>
      <c r="L1237" t="s">
        <v>449</v>
      </c>
      <c r="M1237" s="20" t="s">
        <v>449</v>
      </c>
      <c r="O1237" t="s">
        <v>450</v>
      </c>
      <c r="P1237" t="s">
        <v>452</v>
      </c>
      <c r="R1237" t="b">
        <v>0</v>
      </c>
      <c r="S1237" t="s">
        <v>423</v>
      </c>
      <c r="T1237" t="s">
        <v>424</v>
      </c>
      <c r="U1237">
        <v>28</v>
      </c>
      <c r="V1237" t="s">
        <v>234</v>
      </c>
      <c r="W1237" t="s">
        <v>235</v>
      </c>
      <c r="X1237" t="s">
        <v>236</v>
      </c>
      <c r="Z1237" t="s">
        <v>84</v>
      </c>
      <c r="AA1237" s="1">
        <v>30800</v>
      </c>
      <c r="AB1237" s="1">
        <v>27720</v>
      </c>
      <c r="AC1237">
        <v>20</v>
      </c>
      <c r="AD1237" t="b">
        <v>1</v>
      </c>
      <c r="AE1237">
        <v>10</v>
      </c>
      <c r="AF1237" t="s">
        <v>9</v>
      </c>
      <c r="AG1237">
        <v>1</v>
      </c>
      <c r="AH1237" s="1">
        <v>27720</v>
      </c>
      <c r="AI1237" s="1">
        <v>504000</v>
      </c>
      <c r="AJ1237" s="1">
        <v>50400</v>
      </c>
      <c r="AK1237" s="1">
        <v>554400</v>
      </c>
      <c r="AL1237" s="2">
        <v>504000</v>
      </c>
      <c r="AM1237" s="2">
        <v>50400</v>
      </c>
      <c r="AN1237" s="22">
        <v>554400</v>
      </c>
      <c r="AP1237" t="s">
        <v>84</v>
      </c>
      <c r="AQ1237">
        <v>20</v>
      </c>
      <c r="AR1237" t="s">
        <v>221</v>
      </c>
      <c r="AS1237">
        <v>26001</v>
      </c>
      <c r="AT1237" t="b">
        <v>0</v>
      </c>
      <c r="AU1237" t="s">
        <v>81</v>
      </c>
      <c r="AW1237" t="s">
        <v>222</v>
      </c>
      <c r="AY1237" t="s">
        <v>85</v>
      </c>
      <c r="AZ1237" t="b">
        <v>0</v>
      </c>
      <c r="BE1237" t="b">
        <v>0</v>
      </c>
      <c r="BF1237" t="b">
        <v>0</v>
      </c>
      <c r="BI1237">
        <v>0</v>
      </c>
      <c r="BJ1237" s="20">
        <v>0</v>
      </c>
      <c r="BK1237" s="23">
        <v>554400</v>
      </c>
      <c r="BP1237" t="s">
        <v>181</v>
      </c>
      <c r="BS1237">
        <v>0</v>
      </c>
      <c r="BW1237" s="24" t="str">
        <f ca="1">VLOOKUP(BX1237,Data!B:D,3,0)</f>
        <v>김화니</v>
      </c>
      <c r="BX1237" s="24" t="str">
        <f>IFERROR(VLOOKUP(M1237, 할인점점포등록!E:I, 5, 0), M1237)</f>
        <v>복산나이스</v>
      </c>
    </row>
    <row r="1238" spans="3:76" ht="16.5" customHeight="1" x14ac:dyDescent="0.3">
      <c r="C1238" t="b">
        <v>1</v>
      </c>
      <c r="E1238" t="s">
        <v>211</v>
      </c>
      <c r="F1238">
        <v>202610150005</v>
      </c>
      <c r="G1238" s="21">
        <v>46310</v>
      </c>
      <c r="H1238" t="s">
        <v>82</v>
      </c>
      <c r="I1238" t="s">
        <v>83</v>
      </c>
      <c r="J1238" s="20" t="s">
        <v>212</v>
      </c>
      <c r="K1238" s="20" t="s">
        <v>213</v>
      </c>
      <c r="L1238" t="s">
        <v>449</v>
      </c>
      <c r="M1238" s="20" t="s">
        <v>449</v>
      </c>
      <c r="O1238" t="s">
        <v>450</v>
      </c>
      <c r="P1238" t="s">
        <v>451</v>
      </c>
      <c r="R1238" t="b">
        <v>0</v>
      </c>
      <c r="S1238" t="s">
        <v>241</v>
      </c>
      <c r="T1238" t="s">
        <v>242</v>
      </c>
      <c r="U1238">
        <v>28</v>
      </c>
      <c r="V1238" t="s">
        <v>234</v>
      </c>
      <c r="W1238" t="s">
        <v>235</v>
      </c>
      <c r="X1238" t="s">
        <v>236</v>
      </c>
      <c r="Z1238" t="s">
        <v>84</v>
      </c>
      <c r="AA1238" s="1">
        <v>12712</v>
      </c>
      <c r="AB1238" s="1">
        <v>11441</v>
      </c>
      <c r="AC1238">
        <v>20</v>
      </c>
      <c r="AD1238" t="b">
        <v>1</v>
      </c>
      <c r="AE1238">
        <v>10</v>
      </c>
      <c r="AF1238" t="s">
        <v>9</v>
      </c>
      <c r="AG1238">
        <v>1</v>
      </c>
      <c r="AH1238" s="1">
        <v>11441</v>
      </c>
      <c r="AI1238" s="1">
        <v>208018</v>
      </c>
      <c r="AJ1238" s="1">
        <v>20802</v>
      </c>
      <c r="AK1238" s="1">
        <v>228820</v>
      </c>
      <c r="AL1238" s="2">
        <v>208018</v>
      </c>
      <c r="AM1238" s="2">
        <v>20802</v>
      </c>
      <c r="AN1238" s="22">
        <v>228820</v>
      </c>
      <c r="AP1238" t="s">
        <v>84</v>
      </c>
      <c r="AQ1238">
        <v>20</v>
      </c>
      <c r="AR1238" t="s">
        <v>221</v>
      </c>
      <c r="AS1238">
        <v>26001</v>
      </c>
      <c r="AT1238" t="b">
        <v>0</v>
      </c>
      <c r="AU1238" t="s">
        <v>81</v>
      </c>
      <c r="AW1238" t="s">
        <v>222</v>
      </c>
      <c r="AY1238" t="s">
        <v>85</v>
      </c>
      <c r="AZ1238" t="b">
        <v>0</v>
      </c>
      <c r="BE1238" t="b">
        <v>0</v>
      </c>
      <c r="BF1238" t="b">
        <v>0</v>
      </c>
      <c r="BI1238">
        <v>0</v>
      </c>
      <c r="BJ1238" s="20">
        <v>0</v>
      </c>
      <c r="BK1238" s="23">
        <v>228820</v>
      </c>
      <c r="BP1238" t="s">
        <v>181</v>
      </c>
      <c r="BS1238">
        <v>0</v>
      </c>
      <c r="BW1238" s="24" t="str">
        <f ca="1">VLOOKUP(BX1238,Data!B:D,3,0)</f>
        <v>김화니</v>
      </c>
      <c r="BX1238" s="24" t="str">
        <f>IFERROR(VLOOKUP(M1238, 할인점점포등록!E:I, 5, 0), M1238)</f>
        <v>복산나이스</v>
      </c>
    </row>
    <row r="1239" spans="3:76" ht="16.5" customHeight="1" x14ac:dyDescent="0.3">
      <c r="C1239" t="b">
        <v>1</v>
      </c>
      <c r="E1239" t="s">
        <v>211</v>
      </c>
      <c r="F1239">
        <v>202610150005</v>
      </c>
      <c r="G1239" s="21">
        <v>46310</v>
      </c>
      <c r="H1239" t="s">
        <v>82</v>
      </c>
      <c r="I1239" t="s">
        <v>83</v>
      </c>
      <c r="J1239" s="20" t="s">
        <v>212</v>
      </c>
      <c r="K1239" s="20" t="s">
        <v>213</v>
      </c>
      <c r="L1239" t="s">
        <v>449</v>
      </c>
      <c r="M1239" s="20" t="s">
        <v>449</v>
      </c>
      <c r="O1239" t="s">
        <v>450</v>
      </c>
      <c r="P1239" t="s">
        <v>451</v>
      </c>
      <c r="R1239" t="b">
        <v>0</v>
      </c>
      <c r="S1239" t="s">
        <v>294</v>
      </c>
      <c r="T1239" t="s">
        <v>295</v>
      </c>
      <c r="U1239">
        <v>21</v>
      </c>
      <c r="V1239" t="s">
        <v>218</v>
      </c>
      <c r="W1239" t="s">
        <v>219</v>
      </c>
      <c r="X1239" t="s">
        <v>225</v>
      </c>
      <c r="Z1239" t="s">
        <v>84</v>
      </c>
      <c r="AA1239" s="1">
        <v>25200</v>
      </c>
      <c r="AB1239" s="1">
        <v>22680</v>
      </c>
      <c r="AC1239">
        <v>250</v>
      </c>
      <c r="AD1239" t="b">
        <v>1</v>
      </c>
      <c r="AE1239">
        <v>10</v>
      </c>
      <c r="AF1239" t="s">
        <v>9</v>
      </c>
      <c r="AG1239">
        <v>1</v>
      </c>
      <c r="AH1239" s="1">
        <v>22680</v>
      </c>
      <c r="AI1239" s="1">
        <v>5154545</v>
      </c>
      <c r="AJ1239" s="1">
        <v>515455</v>
      </c>
      <c r="AK1239" s="1">
        <v>5670000</v>
      </c>
      <c r="AL1239" s="2">
        <v>5154545</v>
      </c>
      <c r="AM1239" s="2">
        <v>515455</v>
      </c>
      <c r="AN1239" s="22">
        <v>5670000</v>
      </c>
      <c r="AP1239" t="s">
        <v>84</v>
      </c>
      <c r="AQ1239">
        <v>250</v>
      </c>
      <c r="AR1239" t="s">
        <v>221</v>
      </c>
      <c r="AS1239">
        <v>26005</v>
      </c>
      <c r="AT1239" t="b">
        <v>0</v>
      </c>
      <c r="AU1239" t="s">
        <v>81</v>
      </c>
      <c r="AW1239" t="s">
        <v>222</v>
      </c>
      <c r="AY1239" t="s">
        <v>85</v>
      </c>
      <c r="AZ1239" t="b">
        <v>0</v>
      </c>
      <c r="BE1239" t="b">
        <v>0</v>
      </c>
      <c r="BF1239" t="b">
        <v>0</v>
      </c>
      <c r="BI1239">
        <v>0</v>
      </c>
      <c r="BJ1239" s="20">
        <v>0</v>
      </c>
      <c r="BK1239" s="23">
        <v>5670000</v>
      </c>
      <c r="BP1239" t="s">
        <v>181</v>
      </c>
      <c r="BS1239">
        <v>0</v>
      </c>
      <c r="BW1239" s="24" t="str">
        <f ca="1">VLOOKUP(BX1239,Data!B:D,3,0)</f>
        <v>김화니</v>
      </c>
      <c r="BX1239" s="24" t="str">
        <f>IFERROR(VLOOKUP(M1239, 할인점점포등록!E:I, 5, 0), M1239)</f>
        <v>복산나이스</v>
      </c>
    </row>
    <row r="1240" spans="3:76" ht="16.5" customHeight="1" x14ac:dyDescent="0.3">
      <c r="C1240" t="b">
        <v>1</v>
      </c>
      <c r="E1240" t="s">
        <v>211</v>
      </c>
      <c r="F1240">
        <v>202610150005</v>
      </c>
      <c r="G1240" s="21">
        <v>46310</v>
      </c>
      <c r="H1240" t="s">
        <v>82</v>
      </c>
      <c r="I1240" t="s">
        <v>83</v>
      </c>
      <c r="J1240" s="20" t="s">
        <v>212</v>
      </c>
      <c r="K1240" s="20" t="s">
        <v>213</v>
      </c>
      <c r="L1240" t="s">
        <v>449</v>
      </c>
      <c r="M1240" s="20" t="s">
        <v>449</v>
      </c>
      <c r="O1240" t="s">
        <v>450</v>
      </c>
      <c r="P1240" t="s">
        <v>451</v>
      </c>
      <c r="R1240" t="b">
        <v>0</v>
      </c>
      <c r="S1240" t="s">
        <v>317</v>
      </c>
      <c r="T1240" t="s">
        <v>318</v>
      </c>
      <c r="U1240">
        <v>21</v>
      </c>
      <c r="V1240" t="s">
        <v>218</v>
      </c>
      <c r="W1240" t="s">
        <v>219</v>
      </c>
      <c r="X1240" t="s">
        <v>225</v>
      </c>
      <c r="Z1240" t="s">
        <v>84</v>
      </c>
      <c r="AA1240" s="1">
        <v>33600</v>
      </c>
      <c r="AB1240" s="1">
        <v>30240</v>
      </c>
      <c r="AC1240">
        <v>150</v>
      </c>
      <c r="AD1240" t="b">
        <v>1</v>
      </c>
      <c r="AE1240">
        <v>10</v>
      </c>
      <c r="AF1240" t="s">
        <v>9</v>
      </c>
      <c r="AG1240">
        <v>1</v>
      </c>
      <c r="AH1240" s="1">
        <v>30240</v>
      </c>
      <c r="AI1240" s="1">
        <v>4123636</v>
      </c>
      <c r="AJ1240" s="1">
        <v>412364</v>
      </c>
      <c r="AK1240" s="1">
        <v>4536000</v>
      </c>
      <c r="AL1240" s="2">
        <v>4123636</v>
      </c>
      <c r="AM1240" s="2">
        <v>412364</v>
      </c>
      <c r="AN1240" s="22">
        <v>4536000</v>
      </c>
      <c r="AP1240" t="s">
        <v>84</v>
      </c>
      <c r="AQ1240">
        <v>150</v>
      </c>
      <c r="AR1240" t="s">
        <v>221</v>
      </c>
      <c r="AS1240">
        <v>26001</v>
      </c>
      <c r="AT1240" t="b">
        <v>0</v>
      </c>
      <c r="AU1240" t="s">
        <v>81</v>
      </c>
      <c r="AW1240" t="s">
        <v>222</v>
      </c>
      <c r="AY1240" t="s">
        <v>85</v>
      </c>
      <c r="AZ1240" t="b">
        <v>0</v>
      </c>
      <c r="BE1240" t="b">
        <v>0</v>
      </c>
      <c r="BF1240" t="b">
        <v>0</v>
      </c>
      <c r="BI1240">
        <v>0</v>
      </c>
      <c r="BJ1240" s="20">
        <v>0</v>
      </c>
      <c r="BK1240" s="23">
        <v>4536000</v>
      </c>
      <c r="BP1240" t="s">
        <v>181</v>
      </c>
      <c r="BS1240">
        <v>0</v>
      </c>
      <c r="BW1240" s="24" t="str">
        <f ca="1">VLOOKUP(BX1240,Data!B:D,3,0)</f>
        <v>김화니</v>
      </c>
      <c r="BX1240" s="24" t="str">
        <f>IFERROR(VLOOKUP(M1240, 할인점점포등록!E:I, 5, 0), M1240)</f>
        <v>복산나이스</v>
      </c>
    </row>
    <row r="1241" spans="3:76" ht="16.5" customHeight="1" x14ac:dyDescent="0.3">
      <c r="C1241" t="b">
        <v>1</v>
      </c>
      <c r="E1241" t="s">
        <v>211</v>
      </c>
      <c r="F1241">
        <v>202610150005</v>
      </c>
      <c r="G1241" s="21">
        <v>46310</v>
      </c>
      <c r="H1241" t="s">
        <v>82</v>
      </c>
      <c r="I1241" t="s">
        <v>83</v>
      </c>
      <c r="J1241" s="20" t="s">
        <v>212</v>
      </c>
      <c r="K1241" s="20" t="s">
        <v>213</v>
      </c>
      <c r="L1241" t="s">
        <v>449</v>
      </c>
      <c r="M1241" s="20" t="s">
        <v>449</v>
      </c>
      <c r="O1241" t="s">
        <v>450</v>
      </c>
      <c r="P1241" t="s">
        <v>451</v>
      </c>
      <c r="R1241" t="b">
        <v>0</v>
      </c>
      <c r="S1241" t="s">
        <v>399</v>
      </c>
      <c r="T1241" t="s">
        <v>346</v>
      </c>
      <c r="U1241">
        <v>30</v>
      </c>
      <c r="V1241" t="s">
        <v>218</v>
      </c>
      <c r="W1241" t="s">
        <v>219</v>
      </c>
      <c r="X1241" t="s">
        <v>225</v>
      </c>
      <c r="Z1241" t="s">
        <v>84</v>
      </c>
      <c r="AA1241" s="1">
        <v>15000</v>
      </c>
      <c r="AB1241" s="1">
        <v>13500</v>
      </c>
      <c r="AC1241">
        <v>3</v>
      </c>
      <c r="AD1241" t="b">
        <v>1</v>
      </c>
      <c r="AE1241">
        <v>10</v>
      </c>
      <c r="AF1241" t="s">
        <v>9</v>
      </c>
      <c r="AG1241">
        <v>1</v>
      </c>
      <c r="AH1241" s="1">
        <v>13500</v>
      </c>
      <c r="AI1241" s="1">
        <v>36818</v>
      </c>
      <c r="AJ1241" s="1">
        <v>3682</v>
      </c>
      <c r="AK1241" s="1">
        <v>40500</v>
      </c>
      <c r="AL1241" s="2">
        <v>36818</v>
      </c>
      <c r="AM1241" s="2">
        <v>3682</v>
      </c>
      <c r="AN1241" s="22">
        <v>40500</v>
      </c>
      <c r="AP1241" t="s">
        <v>84</v>
      </c>
      <c r="AQ1241">
        <v>3</v>
      </c>
      <c r="AR1241" t="s">
        <v>221</v>
      </c>
      <c r="AS1241" t="s">
        <v>396</v>
      </c>
      <c r="AT1241" t="b">
        <v>0</v>
      </c>
      <c r="AU1241" t="s">
        <v>81</v>
      </c>
      <c r="AW1241" t="s">
        <v>222</v>
      </c>
      <c r="AY1241" t="s">
        <v>85</v>
      </c>
      <c r="AZ1241" t="b">
        <v>0</v>
      </c>
      <c r="BE1241" t="b">
        <v>0</v>
      </c>
      <c r="BF1241" t="b">
        <v>0</v>
      </c>
      <c r="BI1241">
        <v>0</v>
      </c>
      <c r="BJ1241" s="20">
        <v>0</v>
      </c>
      <c r="BK1241" s="23">
        <v>40500</v>
      </c>
      <c r="BP1241" t="s">
        <v>181</v>
      </c>
      <c r="BS1241">
        <v>0</v>
      </c>
      <c r="BW1241" s="24" t="str">
        <f ca="1">VLOOKUP(BX1241,Data!B:D,3,0)</f>
        <v>김화니</v>
      </c>
      <c r="BX1241" s="24" t="str">
        <f>IFERROR(VLOOKUP(M1241, 할인점점포등록!E:I, 5, 0), M1241)</f>
        <v>복산나이스</v>
      </c>
    </row>
    <row r="1242" spans="3:76" ht="16.5" customHeight="1" x14ac:dyDescent="0.3">
      <c r="C1242" t="b">
        <v>1</v>
      </c>
      <c r="E1242" t="s">
        <v>211</v>
      </c>
      <c r="F1242">
        <v>202610150005</v>
      </c>
      <c r="G1242" s="21">
        <v>46310</v>
      </c>
      <c r="H1242" t="s">
        <v>82</v>
      </c>
      <c r="I1242" t="s">
        <v>83</v>
      </c>
      <c r="J1242" s="20" t="s">
        <v>212</v>
      </c>
      <c r="K1242" s="20" t="s">
        <v>213</v>
      </c>
      <c r="L1242" t="s">
        <v>449</v>
      </c>
      <c r="M1242" s="20" t="s">
        <v>449</v>
      </c>
      <c r="O1242" t="s">
        <v>450</v>
      </c>
      <c r="P1242" t="s">
        <v>451</v>
      </c>
      <c r="R1242" t="b">
        <v>0</v>
      </c>
      <c r="S1242" t="s">
        <v>345</v>
      </c>
      <c r="T1242" t="s">
        <v>346</v>
      </c>
      <c r="U1242">
        <v>90</v>
      </c>
      <c r="V1242" t="s">
        <v>218</v>
      </c>
      <c r="W1242" t="s">
        <v>219</v>
      </c>
      <c r="X1242" t="s">
        <v>225</v>
      </c>
      <c r="Z1242" t="s">
        <v>84</v>
      </c>
      <c r="AA1242" s="1">
        <v>45000</v>
      </c>
      <c r="AB1242" s="1">
        <v>40500</v>
      </c>
      <c r="AC1242">
        <v>30</v>
      </c>
      <c r="AD1242" t="b">
        <v>1</v>
      </c>
      <c r="AE1242">
        <v>10</v>
      </c>
      <c r="AF1242" t="s">
        <v>9</v>
      </c>
      <c r="AG1242">
        <v>1</v>
      </c>
      <c r="AH1242" s="1">
        <v>40500</v>
      </c>
      <c r="AI1242" s="1">
        <v>1104545</v>
      </c>
      <c r="AJ1242" s="1">
        <v>110455</v>
      </c>
      <c r="AK1242" s="1">
        <v>1215000</v>
      </c>
      <c r="AL1242" s="2">
        <v>1104545</v>
      </c>
      <c r="AM1242" s="2">
        <v>110455</v>
      </c>
      <c r="AN1242" s="22">
        <v>1215000</v>
      </c>
      <c r="AP1242" t="s">
        <v>84</v>
      </c>
      <c r="AQ1242">
        <v>30</v>
      </c>
      <c r="AR1242" t="s">
        <v>221</v>
      </c>
      <c r="AS1242">
        <v>24004</v>
      </c>
      <c r="AT1242" t="b">
        <v>0</v>
      </c>
      <c r="AU1242" t="s">
        <v>81</v>
      </c>
      <c r="AW1242" t="s">
        <v>222</v>
      </c>
      <c r="AY1242" t="s">
        <v>85</v>
      </c>
      <c r="AZ1242" t="b">
        <v>0</v>
      </c>
      <c r="BE1242" t="b">
        <v>0</v>
      </c>
      <c r="BF1242" t="b">
        <v>0</v>
      </c>
      <c r="BI1242">
        <v>0</v>
      </c>
      <c r="BJ1242" s="20">
        <v>0</v>
      </c>
      <c r="BK1242" s="23">
        <v>1215000</v>
      </c>
      <c r="BP1242" t="s">
        <v>181</v>
      </c>
      <c r="BS1242">
        <v>0</v>
      </c>
      <c r="BW1242" s="24" t="str">
        <f ca="1">VLOOKUP(BX1242,Data!B:D,3,0)</f>
        <v>김화니</v>
      </c>
      <c r="BX1242" s="24" t="str">
        <f>IFERROR(VLOOKUP(M1242, 할인점점포등록!E:I, 5, 0), M1242)</f>
        <v>복산나이스</v>
      </c>
    </row>
    <row r="1243" spans="3:76" ht="16.5" customHeight="1" x14ac:dyDescent="0.3">
      <c r="C1243" t="b">
        <v>1</v>
      </c>
      <c r="E1243" t="s">
        <v>211</v>
      </c>
      <c r="F1243">
        <v>202610150005</v>
      </c>
      <c r="G1243" s="21">
        <v>46310</v>
      </c>
      <c r="H1243" t="s">
        <v>82</v>
      </c>
      <c r="I1243" t="s">
        <v>83</v>
      </c>
      <c r="J1243" s="20" t="s">
        <v>212</v>
      </c>
      <c r="K1243" s="20" t="s">
        <v>213</v>
      </c>
      <c r="L1243" t="s">
        <v>449</v>
      </c>
      <c r="M1243" s="20" t="s">
        <v>449</v>
      </c>
      <c r="O1243" t="s">
        <v>450</v>
      </c>
      <c r="P1243" t="s">
        <v>451</v>
      </c>
      <c r="R1243" t="b">
        <v>0</v>
      </c>
      <c r="S1243" t="s">
        <v>394</v>
      </c>
      <c r="T1243" t="s">
        <v>395</v>
      </c>
      <c r="U1243">
        <v>30</v>
      </c>
      <c r="V1243" t="s">
        <v>234</v>
      </c>
      <c r="W1243" t="s">
        <v>235</v>
      </c>
      <c r="X1243" t="s">
        <v>236</v>
      </c>
      <c r="Z1243" t="s">
        <v>84</v>
      </c>
      <c r="AA1243" s="1">
        <v>3750</v>
      </c>
      <c r="AB1243" s="1">
        <v>3375</v>
      </c>
      <c r="AC1243">
        <v>3</v>
      </c>
      <c r="AD1243" t="b">
        <v>1</v>
      </c>
      <c r="AE1243">
        <v>10</v>
      </c>
      <c r="AF1243" t="s">
        <v>9</v>
      </c>
      <c r="AG1243">
        <v>1</v>
      </c>
      <c r="AH1243" s="1">
        <v>3375</v>
      </c>
      <c r="AI1243" s="1">
        <v>9205</v>
      </c>
      <c r="AJ1243" s="1">
        <v>920</v>
      </c>
      <c r="AK1243" s="1">
        <v>10125</v>
      </c>
      <c r="AL1243" s="2">
        <v>9205</v>
      </c>
      <c r="AM1243" s="2">
        <v>920</v>
      </c>
      <c r="AN1243" s="22">
        <v>10125</v>
      </c>
      <c r="AP1243" t="s">
        <v>84</v>
      </c>
      <c r="AQ1243">
        <v>3</v>
      </c>
      <c r="AR1243" t="s">
        <v>221</v>
      </c>
      <c r="AS1243" t="s">
        <v>396</v>
      </c>
      <c r="AT1243" t="b">
        <v>0</v>
      </c>
      <c r="AU1243" t="s">
        <v>81</v>
      </c>
      <c r="AW1243" t="s">
        <v>222</v>
      </c>
      <c r="AY1243" t="s">
        <v>85</v>
      </c>
      <c r="AZ1243" t="b">
        <v>0</v>
      </c>
      <c r="BE1243" t="b">
        <v>0</v>
      </c>
      <c r="BF1243" t="b">
        <v>0</v>
      </c>
      <c r="BI1243">
        <v>0</v>
      </c>
      <c r="BJ1243" s="20">
        <v>0</v>
      </c>
      <c r="BK1243" s="23">
        <v>10125</v>
      </c>
      <c r="BP1243" t="s">
        <v>181</v>
      </c>
      <c r="BS1243">
        <v>0</v>
      </c>
      <c r="BW1243" s="24" t="str">
        <f ca="1">VLOOKUP(BX1243,Data!B:D,3,0)</f>
        <v>김화니</v>
      </c>
      <c r="BX1243" s="24" t="str">
        <f>IFERROR(VLOOKUP(M1243, 할인점점포등록!E:I, 5, 0), M1243)</f>
        <v>복산나이스</v>
      </c>
    </row>
    <row r="1244" spans="3:76" ht="16.5" customHeight="1" x14ac:dyDescent="0.3">
      <c r="C1244" t="b">
        <v>1</v>
      </c>
      <c r="E1244" t="s">
        <v>211</v>
      </c>
      <c r="F1244">
        <v>202610150005</v>
      </c>
      <c r="G1244" s="21">
        <v>46310</v>
      </c>
      <c r="H1244" t="s">
        <v>82</v>
      </c>
      <c r="I1244" t="s">
        <v>83</v>
      </c>
      <c r="J1244" s="20" t="s">
        <v>212</v>
      </c>
      <c r="K1244" s="20" t="s">
        <v>213</v>
      </c>
      <c r="L1244" t="s">
        <v>449</v>
      </c>
      <c r="M1244" s="20" t="s">
        <v>449</v>
      </c>
      <c r="O1244" t="s">
        <v>450</v>
      </c>
      <c r="P1244" t="s">
        <v>451</v>
      </c>
      <c r="R1244" t="b">
        <v>0</v>
      </c>
      <c r="S1244" t="s">
        <v>337</v>
      </c>
      <c r="T1244" t="s">
        <v>338</v>
      </c>
      <c r="U1244">
        <v>100</v>
      </c>
      <c r="V1244" t="s">
        <v>234</v>
      </c>
      <c r="W1244" t="s">
        <v>235</v>
      </c>
      <c r="X1244" t="s">
        <v>330</v>
      </c>
      <c r="Z1244" t="s">
        <v>84</v>
      </c>
      <c r="AA1244" s="1">
        <v>33000</v>
      </c>
      <c r="AB1244" s="1">
        <v>29700</v>
      </c>
      <c r="AC1244">
        <v>60</v>
      </c>
      <c r="AD1244" t="b">
        <v>1</v>
      </c>
      <c r="AE1244">
        <v>10</v>
      </c>
      <c r="AF1244" t="s">
        <v>9</v>
      </c>
      <c r="AG1244">
        <v>1</v>
      </c>
      <c r="AH1244" s="1">
        <v>29700</v>
      </c>
      <c r="AI1244" s="1">
        <v>1620000</v>
      </c>
      <c r="AJ1244" s="1">
        <v>162000</v>
      </c>
      <c r="AK1244" s="1">
        <v>1782000</v>
      </c>
      <c r="AL1244" s="2">
        <v>1620000</v>
      </c>
      <c r="AM1244" s="2">
        <v>162000</v>
      </c>
      <c r="AN1244" s="22">
        <v>1782000</v>
      </c>
      <c r="AP1244" t="s">
        <v>84</v>
      </c>
      <c r="AQ1244">
        <v>60</v>
      </c>
      <c r="AR1244" t="s">
        <v>221</v>
      </c>
      <c r="AS1244" t="s">
        <v>981</v>
      </c>
      <c r="AT1244" t="b">
        <v>0</v>
      </c>
      <c r="AU1244" t="s">
        <v>81</v>
      </c>
      <c r="AW1244" t="s">
        <v>222</v>
      </c>
      <c r="AY1244" t="s">
        <v>85</v>
      </c>
      <c r="AZ1244" t="b">
        <v>0</v>
      </c>
      <c r="BE1244" t="b">
        <v>0</v>
      </c>
      <c r="BF1244" t="b">
        <v>0</v>
      </c>
      <c r="BI1244">
        <v>0</v>
      </c>
      <c r="BJ1244" s="20">
        <v>0</v>
      </c>
      <c r="BK1244" s="23">
        <v>1782000</v>
      </c>
      <c r="BP1244" t="s">
        <v>181</v>
      </c>
      <c r="BS1244">
        <v>0</v>
      </c>
      <c r="BW1244" s="24" t="str">
        <f ca="1">VLOOKUP(BX1244,Data!B:D,3,0)</f>
        <v>김화니</v>
      </c>
      <c r="BX1244" s="24" t="str">
        <f>IFERROR(VLOOKUP(M1244, 할인점점포등록!E:I, 5, 0), M1244)</f>
        <v>복산나이스</v>
      </c>
    </row>
    <row r="1245" spans="3:76" ht="16.5" customHeight="1" x14ac:dyDescent="0.3">
      <c r="C1245" t="b">
        <v>1</v>
      </c>
      <c r="E1245" t="s">
        <v>211</v>
      </c>
      <c r="F1245">
        <v>202610150006</v>
      </c>
      <c r="G1245" s="21">
        <v>46310</v>
      </c>
      <c r="H1245" t="s">
        <v>82</v>
      </c>
      <c r="I1245" t="s">
        <v>83</v>
      </c>
      <c r="J1245" s="20" t="s">
        <v>212</v>
      </c>
      <c r="K1245" s="20" t="s">
        <v>213</v>
      </c>
      <c r="L1245" t="s">
        <v>612</v>
      </c>
      <c r="M1245" s="20" t="s">
        <v>612</v>
      </c>
      <c r="O1245" t="s">
        <v>1008</v>
      </c>
      <c r="P1245" t="s">
        <v>612</v>
      </c>
      <c r="R1245" t="b">
        <v>0</v>
      </c>
      <c r="S1245" t="s">
        <v>1005</v>
      </c>
      <c r="T1245" t="s">
        <v>1006</v>
      </c>
      <c r="U1245">
        <v>10</v>
      </c>
      <c r="V1245" t="s">
        <v>218</v>
      </c>
      <c r="W1245" t="s">
        <v>256</v>
      </c>
      <c r="X1245" t="s">
        <v>257</v>
      </c>
      <c r="Z1245" t="s">
        <v>84</v>
      </c>
      <c r="AA1245" s="1">
        <v>5100</v>
      </c>
      <c r="AB1245" s="1">
        <v>4590</v>
      </c>
      <c r="AC1245">
        <v>10</v>
      </c>
      <c r="AD1245" t="b">
        <v>1</v>
      </c>
      <c r="AE1245">
        <v>10</v>
      </c>
      <c r="AF1245" t="s">
        <v>9</v>
      </c>
      <c r="AG1245">
        <v>1</v>
      </c>
      <c r="AH1245" s="1">
        <v>4590</v>
      </c>
      <c r="AI1245" s="1">
        <v>41727</v>
      </c>
      <c r="AJ1245" s="1">
        <v>4173</v>
      </c>
      <c r="AK1245" s="1">
        <v>45900</v>
      </c>
      <c r="AL1245" s="2">
        <v>41727</v>
      </c>
      <c r="AM1245" s="2">
        <v>4173</v>
      </c>
      <c r="AN1245" s="22">
        <v>45900</v>
      </c>
      <c r="AP1245" t="s">
        <v>84</v>
      </c>
      <c r="AQ1245">
        <v>10</v>
      </c>
      <c r="AR1245" t="s">
        <v>221</v>
      </c>
      <c r="AS1245">
        <v>26003</v>
      </c>
      <c r="AT1245" t="b">
        <v>0</v>
      </c>
      <c r="AU1245" t="s">
        <v>81</v>
      </c>
      <c r="AW1245" t="s">
        <v>222</v>
      </c>
      <c r="AY1245" t="s">
        <v>85</v>
      </c>
      <c r="AZ1245" t="b">
        <v>0</v>
      </c>
      <c r="BE1245" t="b">
        <v>0</v>
      </c>
      <c r="BF1245" t="b">
        <v>0</v>
      </c>
      <c r="BI1245">
        <v>0</v>
      </c>
      <c r="BJ1245" s="20">
        <v>0</v>
      </c>
      <c r="BK1245" s="23">
        <v>45900</v>
      </c>
      <c r="BP1245" t="s">
        <v>181</v>
      </c>
      <c r="BS1245">
        <v>0</v>
      </c>
      <c r="BW1245" s="24" t="str">
        <f ca="1">VLOOKUP(BX1245,Data!B:D,3,0)</f>
        <v>김화니</v>
      </c>
      <c r="BX1245" s="24" t="str">
        <f>IFERROR(VLOOKUP(M1245, 할인점점포등록!E:I, 5, 0), M1245)</f>
        <v>원진약품</v>
      </c>
    </row>
    <row r="1246" spans="3:76" ht="16.5" customHeight="1" x14ac:dyDescent="0.3">
      <c r="C1246" t="b">
        <v>1</v>
      </c>
      <c r="E1246" t="s">
        <v>211</v>
      </c>
      <c r="F1246">
        <v>202610150006</v>
      </c>
      <c r="G1246" s="21">
        <v>46310</v>
      </c>
      <c r="H1246" t="s">
        <v>82</v>
      </c>
      <c r="I1246" t="s">
        <v>83</v>
      </c>
      <c r="J1246" s="20" t="s">
        <v>212</v>
      </c>
      <c r="K1246" s="20" t="s">
        <v>213</v>
      </c>
      <c r="L1246" t="s">
        <v>612</v>
      </c>
      <c r="M1246" s="20" t="s">
        <v>612</v>
      </c>
      <c r="O1246" t="s">
        <v>1008</v>
      </c>
      <c r="P1246" t="s">
        <v>612</v>
      </c>
      <c r="R1246" t="b">
        <v>0</v>
      </c>
      <c r="S1246" t="s">
        <v>216</v>
      </c>
      <c r="T1246" t="s">
        <v>217</v>
      </c>
      <c r="U1246">
        <v>90</v>
      </c>
      <c r="V1246" t="s">
        <v>218</v>
      </c>
      <c r="W1246" t="s">
        <v>219</v>
      </c>
      <c r="X1246" t="s">
        <v>220</v>
      </c>
      <c r="Z1246" t="s">
        <v>84</v>
      </c>
      <c r="AA1246" s="1">
        <v>36000</v>
      </c>
      <c r="AB1246" s="1">
        <v>32400</v>
      </c>
      <c r="AC1246">
        <v>10</v>
      </c>
      <c r="AD1246" t="b">
        <v>1</v>
      </c>
      <c r="AE1246">
        <v>10</v>
      </c>
      <c r="AF1246" t="s">
        <v>9</v>
      </c>
      <c r="AG1246">
        <v>1</v>
      </c>
      <c r="AH1246" s="1">
        <v>32400</v>
      </c>
      <c r="AI1246" s="1">
        <v>294545</v>
      </c>
      <c r="AJ1246" s="1">
        <v>29455</v>
      </c>
      <c r="AK1246" s="1">
        <v>324000</v>
      </c>
      <c r="AL1246" s="2">
        <v>294545</v>
      </c>
      <c r="AM1246" s="2">
        <v>29455</v>
      </c>
      <c r="AN1246" s="22">
        <v>324000</v>
      </c>
      <c r="AP1246" t="s">
        <v>84</v>
      </c>
      <c r="AQ1246">
        <v>10</v>
      </c>
      <c r="AR1246" t="s">
        <v>221</v>
      </c>
      <c r="AS1246">
        <v>26004</v>
      </c>
      <c r="AT1246" t="b">
        <v>0</v>
      </c>
      <c r="AU1246" t="s">
        <v>81</v>
      </c>
      <c r="AW1246" t="s">
        <v>222</v>
      </c>
      <c r="AY1246" t="s">
        <v>85</v>
      </c>
      <c r="AZ1246" t="b">
        <v>0</v>
      </c>
      <c r="BE1246" t="b">
        <v>0</v>
      </c>
      <c r="BF1246" t="b">
        <v>0</v>
      </c>
      <c r="BI1246">
        <v>0</v>
      </c>
      <c r="BJ1246" s="20">
        <v>0</v>
      </c>
      <c r="BK1246" s="23">
        <v>324000</v>
      </c>
      <c r="BP1246" t="s">
        <v>181</v>
      </c>
      <c r="BS1246">
        <v>0</v>
      </c>
      <c r="BW1246" s="24" t="str">
        <f ca="1">VLOOKUP(BX1246,Data!B:D,3,0)</f>
        <v>김화니</v>
      </c>
      <c r="BX1246" s="24" t="str">
        <f>IFERROR(VLOOKUP(M1246, 할인점점포등록!E:I, 5, 0), M1246)</f>
        <v>원진약품</v>
      </c>
    </row>
    <row r="1247" spans="3:76" ht="16.5" customHeight="1" x14ac:dyDescent="0.3">
      <c r="C1247" t="b">
        <v>1</v>
      </c>
      <c r="E1247" t="s">
        <v>211</v>
      </c>
      <c r="F1247">
        <v>202610150007</v>
      </c>
      <c r="G1247" s="21">
        <v>46310</v>
      </c>
      <c r="H1247" t="s">
        <v>82</v>
      </c>
      <c r="I1247" t="s">
        <v>83</v>
      </c>
      <c r="J1247" s="20" t="s">
        <v>212</v>
      </c>
      <c r="K1247" s="20" t="s">
        <v>213</v>
      </c>
      <c r="L1247" t="s">
        <v>1065</v>
      </c>
      <c r="M1247" s="20" t="s">
        <v>1065</v>
      </c>
      <c r="O1247" t="s">
        <v>1066</v>
      </c>
      <c r="P1247" t="s">
        <v>1067</v>
      </c>
      <c r="R1247" t="b">
        <v>0</v>
      </c>
      <c r="S1247" t="s">
        <v>377</v>
      </c>
      <c r="T1247" t="s">
        <v>378</v>
      </c>
      <c r="U1247">
        <v>4</v>
      </c>
      <c r="V1247" t="s">
        <v>234</v>
      </c>
      <c r="W1247" t="s">
        <v>235</v>
      </c>
      <c r="X1247" t="s">
        <v>236</v>
      </c>
      <c r="Z1247" t="s">
        <v>84</v>
      </c>
      <c r="AA1247" s="1">
        <v>23200</v>
      </c>
      <c r="AB1247" s="1">
        <v>20880</v>
      </c>
      <c r="AC1247">
        <v>10</v>
      </c>
      <c r="AD1247" t="b">
        <v>1</v>
      </c>
      <c r="AE1247">
        <v>10</v>
      </c>
      <c r="AF1247" t="s">
        <v>9</v>
      </c>
      <c r="AG1247">
        <v>1</v>
      </c>
      <c r="AH1247" s="1">
        <v>20880</v>
      </c>
      <c r="AI1247" s="1">
        <v>189818</v>
      </c>
      <c r="AJ1247" s="1">
        <v>18982</v>
      </c>
      <c r="AK1247" s="1">
        <v>208800</v>
      </c>
      <c r="AL1247" s="2">
        <v>189818</v>
      </c>
      <c r="AM1247" s="2">
        <v>18982</v>
      </c>
      <c r="AN1247" s="22">
        <v>208800</v>
      </c>
      <c r="AP1247" t="s">
        <v>84</v>
      </c>
      <c r="AQ1247">
        <v>10</v>
      </c>
      <c r="AR1247" t="s">
        <v>221</v>
      </c>
      <c r="AS1247">
        <v>26001</v>
      </c>
      <c r="AT1247" t="b">
        <v>0</v>
      </c>
      <c r="AU1247" t="s">
        <v>81</v>
      </c>
      <c r="AW1247" t="s">
        <v>222</v>
      </c>
      <c r="AY1247" t="s">
        <v>85</v>
      </c>
      <c r="AZ1247" t="b">
        <v>0</v>
      </c>
      <c r="BE1247" t="b">
        <v>0</v>
      </c>
      <c r="BF1247" t="b">
        <v>0</v>
      </c>
      <c r="BI1247">
        <v>0</v>
      </c>
      <c r="BJ1247" s="20">
        <v>0</v>
      </c>
      <c r="BK1247" s="23">
        <v>208800</v>
      </c>
      <c r="BP1247" t="s">
        <v>181</v>
      </c>
      <c r="BS1247">
        <v>0</v>
      </c>
      <c r="BW1247" s="24" t="str">
        <f ca="1">VLOOKUP(BX1247,Data!B:D,3,0)</f>
        <v>김화니</v>
      </c>
      <c r="BX1247" s="24" t="str">
        <f>IFERROR(VLOOKUP(M1247, 할인점점포등록!E:I, 5, 0), M1247)</f>
        <v>와이지약품</v>
      </c>
    </row>
    <row r="1248" spans="3:76" ht="16.5" customHeight="1" x14ac:dyDescent="0.3">
      <c r="C1248" t="b">
        <v>1</v>
      </c>
      <c r="E1248" t="s">
        <v>211</v>
      </c>
      <c r="F1248">
        <v>202610150008</v>
      </c>
      <c r="G1248" s="21">
        <v>46310</v>
      </c>
      <c r="H1248" t="s">
        <v>82</v>
      </c>
      <c r="I1248" t="s">
        <v>83</v>
      </c>
      <c r="J1248" s="20" t="s">
        <v>212</v>
      </c>
      <c r="K1248" s="20" t="s">
        <v>213</v>
      </c>
      <c r="L1248" t="s">
        <v>514</v>
      </c>
      <c r="M1248" s="20" t="s">
        <v>514</v>
      </c>
      <c r="O1248" t="s">
        <v>515</v>
      </c>
      <c r="P1248" t="s">
        <v>514</v>
      </c>
      <c r="R1248" t="b">
        <v>0</v>
      </c>
      <c r="S1248" t="s">
        <v>251</v>
      </c>
      <c r="T1248" t="s">
        <v>252</v>
      </c>
      <c r="U1248">
        <v>1</v>
      </c>
      <c r="V1248" t="s">
        <v>234</v>
      </c>
      <c r="W1248" t="s">
        <v>235</v>
      </c>
      <c r="X1248" t="s">
        <v>253</v>
      </c>
      <c r="Z1248" t="s">
        <v>84</v>
      </c>
      <c r="AA1248" s="1">
        <v>3450</v>
      </c>
      <c r="AB1248" s="1">
        <v>3105</v>
      </c>
      <c r="AC1248">
        <v>520</v>
      </c>
      <c r="AD1248" t="b">
        <v>1</v>
      </c>
      <c r="AE1248">
        <v>10</v>
      </c>
      <c r="AF1248" t="s">
        <v>9</v>
      </c>
      <c r="AG1248">
        <v>1</v>
      </c>
      <c r="AH1248" s="1">
        <v>3105</v>
      </c>
      <c r="AI1248" s="1">
        <v>1467818</v>
      </c>
      <c r="AJ1248" s="1">
        <v>146782</v>
      </c>
      <c r="AK1248" s="1">
        <v>1614600</v>
      </c>
      <c r="AL1248" s="2">
        <v>1467818</v>
      </c>
      <c r="AM1248" s="2">
        <v>146782</v>
      </c>
      <c r="AN1248" s="22">
        <v>1614600</v>
      </c>
      <c r="AP1248" t="s">
        <v>84</v>
      </c>
      <c r="AQ1248">
        <v>520</v>
      </c>
      <c r="AR1248" t="s">
        <v>221</v>
      </c>
      <c r="AS1248">
        <v>25001</v>
      </c>
      <c r="AT1248" t="b">
        <v>0</v>
      </c>
      <c r="AU1248" t="s">
        <v>81</v>
      </c>
      <c r="AW1248" t="s">
        <v>222</v>
      </c>
      <c r="AY1248" t="s">
        <v>85</v>
      </c>
      <c r="AZ1248" t="b">
        <v>0</v>
      </c>
      <c r="BE1248" t="b">
        <v>0</v>
      </c>
      <c r="BF1248" t="b">
        <v>0</v>
      </c>
      <c r="BI1248">
        <v>0</v>
      </c>
      <c r="BJ1248" s="20">
        <v>0</v>
      </c>
      <c r="BK1248" s="23">
        <v>1614600</v>
      </c>
      <c r="BP1248" t="s">
        <v>181</v>
      </c>
      <c r="BS1248">
        <v>0</v>
      </c>
      <c r="BW1248" s="24" t="str">
        <f ca="1">VLOOKUP(BX1248,Data!B:D,3,0)</f>
        <v>김화니</v>
      </c>
      <c r="BX1248" s="24" t="str">
        <f>IFERROR(VLOOKUP(M1248, 할인점점포등록!E:I, 5, 0), M1248)</f>
        <v>동원약품원주지점</v>
      </c>
    </row>
    <row r="1249" spans="3:76" ht="16.5" customHeight="1" x14ac:dyDescent="0.3">
      <c r="C1249" t="b">
        <v>1</v>
      </c>
      <c r="E1249" t="s">
        <v>211</v>
      </c>
      <c r="F1249">
        <v>202610150008</v>
      </c>
      <c r="G1249" s="21">
        <v>46310</v>
      </c>
      <c r="H1249" t="s">
        <v>82</v>
      </c>
      <c r="I1249" t="s">
        <v>83</v>
      </c>
      <c r="J1249" s="20" t="s">
        <v>212</v>
      </c>
      <c r="K1249" s="20" t="s">
        <v>213</v>
      </c>
      <c r="L1249" t="s">
        <v>514</v>
      </c>
      <c r="M1249" s="20" t="s">
        <v>514</v>
      </c>
      <c r="O1249" t="s">
        <v>515</v>
      </c>
      <c r="P1249" t="s">
        <v>514</v>
      </c>
      <c r="R1249" t="b">
        <v>0</v>
      </c>
      <c r="S1249" t="s">
        <v>229</v>
      </c>
      <c r="T1249" t="s">
        <v>230</v>
      </c>
      <c r="U1249">
        <v>30</v>
      </c>
      <c r="V1249" t="s">
        <v>218</v>
      </c>
      <c r="W1249" t="s">
        <v>219</v>
      </c>
      <c r="X1249" t="s">
        <v>225</v>
      </c>
      <c r="Z1249" t="s">
        <v>84</v>
      </c>
      <c r="AA1249" s="1">
        <v>3750</v>
      </c>
      <c r="AB1249" s="1">
        <v>3375</v>
      </c>
      <c r="AC1249">
        <v>20</v>
      </c>
      <c r="AD1249" t="b">
        <v>1</v>
      </c>
      <c r="AE1249">
        <v>10</v>
      </c>
      <c r="AF1249" t="s">
        <v>9</v>
      </c>
      <c r="AG1249">
        <v>1</v>
      </c>
      <c r="AH1249" s="1">
        <v>3375</v>
      </c>
      <c r="AI1249" s="1">
        <v>61364</v>
      </c>
      <c r="AJ1249" s="1">
        <v>6136</v>
      </c>
      <c r="AK1249" s="1">
        <v>67500</v>
      </c>
      <c r="AL1249" s="2">
        <v>61364</v>
      </c>
      <c r="AM1249" s="2">
        <v>6136</v>
      </c>
      <c r="AN1249" s="22">
        <v>67500</v>
      </c>
      <c r="AP1249" t="s">
        <v>84</v>
      </c>
      <c r="AQ1249">
        <v>20</v>
      </c>
      <c r="AR1249" t="s">
        <v>221</v>
      </c>
      <c r="AS1249" t="s">
        <v>231</v>
      </c>
      <c r="AT1249" t="b">
        <v>0</v>
      </c>
      <c r="AU1249" t="s">
        <v>81</v>
      </c>
      <c r="AW1249" t="s">
        <v>222</v>
      </c>
      <c r="AY1249" t="s">
        <v>85</v>
      </c>
      <c r="AZ1249" t="b">
        <v>0</v>
      </c>
      <c r="BE1249" t="b">
        <v>0</v>
      </c>
      <c r="BF1249" t="b">
        <v>0</v>
      </c>
      <c r="BI1249">
        <v>0</v>
      </c>
      <c r="BJ1249" s="20">
        <v>0</v>
      </c>
      <c r="BK1249" s="23">
        <v>67500</v>
      </c>
      <c r="BP1249" t="s">
        <v>181</v>
      </c>
      <c r="BS1249">
        <v>0</v>
      </c>
      <c r="BW1249" s="24" t="str">
        <f ca="1">VLOOKUP(BX1249,Data!B:D,3,0)</f>
        <v>김화니</v>
      </c>
      <c r="BX1249" s="24" t="str">
        <f>IFERROR(VLOOKUP(M1249, 할인점점포등록!E:I, 5, 0), M1249)</f>
        <v>동원약품원주지점</v>
      </c>
    </row>
    <row r="1250" spans="3:76" ht="16.5" customHeight="1" x14ac:dyDescent="0.3">
      <c r="C1250" t="b">
        <v>1</v>
      </c>
      <c r="E1250" t="s">
        <v>211</v>
      </c>
      <c r="F1250">
        <v>202610150008</v>
      </c>
      <c r="G1250" s="21">
        <v>46310</v>
      </c>
      <c r="H1250" t="s">
        <v>82</v>
      </c>
      <c r="I1250" t="s">
        <v>83</v>
      </c>
      <c r="J1250" s="20" t="s">
        <v>212</v>
      </c>
      <c r="K1250" s="20" t="s">
        <v>213</v>
      </c>
      <c r="L1250" t="s">
        <v>514</v>
      </c>
      <c r="M1250" s="20" t="s">
        <v>514</v>
      </c>
      <c r="O1250" t="s">
        <v>515</v>
      </c>
      <c r="P1250" t="s">
        <v>514</v>
      </c>
      <c r="R1250" t="b">
        <v>0</v>
      </c>
      <c r="S1250" t="s">
        <v>373</v>
      </c>
      <c r="T1250" t="s">
        <v>374</v>
      </c>
      <c r="U1250">
        <v>1</v>
      </c>
      <c r="V1250" t="s">
        <v>234</v>
      </c>
      <c r="W1250" t="s">
        <v>375</v>
      </c>
      <c r="X1250" t="s">
        <v>376</v>
      </c>
      <c r="Z1250" t="s">
        <v>84</v>
      </c>
      <c r="AA1250" s="1">
        <v>9000</v>
      </c>
      <c r="AB1250" s="1">
        <v>8100</v>
      </c>
      <c r="AC1250" s="1">
        <v>10</v>
      </c>
      <c r="AD1250" t="b">
        <v>1</v>
      </c>
      <c r="AE1250">
        <v>10</v>
      </c>
      <c r="AF1250" t="s">
        <v>9</v>
      </c>
      <c r="AG1250">
        <v>1</v>
      </c>
      <c r="AH1250" s="1">
        <v>8100</v>
      </c>
      <c r="AI1250" s="1">
        <v>73636</v>
      </c>
      <c r="AJ1250" s="1">
        <v>7364</v>
      </c>
      <c r="AK1250" s="1">
        <v>81000</v>
      </c>
      <c r="AL1250" s="2">
        <v>73636</v>
      </c>
      <c r="AM1250" s="2">
        <v>7364</v>
      </c>
      <c r="AN1250" s="22">
        <v>81000</v>
      </c>
      <c r="AP1250" t="s">
        <v>84</v>
      </c>
      <c r="AQ1250" s="1">
        <v>10</v>
      </c>
      <c r="AR1250" t="s">
        <v>221</v>
      </c>
      <c r="AS1250">
        <v>25001</v>
      </c>
      <c r="AT1250" t="b">
        <v>0</v>
      </c>
      <c r="AU1250" t="s">
        <v>81</v>
      </c>
      <c r="AW1250" t="s">
        <v>222</v>
      </c>
      <c r="AY1250" t="s">
        <v>85</v>
      </c>
      <c r="AZ1250" t="b">
        <v>0</v>
      </c>
      <c r="BE1250" t="b">
        <v>0</v>
      </c>
      <c r="BF1250" t="b">
        <v>0</v>
      </c>
      <c r="BI1250">
        <v>0</v>
      </c>
      <c r="BJ1250" s="20">
        <v>0</v>
      </c>
      <c r="BK1250" s="23">
        <v>81000</v>
      </c>
      <c r="BP1250" t="s">
        <v>181</v>
      </c>
      <c r="BS1250">
        <v>0</v>
      </c>
      <c r="BW1250" s="24" t="str">
        <f ca="1">VLOOKUP(BX1250,Data!B:D,3,0)</f>
        <v>김화니</v>
      </c>
      <c r="BX1250" s="24" t="str">
        <f>IFERROR(VLOOKUP(M1250, 할인점점포등록!E:I, 5, 0), M1250)</f>
        <v>동원약품원주지점</v>
      </c>
    </row>
    <row r="1251" spans="3:76" ht="16.5" customHeight="1" x14ac:dyDescent="0.3">
      <c r="C1251" t="b">
        <v>1</v>
      </c>
      <c r="E1251" t="s">
        <v>211</v>
      </c>
      <c r="F1251">
        <v>202610150008</v>
      </c>
      <c r="G1251" s="21">
        <v>46310</v>
      </c>
      <c r="H1251" t="s">
        <v>82</v>
      </c>
      <c r="I1251" t="s">
        <v>83</v>
      </c>
      <c r="J1251" s="20" t="s">
        <v>212</v>
      </c>
      <c r="K1251" s="20" t="s">
        <v>213</v>
      </c>
      <c r="L1251" t="s">
        <v>514</v>
      </c>
      <c r="M1251" s="20" t="s">
        <v>514</v>
      </c>
      <c r="O1251" t="s">
        <v>515</v>
      </c>
      <c r="P1251" t="s">
        <v>514</v>
      </c>
      <c r="R1251" t="b">
        <v>0</v>
      </c>
      <c r="S1251" t="s">
        <v>310</v>
      </c>
      <c r="T1251" t="s">
        <v>311</v>
      </c>
      <c r="U1251">
        <v>30</v>
      </c>
      <c r="V1251" t="s">
        <v>234</v>
      </c>
      <c r="W1251" t="s">
        <v>235</v>
      </c>
      <c r="X1251" t="s">
        <v>236</v>
      </c>
      <c r="Z1251" t="s">
        <v>84</v>
      </c>
      <c r="AA1251" s="1">
        <v>2640</v>
      </c>
      <c r="AB1251" s="1">
        <v>2376</v>
      </c>
      <c r="AC1251" s="1">
        <v>10</v>
      </c>
      <c r="AD1251" t="b">
        <v>1</v>
      </c>
      <c r="AE1251">
        <v>10</v>
      </c>
      <c r="AF1251" t="s">
        <v>9</v>
      </c>
      <c r="AG1251">
        <v>1</v>
      </c>
      <c r="AH1251" s="1">
        <v>2376</v>
      </c>
      <c r="AI1251" s="1">
        <v>21600</v>
      </c>
      <c r="AJ1251" s="1">
        <v>2160</v>
      </c>
      <c r="AK1251" s="1">
        <v>23760</v>
      </c>
      <c r="AL1251" s="2">
        <v>21600</v>
      </c>
      <c r="AM1251" s="2">
        <v>2160</v>
      </c>
      <c r="AN1251" s="22">
        <v>23760</v>
      </c>
      <c r="AP1251" t="s">
        <v>84</v>
      </c>
      <c r="AQ1251" s="1">
        <v>10</v>
      </c>
      <c r="AR1251" t="s">
        <v>221</v>
      </c>
      <c r="AS1251" t="s">
        <v>231</v>
      </c>
      <c r="AT1251" t="b">
        <v>0</v>
      </c>
      <c r="AU1251" t="s">
        <v>81</v>
      </c>
      <c r="AW1251" t="s">
        <v>222</v>
      </c>
      <c r="AY1251" t="s">
        <v>85</v>
      </c>
      <c r="AZ1251" t="b">
        <v>0</v>
      </c>
      <c r="BE1251" t="b">
        <v>0</v>
      </c>
      <c r="BF1251" t="b">
        <v>0</v>
      </c>
      <c r="BI1251">
        <v>0</v>
      </c>
      <c r="BJ1251" s="20">
        <v>0</v>
      </c>
      <c r="BK1251" s="23">
        <v>23760</v>
      </c>
      <c r="BP1251" t="s">
        <v>181</v>
      </c>
      <c r="BS1251">
        <v>0</v>
      </c>
      <c r="BW1251" s="24" t="str">
        <f ca="1">VLOOKUP(BX1251,Data!B:D,3,0)</f>
        <v>김화니</v>
      </c>
      <c r="BX1251" s="24" t="str">
        <f>IFERROR(VLOOKUP(M1251, 할인점점포등록!E:I, 5, 0), M1251)</f>
        <v>동원약품원주지점</v>
      </c>
    </row>
    <row r="1252" spans="3:76" ht="16.5" customHeight="1" x14ac:dyDescent="0.3">
      <c r="C1252" t="b">
        <v>1</v>
      </c>
      <c r="E1252" t="s">
        <v>211</v>
      </c>
      <c r="F1252">
        <v>202610150008</v>
      </c>
      <c r="G1252" s="21">
        <v>46310</v>
      </c>
      <c r="H1252" t="s">
        <v>82</v>
      </c>
      <c r="I1252" t="s">
        <v>83</v>
      </c>
      <c r="J1252" s="20" t="s">
        <v>212</v>
      </c>
      <c r="K1252" s="20" t="s">
        <v>213</v>
      </c>
      <c r="L1252" t="s">
        <v>514</v>
      </c>
      <c r="M1252" s="20" t="s">
        <v>514</v>
      </c>
      <c r="O1252" t="s">
        <v>515</v>
      </c>
      <c r="P1252" t="s">
        <v>514</v>
      </c>
      <c r="R1252" t="b">
        <v>0</v>
      </c>
      <c r="S1252" t="s">
        <v>442</v>
      </c>
      <c r="T1252" t="s">
        <v>443</v>
      </c>
      <c r="U1252">
        <v>30</v>
      </c>
      <c r="V1252" t="s">
        <v>234</v>
      </c>
      <c r="W1252" t="s">
        <v>235</v>
      </c>
      <c r="X1252" t="s">
        <v>236</v>
      </c>
      <c r="Z1252" t="s">
        <v>84</v>
      </c>
      <c r="AA1252" s="1">
        <v>20760</v>
      </c>
      <c r="AB1252" s="1">
        <v>18684</v>
      </c>
      <c r="AC1252">
        <v>10</v>
      </c>
      <c r="AD1252" t="b">
        <v>1</v>
      </c>
      <c r="AE1252">
        <v>10</v>
      </c>
      <c r="AF1252" t="s">
        <v>9</v>
      </c>
      <c r="AG1252">
        <v>1</v>
      </c>
      <c r="AH1252" s="1">
        <v>18684</v>
      </c>
      <c r="AI1252" s="1">
        <v>169855</v>
      </c>
      <c r="AJ1252" s="1">
        <v>16985</v>
      </c>
      <c r="AK1252" s="1">
        <v>186840</v>
      </c>
      <c r="AL1252" s="2">
        <v>169855</v>
      </c>
      <c r="AM1252" s="2">
        <v>16985</v>
      </c>
      <c r="AN1252" s="22">
        <v>186840</v>
      </c>
      <c r="AP1252" t="s">
        <v>84</v>
      </c>
      <c r="AQ1252">
        <v>10</v>
      </c>
      <c r="AR1252" t="s">
        <v>221</v>
      </c>
      <c r="AS1252">
        <v>25001</v>
      </c>
      <c r="AT1252" t="b">
        <v>0</v>
      </c>
      <c r="AU1252" t="s">
        <v>81</v>
      </c>
      <c r="AW1252" t="s">
        <v>222</v>
      </c>
      <c r="AY1252" t="s">
        <v>85</v>
      </c>
      <c r="AZ1252" t="b">
        <v>0</v>
      </c>
      <c r="BE1252" t="b">
        <v>0</v>
      </c>
      <c r="BF1252" t="b">
        <v>0</v>
      </c>
      <c r="BI1252">
        <v>0</v>
      </c>
      <c r="BJ1252" s="20">
        <v>0</v>
      </c>
      <c r="BK1252" s="23">
        <v>186840</v>
      </c>
      <c r="BP1252" t="s">
        <v>181</v>
      </c>
      <c r="BS1252">
        <v>0</v>
      </c>
      <c r="BW1252" s="24" t="str">
        <f ca="1">VLOOKUP(BX1252,Data!B:D,3,0)</f>
        <v>김화니</v>
      </c>
      <c r="BX1252" s="24" t="str">
        <f>IFERROR(VLOOKUP(M1252, 할인점점포등록!E:I, 5, 0), M1252)</f>
        <v>동원약품원주지점</v>
      </c>
    </row>
    <row r="1253" spans="3:76" ht="16.5" customHeight="1" x14ac:dyDescent="0.3">
      <c r="C1253" t="b">
        <v>1</v>
      </c>
      <c r="E1253" t="s">
        <v>211</v>
      </c>
      <c r="F1253">
        <v>202610150008</v>
      </c>
      <c r="G1253" s="21">
        <v>46310</v>
      </c>
      <c r="H1253" t="s">
        <v>82</v>
      </c>
      <c r="I1253" t="s">
        <v>83</v>
      </c>
      <c r="J1253" s="20" t="s">
        <v>212</v>
      </c>
      <c r="K1253" s="20" t="s">
        <v>213</v>
      </c>
      <c r="L1253" t="s">
        <v>514</v>
      </c>
      <c r="M1253" s="20" t="s">
        <v>514</v>
      </c>
      <c r="O1253" t="s">
        <v>515</v>
      </c>
      <c r="P1253" t="s">
        <v>514</v>
      </c>
      <c r="R1253" t="b">
        <v>0</v>
      </c>
      <c r="S1253" t="s">
        <v>263</v>
      </c>
      <c r="T1253" t="s">
        <v>264</v>
      </c>
      <c r="U1253">
        <v>28</v>
      </c>
      <c r="V1253" t="s">
        <v>234</v>
      </c>
      <c r="W1253" t="s">
        <v>235</v>
      </c>
      <c r="X1253" t="s">
        <v>236</v>
      </c>
      <c r="Z1253" t="s">
        <v>84</v>
      </c>
      <c r="AA1253" s="1">
        <v>18172</v>
      </c>
      <c r="AB1253" s="1">
        <v>16355</v>
      </c>
      <c r="AC1253">
        <v>10</v>
      </c>
      <c r="AD1253" t="b">
        <v>1</v>
      </c>
      <c r="AE1253">
        <v>10</v>
      </c>
      <c r="AF1253" t="s">
        <v>9</v>
      </c>
      <c r="AG1253">
        <v>1</v>
      </c>
      <c r="AH1253" s="1">
        <v>16355</v>
      </c>
      <c r="AI1253" s="1">
        <v>148682</v>
      </c>
      <c r="AJ1253" s="1">
        <v>14868</v>
      </c>
      <c r="AK1253" s="1">
        <v>163550</v>
      </c>
      <c r="AL1253" s="2">
        <v>148682</v>
      </c>
      <c r="AM1253" s="2">
        <v>14868</v>
      </c>
      <c r="AN1253" s="22">
        <v>163550</v>
      </c>
      <c r="AP1253" t="s">
        <v>84</v>
      </c>
      <c r="AQ1253">
        <v>10</v>
      </c>
      <c r="AR1253" t="s">
        <v>221</v>
      </c>
      <c r="AS1253">
        <v>26001</v>
      </c>
      <c r="AT1253" t="b">
        <v>0</v>
      </c>
      <c r="AU1253" t="s">
        <v>81</v>
      </c>
      <c r="AW1253" t="s">
        <v>222</v>
      </c>
      <c r="AY1253" t="s">
        <v>85</v>
      </c>
      <c r="AZ1253" t="b">
        <v>0</v>
      </c>
      <c r="BE1253" t="b">
        <v>0</v>
      </c>
      <c r="BF1253" t="b">
        <v>0</v>
      </c>
      <c r="BI1253">
        <v>0</v>
      </c>
      <c r="BJ1253" s="20">
        <v>0</v>
      </c>
      <c r="BK1253" s="23">
        <v>163550</v>
      </c>
      <c r="BP1253" t="s">
        <v>181</v>
      </c>
      <c r="BS1253">
        <v>0</v>
      </c>
      <c r="BW1253" s="24" t="str">
        <f ca="1">VLOOKUP(BX1253,Data!B:D,3,0)</f>
        <v>김화니</v>
      </c>
      <c r="BX1253" s="24" t="str">
        <f>IFERROR(VLOOKUP(M1253, 할인점점포등록!E:I, 5, 0), M1253)</f>
        <v>동원약품원주지점</v>
      </c>
    </row>
    <row r="1254" spans="3:76" ht="16.5" customHeight="1" x14ac:dyDescent="0.3">
      <c r="C1254" t="b">
        <v>1</v>
      </c>
      <c r="E1254" t="s">
        <v>211</v>
      </c>
      <c r="F1254">
        <v>202610150009</v>
      </c>
      <c r="G1254" s="21">
        <v>46310</v>
      </c>
      <c r="H1254" t="s">
        <v>82</v>
      </c>
      <c r="I1254" t="s">
        <v>83</v>
      </c>
      <c r="J1254" s="20" t="s">
        <v>212</v>
      </c>
      <c r="K1254" s="20" t="s">
        <v>213</v>
      </c>
      <c r="L1254" t="s">
        <v>550</v>
      </c>
      <c r="M1254" s="20" t="s">
        <v>550</v>
      </c>
      <c r="O1254" t="s">
        <v>551</v>
      </c>
      <c r="P1254" t="s">
        <v>550</v>
      </c>
      <c r="R1254" t="b">
        <v>0</v>
      </c>
      <c r="S1254" t="s">
        <v>216</v>
      </c>
      <c r="T1254" t="s">
        <v>217</v>
      </c>
      <c r="U1254">
        <v>90</v>
      </c>
      <c r="V1254" t="s">
        <v>218</v>
      </c>
      <c r="W1254" t="s">
        <v>219</v>
      </c>
      <c r="X1254" t="s">
        <v>220</v>
      </c>
      <c r="Z1254" t="s">
        <v>84</v>
      </c>
      <c r="AA1254" s="1">
        <v>36000</v>
      </c>
      <c r="AB1254" s="1">
        <v>27990</v>
      </c>
      <c r="AC1254">
        <v>756</v>
      </c>
      <c r="AD1254" t="b">
        <v>1</v>
      </c>
      <c r="AE1254">
        <v>10</v>
      </c>
      <c r="AF1254" t="s">
        <v>9</v>
      </c>
      <c r="AG1254">
        <v>1</v>
      </c>
      <c r="AH1254" s="1">
        <v>27990</v>
      </c>
      <c r="AI1254" s="1">
        <v>19236764</v>
      </c>
      <c r="AJ1254" s="1">
        <v>1923676</v>
      </c>
      <c r="AK1254" s="1">
        <v>21160440</v>
      </c>
      <c r="AL1254" s="2">
        <v>19236764</v>
      </c>
      <c r="AM1254" s="2">
        <v>1923676</v>
      </c>
      <c r="AN1254" s="22">
        <v>21160440</v>
      </c>
      <c r="AP1254" t="s">
        <v>84</v>
      </c>
      <c r="AQ1254">
        <v>756</v>
      </c>
      <c r="AR1254" t="s">
        <v>221</v>
      </c>
      <c r="AS1254">
        <v>26004</v>
      </c>
      <c r="AT1254" t="b">
        <v>0</v>
      </c>
      <c r="AU1254" t="s">
        <v>81</v>
      </c>
      <c r="AW1254" t="s">
        <v>222</v>
      </c>
      <c r="AY1254" t="s">
        <v>85</v>
      </c>
      <c r="AZ1254" t="b">
        <v>0</v>
      </c>
      <c r="BE1254" t="b">
        <v>0</v>
      </c>
      <c r="BF1254" t="b">
        <v>0</v>
      </c>
      <c r="BI1254">
        <v>0</v>
      </c>
      <c r="BJ1254" s="20">
        <v>0</v>
      </c>
      <c r="BK1254" s="23">
        <v>21160440</v>
      </c>
      <c r="BP1254" t="s">
        <v>181</v>
      </c>
      <c r="BS1254">
        <v>0</v>
      </c>
      <c r="BW1254" s="24" t="str">
        <f ca="1">VLOOKUP(BX1254,Data!B:D,3,0)</f>
        <v>김화니</v>
      </c>
      <c r="BX1254" s="24" t="str">
        <f>IFERROR(VLOOKUP(M1254, 할인점점포등록!E:I, 5, 0), M1254)</f>
        <v>제일팜</v>
      </c>
    </row>
    <row r="1255" spans="3:76" ht="16.5" customHeight="1" x14ac:dyDescent="0.3">
      <c r="C1255" t="b">
        <v>1</v>
      </c>
      <c r="E1255" t="s">
        <v>211</v>
      </c>
      <c r="F1255">
        <v>202610150010</v>
      </c>
      <c r="G1255" s="21">
        <v>46310</v>
      </c>
      <c r="H1255" t="s">
        <v>82</v>
      </c>
      <c r="I1255" t="s">
        <v>83</v>
      </c>
      <c r="J1255" s="20" t="s">
        <v>212</v>
      </c>
      <c r="K1255" s="20" t="s">
        <v>213</v>
      </c>
      <c r="L1255" t="s">
        <v>506</v>
      </c>
      <c r="M1255" s="20" t="s">
        <v>506</v>
      </c>
      <c r="O1255" t="s">
        <v>507</v>
      </c>
      <c r="P1255" t="s">
        <v>508</v>
      </c>
      <c r="R1255" t="b">
        <v>0</v>
      </c>
      <c r="S1255" t="s">
        <v>294</v>
      </c>
      <c r="T1255" t="s">
        <v>295</v>
      </c>
      <c r="U1255">
        <v>21</v>
      </c>
      <c r="V1255" t="s">
        <v>218</v>
      </c>
      <c r="W1255" t="s">
        <v>219</v>
      </c>
      <c r="X1255" t="s">
        <v>225</v>
      </c>
      <c r="Z1255" t="s">
        <v>84</v>
      </c>
      <c r="AA1255" s="1">
        <v>25200</v>
      </c>
      <c r="AB1255" s="1">
        <v>22680</v>
      </c>
      <c r="AC1255">
        <v>50</v>
      </c>
      <c r="AD1255" t="b">
        <v>1</v>
      </c>
      <c r="AE1255">
        <v>10</v>
      </c>
      <c r="AF1255" t="s">
        <v>9</v>
      </c>
      <c r="AG1255">
        <v>1</v>
      </c>
      <c r="AH1255" s="1">
        <v>22680</v>
      </c>
      <c r="AI1255" s="1">
        <v>1030909</v>
      </c>
      <c r="AJ1255" s="1">
        <v>103091</v>
      </c>
      <c r="AK1255" s="1">
        <v>1134000</v>
      </c>
      <c r="AL1255" s="2">
        <v>1030909</v>
      </c>
      <c r="AM1255" s="2">
        <v>103091</v>
      </c>
      <c r="AN1255" s="22">
        <v>1134000</v>
      </c>
      <c r="AP1255" t="s">
        <v>84</v>
      </c>
      <c r="AQ1255">
        <v>50</v>
      </c>
      <c r="AR1255" t="s">
        <v>221</v>
      </c>
      <c r="AS1255">
        <v>26005</v>
      </c>
      <c r="AT1255" t="b">
        <v>0</v>
      </c>
      <c r="AU1255" t="s">
        <v>81</v>
      </c>
      <c r="AW1255" t="s">
        <v>222</v>
      </c>
      <c r="AY1255" t="s">
        <v>85</v>
      </c>
      <c r="AZ1255" t="b">
        <v>0</v>
      </c>
      <c r="BE1255" t="b">
        <v>0</v>
      </c>
      <c r="BF1255" t="b">
        <v>0</v>
      </c>
      <c r="BI1255">
        <v>0</v>
      </c>
      <c r="BJ1255" s="20">
        <v>0</v>
      </c>
      <c r="BK1255" s="23">
        <v>1134000</v>
      </c>
      <c r="BP1255" t="s">
        <v>181</v>
      </c>
      <c r="BS1255">
        <v>0</v>
      </c>
      <c r="BW1255" s="24" t="str">
        <f ca="1">VLOOKUP(BX1255,Data!B:D,3,0)</f>
        <v>김화니</v>
      </c>
      <c r="BX1255" s="24" t="str">
        <f>IFERROR(VLOOKUP(M1255, 할인점점포등록!E:I, 5, 0), M1255)</f>
        <v>경동사</v>
      </c>
    </row>
    <row r="1256" spans="3:76" ht="16.5" customHeight="1" x14ac:dyDescent="0.3">
      <c r="C1256" t="b">
        <v>1</v>
      </c>
      <c r="E1256" t="s">
        <v>211</v>
      </c>
      <c r="F1256">
        <v>202610150010</v>
      </c>
      <c r="G1256" s="21">
        <v>46310</v>
      </c>
      <c r="H1256" t="s">
        <v>82</v>
      </c>
      <c r="I1256" t="s">
        <v>83</v>
      </c>
      <c r="J1256" s="20" t="s">
        <v>212</v>
      </c>
      <c r="K1256" s="20" t="s">
        <v>213</v>
      </c>
      <c r="L1256" t="s">
        <v>506</v>
      </c>
      <c r="M1256" s="20" t="s">
        <v>506</v>
      </c>
      <c r="O1256" t="s">
        <v>507</v>
      </c>
      <c r="P1256" t="s">
        <v>508</v>
      </c>
      <c r="R1256" t="b">
        <v>0</v>
      </c>
      <c r="S1256" t="s">
        <v>276</v>
      </c>
      <c r="T1256" t="s">
        <v>275</v>
      </c>
      <c r="U1256">
        <v>30</v>
      </c>
      <c r="V1256" t="s">
        <v>218</v>
      </c>
      <c r="W1256" t="s">
        <v>219</v>
      </c>
      <c r="X1256" t="s">
        <v>225</v>
      </c>
      <c r="Z1256" t="s">
        <v>84</v>
      </c>
      <c r="AA1256" s="1">
        <v>5610</v>
      </c>
      <c r="AB1256" s="1">
        <v>5049</v>
      </c>
      <c r="AC1256">
        <v>3</v>
      </c>
      <c r="AD1256" t="b">
        <v>1</v>
      </c>
      <c r="AE1256">
        <v>10</v>
      </c>
      <c r="AF1256" t="s">
        <v>9</v>
      </c>
      <c r="AG1256">
        <v>1</v>
      </c>
      <c r="AH1256" s="1">
        <v>5049</v>
      </c>
      <c r="AI1256" s="1">
        <v>13770</v>
      </c>
      <c r="AJ1256" s="1">
        <v>1377</v>
      </c>
      <c r="AK1256" s="1">
        <v>15147</v>
      </c>
      <c r="AL1256" s="2">
        <v>13770</v>
      </c>
      <c r="AM1256" s="2">
        <v>1377</v>
      </c>
      <c r="AN1256" s="22">
        <v>15147</v>
      </c>
      <c r="AP1256" t="s">
        <v>84</v>
      </c>
      <c r="AQ1256">
        <v>3</v>
      </c>
      <c r="AR1256" t="s">
        <v>221</v>
      </c>
      <c r="AS1256" t="s">
        <v>277</v>
      </c>
      <c r="AT1256" t="b">
        <v>0</v>
      </c>
      <c r="AU1256" t="s">
        <v>81</v>
      </c>
      <c r="AW1256" t="s">
        <v>222</v>
      </c>
      <c r="AY1256" t="s">
        <v>85</v>
      </c>
      <c r="AZ1256" t="b">
        <v>0</v>
      </c>
      <c r="BE1256" t="b">
        <v>0</v>
      </c>
      <c r="BF1256" t="b">
        <v>0</v>
      </c>
      <c r="BI1256">
        <v>0</v>
      </c>
      <c r="BJ1256" s="20">
        <v>0</v>
      </c>
      <c r="BK1256" s="23">
        <v>15147</v>
      </c>
      <c r="BP1256" t="s">
        <v>181</v>
      </c>
      <c r="BS1256">
        <v>0</v>
      </c>
      <c r="BW1256" s="24" t="str">
        <f ca="1">VLOOKUP(BX1256,Data!B:D,3,0)</f>
        <v>김화니</v>
      </c>
      <c r="BX1256" s="24" t="str">
        <f>IFERROR(VLOOKUP(M1256, 할인점점포등록!E:I, 5, 0), M1256)</f>
        <v>경동사</v>
      </c>
    </row>
    <row r="1257" spans="3:76" ht="16.5" customHeight="1" x14ac:dyDescent="0.3">
      <c r="C1257" t="b">
        <v>1</v>
      </c>
      <c r="E1257" t="s">
        <v>211</v>
      </c>
      <c r="F1257">
        <v>202610150010</v>
      </c>
      <c r="G1257" s="21">
        <v>46310</v>
      </c>
      <c r="H1257" t="s">
        <v>82</v>
      </c>
      <c r="I1257" t="s">
        <v>83</v>
      </c>
      <c r="J1257" s="20" t="s">
        <v>212</v>
      </c>
      <c r="K1257" s="20" t="s">
        <v>213</v>
      </c>
      <c r="L1257" t="s">
        <v>506</v>
      </c>
      <c r="M1257" s="20" t="s">
        <v>506</v>
      </c>
      <c r="O1257" t="s">
        <v>507</v>
      </c>
      <c r="P1257" t="s">
        <v>508</v>
      </c>
      <c r="R1257" t="b">
        <v>0</v>
      </c>
      <c r="S1257" t="s">
        <v>379</v>
      </c>
      <c r="T1257" t="s">
        <v>299</v>
      </c>
      <c r="U1257">
        <v>100</v>
      </c>
      <c r="V1257" t="s">
        <v>86</v>
      </c>
      <c r="W1257" t="s">
        <v>283</v>
      </c>
      <c r="X1257" t="s">
        <v>284</v>
      </c>
      <c r="Z1257" t="s">
        <v>84</v>
      </c>
      <c r="AA1257" s="1">
        <v>37300</v>
      </c>
      <c r="AB1257" s="1">
        <v>33570</v>
      </c>
      <c r="AC1257">
        <v>10</v>
      </c>
      <c r="AD1257" t="b">
        <v>1</v>
      </c>
      <c r="AE1257">
        <v>10</v>
      </c>
      <c r="AF1257" t="s">
        <v>9</v>
      </c>
      <c r="AG1257">
        <v>1</v>
      </c>
      <c r="AH1257" s="1">
        <v>33570</v>
      </c>
      <c r="AI1257" s="1">
        <v>305182</v>
      </c>
      <c r="AJ1257" s="1">
        <v>30518</v>
      </c>
      <c r="AK1257" s="1">
        <v>335700</v>
      </c>
      <c r="AL1257" s="2">
        <v>305182</v>
      </c>
      <c r="AM1257" s="2">
        <v>30518</v>
      </c>
      <c r="AN1257" s="22">
        <v>335700</v>
      </c>
      <c r="AP1257" t="s">
        <v>84</v>
      </c>
      <c r="AQ1257">
        <v>10</v>
      </c>
      <c r="AR1257" t="s">
        <v>221</v>
      </c>
      <c r="AS1257">
        <v>26001</v>
      </c>
      <c r="AT1257" t="b">
        <v>0</v>
      </c>
      <c r="AU1257" t="s">
        <v>81</v>
      </c>
      <c r="AW1257" t="s">
        <v>222</v>
      </c>
      <c r="AY1257" t="s">
        <v>85</v>
      </c>
      <c r="AZ1257" t="b">
        <v>0</v>
      </c>
      <c r="BE1257" t="b">
        <v>0</v>
      </c>
      <c r="BF1257" t="b">
        <v>0</v>
      </c>
      <c r="BI1257">
        <v>0</v>
      </c>
      <c r="BJ1257" s="20">
        <v>0</v>
      </c>
      <c r="BK1257" s="23">
        <v>335700</v>
      </c>
      <c r="BP1257" t="s">
        <v>86</v>
      </c>
      <c r="BS1257">
        <v>0</v>
      </c>
      <c r="BW1257" s="24" t="str">
        <f ca="1">VLOOKUP(BX1257,Data!B:D,3,0)</f>
        <v>김화니</v>
      </c>
      <c r="BX1257" s="24" t="str">
        <f>IFERROR(VLOOKUP(M1257, 할인점점포등록!E:I, 5, 0), M1257)</f>
        <v>경동사</v>
      </c>
    </row>
    <row r="1258" spans="3:76" ht="16.5" customHeight="1" x14ac:dyDescent="0.3">
      <c r="C1258" t="b">
        <v>1</v>
      </c>
      <c r="E1258" t="s">
        <v>211</v>
      </c>
      <c r="F1258">
        <v>202610150011</v>
      </c>
      <c r="G1258" s="21">
        <v>46310</v>
      </c>
      <c r="H1258" t="s">
        <v>82</v>
      </c>
      <c r="I1258" t="s">
        <v>83</v>
      </c>
      <c r="J1258" s="20" t="s">
        <v>212</v>
      </c>
      <c r="K1258" s="20" t="s">
        <v>213</v>
      </c>
      <c r="L1258" t="s">
        <v>506</v>
      </c>
      <c r="M1258" s="20" t="s">
        <v>506</v>
      </c>
      <c r="O1258" t="s">
        <v>507</v>
      </c>
      <c r="P1258" t="s">
        <v>513</v>
      </c>
      <c r="R1258" t="b">
        <v>0</v>
      </c>
      <c r="S1258" t="s">
        <v>337</v>
      </c>
      <c r="T1258" t="s">
        <v>338</v>
      </c>
      <c r="U1258">
        <v>100</v>
      </c>
      <c r="V1258" t="s">
        <v>234</v>
      </c>
      <c r="W1258" t="s">
        <v>235</v>
      </c>
      <c r="X1258" t="s">
        <v>330</v>
      </c>
      <c r="Z1258" t="s">
        <v>84</v>
      </c>
      <c r="AA1258" s="1">
        <v>33000</v>
      </c>
      <c r="AB1258" s="1">
        <v>29700</v>
      </c>
      <c r="AC1258">
        <v>20</v>
      </c>
      <c r="AD1258" t="b">
        <v>1</v>
      </c>
      <c r="AE1258">
        <v>10</v>
      </c>
      <c r="AF1258" t="s">
        <v>9</v>
      </c>
      <c r="AG1258">
        <v>1</v>
      </c>
      <c r="AH1258" s="1">
        <v>29700</v>
      </c>
      <c r="AI1258" s="1">
        <v>540000</v>
      </c>
      <c r="AJ1258" s="1">
        <v>54000</v>
      </c>
      <c r="AK1258" s="1">
        <v>594000</v>
      </c>
      <c r="AL1258" s="2">
        <v>540000</v>
      </c>
      <c r="AM1258" s="2">
        <v>54000</v>
      </c>
      <c r="AN1258" s="22">
        <v>594000</v>
      </c>
      <c r="AP1258" t="s">
        <v>84</v>
      </c>
      <c r="AQ1258">
        <v>20</v>
      </c>
      <c r="AR1258" t="s">
        <v>221</v>
      </c>
      <c r="AS1258" t="s">
        <v>981</v>
      </c>
      <c r="AT1258" t="b">
        <v>0</v>
      </c>
      <c r="AU1258" t="s">
        <v>81</v>
      </c>
      <c r="AW1258" t="s">
        <v>222</v>
      </c>
      <c r="AY1258" t="s">
        <v>85</v>
      </c>
      <c r="AZ1258" t="b">
        <v>0</v>
      </c>
      <c r="BE1258" t="b">
        <v>0</v>
      </c>
      <c r="BF1258" t="b">
        <v>0</v>
      </c>
      <c r="BI1258">
        <v>0</v>
      </c>
      <c r="BJ1258" s="20">
        <v>0</v>
      </c>
      <c r="BK1258" s="23">
        <v>594000</v>
      </c>
      <c r="BP1258" t="s">
        <v>181</v>
      </c>
      <c r="BS1258">
        <v>0</v>
      </c>
      <c r="BW1258" s="24" t="str">
        <f ca="1">VLOOKUP(BX1258,Data!B:D,3,0)</f>
        <v>김화니</v>
      </c>
      <c r="BX1258" s="24" t="str">
        <f>IFERROR(VLOOKUP(M1258, 할인점점포등록!E:I, 5, 0), M1258)</f>
        <v>경동사</v>
      </c>
    </row>
    <row r="1259" spans="3:76" ht="16.5" customHeight="1" x14ac:dyDescent="0.3">
      <c r="C1259" t="b">
        <v>1</v>
      </c>
      <c r="E1259" t="s">
        <v>211</v>
      </c>
      <c r="F1259">
        <v>202610150011</v>
      </c>
      <c r="G1259" s="21">
        <v>46310</v>
      </c>
      <c r="H1259" t="s">
        <v>82</v>
      </c>
      <c r="I1259" t="s">
        <v>83</v>
      </c>
      <c r="J1259" s="20" t="s">
        <v>212</v>
      </c>
      <c r="K1259" s="20" t="s">
        <v>213</v>
      </c>
      <c r="L1259" t="s">
        <v>506</v>
      </c>
      <c r="M1259" s="20" t="s">
        <v>506</v>
      </c>
      <c r="O1259" t="s">
        <v>507</v>
      </c>
      <c r="P1259" t="s">
        <v>513</v>
      </c>
      <c r="R1259" t="b">
        <v>0</v>
      </c>
      <c r="S1259" t="s">
        <v>433</v>
      </c>
      <c r="T1259" t="s">
        <v>434</v>
      </c>
      <c r="U1259">
        <v>30</v>
      </c>
      <c r="V1259" t="s">
        <v>234</v>
      </c>
      <c r="W1259" t="s">
        <v>235</v>
      </c>
      <c r="X1259" t="s">
        <v>236</v>
      </c>
      <c r="Z1259" t="s">
        <v>84</v>
      </c>
      <c r="AA1259" s="1">
        <v>17760</v>
      </c>
      <c r="AB1259" s="1">
        <v>15984</v>
      </c>
      <c r="AC1259">
        <v>10</v>
      </c>
      <c r="AD1259" t="b">
        <v>1</v>
      </c>
      <c r="AE1259">
        <v>10</v>
      </c>
      <c r="AF1259" t="s">
        <v>9</v>
      </c>
      <c r="AG1259">
        <v>1</v>
      </c>
      <c r="AH1259" s="1">
        <v>15984</v>
      </c>
      <c r="AI1259" s="1">
        <v>145309</v>
      </c>
      <c r="AJ1259" s="1">
        <v>14531</v>
      </c>
      <c r="AK1259" s="1">
        <v>159840</v>
      </c>
      <c r="AL1259" s="2">
        <v>145309</v>
      </c>
      <c r="AM1259" s="2">
        <v>14531</v>
      </c>
      <c r="AN1259" s="22">
        <v>159840</v>
      </c>
      <c r="AP1259" t="s">
        <v>84</v>
      </c>
      <c r="AQ1259">
        <v>10</v>
      </c>
      <c r="AR1259" t="s">
        <v>221</v>
      </c>
      <c r="AS1259">
        <v>25001</v>
      </c>
      <c r="AT1259" t="b">
        <v>0</v>
      </c>
      <c r="AU1259" t="s">
        <v>81</v>
      </c>
      <c r="AW1259" t="s">
        <v>222</v>
      </c>
      <c r="AY1259" t="s">
        <v>85</v>
      </c>
      <c r="AZ1259" t="b">
        <v>0</v>
      </c>
      <c r="BE1259" t="b">
        <v>0</v>
      </c>
      <c r="BF1259" t="b">
        <v>0</v>
      </c>
      <c r="BI1259">
        <v>0</v>
      </c>
      <c r="BJ1259" s="20">
        <v>0</v>
      </c>
      <c r="BK1259" s="23">
        <v>159840</v>
      </c>
      <c r="BP1259" t="s">
        <v>181</v>
      </c>
      <c r="BS1259">
        <v>0</v>
      </c>
      <c r="BW1259" s="24" t="str">
        <f ca="1">VLOOKUP(BX1259,Data!B:D,3,0)</f>
        <v>김화니</v>
      </c>
      <c r="BX1259" s="24" t="str">
        <f>IFERROR(VLOOKUP(M1259, 할인점점포등록!E:I, 5, 0), M1259)</f>
        <v>경동사</v>
      </c>
    </row>
    <row r="1260" spans="3:76" ht="16.5" customHeight="1" x14ac:dyDescent="0.3">
      <c r="C1260" t="b">
        <v>1</v>
      </c>
      <c r="E1260" t="s">
        <v>211</v>
      </c>
      <c r="F1260">
        <v>202610150012</v>
      </c>
      <c r="G1260" s="21">
        <v>46310</v>
      </c>
      <c r="H1260" t="s">
        <v>82</v>
      </c>
      <c r="I1260" t="s">
        <v>83</v>
      </c>
      <c r="J1260" s="20" t="s">
        <v>212</v>
      </c>
      <c r="K1260" s="20" t="s">
        <v>213</v>
      </c>
      <c r="L1260" t="s">
        <v>506</v>
      </c>
      <c r="M1260" s="20" t="s">
        <v>506</v>
      </c>
      <c r="O1260" t="s">
        <v>507</v>
      </c>
      <c r="P1260" t="s">
        <v>506</v>
      </c>
      <c r="R1260" t="b">
        <v>0</v>
      </c>
      <c r="S1260" t="s">
        <v>337</v>
      </c>
      <c r="T1260" t="s">
        <v>338</v>
      </c>
      <c r="U1260">
        <v>100</v>
      </c>
      <c r="V1260" t="s">
        <v>234</v>
      </c>
      <c r="W1260" t="s">
        <v>235</v>
      </c>
      <c r="X1260" t="s">
        <v>330</v>
      </c>
      <c r="Z1260" t="s">
        <v>84</v>
      </c>
      <c r="AA1260" s="1">
        <v>33000</v>
      </c>
      <c r="AB1260" s="1">
        <v>29700</v>
      </c>
      <c r="AC1260">
        <v>5</v>
      </c>
      <c r="AD1260" t="b">
        <v>1</v>
      </c>
      <c r="AE1260">
        <v>10</v>
      </c>
      <c r="AF1260" t="s">
        <v>9</v>
      </c>
      <c r="AG1260">
        <v>1</v>
      </c>
      <c r="AH1260" s="1">
        <v>29700</v>
      </c>
      <c r="AI1260" s="1">
        <v>135000</v>
      </c>
      <c r="AJ1260" s="1">
        <v>13500</v>
      </c>
      <c r="AK1260" s="1">
        <v>148500</v>
      </c>
      <c r="AL1260" s="2">
        <v>135000</v>
      </c>
      <c r="AM1260" s="2">
        <v>13500</v>
      </c>
      <c r="AN1260" s="22">
        <v>148500</v>
      </c>
      <c r="AP1260" t="s">
        <v>84</v>
      </c>
      <c r="AQ1260">
        <v>5</v>
      </c>
      <c r="AR1260" t="s">
        <v>221</v>
      </c>
      <c r="AS1260" t="s">
        <v>981</v>
      </c>
      <c r="AT1260" t="b">
        <v>0</v>
      </c>
      <c r="AU1260" t="s">
        <v>81</v>
      </c>
      <c r="AW1260" t="s">
        <v>222</v>
      </c>
      <c r="AY1260" t="s">
        <v>85</v>
      </c>
      <c r="AZ1260" t="b">
        <v>0</v>
      </c>
      <c r="BE1260" t="b">
        <v>0</v>
      </c>
      <c r="BF1260" t="b">
        <v>0</v>
      </c>
      <c r="BI1260">
        <v>0</v>
      </c>
      <c r="BJ1260" s="20">
        <v>0</v>
      </c>
      <c r="BK1260" s="23">
        <v>148500</v>
      </c>
      <c r="BP1260" t="s">
        <v>181</v>
      </c>
      <c r="BS1260">
        <v>0</v>
      </c>
      <c r="BW1260" s="24" t="str">
        <f ca="1">VLOOKUP(BX1260,Data!B:D,3,0)</f>
        <v>김화니</v>
      </c>
      <c r="BX1260" s="24" t="str">
        <f>IFERROR(VLOOKUP(M1260, 할인점점포등록!E:I, 5, 0), M1260)</f>
        <v>경동사</v>
      </c>
    </row>
    <row r="1261" spans="3:76" ht="16.5" customHeight="1" x14ac:dyDescent="0.3">
      <c r="C1261" t="b">
        <v>1</v>
      </c>
      <c r="E1261" t="s">
        <v>211</v>
      </c>
      <c r="F1261">
        <v>202610150012</v>
      </c>
      <c r="G1261" s="21">
        <v>46310</v>
      </c>
      <c r="H1261" t="s">
        <v>82</v>
      </c>
      <c r="I1261" t="s">
        <v>83</v>
      </c>
      <c r="J1261" s="20" t="s">
        <v>212</v>
      </c>
      <c r="K1261" s="20" t="s">
        <v>213</v>
      </c>
      <c r="L1261" t="s">
        <v>506</v>
      </c>
      <c r="M1261" s="20" t="s">
        <v>506</v>
      </c>
      <c r="O1261" t="s">
        <v>507</v>
      </c>
      <c r="P1261" t="s">
        <v>506</v>
      </c>
      <c r="R1261" t="b">
        <v>0</v>
      </c>
      <c r="S1261" t="s">
        <v>294</v>
      </c>
      <c r="T1261" t="s">
        <v>295</v>
      </c>
      <c r="U1261">
        <v>21</v>
      </c>
      <c r="V1261" t="s">
        <v>218</v>
      </c>
      <c r="W1261" t="s">
        <v>219</v>
      </c>
      <c r="X1261" t="s">
        <v>225</v>
      </c>
      <c r="Z1261" t="s">
        <v>84</v>
      </c>
      <c r="AA1261" s="1">
        <v>25200</v>
      </c>
      <c r="AB1261" s="1">
        <v>22680</v>
      </c>
      <c r="AC1261">
        <v>100</v>
      </c>
      <c r="AD1261" t="b">
        <v>1</v>
      </c>
      <c r="AE1261">
        <v>10</v>
      </c>
      <c r="AF1261" t="s">
        <v>9</v>
      </c>
      <c r="AG1261">
        <v>1</v>
      </c>
      <c r="AH1261" s="1">
        <v>22680</v>
      </c>
      <c r="AI1261" s="1">
        <v>2061818</v>
      </c>
      <c r="AJ1261" s="1">
        <v>206182</v>
      </c>
      <c r="AK1261" s="1">
        <v>2268000</v>
      </c>
      <c r="AL1261" s="2">
        <v>2061818</v>
      </c>
      <c r="AM1261" s="2">
        <v>206182</v>
      </c>
      <c r="AN1261" s="22">
        <v>2268000</v>
      </c>
      <c r="AP1261" t="s">
        <v>84</v>
      </c>
      <c r="AQ1261">
        <v>100</v>
      </c>
      <c r="AR1261" t="s">
        <v>221</v>
      </c>
      <c r="AS1261">
        <v>26005</v>
      </c>
      <c r="AT1261" t="b">
        <v>0</v>
      </c>
      <c r="AU1261" t="s">
        <v>81</v>
      </c>
      <c r="AW1261" t="s">
        <v>222</v>
      </c>
      <c r="AY1261" t="s">
        <v>85</v>
      </c>
      <c r="AZ1261" t="b">
        <v>0</v>
      </c>
      <c r="BE1261" t="b">
        <v>0</v>
      </c>
      <c r="BF1261" t="b">
        <v>0</v>
      </c>
      <c r="BI1261">
        <v>0</v>
      </c>
      <c r="BJ1261" s="20">
        <v>0</v>
      </c>
      <c r="BK1261" s="23">
        <v>2268000</v>
      </c>
      <c r="BP1261" t="s">
        <v>181</v>
      </c>
      <c r="BS1261">
        <v>0</v>
      </c>
      <c r="BW1261" s="24" t="str">
        <f ca="1">VLOOKUP(BX1261,Data!B:D,3,0)</f>
        <v>김화니</v>
      </c>
      <c r="BX1261" s="24" t="str">
        <f>IFERROR(VLOOKUP(M1261, 할인점점포등록!E:I, 5, 0), M1261)</f>
        <v>경동사</v>
      </c>
    </row>
    <row r="1262" spans="3:76" ht="16.5" customHeight="1" x14ac:dyDescent="0.3">
      <c r="C1262" t="b">
        <v>1</v>
      </c>
      <c r="E1262" t="s">
        <v>211</v>
      </c>
      <c r="F1262">
        <v>202610150012</v>
      </c>
      <c r="G1262" s="21">
        <v>46310</v>
      </c>
      <c r="H1262" t="s">
        <v>82</v>
      </c>
      <c r="I1262" t="s">
        <v>83</v>
      </c>
      <c r="J1262" s="20" t="s">
        <v>212</v>
      </c>
      <c r="K1262" s="20" t="s">
        <v>213</v>
      </c>
      <c r="L1262" t="s">
        <v>506</v>
      </c>
      <c r="M1262" s="20" t="s">
        <v>506</v>
      </c>
      <c r="O1262" t="s">
        <v>507</v>
      </c>
      <c r="P1262" t="s">
        <v>506</v>
      </c>
      <c r="R1262" t="b">
        <v>0</v>
      </c>
      <c r="S1262" t="s">
        <v>249</v>
      </c>
      <c r="T1262" t="s">
        <v>250</v>
      </c>
      <c r="U1262">
        <v>30</v>
      </c>
      <c r="V1262" t="s">
        <v>234</v>
      </c>
      <c r="W1262" t="s">
        <v>235</v>
      </c>
      <c r="X1262" t="s">
        <v>236</v>
      </c>
      <c r="Z1262" t="s">
        <v>84</v>
      </c>
      <c r="AA1262" s="1">
        <v>18000</v>
      </c>
      <c r="AB1262" s="1">
        <v>16200</v>
      </c>
      <c r="AC1262">
        <v>10</v>
      </c>
      <c r="AD1262" t="b">
        <v>1</v>
      </c>
      <c r="AE1262">
        <v>10</v>
      </c>
      <c r="AF1262" t="s">
        <v>9</v>
      </c>
      <c r="AG1262">
        <v>1</v>
      </c>
      <c r="AH1262" s="1">
        <v>16200</v>
      </c>
      <c r="AI1262" s="1">
        <v>147273</v>
      </c>
      <c r="AJ1262" s="1">
        <v>14727</v>
      </c>
      <c r="AK1262" s="1">
        <v>162000</v>
      </c>
      <c r="AL1262" s="2">
        <v>147273</v>
      </c>
      <c r="AM1262" s="2">
        <v>14727</v>
      </c>
      <c r="AN1262" s="22">
        <v>162000</v>
      </c>
      <c r="AP1262" t="s">
        <v>84</v>
      </c>
      <c r="AQ1262">
        <v>10</v>
      </c>
      <c r="AR1262" t="s">
        <v>221</v>
      </c>
      <c r="AS1262">
        <v>26001</v>
      </c>
      <c r="AT1262" t="b">
        <v>0</v>
      </c>
      <c r="AU1262" t="s">
        <v>81</v>
      </c>
      <c r="AW1262" t="s">
        <v>222</v>
      </c>
      <c r="AY1262" t="s">
        <v>85</v>
      </c>
      <c r="AZ1262" t="b">
        <v>0</v>
      </c>
      <c r="BE1262" t="b">
        <v>0</v>
      </c>
      <c r="BF1262" t="b">
        <v>0</v>
      </c>
      <c r="BI1262">
        <v>0</v>
      </c>
      <c r="BJ1262" s="20">
        <v>0</v>
      </c>
      <c r="BK1262" s="23">
        <v>162000</v>
      </c>
      <c r="BP1262" t="s">
        <v>181</v>
      </c>
      <c r="BS1262">
        <v>0</v>
      </c>
      <c r="BW1262" s="24" t="str">
        <f ca="1">VLOOKUP(BX1262,Data!B:D,3,0)</f>
        <v>김화니</v>
      </c>
      <c r="BX1262" s="24" t="str">
        <f>IFERROR(VLOOKUP(M1262, 할인점점포등록!E:I, 5, 0), M1262)</f>
        <v>경동사</v>
      </c>
    </row>
    <row r="1263" spans="3:76" ht="16.5" customHeight="1" x14ac:dyDescent="0.3">
      <c r="C1263" t="b">
        <v>1</v>
      </c>
      <c r="E1263" t="s">
        <v>211</v>
      </c>
      <c r="F1263">
        <v>202610150012</v>
      </c>
      <c r="G1263" s="21">
        <v>46310</v>
      </c>
      <c r="H1263" t="s">
        <v>82</v>
      </c>
      <c r="I1263" t="s">
        <v>83</v>
      </c>
      <c r="J1263" s="20" t="s">
        <v>212</v>
      </c>
      <c r="K1263" s="20" t="s">
        <v>213</v>
      </c>
      <c r="L1263" t="s">
        <v>506</v>
      </c>
      <c r="M1263" s="20" t="s">
        <v>506</v>
      </c>
      <c r="O1263" t="s">
        <v>507</v>
      </c>
      <c r="P1263" t="s">
        <v>506</v>
      </c>
      <c r="R1263" t="b">
        <v>0</v>
      </c>
      <c r="S1263" t="s">
        <v>399</v>
      </c>
      <c r="T1263" t="s">
        <v>346</v>
      </c>
      <c r="U1263">
        <v>30</v>
      </c>
      <c r="V1263" t="s">
        <v>218</v>
      </c>
      <c r="W1263" t="s">
        <v>219</v>
      </c>
      <c r="X1263" t="s">
        <v>225</v>
      </c>
      <c r="Z1263" t="s">
        <v>84</v>
      </c>
      <c r="AA1263" s="1">
        <v>15000</v>
      </c>
      <c r="AB1263" s="1">
        <v>13500</v>
      </c>
      <c r="AC1263">
        <v>30</v>
      </c>
      <c r="AD1263" t="b">
        <v>1</v>
      </c>
      <c r="AE1263">
        <v>10</v>
      </c>
      <c r="AF1263" t="s">
        <v>9</v>
      </c>
      <c r="AG1263">
        <v>1</v>
      </c>
      <c r="AH1263" s="1">
        <v>13500</v>
      </c>
      <c r="AI1263" s="1">
        <v>368182</v>
      </c>
      <c r="AJ1263" s="1">
        <v>36818</v>
      </c>
      <c r="AK1263" s="1">
        <v>405000</v>
      </c>
      <c r="AL1263" s="2">
        <v>368182</v>
      </c>
      <c r="AM1263" s="2">
        <v>36818</v>
      </c>
      <c r="AN1263" s="22">
        <v>405000</v>
      </c>
      <c r="AP1263" t="s">
        <v>84</v>
      </c>
      <c r="AQ1263">
        <v>30</v>
      </c>
      <c r="AR1263" t="s">
        <v>221</v>
      </c>
      <c r="AS1263" t="s">
        <v>396</v>
      </c>
      <c r="AT1263" t="b">
        <v>0</v>
      </c>
      <c r="AU1263" t="s">
        <v>81</v>
      </c>
      <c r="AW1263" t="s">
        <v>222</v>
      </c>
      <c r="AY1263" t="s">
        <v>85</v>
      </c>
      <c r="AZ1263" t="b">
        <v>0</v>
      </c>
      <c r="BE1263" t="b">
        <v>0</v>
      </c>
      <c r="BF1263" t="b">
        <v>0</v>
      </c>
      <c r="BI1263">
        <v>0</v>
      </c>
      <c r="BJ1263" s="20">
        <v>0</v>
      </c>
      <c r="BK1263" s="23">
        <v>405000</v>
      </c>
      <c r="BP1263" t="s">
        <v>181</v>
      </c>
      <c r="BS1263">
        <v>0</v>
      </c>
      <c r="BW1263" s="24" t="str">
        <f ca="1">VLOOKUP(BX1263,Data!B:D,3,0)</f>
        <v>김화니</v>
      </c>
      <c r="BX1263" s="24" t="str">
        <f>IFERROR(VLOOKUP(M1263, 할인점점포등록!E:I, 5, 0), M1263)</f>
        <v>경동사</v>
      </c>
    </row>
    <row r="1264" spans="3:76" ht="16.5" customHeight="1" x14ac:dyDescent="0.3">
      <c r="C1264" t="b">
        <v>1</v>
      </c>
      <c r="E1264" t="s">
        <v>211</v>
      </c>
      <c r="F1264">
        <v>202610150012</v>
      </c>
      <c r="G1264" s="21">
        <v>46310</v>
      </c>
      <c r="H1264" t="s">
        <v>82</v>
      </c>
      <c r="I1264" t="s">
        <v>83</v>
      </c>
      <c r="J1264" s="20" t="s">
        <v>212</v>
      </c>
      <c r="K1264" s="20" t="s">
        <v>213</v>
      </c>
      <c r="L1264" t="s">
        <v>506</v>
      </c>
      <c r="M1264" s="20" t="s">
        <v>506</v>
      </c>
      <c r="O1264" t="s">
        <v>507</v>
      </c>
      <c r="P1264" t="s">
        <v>506</v>
      </c>
      <c r="R1264" t="b">
        <v>0</v>
      </c>
      <c r="S1264" t="s">
        <v>305</v>
      </c>
      <c r="T1264" t="s">
        <v>306</v>
      </c>
      <c r="U1264">
        <v>1</v>
      </c>
      <c r="V1264" t="s">
        <v>218</v>
      </c>
      <c r="W1264" t="s">
        <v>256</v>
      </c>
      <c r="X1264" t="s">
        <v>257</v>
      </c>
      <c r="Z1264" t="s">
        <v>84</v>
      </c>
      <c r="AA1264" s="1">
        <v>8000</v>
      </c>
      <c r="AB1264" s="1">
        <v>7200</v>
      </c>
      <c r="AC1264">
        <v>24</v>
      </c>
      <c r="AD1264" t="b">
        <v>1</v>
      </c>
      <c r="AE1264">
        <v>10</v>
      </c>
      <c r="AF1264" t="s">
        <v>9</v>
      </c>
      <c r="AG1264">
        <v>1</v>
      </c>
      <c r="AH1264" s="1">
        <v>7200</v>
      </c>
      <c r="AI1264" s="1">
        <v>157091</v>
      </c>
      <c r="AJ1264" s="1">
        <v>15709</v>
      </c>
      <c r="AK1264" s="1">
        <v>172800</v>
      </c>
      <c r="AL1264" s="2">
        <v>157091</v>
      </c>
      <c r="AM1264" s="2">
        <v>15709</v>
      </c>
      <c r="AN1264" s="22">
        <v>172800</v>
      </c>
      <c r="AP1264" t="s">
        <v>84</v>
      </c>
      <c r="AQ1264">
        <v>24</v>
      </c>
      <c r="AR1264" t="s">
        <v>221</v>
      </c>
      <c r="AS1264">
        <v>26001</v>
      </c>
      <c r="AT1264" t="b">
        <v>0</v>
      </c>
      <c r="AU1264" t="s">
        <v>81</v>
      </c>
      <c r="AW1264" t="s">
        <v>222</v>
      </c>
      <c r="AY1264" t="s">
        <v>85</v>
      </c>
      <c r="AZ1264" t="b">
        <v>0</v>
      </c>
      <c r="BE1264" t="b">
        <v>0</v>
      </c>
      <c r="BF1264" t="b">
        <v>0</v>
      </c>
      <c r="BI1264">
        <v>0</v>
      </c>
      <c r="BJ1264" s="20">
        <v>0</v>
      </c>
      <c r="BK1264" s="23">
        <v>172800</v>
      </c>
      <c r="BP1264" t="s">
        <v>181</v>
      </c>
      <c r="BS1264">
        <v>0</v>
      </c>
      <c r="BW1264" s="24" t="str">
        <f ca="1">VLOOKUP(BX1264,Data!B:D,3,0)</f>
        <v>김화니</v>
      </c>
      <c r="BX1264" s="24" t="str">
        <f>IFERROR(VLOOKUP(M1264, 할인점점포등록!E:I, 5, 0), M1264)</f>
        <v>경동사</v>
      </c>
    </row>
    <row r="1265" spans="3:76" ht="16.5" customHeight="1" x14ac:dyDescent="0.3">
      <c r="C1265" t="b">
        <v>1</v>
      </c>
      <c r="E1265" t="s">
        <v>211</v>
      </c>
      <c r="F1265">
        <v>202610150013</v>
      </c>
      <c r="G1265" s="21">
        <v>46310</v>
      </c>
      <c r="H1265" t="s">
        <v>82</v>
      </c>
      <c r="I1265" t="s">
        <v>83</v>
      </c>
      <c r="J1265" s="20" t="s">
        <v>212</v>
      </c>
      <c r="K1265" s="20" t="s">
        <v>213</v>
      </c>
      <c r="L1265" t="s">
        <v>447</v>
      </c>
      <c r="M1265" s="20" t="s">
        <v>447</v>
      </c>
      <c r="O1265" t="s">
        <v>448</v>
      </c>
      <c r="P1265" t="s">
        <v>447</v>
      </c>
      <c r="R1265" t="b">
        <v>0</v>
      </c>
      <c r="S1265" t="s">
        <v>477</v>
      </c>
      <c r="T1265" t="s">
        <v>478</v>
      </c>
      <c r="U1265">
        <v>28</v>
      </c>
      <c r="V1265" t="s">
        <v>234</v>
      </c>
      <c r="W1265" t="s">
        <v>235</v>
      </c>
      <c r="X1265" t="s">
        <v>236</v>
      </c>
      <c r="Z1265" t="s">
        <v>84</v>
      </c>
      <c r="AA1265" s="1">
        <v>25452</v>
      </c>
      <c r="AB1265" s="1">
        <v>22907</v>
      </c>
      <c r="AC1265">
        <v>3</v>
      </c>
      <c r="AD1265" t="b">
        <v>1</v>
      </c>
      <c r="AE1265">
        <v>10</v>
      </c>
      <c r="AF1265" t="s">
        <v>9</v>
      </c>
      <c r="AG1265">
        <v>1</v>
      </c>
      <c r="AH1265" s="1">
        <v>22907</v>
      </c>
      <c r="AI1265" s="1">
        <v>62474</v>
      </c>
      <c r="AJ1265" s="1">
        <v>6247</v>
      </c>
      <c r="AK1265" s="1">
        <v>68721</v>
      </c>
      <c r="AL1265" s="2">
        <v>62474</v>
      </c>
      <c r="AM1265" s="2">
        <v>6247</v>
      </c>
      <c r="AN1265" s="22">
        <v>68721</v>
      </c>
      <c r="AP1265" t="s">
        <v>84</v>
      </c>
      <c r="AQ1265">
        <v>3</v>
      </c>
      <c r="AR1265" t="s">
        <v>221</v>
      </c>
      <c r="AS1265">
        <v>24002</v>
      </c>
      <c r="AT1265" t="b">
        <v>0</v>
      </c>
      <c r="AU1265" t="s">
        <v>81</v>
      </c>
      <c r="AW1265" t="s">
        <v>222</v>
      </c>
      <c r="AY1265" t="s">
        <v>85</v>
      </c>
      <c r="AZ1265" t="b">
        <v>0</v>
      </c>
      <c r="BE1265" t="b">
        <v>0</v>
      </c>
      <c r="BF1265" t="b">
        <v>0</v>
      </c>
      <c r="BI1265">
        <v>0</v>
      </c>
      <c r="BJ1265" s="20">
        <v>0</v>
      </c>
      <c r="BK1265" s="23">
        <v>68721</v>
      </c>
      <c r="BP1265" t="s">
        <v>181</v>
      </c>
      <c r="BS1265">
        <v>0</v>
      </c>
      <c r="BW1265" s="24" t="str">
        <f ca="1">VLOOKUP(BX1265,Data!B:D,3,0)</f>
        <v>김화니</v>
      </c>
      <c r="BX1265" s="24" t="str">
        <f>IFERROR(VLOOKUP(M1265, 할인점점포등록!E:I, 5, 0), M1265)</f>
        <v>동원아이팜</v>
      </c>
    </row>
    <row r="1266" spans="3:76" ht="16.5" customHeight="1" x14ac:dyDescent="0.3">
      <c r="C1266" t="b">
        <v>1</v>
      </c>
      <c r="E1266" t="s">
        <v>211</v>
      </c>
      <c r="F1266">
        <v>202610150013</v>
      </c>
      <c r="G1266" s="21">
        <v>46310</v>
      </c>
      <c r="H1266" t="s">
        <v>82</v>
      </c>
      <c r="I1266" t="s">
        <v>83</v>
      </c>
      <c r="J1266" s="20" t="s">
        <v>212</v>
      </c>
      <c r="K1266" s="20" t="s">
        <v>213</v>
      </c>
      <c r="L1266" t="s">
        <v>447</v>
      </c>
      <c r="M1266" s="20" t="s">
        <v>447</v>
      </c>
      <c r="O1266" t="s">
        <v>448</v>
      </c>
      <c r="P1266" t="s">
        <v>447</v>
      </c>
      <c r="R1266" t="b">
        <v>0</v>
      </c>
      <c r="S1266" t="s">
        <v>373</v>
      </c>
      <c r="T1266" t="s">
        <v>374</v>
      </c>
      <c r="U1266">
        <v>1</v>
      </c>
      <c r="V1266" t="s">
        <v>234</v>
      </c>
      <c r="W1266" t="s">
        <v>375</v>
      </c>
      <c r="X1266" t="s">
        <v>376</v>
      </c>
      <c r="Z1266" t="s">
        <v>84</v>
      </c>
      <c r="AA1266" s="1">
        <v>9000</v>
      </c>
      <c r="AB1266" s="1">
        <v>8100</v>
      </c>
      <c r="AC1266">
        <v>10</v>
      </c>
      <c r="AD1266" t="b">
        <v>1</v>
      </c>
      <c r="AE1266">
        <v>10</v>
      </c>
      <c r="AF1266" t="s">
        <v>9</v>
      </c>
      <c r="AG1266">
        <v>1</v>
      </c>
      <c r="AH1266" s="1">
        <v>8100</v>
      </c>
      <c r="AI1266" s="1">
        <v>73636</v>
      </c>
      <c r="AJ1266" s="1">
        <v>7364</v>
      </c>
      <c r="AK1266" s="1">
        <v>81000</v>
      </c>
      <c r="AL1266" s="2">
        <v>73636</v>
      </c>
      <c r="AM1266" s="2">
        <v>7364</v>
      </c>
      <c r="AN1266" s="22">
        <v>81000</v>
      </c>
      <c r="AP1266" t="s">
        <v>84</v>
      </c>
      <c r="AQ1266">
        <v>10</v>
      </c>
      <c r="AR1266" t="s">
        <v>221</v>
      </c>
      <c r="AS1266">
        <v>25001</v>
      </c>
      <c r="AT1266" t="b">
        <v>0</v>
      </c>
      <c r="AU1266" t="s">
        <v>81</v>
      </c>
      <c r="AW1266" t="s">
        <v>222</v>
      </c>
      <c r="AY1266" t="s">
        <v>85</v>
      </c>
      <c r="AZ1266" t="b">
        <v>0</v>
      </c>
      <c r="BE1266" t="b">
        <v>0</v>
      </c>
      <c r="BF1266" t="b">
        <v>0</v>
      </c>
      <c r="BI1266">
        <v>0</v>
      </c>
      <c r="BJ1266" s="20">
        <v>0</v>
      </c>
      <c r="BK1266" s="23">
        <v>81000</v>
      </c>
      <c r="BP1266" t="s">
        <v>181</v>
      </c>
      <c r="BS1266">
        <v>0</v>
      </c>
      <c r="BW1266" s="24" t="str">
        <f ca="1">VLOOKUP(BX1266,Data!B:D,3,0)</f>
        <v>김화니</v>
      </c>
      <c r="BX1266" s="24" t="str">
        <f>IFERROR(VLOOKUP(M1266, 할인점점포등록!E:I, 5, 0), M1266)</f>
        <v>동원아이팜</v>
      </c>
    </row>
    <row r="1267" spans="3:76" ht="16.5" customHeight="1" x14ac:dyDescent="0.3">
      <c r="C1267" t="b">
        <v>1</v>
      </c>
      <c r="E1267" t="s">
        <v>211</v>
      </c>
      <c r="F1267">
        <v>202610150013</v>
      </c>
      <c r="G1267" s="21">
        <v>46310</v>
      </c>
      <c r="H1267" t="s">
        <v>82</v>
      </c>
      <c r="I1267" t="s">
        <v>83</v>
      </c>
      <c r="J1267" s="20" t="s">
        <v>212</v>
      </c>
      <c r="K1267" s="20" t="s">
        <v>213</v>
      </c>
      <c r="L1267" t="s">
        <v>447</v>
      </c>
      <c r="M1267" s="20" t="s">
        <v>447</v>
      </c>
      <c r="O1267" t="s">
        <v>448</v>
      </c>
      <c r="P1267" t="s">
        <v>447</v>
      </c>
      <c r="R1267" t="b">
        <v>0</v>
      </c>
      <c r="S1267" t="s">
        <v>337</v>
      </c>
      <c r="T1267" t="s">
        <v>338</v>
      </c>
      <c r="U1267">
        <v>100</v>
      </c>
      <c r="V1267" t="s">
        <v>234</v>
      </c>
      <c r="W1267" t="s">
        <v>235</v>
      </c>
      <c r="X1267" t="s">
        <v>330</v>
      </c>
      <c r="Z1267" t="s">
        <v>84</v>
      </c>
      <c r="AA1267" s="1">
        <v>33000</v>
      </c>
      <c r="AB1267" s="1">
        <v>29700</v>
      </c>
      <c r="AC1267">
        <v>5</v>
      </c>
      <c r="AD1267" t="b">
        <v>1</v>
      </c>
      <c r="AE1267">
        <v>10</v>
      </c>
      <c r="AF1267" t="s">
        <v>9</v>
      </c>
      <c r="AG1267">
        <v>1</v>
      </c>
      <c r="AH1267" s="1">
        <v>29700</v>
      </c>
      <c r="AI1267" s="1">
        <v>135000</v>
      </c>
      <c r="AJ1267" s="1">
        <v>13500</v>
      </c>
      <c r="AK1267" s="1">
        <v>148500</v>
      </c>
      <c r="AL1267" s="2">
        <v>135000</v>
      </c>
      <c r="AM1267" s="2">
        <v>13500</v>
      </c>
      <c r="AN1267" s="22">
        <v>148500</v>
      </c>
      <c r="AP1267" t="s">
        <v>84</v>
      </c>
      <c r="AQ1267">
        <v>5</v>
      </c>
      <c r="AR1267" t="s">
        <v>221</v>
      </c>
      <c r="AS1267" t="s">
        <v>981</v>
      </c>
      <c r="AT1267" t="b">
        <v>0</v>
      </c>
      <c r="AU1267" t="s">
        <v>81</v>
      </c>
      <c r="AW1267" t="s">
        <v>222</v>
      </c>
      <c r="AY1267" t="s">
        <v>85</v>
      </c>
      <c r="AZ1267" t="b">
        <v>0</v>
      </c>
      <c r="BE1267" t="b">
        <v>0</v>
      </c>
      <c r="BF1267" t="b">
        <v>0</v>
      </c>
      <c r="BI1267">
        <v>0</v>
      </c>
      <c r="BJ1267" s="20">
        <v>0</v>
      </c>
      <c r="BK1267" s="23">
        <v>148500</v>
      </c>
      <c r="BP1267" t="s">
        <v>181</v>
      </c>
      <c r="BS1267">
        <v>0</v>
      </c>
      <c r="BW1267" s="24" t="str">
        <f ca="1">VLOOKUP(BX1267,Data!B:D,3,0)</f>
        <v>김화니</v>
      </c>
      <c r="BX1267" s="24" t="str">
        <f>IFERROR(VLOOKUP(M1267, 할인점점포등록!E:I, 5, 0), M1267)</f>
        <v>동원아이팜</v>
      </c>
    </row>
    <row r="1268" spans="3:76" ht="16.5" customHeight="1" x14ac:dyDescent="0.3">
      <c r="C1268" t="b">
        <v>1</v>
      </c>
      <c r="E1268" t="s">
        <v>211</v>
      </c>
      <c r="F1268">
        <v>202610150014</v>
      </c>
      <c r="G1268" s="21">
        <v>46310</v>
      </c>
      <c r="H1268" t="s">
        <v>82</v>
      </c>
      <c r="I1268" t="s">
        <v>83</v>
      </c>
      <c r="J1268" s="20" t="s">
        <v>212</v>
      </c>
      <c r="K1268" s="20" t="s">
        <v>213</v>
      </c>
      <c r="L1268" t="s">
        <v>403</v>
      </c>
      <c r="M1268" s="20" t="s">
        <v>403</v>
      </c>
      <c r="O1268" t="s">
        <v>404</v>
      </c>
      <c r="P1268" t="s">
        <v>403</v>
      </c>
      <c r="R1268" t="b">
        <v>0</v>
      </c>
      <c r="S1268" t="s">
        <v>324</v>
      </c>
      <c r="T1268" t="s">
        <v>325</v>
      </c>
      <c r="U1268">
        <v>30</v>
      </c>
      <c r="V1268" t="s">
        <v>234</v>
      </c>
      <c r="W1268" t="s">
        <v>235</v>
      </c>
      <c r="X1268" t="s">
        <v>236</v>
      </c>
      <c r="Z1268" t="s">
        <v>84</v>
      </c>
      <c r="AA1268" s="1">
        <v>52530</v>
      </c>
      <c r="AB1268" s="1">
        <v>47277</v>
      </c>
      <c r="AC1268">
        <v>20</v>
      </c>
      <c r="AD1268" t="b">
        <v>1</v>
      </c>
      <c r="AE1268">
        <v>10</v>
      </c>
      <c r="AF1268" t="s">
        <v>9</v>
      </c>
      <c r="AG1268">
        <v>1</v>
      </c>
      <c r="AH1268" s="1">
        <v>47277</v>
      </c>
      <c r="AI1268" s="1">
        <v>859582</v>
      </c>
      <c r="AJ1268" s="1">
        <v>85958</v>
      </c>
      <c r="AK1268" s="1">
        <v>945540</v>
      </c>
      <c r="AL1268" s="2">
        <v>859582</v>
      </c>
      <c r="AM1268" s="2">
        <v>85958</v>
      </c>
      <c r="AN1268" s="22">
        <v>945540</v>
      </c>
      <c r="AP1268" t="s">
        <v>84</v>
      </c>
      <c r="AQ1268">
        <v>20</v>
      </c>
      <c r="AR1268" t="s">
        <v>221</v>
      </c>
      <c r="AS1268" t="s">
        <v>326</v>
      </c>
      <c r="AT1268" t="b">
        <v>0</v>
      </c>
      <c r="AU1268" t="s">
        <v>81</v>
      </c>
      <c r="AW1268" t="s">
        <v>222</v>
      </c>
      <c r="AY1268" t="s">
        <v>85</v>
      </c>
      <c r="AZ1268" t="b">
        <v>0</v>
      </c>
      <c r="BE1268" t="b">
        <v>0</v>
      </c>
      <c r="BF1268" t="b">
        <v>0</v>
      </c>
      <c r="BI1268">
        <v>0</v>
      </c>
      <c r="BJ1268" s="20">
        <v>0</v>
      </c>
      <c r="BK1268" s="23">
        <v>945540</v>
      </c>
      <c r="BP1268" t="s">
        <v>181</v>
      </c>
      <c r="BS1268">
        <v>0</v>
      </c>
      <c r="BW1268" s="24" t="str">
        <f ca="1">VLOOKUP(BX1268,Data!B:D,3,0)</f>
        <v>김화니</v>
      </c>
      <c r="BX1268" s="24" t="str">
        <f>IFERROR(VLOOKUP(M1268, 할인점점포등록!E:I, 5, 0), M1268)</f>
        <v>티제이팜</v>
      </c>
    </row>
    <row r="1269" spans="3:76" ht="16.5" customHeight="1" x14ac:dyDescent="0.3">
      <c r="C1269" t="b">
        <v>1</v>
      </c>
      <c r="E1269" t="s">
        <v>211</v>
      </c>
      <c r="F1269">
        <v>202610150014</v>
      </c>
      <c r="G1269" s="21">
        <v>46310</v>
      </c>
      <c r="H1269" t="s">
        <v>82</v>
      </c>
      <c r="I1269" t="s">
        <v>83</v>
      </c>
      <c r="J1269" s="20" t="s">
        <v>212</v>
      </c>
      <c r="K1269" s="20" t="s">
        <v>213</v>
      </c>
      <c r="L1269" t="s">
        <v>403</v>
      </c>
      <c r="M1269" s="20" t="s">
        <v>403</v>
      </c>
      <c r="O1269" t="s">
        <v>404</v>
      </c>
      <c r="P1269" t="s">
        <v>403</v>
      </c>
      <c r="R1269" t="b">
        <v>0</v>
      </c>
      <c r="S1269" t="s">
        <v>433</v>
      </c>
      <c r="T1269" t="s">
        <v>434</v>
      </c>
      <c r="U1269">
        <v>30</v>
      </c>
      <c r="V1269" t="s">
        <v>234</v>
      </c>
      <c r="W1269" t="s">
        <v>235</v>
      </c>
      <c r="X1269" t="s">
        <v>236</v>
      </c>
      <c r="Z1269" t="s">
        <v>84</v>
      </c>
      <c r="AA1269" s="1">
        <v>17760</v>
      </c>
      <c r="AB1269" s="1">
        <v>15984</v>
      </c>
      <c r="AC1269">
        <v>10</v>
      </c>
      <c r="AD1269" t="b">
        <v>1</v>
      </c>
      <c r="AE1269">
        <v>10</v>
      </c>
      <c r="AF1269" t="s">
        <v>9</v>
      </c>
      <c r="AG1269">
        <v>1</v>
      </c>
      <c r="AH1269" s="1">
        <v>15984</v>
      </c>
      <c r="AI1269" s="1">
        <v>145309</v>
      </c>
      <c r="AJ1269" s="1">
        <v>14531</v>
      </c>
      <c r="AK1269" s="1">
        <v>159840</v>
      </c>
      <c r="AL1269" s="2">
        <v>145309</v>
      </c>
      <c r="AM1269" s="2">
        <v>14531</v>
      </c>
      <c r="AN1269" s="22">
        <v>159840</v>
      </c>
      <c r="AP1269" t="s">
        <v>84</v>
      </c>
      <c r="AQ1269">
        <v>10</v>
      </c>
      <c r="AR1269" t="s">
        <v>221</v>
      </c>
      <c r="AS1269">
        <v>25001</v>
      </c>
      <c r="AT1269" t="b">
        <v>0</v>
      </c>
      <c r="AU1269" t="s">
        <v>81</v>
      </c>
      <c r="AW1269" t="s">
        <v>222</v>
      </c>
      <c r="AY1269" t="s">
        <v>85</v>
      </c>
      <c r="AZ1269" t="b">
        <v>0</v>
      </c>
      <c r="BE1269" t="b">
        <v>0</v>
      </c>
      <c r="BF1269" t="b">
        <v>0</v>
      </c>
      <c r="BI1269">
        <v>0</v>
      </c>
      <c r="BJ1269" s="20">
        <v>0</v>
      </c>
      <c r="BK1269" s="23">
        <v>159840</v>
      </c>
      <c r="BP1269" t="s">
        <v>181</v>
      </c>
      <c r="BS1269">
        <v>0</v>
      </c>
      <c r="BW1269" s="24" t="str">
        <f ca="1">VLOOKUP(BX1269,Data!B:D,3,0)</f>
        <v>김화니</v>
      </c>
      <c r="BX1269" s="24" t="str">
        <f>IFERROR(VLOOKUP(M1269, 할인점점포등록!E:I, 5, 0), M1269)</f>
        <v>티제이팜</v>
      </c>
    </row>
    <row r="1270" spans="3:76" ht="16.5" customHeight="1" x14ac:dyDescent="0.3">
      <c r="C1270" t="b">
        <v>1</v>
      </c>
      <c r="E1270" t="s">
        <v>211</v>
      </c>
      <c r="F1270">
        <v>202610150014</v>
      </c>
      <c r="G1270" s="21">
        <v>46310</v>
      </c>
      <c r="H1270" t="s">
        <v>82</v>
      </c>
      <c r="I1270" t="s">
        <v>83</v>
      </c>
      <c r="J1270" s="20" t="s">
        <v>212</v>
      </c>
      <c r="K1270" s="20" t="s">
        <v>213</v>
      </c>
      <c r="L1270" t="s">
        <v>403</v>
      </c>
      <c r="M1270" s="20" t="s">
        <v>403</v>
      </c>
      <c r="O1270" t="s">
        <v>404</v>
      </c>
      <c r="P1270" t="s">
        <v>403</v>
      </c>
      <c r="R1270" t="b">
        <v>0</v>
      </c>
      <c r="S1270" t="s">
        <v>389</v>
      </c>
      <c r="T1270" t="s">
        <v>390</v>
      </c>
      <c r="U1270">
        <v>30</v>
      </c>
      <c r="V1270" t="s">
        <v>234</v>
      </c>
      <c r="W1270" t="s">
        <v>235</v>
      </c>
      <c r="X1270" t="s">
        <v>236</v>
      </c>
      <c r="Z1270" t="s">
        <v>84</v>
      </c>
      <c r="AA1270" s="1">
        <v>19320</v>
      </c>
      <c r="AB1270" s="1">
        <v>17388</v>
      </c>
      <c r="AC1270">
        <v>10</v>
      </c>
      <c r="AD1270" t="b">
        <v>1</v>
      </c>
      <c r="AE1270">
        <v>10</v>
      </c>
      <c r="AF1270" t="s">
        <v>9</v>
      </c>
      <c r="AG1270">
        <v>1</v>
      </c>
      <c r="AH1270" s="1">
        <v>17388</v>
      </c>
      <c r="AI1270" s="1">
        <v>158073</v>
      </c>
      <c r="AJ1270" s="1">
        <v>15807</v>
      </c>
      <c r="AK1270" s="1">
        <v>173880</v>
      </c>
      <c r="AL1270" s="2">
        <v>158073</v>
      </c>
      <c r="AM1270" s="2">
        <v>15807</v>
      </c>
      <c r="AN1270" s="22">
        <v>173880</v>
      </c>
      <c r="AP1270" t="s">
        <v>84</v>
      </c>
      <c r="AQ1270">
        <v>10</v>
      </c>
      <c r="AR1270" t="s">
        <v>221</v>
      </c>
      <c r="AS1270">
        <v>25001</v>
      </c>
      <c r="AT1270" t="b">
        <v>0</v>
      </c>
      <c r="AU1270" t="s">
        <v>81</v>
      </c>
      <c r="AW1270" t="s">
        <v>222</v>
      </c>
      <c r="AY1270" t="s">
        <v>85</v>
      </c>
      <c r="AZ1270" t="b">
        <v>0</v>
      </c>
      <c r="BE1270" t="b">
        <v>0</v>
      </c>
      <c r="BF1270" t="b">
        <v>0</v>
      </c>
      <c r="BI1270">
        <v>0</v>
      </c>
      <c r="BJ1270" s="20">
        <v>0</v>
      </c>
      <c r="BK1270" s="23">
        <v>173880</v>
      </c>
      <c r="BP1270" t="s">
        <v>181</v>
      </c>
      <c r="BS1270">
        <v>0</v>
      </c>
      <c r="BW1270" s="24" t="str">
        <f ca="1">VLOOKUP(BX1270,Data!B:D,3,0)</f>
        <v>김화니</v>
      </c>
      <c r="BX1270" s="24" t="str">
        <f>IFERROR(VLOOKUP(M1270, 할인점점포등록!E:I, 5, 0), M1270)</f>
        <v>티제이팜</v>
      </c>
    </row>
    <row r="1271" spans="3:76" ht="16.5" customHeight="1" x14ac:dyDescent="0.3">
      <c r="C1271" t="b">
        <v>1</v>
      </c>
      <c r="E1271" t="s">
        <v>211</v>
      </c>
      <c r="F1271">
        <v>202610150014</v>
      </c>
      <c r="G1271" s="21">
        <v>46310</v>
      </c>
      <c r="H1271" t="s">
        <v>82</v>
      </c>
      <c r="I1271" t="s">
        <v>83</v>
      </c>
      <c r="J1271" s="20" t="s">
        <v>212</v>
      </c>
      <c r="K1271" s="20" t="s">
        <v>213</v>
      </c>
      <c r="L1271" t="s">
        <v>403</v>
      </c>
      <c r="M1271" s="20" t="s">
        <v>403</v>
      </c>
      <c r="O1271" t="s">
        <v>404</v>
      </c>
      <c r="P1271" t="s">
        <v>403</v>
      </c>
      <c r="R1271" t="b">
        <v>0</v>
      </c>
      <c r="S1271" t="s">
        <v>310</v>
      </c>
      <c r="T1271" t="s">
        <v>311</v>
      </c>
      <c r="U1271">
        <v>30</v>
      </c>
      <c r="V1271" t="s">
        <v>234</v>
      </c>
      <c r="W1271" t="s">
        <v>235</v>
      </c>
      <c r="X1271" t="s">
        <v>236</v>
      </c>
      <c r="Z1271" t="s">
        <v>84</v>
      </c>
      <c r="AA1271" s="1">
        <v>2640</v>
      </c>
      <c r="AB1271" s="1">
        <v>2376</v>
      </c>
      <c r="AC1271">
        <v>30</v>
      </c>
      <c r="AD1271" t="b">
        <v>1</v>
      </c>
      <c r="AE1271">
        <v>10</v>
      </c>
      <c r="AF1271" t="s">
        <v>9</v>
      </c>
      <c r="AG1271">
        <v>1</v>
      </c>
      <c r="AH1271" s="1">
        <v>2376</v>
      </c>
      <c r="AI1271" s="1">
        <v>64800</v>
      </c>
      <c r="AJ1271" s="1">
        <v>6480</v>
      </c>
      <c r="AK1271" s="1">
        <v>71280</v>
      </c>
      <c r="AL1271" s="2">
        <v>64800</v>
      </c>
      <c r="AM1271" s="2">
        <v>6480</v>
      </c>
      <c r="AN1271" s="22">
        <v>71280</v>
      </c>
      <c r="AP1271" t="s">
        <v>84</v>
      </c>
      <c r="AQ1271">
        <v>30</v>
      </c>
      <c r="AR1271" t="s">
        <v>221</v>
      </c>
      <c r="AS1271" t="s">
        <v>231</v>
      </c>
      <c r="AT1271" t="b">
        <v>0</v>
      </c>
      <c r="AU1271" t="s">
        <v>81</v>
      </c>
      <c r="AW1271" t="s">
        <v>222</v>
      </c>
      <c r="AY1271" t="s">
        <v>85</v>
      </c>
      <c r="AZ1271" t="b">
        <v>0</v>
      </c>
      <c r="BE1271" t="b">
        <v>0</v>
      </c>
      <c r="BF1271" t="b">
        <v>0</v>
      </c>
      <c r="BI1271">
        <v>0</v>
      </c>
      <c r="BJ1271" s="20">
        <v>0</v>
      </c>
      <c r="BK1271" s="23">
        <v>71280</v>
      </c>
      <c r="BP1271" t="s">
        <v>181</v>
      </c>
      <c r="BS1271">
        <v>0</v>
      </c>
      <c r="BW1271" s="24" t="str">
        <f ca="1">VLOOKUP(BX1271,Data!B:D,3,0)</f>
        <v>김화니</v>
      </c>
      <c r="BX1271" s="24" t="str">
        <f>IFERROR(VLOOKUP(M1271, 할인점점포등록!E:I, 5, 0), M1271)</f>
        <v>티제이팜</v>
      </c>
    </row>
    <row r="1272" spans="3:76" ht="16.5" customHeight="1" x14ac:dyDescent="0.3">
      <c r="C1272" t="b">
        <v>1</v>
      </c>
      <c r="E1272" t="s">
        <v>211</v>
      </c>
      <c r="F1272">
        <v>202610150014</v>
      </c>
      <c r="G1272" s="21">
        <v>46310</v>
      </c>
      <c r="H1272" t="s">
        <v>82</v>
      </c>
      <c r="I1272" t="s">
        <v>83</v>
      </c>
      <c r="J1272" s="20" t="s">
        <v>212</v>
      </c>
      <c r="K1272" s="20" t="s">
        <v>213</v>
      </c>
      <c r="L1272" t="s">
        <v>403</v>
      </c>
      <c r="M1272" s="20" t="s">
        <v>403</v>
      </c>
      <c r="O1272" t="s">
        <v>404</v>
      </c>
      <c r="P1272" t="s">
        <v>403</v>
      </c>
      <c r="R1272" t="b">
        <v>0</v>
      </c>
      <c r="S1272" t="s">
        <v>223</v>
      </c>
      <c r="T1272" t="s">
        <v>224</v>
      </c>
      <c r="U1272">
        <v>300</v>
      </c>
      <c r="V1272" t="s">
        <v>218</v>
      </c>
      <c r="W1272" t="s">
        <v>219</v>
      </c>
      <c r="X1272" t="s">
        <v>225</v>
      </c>
      <c r="Z1272" t="s">
        <v>84</v>
      </c>
      <c r="AA1272" s="1">
        <v>44400</v>
      </c>
      <c r="AB1272" s="1">
        <v>39960</v>
      </c>
      <c r="AC1272">
        <v>20</v>
      </c>
      <c r="AD1272" t="b">
        <v>1</v>
      </c>
      <c r="AE1272">
        <v>10</v>
      </c>
      <c r="AF1272" t="s">
        <v>9</v>
      </c>
      <c r="AG1272">
        <v>1</v>
      </c>
      <c r="AH1272" s="1">
        <v>39960</v>
      </c>
      <c r="AI1272" s="1">
        <v>726545</v>
      </c>
      <c r="AJ1272" s="1">
        <v>72655</v>
      </c>
      <c r="AK1272" s="1">
        <v>799200</v>
      </c>
      <c r="AL1272" s="2">
        <v>726545</v>
      </c>
      <c r="AM1272" s="2">
        <v>72655</v>
      </c>
      <c r="AN1272" s="22">
        <v>799200</v>
      </c>
      <c r="AP1272" t="s">
        <v>84</v>
      </c>
      <c r="AQ1272">
        <v>20</v>
      </c>
      <c r="AR1272" t="s">
        <v>221</v>
      </c>
      <c r="AS1272" t="s">
        <v>1064</v>
      </c>
      <c r="AT1272" t="b">
        <v>0</v>
      </c>
      <c r="AU1272" t="s">
        <v>81</v>
      </c>
      <c r="AW1272" t="s">
        <v>222</v>
      </c>
      <c r="AY1272" t="s">
        <v>85</v>
      </c>
      <c r="AZ1272" t="b">
        <v>0</v>
      </c>
      <c r="BE1272" t="b">
        <v>0</v>
      </c>
      <c r="BF1272" t="b">
        <v>0</v>
      </c>
      <c r="BI1272">
        <v>0</v>
      </c>
      <c r="BJ1272" s="20">
        <v>0</v>
      </c>
      <c r="BK1272" s="23">
        <v>799200</v>
      </c>
      <c r="BP1272" t="s">
        <v>181</v>
      </c>
      <c r="BS1272">
        <v>0</v>
      </c>
      <c r="BW1272" s="24" t="str">
        <f ca="1">VLOOKUP(BX1272,Data!B:D,3,0)</f>
        <v>김화니</v>
      </c>
      <c r="BX1272" s="24" t="str">
        <f>IFERROR(VLOOKUP(M1272, 할인점점포등록!E:I, 5, 0), M1272)</f>
        <v>티제이팜</v>
      </c>
    </row>
    <row r="1273" spans="3:76" ht="16.5" customHeight="1" x14ac:dyDescent="0.3">
      <c r="C1273" t="b">
        <v>1</v>
      </c>
      <c r="E1273" t="s">
        <v>211</v>
      </c>
      <c r="F1273">
        <v>202610150014</v>
      </c>
      <c r="G1273" s="21">
        <v>46310</v>
      </c>
      <c r="H1273" t="s">
        <v>82</v>
      </c>
      <c r="I1273" t="s">
        <v>83</v>
      </c>
      <c r="J1273" s="20" t="s">
        <v>212</v>
      </c>
      <c r="K1273" s="20" t="s">
        <v>213</v>
      </c>
      <c r="L1273" t="s">
        <v>403</v>
      </c>
      <c r="M1273" s="20" t="s">
        <v>403</v>
      </c>
      <c r="O1273" t="s">
        <v>404</v>
      </c>
      <c r="P1273" t="s">
        <v>403</v>
      </c>
      <c r="R1273" t="b">
        <v>0</v>
      </c>
      <c r="S1273" t="s">
        <v>267</v>
      </c>
      <c r="T1273" t="s">
        <v>224</v>
      </c>
      <c r="U1273">
        <v>30</v>
      </c>
      <c r="V1273" t="s">
        <v>218</v>
      </c>
      <c r="W1273" t="s">
        <v>219</v>
      </c>
      <c r="X1273" t="s">
        <v>225</v>
      </c>
      <c r="Z1273" t="s">
        <v>84</v>
      </c>
      <c r="AA1273" s="1">
        <v>4440</v>
      </c>
      <c r="AB1273" s="1">
        <v>3996</v>
      </c>
      <c r="AC1273">
        <v>10</v>
      </c>
      <c r="AD1273" t="b">
        <v>1</v>
      </c>
      <c r="AE1273">
        <v>10</v>
      </c>
      <c r="AF1273" t="s">
        <v>9</v>
      </c>
      <c r="AG1273">
        <v>1</v>
      </c>
      <c r="AH1273" s="1">
        <v>3996</v>
      </c>
      <c r="AI1273" s="1">
        <v>36327</v>
      </c>
      <c r="AJ1273" s="1">
        <v>3633</v>
      </c>
      <c r="AK1273" s="1">
        <v>39960</v>
      </c>
      <c r="AL1273" s="2">
        <v>36327</v>
      </c>
      <c r="AM1273" s="2">
        <v>3633</v>
      </c>
      <c r="AN1273" s="22">
        <v>39960</v>
      </c>
      <c r="AP1273" t="s">
        <v>84</v>
      </c>
      <c r="AQ1273">
        <v>10</v>
      </c>
      <c r="AR1273" t="s">
        <v>221</v>
      </c>
      <c r="AS1273" t="s">
        <v>268</v>
      </c>
      <c r="AT1273" t="b">
        <v>0</v>
      </c>
      <c r="AU1273" t="s">
        <v>81</v>
      </c>
      <c r="AW1273" t="s">
        <v>222</v>
      </c>
      <c r="AY1273" t="s">
        <v>85</v>
      </c>
      <c r="AZ1273" t="b">
        <v>0</v>
      </c>
      <c r="BE1273" t="b">
        <v>0</v>
      </c>
      <c r="BF1273" t="b">
        <v>0</v>
      </c>
      <c r="BI1273">
        <v>0</v>
      </c>
      <c r="BJ1273" s="20">
        <v>0</v>
      </c>
      <c r="BK1273" s="23">
        <v>39960</v>
      </c>
      <c r="BP1273" t="s">
        <v>181</v>
      </c>
      <c r="BS1273">
        <v>0</v>
      </c>
      <c r="BW1273" s="24" t="str">
        <f ca="1">VLOOKUP(BX1273,Data!B:D,3,0)</f>
        <v>김화니</v>
      </c>
      <c r="BX1273" s="24" t="str">
        <f>IFERROR(VLOOKUP(M1273, 할인점점포등록!E:I, 5, 0), M1273)</f>
        <v>티제이팜</v>
      </c>
    </row>
    <row r="1274" spans="3:76" ht="16.5" customHeight="1" x14ac:dyDescent="0.3">
      <c r="C1274" t="b">
        <v>1</v>
      </c>
      <c r="E1274" t="s">
        <v>211</v>
      </c>
      <c r="F1274">
        <v>202610150014</v>
      </c>
      <c r="G1274" s="21">
        <v>46310</v>
      </c>
      <c r="H1274" t="s">
        <v>82</v>
      </c>
      <c r="I1274" t="s">
        <v>83</v>
      </c>
      <c r="J1274" s="20" t="s">
        <v>212</v>
      </c>
      <c r="K1274" s="20" t="s">
        <v>213</v>
      </c>
      <c r="L1274" t="s">
        <v>403</v>
      </c>
      <c r="M1274" s="20" t="s">
        <v>403</v>
      </c>
      <c r="O1274" t="s">
        <v>404</v>
      </c>
      <c r="P1274" t="s">
        <v>403</v>
      </c>
      <c r="R1274" t="b">
        <v>0</v>
      </c>
      <c r="S1274" t="s">
        <v>367</v>
      </c>
      <c r="T1274" t="s">
        <v>368</v>
      </c>
      <c r="U1274">
        <v>100</v>
      </c>
      <c r="V1274" t="s">
        <v>234</v>
      </c>
      <c r="W1274" t="s">
        <v>235</v>
      </c>
      <c r="X1274" t="s">
        <v>236</v>
      </c>
      <c r="Z1274" t="s">
        <v>84</v>
      </c>
      <c r="AA1274" s="1">
        <v>30000</v>
      </c>
      <c r="AB1274" s="1">
        <v>27000</v>
      </c>
      <c r="AC1274">
        <v>3</v>
      </c>
      <c r="AD1274" t="b">
        <v>1</v>
      </c>
      <c r="AE1274">
        <v>10</v>
      </c>
      <c r="AF1274" t="s">
        <v>9</v>
      </c>
      <c r="AG1274">
        <v>1</v>
      </c>
      <c r="AH1274" s="1">
        <v>27000</v>
      </c>
      <c r="AI1274" s="1">
        <v>73636</v>
      </c>
      <c r="AJ1274" s="1">
        <v>7364</v>
      </c>
      <c r="AK1274" s="1">
        <v>81000</v>
      </c>
      <c r="AL1274" s="2">
        <v>73636</v>
      </c>
      <c r="AM1274" s="2">
        <v>7364</v>
      </c>
      <c r="AN1274" s="22">
        <v>81000</v>
      </c>
      <c r="AP1274" t="s">
        <v>84</v>
      </c>
      <c r="AQ1274">
        <v>3</v>
      </c>
      <c r="AR1274" t="s">
        <v>221</v>
      </c>
      <c r="AS1274">
        <v>25003</v>
      </c>
      <c r="AT1274" t="b">
        <v>0</v>
      </c>
      <c r="AU1274" t="s">
        <v>81</v>
      </c>
      <c r="AW1274" t="s">
        <v>222</v>
      </c>
      <c r="AY1274" t="s">
        <v>85</v>
      </c>
      <c r="AZ1274" t="b">
        <v>0</v>
      </c>
      <c r="BE1274" t="b">
        <v>0</v>
      </c>
      <c r="BF1274" t="b">
        <v>0</v>
      </c>
      <c r="BI1274">
        <v>0</v>
      </c>
      <c r="BJ1274" s="20">
        <v>0</v>
      </c>
      <c r="BK1274" s="23">
        <v>81000</v>
      </c>
      <c r="BP1274" t="s">
        <v>181</v>
      </c>
      <c r="BS1274">
        <v>0</v>
      </c>
      <c r="BW1274" s="24" t="str">
        <f ca="1">VLOOKUP(BX1274,Data!B:D,3,0)</f>
        <v>김화니</v>
      </c>
      <c r="BX1274" s="24" t="str">
        <f>IFERROR(VLOOKUP(M1274, 할인점점포등록!E:I, 5, 0), M1274)</f>
        <v>티제이팜</v>
      </c>
    </row>
    <row r="1275" spans="3:76" ht="16.5" customHeight="1" x14ac:dyDescent="0.3">
      <c r="C1275" t="b">
        <v>1</v>
      </c>
      <c r="E1275" t="s">
        <v>211</v>
      </c>
      <c r="F1275">
        <v>202610150014</v>
      </c>
      <c r="G1275" s="21">
        <v>46310</v>
      </c>
      <c r="H1275" t="s">
        <v>82</v>
      </c>
      <c r="I1275" t="s">
        <v>83</v>
      </c>
      <c r="J1275" s="20" t="s">
        <v>212</v>
      </c>
      <c r="K1275" s="20" t="s">
        <v>213</v>
      </c>
      <c r="L1275" t="s">
        <v>403</v>
      </c>
      <c r="M1275" s="20" t="s">
        <v>403</v>
      </c>
      <c r="O1275" t="s">
        <v>404</v>
      </c>
      <c r="P1275" t="s">
        <v>403</v>
      </c>
      <c r="R1275" t="b">
        <v>0</v>
      </c>
      <c r="S1275" t="s">
        <v>312</v>
      </c>
      <c r="T1275" t="s">
        <v>313</v>
      </c>
      <c r="U1275">
        <v>100</v>
      </c>
      <c r="V1275" t="s">
        <v>234</v>
      </c>
      <c r="W1275" t="s">
        <v>235</v>
      </c>
      <c r="X1275" t="s">
        <v>236</v>
      </c>
      <c r="Z1275" t="s">
        <v>84</v>
      </c>
      <c r="AA1275" s="1">
        <v>37000</v>
      </c>
      <c r="AB1275" s="1">
        <v>33300</v>
      </c>
      <c r="AC1275">
        <v>10</v>
      </c>
      <c r="AD1275" t="b">
        <v>1</v>
      </c>
      <c r="AE1275">
        <v>10</v>
      </c>
      <c r="AF1275" t="s">
        <v>9</v>
      </c>
      <c r="AG1275">
        <v>1</v>
      </c>
      <c r="AH1275" s="1">
        <v>33300</v>
      </c>
      <c r="AI1275" s="1">
        <v>302727</v>
      </c>
      <c r="AJ1275" s="1">
        <v>30273</v>
      </c>
      <c r="AK1275" s="1">
        <v>333000</v>
      </c>
      <c r="AL1275" s="2">
        <v>302727</v>
      </c>
      <c r="AM1275" s="2">
        <v>30273</v>
      </c>
      <c r="AN1275" s="22">
        <v>333000</v>
      </c>
      <c r="AP1275" t="s">
        <v>84</v>
      </c>
      <c r="AQ1275">
        <v>10</v>
      </c>
      <c r="AR1275" t="s">
        <v>221</v>
      </c>
      <c r="AS1275">
        <v>25004</v>
      </c>
      <c r="AT1275" t="b">
        <v>0</v>
      </c>
      <c r="AU1275" t="s">
        <v>81</v>
      </c>
      <c r="AW1275" t="s">
        <v>222</v>
      </c>
      <c r="AY1275" t="s">
        <v>85</v>
      </c>
      <c r="AZ1275" t="b">
        <v>0</v>
      </c>
      <c r="BE1275" t="b">
        <v>0</v>
      </c>
      <c r="BF1275" t="b">
        <v>0</v>
      </c>
      <c r="BI1275">
        <v>0</v>
      </c>
      <c r="BJ1275" s="20">
        <v>0</v>
      </c>
      <c r="BK1275" s="23">
        <v>333000</v>
      </c>
      <c r="BP1275" t="s">
        <v>181</v>
      </c>
      <c r="BS1275">
        <v>0</v>
      </c>
      <c r="BW1275" s="24" t="str">
        <f ca="1">VLOOKUP(BX1275,Data!B:D,3,0)</f>
        <v>김화니</v>
      </c>
      <c r="BX1275" s="24" t="str">
        <f>IFERROR(VLOOKUP(M1275, 할인점점포등록!E:I, 5, 0), M1275)</f>
        <v>티제이팜</v>
      </c>
    </row>
    <row r="1276" spans="3:76" ht="16.5" customHeight="1" x14ac:dyDescent="0.3">
      <c r="C1276" t="b">
        <v>1</v>
      </c>
      <c r="E1276" t="s">
        <v>211</v>
      </c>
      <c r="F1276">
        <v>202610150014</v>
      </c>
      <c r="G1276" s="21">
        <v>46310</v>
      </c>
      <c r="H1276" t="s">
        <v>82</v>
      </c>
      <c r="I1276" t="s">
        <v>83</v>
      </c>
      <c r="J1276" s="20" t="s">
        <v>212</v>
      </c>
      <c r="K1276" s="20" t="s">
        <v>213</v>
      </c>
      <c r="L1276" t="s">
        <v>403</v>
      </c>
      <c r="M1276" s="20" t="s">
        <v>403</v>
      </c>
      <c r="O1276" t="s">
        <v>404</v>
      </c>
      <c r="P1276" t="s">
        <v>403</v>
      </c>
      <c r="R1276" t="b">
        <v>0</v>
      </c>
      <c r="S1276" t="s">
        <v>276</v>
      </c>
      <c r="T1276" t="s">
        <v>275</v>
      </c>
      <c r="U1276">
        <v>30</v>
      </c>
      <c r="V1276" t="s">
        <v>218</v>
      </c>
      <c r="W1276" t="s">
        <v>219</v>
      </c>
      <c r="X1276" t="s">
        <v>225</v>
      </c>
      <c r="Z1276" t="s">
        <v>84</v>
      </c>
      <c r="AA1276" s="1">
        <v>5610</v>
      </c>
      <c r="AB1276" s="1">
        <v>5049</v>
      </c>
      <c r="AC1276">
        <v>10</v>
      </c>
      <c r="AD1276" t="b">
        <v>1</v>
      </c>
      <c r="AE1276">
        <v>10</v>
      </c>
      <c r="AF1276" t="s">
        <v>9</v>
      </c>
      <c r="AG1276">
        <v>1</v>
      </c>
      <c r="AH1276" s="1">
        <v>5049</v>
      </c>
      <c r="AI1276" s="1">
        <v>45900</v>
      </c>
      <c r="AJ1276" s="1">
        <v>4590</v>
      </c>
      <c r="AK1276" s="1">
        <v>50490</v>
      </c>
      <c r="AL1276" s="2">
        <v>45900</v>
      </c>
      <c r="AM1276" s="2">
        <v>4590</v>
      </c>
      <c r="AN1276" s="22">
        <v>50490</v>
      </c>
      <c r="AP1276" t="s">
        <v>84</v>
      </c>
      <c r="AQ1276">
        <v>10</v>
      </c>
      <c r="AR1276" t="s">
        <v>221</v>
      </c>
      <c r="AS1276" t="s">
        <v>277</v>
      </c>
      <c r="AT1276" t="b">
        <v>0</v>
      </c>
      <c r="AU1276" t="s">
        <v>81</v>
      </c>
      <c r="AW1276" t="s">
        <v>222</v>
      </c>
      <c r="AY1276" t="s">
        <v>85</v>
      </c>
      <c r="AZ1276" t="b">
        <v>0</v>
      </c>
      <c r="BE1276" t="b">
        <v>0</v>
      </c>
      <c r="BF1276" t="b">
        <v>0</v>
      </c>
      <c r="BI1276">
        <v>0</v>
      </c>
      <c r="BJ1276" s="20">
        <v>0</v>
      </c>
      <c r="BK1276" s="23">
        <v>50490</v>
      </c>
      <c r="BP1276" t="s">
        <v>181</v>
      </c>
      <c r="BS1276">
        <v>0</v>
      </c>
      <c r="BW1276" s="24" t="str">
        <f ca="1">VLOOKUP(BX1276,Data!B:D,3,0)</f>
        <v>김화니</v>
      </c>
      <c r="BX1276" s="24" t="str">
        <f>IFERROR(VLOOKUP(M1276, 할인점점포등록!E:I, 5, 0), M1276)</f>
        <v>티제이팜</v>
      </c>
    </row>
    <row r="1277" spans="3:76" ht="16.5" customHeight="1" x14ac:dyDescent="0.3">
      <c r="C1277" t="b">
        <v>1</v>
      </c>
      <c r="E1277" t="s">
        <v>211</v>
      </c>
      <c r="F1277">
        <v>202610150014</v>
      </c>
      <c r="G1277" s="21">
        <v>46310</v>
      </c>
      <c r="H1277" t="s">
        <v>82</v>
      </c>
      <c r="I1277" t="s">
        <v>83</v>
      </c>
      <c r="J1277" s="20" t="s">
        <v>212</v>
      </c>
      <c r="K1277" s="20" t="s">
        <v>213</v>
      </c>
      <c r="L1277" t="s">
        <v>403</v>
      </c>
      <c r="M1277" s="20" t="s">
        <v>403</v>
      </c>
      <c r="O1277" t="s">
        <v>404</v>
      </c>
      <c r="P1277" t="s">
        <v>403</v>
      </c>
      <c r="R1277" t="b">
        <v>0</v>
      </c>
      <c r="S1277" t="s">
        <v>229</v>
      </c>
      <c r="T1277" t="s">
        <v>230</v>
      </c>
      <c r="U1277">
        <v>30</v>
      </c>
      <c r="V1277" t="s">
        <v>218</v>
      </c>
      <c r="W1277" t="s">
        <v>219</v>
      </c>
      <c r="X1277" t="s">
        <v>225</v>
      </c>
      <c r="Z1277" t="s">
        <v>84</v>
      </c>
      <c r="AA1277" s="1">
        <v>3750</v>
      </c>
      <c r="AB1277" s="1">
        <v>3375</v>
      </c>
      <c r="AC1277">
        <v>20</v>
      </c>
      <c r="AD1277" t="b">
        <v>1</v>
      </c>
      <c r="AE1277">
        <v>10</v>
      </c>
      <c r="AF1277" t="s">
        <v>9</v>
      </c>
      <c r="AG1277">
        <v>1</v>
      </c>
      <c r="AH1277" s="1">
        <v>3375</v>
      </c>
      <c r="AI1277" s="1">
        <v>61364</v>
      </c>
      <c r="AJ1277" s="1">
        <v>6136</v>
      </c>
      <c r="AK1277" s="1">
        <v>67500</v>
      </c>
      <c r="AL1277" s="2">
        <v>61364</v>
      </c>
      <c r="AM1277" s="2">
        <v>6136</v>
      </c>
      <c r="AN1277" s="22">
        <v>67500</v>
      </c>
      <c r="AP1277" t="s">
        <v>84</v>
      </c>
      <c r="AQ1277">
        <v>20</v>
      </c>
      <c r="AR1277" t="s">
        <v>221</v>
      </c>
      <c r="AS1277" t="s">
        <v>231</v>
      </c>
      <c r="AT1277" t="b">
        <v>0</v>
      </c>
      <c r="AU1277" t="s">
        <v>81</v>
      </c>
      <c r="AW1277" t="s">
        <v>222</v>
      </c>
      <c r="AY1277" t="s">
        <v>85</v>
      </c>
      <c r="AZ1277" t="b">
        <v>0</v>
      </c>
      <c r="BE1277" t="b">
        <v>0</v>
      </c>
      <c r="BF1277" t="b">
        <v>0</v>
      </c>
      <c r="BI1277">
        <v>0</v>
      </c>
      <c r="BJ1277" s="20">
        <v>0</v>
      </c>
      <c r="BK1277" s="23">
        <v>67500</v>
      </c>
      <c r="BP1277" t="s">
        <v>181</v>
      </c>
      <c r="BS1277">
        <v>0</v>
      </c>
      <c r="BW1277" s="24" t="str">
        <f ca="1">VLOOKUP(BX1277,Data!B:D,3,0)</f>
        <v>김화니</v>
      </c>
      <c r="BX1277" s="24" t="str">
        <f>IFERROR(VLOOKUP(M1277, 할인점점포등록!E:I, 5, 0), M1277)</f>
        <v>티제이팜</v>
      </c>
    </row>
    <row r="1278" spans="3:76" ht="16.5" customHeight="1" x14ac:dyDescent="0.3">
      <c r="C1278" t="b">
        <v>1</v>
      </c>
      <c r="E1278" t="s">
        <v>211</v>
      </c>
      <c r="F1278">
        <v>202610150014</v>
      </c>
      <c r="G1278" s="21">
        <v>46310</v>
      </c>
      <c r="H1278" t="s">
        <v>82</v>
      </c>
      <c r="I1278" t="s">
        <v>83</v>
      </c>
      <c r="J1278" s="20" t="s">
        <v>212</v>
      </c>
      <c r="K1278" s="20" t="s">
        <v>213</v>
      </c>
      <c r="L1278" t="s">
        <v>403</v>
      </c>
      <c r="M1278" s="20" t="s">
        <v>403</v>
      </c>
      <c r="O1278" t="s">
        <v>404</v>
      </c>
      <c r="P1278" t="s">
        <v>403</v>
      </c>
      <c r="R1278" t="b">
        <v>0</v>
      </c>
      <c r="S1278" t="s">
        <v>397</v>
      </c>
      <c r="T1278" t="s">
        <v>329</v>
      </c>
      <c r="U1278">
        <v>30</v>
      </c>
      <c r="V1278" t="s">
        <v>234</v>
      </c>
      <c r="W1278" t="s">
        <v>235</v>
      </c>
      <c r="X1278" t="s">
        <v>330</v>
      </c>
      <c r="Z1278" t="s">
        <v>84</v>
      </c>
      <c r="AA1278" s="1">
        <v>11160</v>
      </c>
      <c r="AB1278" s="1">
        <v>10044</v>
      </c>
      <c r="AC1278">
        <v>10</v>
      </c>
      <c r="AD1278" t="b">
        <v>1</v>
      </c>
      <c r="AE1278">
        <v>10</v>
      </c>
      <c r="AF1278" t="s">
        <v>9</v>
      </c>
      <c r="AG1278">
        <v>1</v>
      </c>
      <c r="AH1278" s="1">
        <v>10044</v>
      </c>
      <c r="AI1278" s="1">
        <v>91309</v>
      </c>
      <c r="AJ1278" s="1">
        <v>9131</v>
      </c>
      <c r="AK1278" s="1">
        <v>100440</v>
      </c>
      <c r="AL1278" s="2">
        <v>91309</v>
      </c>
      <c r="AM1278" s="2">
        <v>9131</v>
      </c>
      <c r="AN1278" s="22">
        <v>100440</v>
      </c>
      <c r="AP1278" t="s">
        <v>84</v>
      </c>
      <c r="AQ1278">
        <v>10</v>
      </c>
      <c r="AR1278" t="s">
        <v>221</v>
      </c>
      <c r="AS1278">
        <v>24003</v>
      </c>
      <c r="AT1278" t="b">
        <v>0</v>
      </c>
      <c r="AU1278" t="s">
        <v>81</v>
      </c>
      <c r="AW1278" t="s">
        <v>222</v>
      </c>
      <c r="AY1278" t="s">
        <v>85</v>
      </c>
      <c r="AZ1278" t="b">
        <v>0</v>
      </c>
      <c r="BE1278" t="b">
        <v>0</v>
      </c>
      <c r="BF1278" t="b">
        <v>0</v>
      </c>
      <c r="BI1278">
        <v>0</v>
      </c>
      <c r="BJ1278" s="20">
        <v>0</v>
      </c>
      <c r="BK1278" s="23">
        <v>100440</v>
      </c>
      <c r="BP1278" t="s">
        <v>181</v>
      </c>
      <c r="BS1278">
        <v>0</v>
      </c>
      <c r="BW1278" s="24" t="str">
        <f ca="1">VLOOKUP(BX1278,Data!B:D,3,0)</f>
        <v>김화니</v>
      </c>
      <c r="BX1278" s="24" t="str">
        <f>IFERROR(VLOOKUP(M1278, 할인점점포등록!E:I, 5, 0), M1278)</f>
        <v>티제이팜</v>
      </c>
    </row>
    <row r="1279" spans="3:76" ht="16.5" customHeight="1" x14ac:dyDescent="0.3">
      <c r="C1279" t="b">
        <v>1</v>
      </c>
      <c r="E1279" t="s">
        <v>211</v>
      </c>
      <c r="F1279">
        <v>202610150014</v>
      </c>
      <c r="G1279" s="21">
        <v>46310</v>
      </c>
      <c r="H1279" t="s">
        <v>82</v>
      </c>
      <c r="I1279" t="s">
        <v>83</v>
      </c>
      <c r="J1279" s="20" t="s">
        <v>212</v>
      </c>
      <c r="K1279" s="20" t="s">
        <v>213</v>
      </c>
      <c r="L1279" t="s">
        <v>403</v>
      </c>
      <c r="M1279" s="20" t="s">
        <v>403</v>
      </c>
      <c r="O1279" t="s">
        <v>404</v>
      </c>
      <c r="P1279" t="s">
        <v>403</v>
      </c>
      <c r="R1279" t="b">
        <v>0</v>
      </c>
      <c r="S1279" t="s">
        <v>365</v>
      </c>
      <c r="T1279" t="s">
        <v>366</v>
      </c>
      <c r="U1279">
        <v>30</v>
      </c>
      <c r="V1279" t="s">
        <v>234</v>
      </c>
      <c r="W1279" t="s">
        <v>235</v>
      </c>
      <c r="X1279" t="s">
        <v>236</v>
      </c>
      <c r="Z1279" t="s">
        <v>84</v>
      </c>
      <c r="AA1279" s="1">
        <v>18660</v>
      </c>
      <c r="AB1279" s="1">
        <v>16794</v>
      </c>
      <c r="AC1279">
        <v>10</v>
      </c>
      <c r="AD1279" t="b">
        <v>1</v>
      </c>
      <c r="AE1279">
        <v>10</v>
      </c>
      <c r="AF1279" t="s">
        <v>9</v>
      </c>
      <c r="AG1279">
        <v>1</v>
      </c>
      <c r="AH1279" s="1">
        <v>16794</v>
      </c>
      <c r="AI1279" s="1">
        <v>152673</v>
      </c>
      <c r="AJ1279" s="1">
        <v>15267</v>
      </c>
      <c r="AK1279" s="1">
        <v>167940</v>
      </c>
      <c r="AL1279" s="2">
        <v>152673</v>
      </c>
      <c r="AM1279" s="2">
        <v>15267</v>
      </c>
      <c r="AN1279" s="22">
        <v>167940</v>
      </c>
      <c r="AP1279" t="s">
        <v>84</v>
      </c>
      <c r="AQ1279">
        <v>10</v>
      </c>
      <c r="AR1279" t="s">
        <v>221</v>
      </c>
      <c r="AS1279">
        <v>25001</v>
      </c>
      <c r="AT1279" t="b">
        <v>0</v>
      </c>
      <c r="AU1279" t="s">
        <v>81</v>
      </c>
      <c r="AW1279" t="s">
        <v>222</v>
      </c>
      <c r="AY1279" t="s">
        <v>85</v>
      </c>
      <c r="AZ1279" t="b">
        <v>0</v>
      </c>
      <c r="BE1279" t="b">
        <v>0</v>
      </c>
      <c r="BF1279" t="b">
        <v>0</v>
      </c>
      <c r="BI1279">
        <v>0</v>
      </c>
      <c r="BJ1279" s="20">
        <v>0</v>
      </c>
      <c r="BK1279" s="23">
        <v>167940</v>
      </c>
      <c r="BP1279" t="s">
        <v>181</v>
      </c>
      <c r="BS1279">
        <v>0</v>
      </c>
      <c r="BW1279" s="24" t="str">
        <f ca="1">VLOOKUP(BX1279,Data!B:D,3,0)</f>
        <v>김화니</v>
      </c>
      <c r="BX1279" s="24" t="str">
        <f>IFERROR(VLOOKUP(M1279, 할인점점포등록!E:I, 5, 0), M1279)</f>
        <v>티제이팜</v>
      </c>
    </row>
    <row r="1280" spans="3:76" ht="16.5" customHeight="1" x14ac:dyDescent="0.3">
      <c r="C1280" t="b">
        <v>1</v>
      </c>
      <c r="E1280" t="s">
        <v>211</v>
      </c>
      <c r="F1280">
        <v>202610150014</v>
      </c>
      <c r="G1280" s="21">
        <v>46310</v>
      </c>
      <c r="H1280" t="s">
        <v>82</v>
      </c>
      <c r="I1280" t="s">
        <v>83</v>
      </c>
      <c r="J1280" s="20" t="s">
        <v>212</v>
      </c>
      <c r="K1280" s="20" t="s">
        <v>213</v>
      </c>
      <c r="L1280" t="s">
        <v>403</v>
      </c>
      <c r="M1280" s="20" t="s">
        <v>403</v>
      </c>
      <c r="O1280" t="s">
        <v>404</v>
      </c>
      <c r="P1280" t="s">
        <v>403</v>
      </c>
      <c r="R1280" t="b">
        <v>0</v>
      </c>
      <c r="S1280" t="s">
        <v>290</v>
      </c>
      <c r="T1280" t="s">
        <v>291</v>
      </c>
      <c r="U1280">
        <v>30</v>
      </c>
      <c r="V1280" t="s">
        <v>234</v>
      </c>
      <c r="W1280" t="s">
        <v>235</v>
      </c>
      <c r="X1280" t="s">
        <v>236</v>
      </c>
      <c r="Z1280" t="s">
        <v>84</v>
      </c>
      <c r="AA1280" s="1">
        <v>21000</v>
      </c>
      <c r="AB1280" s="1">
        <v>18900</v>
      </c>
      <c r="AC1280">
        <v>10</v>
      </c>
      <c r="AD1280" t="b">
        <v>1</v>
      </c>
      <c r="AE1280">
        <v>10</v>
      </c>
      <c r="AF1280" t="s">
        <v>9</v>
      </c>
      <c r="AG1280">
        <v>1</v>
      </c>
      <c r="AH1280" s="1">
        <v>18900</v>
      </c>
      <c r="AI1280" s="1">
        <v>171818</v>
      </c>
      <c r="AJ1280" s="1">
        <v>17182</v>
      </c>
      <c r="AK1280" s="1">
        <v>189000</v>
      </c>
      <c r="AL1280" s="2">
        <v>171818</v>
      </c>
      <c r="AM1280" s="2">
        <v>17182</v>
      </c>
      <c r="AN1280" s="22">
        <v>189000</v>
      </c>
      <c r="AP1280" t="s">
        <v>84</v>
      </c>
      <c r="AQ1280">
        <v>10</v>
      </c>
      <c r="AR1280" t="s">
        <v>221</v>
      </c>
      <c r="AS1280">
        <v>26001</v>
      </c>
      <c r="AT1280" t="b">
        <v>0</v>
      </c>
      <c r="AU1280" t="s">
        <v>81</v>
      </c>
      <c r="AW1280" t="s">
        <v>222</v>
      </c>
      <c r="AY1280" t="s">
        <v>85</v>
      </c>
      <c r="AZ1280" t="b">
        <v>0</v>
      </c>
      <c r="BE1280" t="b">
        <v>0</v>
      </c>
      <c r="BF1280" t="b">
        <v>0</v>
      </c>
      <c r="BI1280">
        <v>0</v>
      </c>
      <c r="BJ1280" s="20">
        <v>0</v>
      </c>
      <c r="BK1280" s="23">
        <v>189000</v>
      </c>
      <c r="BP1280" t="s">
        <v>181</v>
      </c>
      <c r="BS1280">
        <v>0</v>
      </c>
      <c r="BW1280" s="24" t="str">
        <f ca="1">VLOOKUP(BX1280,Data!B:D,3,0)</f>
        <v>김화니</v>
      </c>
      <c r="BX1280" s="24" t="str">
        <f>IFERROR(VLOOKUP(M1280, 할인점점포등록!E:I, 5, 0), M1280)</f>
        <v>티제이팜</v>
      </c>
    </row>
    <row r="1281" spans="3:76" ht="16.5" customHeight="1" x14ac:dyDescent="0.3">
      <c r="C1281" t="b">
        <v>1</v>
      </c>
      <c r="E1281" t="s">
        <v>211</v>
      </c>
      <c r="F1281">
        <v>202610150015</v>
      </c>
      <c r="G1281" s="21">
        <v>46310</v>
      </c>
      <c r="H1281" t="s">
        <v>82</v>
      </c>
      <c r="I1281" t="s">
        <v>83</v>
      </c>
      <c r="J1281" s="20" t="s">
        <v>212</v>
      </c>
      <c r="K1281" s="20" t="s">
        <v>213</v>
      </c>
      <c r="L1281" t="s">
        <v>403</v>
      </c>
      <c r="M1281" s="20" t="s">
        <v>403</v>
      </c>
      <c r="O1281" t="s">
        <v>404</v>
      </c>
      <c r="P1281" t="s">
        <v>1769</v>
      </c>
      <c r="R1281" t="b">
        <v>0</v>
      </c>
      <c r="S1281" t="s">
        <v>263</v>
      </c>
      <c r="T1281" t="s">
        <v>264</v>
      </c>
      <c r="U1281">
        <v>28</v>
      </c>
      <c r="V1281" t="s">
        <v>234</v>
      </c>
      <c r="W1281" t="s">
        <v>235</v>
      </c>
      <c r="X1281" t="s">
        <v>236</v>
      </c>
      <c r="Z1281" t="s">
        <v>84</v>
      </c>
      <c r="AA1281" s="1">
        <v>18172</v>
      </c>
      <c r="AB1281" s="1">
        <v>16355</v>
      </c>
      <c r="AC1281">
        <v>40</v>
      </c>
      <c r="AD1281" t="b">
        <v>1</v>
      </c>
      <c r="AE1281">
        <v>10</v>
      </c>
      <c r="AF1281" t="s">
        <v>9</v>
      </c>
      <c r="AG1281">
        <v>1</v>
      </c>
      <c r="AH1281" s="1">
        <v>16355</v>
      </c>
      <c r="AI1281" s="1">
        <v>594727</v>
      </c>
      <c r="AJ1281" s="1">
        <v>59473</v>
      </c>
      <c r="AK1281" s="1">
        <v>654200</v>
      </c>
      <c r="AL1281" s="2">
        <v>594727</v>
      </c>
      <c r="AM1281" s="2">
        <v>59473</v>
      </c>
      <c r="AN1281" s="22">
        <v>654200</v>
      </c>
      <c r="AP1281" t="s">
        <v>84</v>
      </c>
      <c r="AQ1281">
        <v>40</v>
      </c>
      <c r="AR1281" t="s">
        <v>221</v>
      </c>
      <c r="AS1281">
        <v>26001</v>
      </c>
      <c r="AT1281" t="b">
        <v>0</v>
      </c>
      <c r="AU1281" t="s">
        <v>81</v>
      </c>
      <c r="AW1281" t="s">
        <v>222</v>
      </c>
      <c r="AY1281" t="s">
        <v>85</v>
      </c>
      <c r="AZ1281" t="b">
        <v>0</v>
      </c>
      <c r="BE1281" t="b">
        <v>0</v>
      </c>
      <c r="BF1281" t="b">
        <v>0</v>
      </c>
      <c r="BI1281">
        <v>0</v>
      </c>
      <c r="BJ1281" s="20">
        <v>0</v>
      </c>
      <c r="BK1281" s="23">
        <v>654200</v>
      </c>
      <c r="BP1281" t="s">
        <v>181</v>
      </c>
      <c r="BS1281">
        <v>0</v>
      </c>
      <c r="BW1281" s="24" t="str">
        <f ca="1">VLOOKUP(BX1281,Data!B:D,3,0)</f>
        <v>김화니</v>
      </c>
      <c r="BX1281" s="24" t="str">
        <f>IFERROR(VLOOKUP(M1281, 할인점점포등록!E:I, 5, 0), M1281)</f>
        <v>티제이팜</v>
      </c>
    </row>
    <row r="1282" spans="3:76" ht="16.5" customHeight="1" x14ac:dyDescent="0.3">
      <c r="C1282" t="b">
        <v>1</v>
      </c>
      <c r="E1282" t="s">
        <v>211</v>
      </c>
      <c r="F1282">
        <v>202610150015</v>
      </c>
      <c r="G1282" s="21">
        <v>46310</v>
      </c>
      <c r="H1282" t="s">
        <v>82</v>
      </c>
      <c r="I1282" t="s">
        <v>83</v>
      </c>
      <c r="J1282" s="20" t="s">
        <v>212</v>
      </c>
      <c r="K1282" s="20" t="s">
        <v>213</v>
      </c>
      <c r="L1282" t="s">
        <v>403</v>
      </c>
      <c r="M1282" s="20" t="s">
        <v>403</v>
      </c>
      <c r="O1282" t="s">
        <v>404</v>
      </c>
      <c r="P1282" t="s">
        <v>1769</v>
      </c>
      <c r="R1282" t="b">
        <v>0</v>
      </c>
      <c r="S1282" t="s">
        <v>241</v>
      </c>
      <c r="T1282" t="s">
        <v>242</v>
      </c>
      <c r="U1282">
        <v>28</v>
      </c>
      <c r="V1282" t="s">
        <v>234</v>
      </c>
      <c r="W1282" t="s">
        <v>235</v>
      </c>
      <c r="X1282" t="s">
        <v>236</v>
      </c>
      <c r="Z1282" t="s">
        <v>84</v>
      </c>
      <c r="AA1282" s="1">
        <v>12712</v>
      </c>
      <c r="AB1282" s="1">
        <v>11441</v>
      </c>
      <c r="AC1282">
        <v>50</v>
      </c>
      <c r="AD1282" t="b">
        <v>1</v>
      </c>
      <c r="AE1282">
        <v>10</v>
      </c>
      <c r="AF1282" t="s">
        <v>9</v>
      </c>
      <c r="AG1282">
        <v>1</v>
      </c>
      <c r="AH1282" s="1">
        <v>11441</v>
      </c>
      <c r="AI1282" s="1">
        <v>520045</v>
      </c>
      <c r="AJ1282" s="1">
        <v>52005</v>
      </c>
      <c r="AK1282" s="1">
        <v>572050</v>
      </c>
      <c r="AL1282" s="2">
        <v>520045</v>
      </c>
      <c r="AM1282" s="2">
        <v>52005</v>
      </c>
      <c r="AN1282" s="22">
        <v>572050</v>
      </c>
      <c r="AP1282" t="s">
        <v>84</v>
      </c>
      <c r="AQ1282">
        <v>50</v>
      </c>
      <c r="AR1282" t="s">
        <v>221</v>
      </c>
      <c r="AS1282">
        <v>26001</v>
      </c>
      <c r="AT1282" t="b">
        <v>0</v>
      </c>
      <c r="AU1282" t="s">
        <v>81</v>
      </c>
      <c r="AW1282" t="s">
        <v>222</v>
      </c>
      <c r="AY1282" t="s">
        <v>85</v>
      </c>
      <c r="AZ1282" t="b">
        <v>0</v>
      </c>
      <c r="BE1282" t="b">
        <v>0</v>
      </c>
      <c r="BF1282" t="b">
        <v>0</v>
      </c>
      <c r="BI1282">
        <v>0</v>
      </c>
      <c r="BJ1282" s="20">
        <v>0</v>
      </c>
      <c r="BK1282" s="23">
        <v>572050</v>
      </c>
      <c r="BP1282" t="s">
        <v>181</v>
      </c>
      <c r="BS1282">
        <v>0</v>
      </c>
      <c r="BW1282" s="24" t="str">
        <f ca="1">VLOOKUP(BX1282,Data!B:D,3,0)</f>
        <v>김화니</v>
      </c>
      <c r="BX1282" s="24" t="str">
        <f>IFERROR(VLOOKUP(M1282, 할인점점포등록!E:I, 5, 0), M1282)</f>
        <v>티제이팜</v>
      </c>
    </row>
    <row r="1283" spans="3:76" ht="16.5" customHeight="1" x14ac:dyDescent="0.3">
      <c r="C1283" t="b">
        <v>1</v>
      </c>
      <c r="E1283" t="s">
        <v>211</v>
      </c>
      <c r="F1283">
        <v>202610150015</v>
      </c>
      <c r="G1283" s="21">
        <v>46310</v>
      </c>
      <c r="H1283" t="s">
        <v>82</v>
      </c>
      <c r="I1283" t="s">
        <v>83</v>
      </c>
      <c r="J1283" s="20" t="s">
        <v>212</v>
      </c>
      <c r="K1283" s="20" t="s">
        <v>213</v>
      </c>
      <c r="L1283" t="s">
        <v>403</v>
      </c>
      <c r="M1283" s="20" t="s">
        <v>403</v>
      </c>
      <c r="O1283" t="s">
        <v>404</v>
      </c>
      <c r="P1283" t="s">
        <v>1769</v>
      </c>
      <c r="R1283" t="b">
        <v>0</v>
      </c>
      <c r="S1283" t="s">
        <v>399</v>
      </c>
      <c r="T1283" t="s">
        <v>346</v>
      </c>
      <c r="U1283">
        <v>30</v>
      </c>
      <c r="V1283" t="s">
        <v>218</v>
      </c>
      <c r="W1283" t="s">
        <v>219</v>
      </c>
      <c r="X1283" t="s">
        <v>225</v>
      </c>
      <c r="Z1283" t="s">
        <v>84</v>
      </c>
      <c r="AA1283" s="1">
        <v>15000</v>
      </c>
      <c r="AB1283" s="1">
        <v>13500</v>
      </c>
      <c r="AC1283">
        <v>10</v>
      </c>
      <c r="AD1283" t="b">
        <v>1</v>
      </c>
      <c r="AE1283">
        <v>10</v>
      </c>
      <c r="AF1283" t="s">
        <v>9</v>
      </c>
      <c r="AG1283">
        <v>1</v>
      </c>
      <c r="AH1283" s="1">
        <v>13500</v>
      </c>
      <c r="AI1283" s="1">
        <v>122727</v>
      </c>
      <c r="AJ1283" s="1">
        <v>12273</v>
      </c>
      <c r="AK1283" s="1">
        <v>135000</v>
      </c>
      <c r="AL1283" s="2">
        <v>122727</v>
      </c>
      <c r="AM1283" s="2">
        <v>12273</v>
      </c>
      <c r="AN1283" s="22">
        <v>135000</v>
      </c>
      <c r="AP1283" t="s">
        <v>84</v>
      </c>
      <c r="AQ1283">
        <v>10</v>
      </c>
      <c r="AR1283" t="s">
        <v>221</v>
      </c>
      <c r="AS1283" t="s">
        <v>396</v>
      </c>
      <c r="AT1283" t="b">
        <v>0</v>
      </c>
      <c r="AU1283" t="s">
        <v>81</v>
      </c>
      <c r="AW1283" t="s">
        <v>222</v>
      </c>
      <c r="AY1283" t="s">
        <v>85</v>
      </c>
      <c r="AZ1283" t="b">
        <v>0</v>
      </c>
      <c r="BE1283" t="b">
        <v>0</v>
      </c>
      <c r="BF1283" t="b">
        <v>0</v>
      </c>
      <c r="BI1283">
        <v>0</v>
      </c>
      <c r="BJ1283" s="20">
        <v>0</v>
      </c>
      <c r="BK1283" s="23">
        <v>135000</v>
      </c>
      <c r="BP1283" t="s">
        <v>181</v>
      </c>
      <c r="BS1283">
        <v>0</v>
      </c>
      <c r="BW1283" s="24" t="str">
        <f ca="1">VLOOKUP(BX1283,Data!B:D,3,0)</f>
        <v>김화니</v>
      </c>
      <c r="BX1283" s="24" t="str">
        <f>IFERROR(VLOOKUP(M1283, 할인점점포등록!E:I, 5, 0), M1283)</f>
        <v>티제이팜</v>
      </c>
    </row>
    <row r="1284" spans="3:76" ht="16.5" customHeight="1" x14ac:dyDescent="0.3">
      <c r="C1284" t="b">
        <v>1</v>
      </c>
      <c r="E1284" t="s">
        <v>211</v>
      </c>
      <c r="F1284">
        <v>202610150015</v>
      </c>
      <c r="G1284" s="21">
        <v>46310</v>
      </c>
      <c r="H1284" t="s">
        <v>82</v>
      </c>
      <c r="I1284" t="s">
        <v>83</v>
      </c>
      <c r="J1284" s="20" t="s">
        <v>212</v>
      </c>
      <c r="K1284" s="20" t="s">
        <v>213</v>
      </c>
      <c r="L1284" t="s">
        <v>403</v>
      </c>
      <c r="M1284" s="20" t="s">
        <v>403</v>
      </c>
      <c r="O1284" t="s">
        <v>404</v>
      </c>
      <c r="P1284" t="s">
        <v>1769</v>
      </c>
      <c r="R1284" t="b">
        <v>0</v>
      </c>
      <c r="S1284" t="s">
        <v>245</v>
      </c>
      <c r="T1284" t="s">
        <v>246</v>
      </c>
      <c r="U1284">
        <v>300</v>
      </c>
      <c r="V1284" t="s">
        <v>218</v>
      </c>
      <c r="W1284" t="s">
        <v>219</v>
      </c>
      <c r="X1284" t="s">
        <v>225</v>
      </c>
      <c r="Z1284" t="s">
        <v>84</v>
      </c>
      <c r="AA1284" s="1">
        <v>61500</v>
      </c>
      <c r="AB1284" s="1">
        <v>55350</v>
      </c>
      <c r="AC1284">
        <v>10</v>
      </c>
      <c r="AD1284" t="b">
        <v>1</v>
      </c>
      <c r="AE1284">
        <v>10</v>
      </c>
      <c r="AF1284" t="s">
        <v>9</v>
      </c>
      <c r="AG1284">
        <v>1</v>
      </c>
      <c r="AH1284" s="1">
        <v>55350</v>
      </c>
      <c r="AI1284" s="1">
        <v>503182</v>
      </c>
      <c r="AJ1284" s="1">
        <v>50318</v>
      </c>
      <c r="AK1284" s="1">
        <v>553500</v>
      </c>
      <c r="AL1284" s="2">
        <v>503182</v>
      </c>
      <c r="AM1284" s="2">
        <v>50318</v>
      </c>
      <c r="AN1284" s="22">
        <v>553500</v>
      </c>
      <c r="AP1284" t="s">
        <v>84</v>
      </c>
      <c r="AQ1284">
        <v>10</v>
      </c>
      <c r="AR1284" t="s">
        <v>221</v>
      </c>
      <c r="AS1284" t="s">
        <v>273</v>
      </c>
      <c r="AT1284" t="b">
        <v>0</v>
      </c>
      <c r="AU1284" t="s">
        <v>81</v>
      </c>
      <c r="AW1284" t="s">
        <v>222</v>
      </c>
      <c r="AY1284" t="s">
        <v>85</v>
      </c>
      <c r="AZ1284" t="b">
        <v>0</v>
      </c>
      <c r="BE1284" t="b">
        <v>0</v>
      </c>
      <c r="BF1284" t="b">
        <v>0</v>
      </c>
      <c r="BI1284">
        <v>0</v>
      </c>
      <c r="BJ1284" s="20">
        <v>0</v>
      </c>
      <c r="BK1284" s="23">
        <v>553500</v>
      </c>
      <c r="BP1284" t="s">
        <v>181</v>
      </c>
      <c r="BS1284">
        <v>0</v>
      </c>
      <c r="BW1284" s="24" t="str">
        <f ca="1">VLOOKUP(BX1284,Data!B:D,3,0)</f>
        <v>김화니</v>
      </c>
      <c r="BX1284" s="24" t="str">
        <f>IFERROR(VLOOKUP(M1284, 할인점점포등록!E:I, 5, 0), M1284)</f>
        <v>티제이팜</v>
      </c>
    </row>
    <row r="1285" spans="3:76" ht="16.5" customHeight="1" x14ac:dyDescent="0.3">
      <c r="C1285" t="b">
        <v>1</v>
      </c>
      <c r="E1285" t="s">
        <v>211</v>
      </c>
      <c r="F1285">
        <v>202610150015</v>
      </c>
      <c r="G1285" s="21">
        <v>46310</v>
      </c>
      <c r="H1285" t="s">
        <v>82</v>
      </c>
      <c r="I1285" t="s">
        <v>83</v>
      </c>
      <c r="J1285" s="20" t="s">
        <v>212</v>
      </c>
      <c r="K1285" s="20" t="s">
        <v>213</v>
      </c>
      <c r="L1285" t="s">
        <v>403</v>
      </c>
      <c r="M1285" s="20" t="s">
        <v>403</v>
      </c>
      <c r="O1285" t="s">
        <v>404</v>
      </c>
      <c r="P1285" t="s">
        <v>1769</v>
      </c>
      <c r="R1285" t="b">
        <v>0</v>
      </c>
      <c r="S1285" t="s">
        <v>267</v>
      </c>
      <c r="T1285" t="s">
        <v>224</v>
      </c>
      <c r="U1285">
        <v>30</v>
      </c>
      <c r="V1285" t="s">
        <v>218</v>
      </c>
      <c r="W1285" t="s">
        <v>219</v>
      </c>
      <c r="X1285" t="s">
        <v>225</v>
      </c>
      <c r="Z1285" t="s">
        <v>84</v>
      </c>
      <c r="AA1285" s="1">
        <v>4440</v>
      </c>
      <c r="AB1285" s="1">
        <v>3996</v>
      </c>
      <c r="AC1285">
        <v>10</v>
      </c>
      <c r="AD1285" t="b">
        <v>1</v>
      </c>
      <c r="AE1285">
        <v>10</v>
      </c>
      <c r="AF1285" t="s">
        <v>9</v>
      </c>
      <c r="AG1285">
        <v>1</v>
      </c>
      <c r="AH1285" s="1">
        <v>3996</v>
      </c>
      <c r="AI1285" s="1">
        <v>36327</v>
      </c>
      <c r="AJ1285" s="1">
        <v>3633</v>
      </c>
      <c r="AK1285" s="1">
        <v>39960</v>
      </c>
      <c r="AL1285" s="2">
        <v>36327</v>
      </c>
      <c r="AM1285" s="2">
        <v>3633</v>
      </c>
      <c r="AN1285" s="22">
        <v>39960</v>
      </c>
      <c r="AP1285" t="s">
        <v>84</v>
      </c>
      <c r="AQ1285">
        <v>10</v>
      </c>
      <c r="AR1285" t="s">
        <v>221</v>
      </c>
      <c r="AS1285" t="s">
        <v>268</v>
      </c>
      <c r="AT1285" t="b">
        <v>0</v>
      </c>
      <c r="AU1285" t="s">
        <v>81</v>
      </c>
      <c r="AW1285" t="s">
        <v>222</v>
      </c>
      <c r="AY1285" t="s">
        <v>85</v>
      </c>
      <c r="AZ1285" t="b">
        <v>0</v>
      </c>
      <c r="BE1285" t="b">
        <v>0</v>
      </c>
      <c r="BF1285" t="b">
        <v>0</v>
      </c>
      <c r="BI1285">
        <v>0</v>
      </c>
      <c r="BJ1285" s="20">
        <v>0</v>
      </c>
      <c r="BK1285" s="23">
        <v>39960</v>
      </c>
      <c r="BP1285" t="s">
        <v>181</v>
      </c>
      <c r="BS1285">
        <v>0</v>
      </c>
      <c r="BW1285" s="24" t="str">
        <f ca="1">VLOOKUP(BX1285,Data!B:D,3,0)</f>
        <v>김화니</v>
      </c>
      <c r="BX1285" s="24" t="str">
        <f>IFERROR(VLOOKUP(M1285, 할인점점포등록!E:I, 5, 0), M1285)</f>
        <v>티제이팜</v>
      </c>
    </row>
    <row r="1286" spans="3:76" ht="16.5" customHeight="1" x14ac:dyDescent="0.3">
      <c r="C1286" t="b">
        <v>1</v>
      </c>
      <c r="E1286" t="s">
        <v>211</v>
      </c>
      <c r="F1286">
        <v>202610150015</v>
      </c>
      <c r="G1286" s="21">
        <v>46310</v>
      </c>
      <c r="H1286" t="s">
        <v>82</v>
      </c>
      <c r="I1286" t="s">
        <v>83</v>
      </c>
      <c r="J1286" s="20" t="s">
        <v>212</v>
      </c>
      <c r="K1286" s="20" t="s">
        <v>213</v>
      </c>
      <c r="L1286" t="s">
        <v>403</v>
      </c>
      <c r="M1286" s="20" t="s">
        <v>403</v>
      </c>
      <c r="O1286" t="s">
        <v>404</v>
      </c>
      <c r="P1286" t="s">
        <v>1769</v>
      </c>
      <c r="R1286" t="b">
        <v>0</v>
      </c>
      <c r="S1286" t="s">
        <v>223</v>
      </c>
      <c r="T1286" t="s">
        <v>224</v>
      </c>
      <c r="U1286">
        <v>300</v>
      </c>
      <c r="V1286" t="s">
        <v>218</v>
      </c>
      <c r="W1286" t="s">
        <v>219</v>
      </c>
      <c r="X1286" t="s">
        <v>225</v>
      </c>
      <c r="Z1286" t="s">
        <v>84</v>
      </c>
      <c r="AA1286" s="1">
        <v>44400</v>
      </c>
      <c r="AB1286" s="1">
        <v>39960</v>
      </c>
      <c r="AC1286">
        <v>5</v>
      </c>
      <c r="AD1286" t="b">
        <v>1</v>
      </c>
      <c r="AE1286">
        <v>10</v>
      </c>
      <c r="AF1286" t="s">
        <v>9</v>
      </c>
      <c r="AG1286">
        <v>1</v>
      </c>
      <c r="AH1286" s="1">
        <v>39960</v>
      </c>
      <c r="AI1286" s="1">
        <v>181636</v>
      </c>
      <c r="AJ1286" s="1">
        <v>18164</v>
      </c>
      <c r="AK1286" s="1">
        <v>199800</v>
      </c>
      <c r="AL1286" s="2">
        <v>181636</v>
      </c>
      <c r="AM1286" s="2">
        <v>18164</v>
      </c>
      <c r="AN1286" s="22">
        <v>199800</v>
      </c>
      <c r="AP1286" t="s">
        <v>84</v>
      </c>
      <c r="AQ1286">
        <v>5</v>
      </c>
      <c r="AR1286" t="s">
        <v>221</v>
      </c>
      <c r="AS1286" t="s">
        <v>1064</v>
      </c>
      <c r="AT1286" t="b">
        <v>0</v>
      </c>
      <c r="AU1286" t="s">
        <v>81</v>
      </c>
      <c r="AW1286" t="s">
        <v>222</v>
      </c>
      <c r="AY1286" t="s">
        <v>85</v>
      </c>
      <c r="AZ1286" t="b">
        <v>0</v>
      </c>
      <c r="BE1286" t="b">
        <v>0</v>
      </c>
      <c r="BF1286" t="b">
        <v>0</v>
      </c>
      <c r="BI1286">
        <v>0</v>
      </c>
      <c r="BJ1286" s="20">
        <v>0</v>
      </c>
      <c r="BK1286" s="23">
        <v>199800</v>
      </c>
      <c r="BP1286" t="s">
        <v>181</v>
      </c>
      <c r="BS1286">
        <v>0</v>
      </c>
      <c r="BW1286" s="24" t="str">
        <f ca="1">VLOOKUP(BX1286,Data!B:D,3,0)</f>
        <v>김화니</v>
      </c>
      <c r="BX1286" s="24" t="str">
        <f>IFERROR(VLOOKUP(M1286, 할인점점포등록!E:I, 5, 0), M1286)</f>
        <v>티제이팜</v>
      </c>
    </row>
    <row r="1287" spans="3:76" ht="16.5" customHeight="1" x14ac:dyDescent="0.3">
      <c r="C1287" t="b">
        <v>1</v>
      </c>
      <c r="E1287" t="s">
        <v>211</v>
      </c>
      <c r="F1287">
        <v>202610150015</v>
      </c>
      <c r="G1287" s="21">
        <v>46310</v>
      </c>
      <c r="H1287" t="s">
        <v>82</v>
      </c>
      <c r="I1287" t="s">
        <v>83</v>
      </c>
      <c r="J1287" s="20" t="s">
        <v>212</v>
      </c>
      <c r="K1287" s="20" t="s">
        <v>213</v>
      </c>
      <c r="L1287" t="s">
        <v>403</v>
      </c>
      <c r="M1287" s="20" t="s">
        <v>403</v>
      </c>
      <c r="O1287" t="s">
        <v>404</v>
      </c>
      <c r="P1287" t="s">
        <v>1769</v>
      </c>
      <c r="R1287" t="b">
        <v>0</v>
      </c>
      <c r="S1287" t="s">
        <v>367</v>
      </c>
      <c r="T1287" t="s">
        <v>368</v>
      </c>
      <c r="U1287">
        <v>100</v>
      </c>
      <c r="V1287" t="s">
        <v>234</v>
      </c>
      <c r="W1287" t="s">
        <v>235</v>
      </c>
      <c r="X1287" t="s">
        <v>236</v>
      </c>
      <c r="Z1287" t="s">
        <v>84</v>
      </c>
      <c r="AA1287" s="1">
        <v>30000</v>
      </c>
      <c r="AB1287" s="1">
        <v>27000</v>
      </c>
      <c r="AC1287">
        <v>10</v>
      </c>
      <c r="AD1287" t="b">
        <v>1</v>
      </c>
      <c r="AE1287">
        <v>10</v>
      </c>
      <c r="AF1287" t="s">
        <v>9</v>
      </c>
      <c r="AG1287">
        <v>1</v>
      </c>
      <c r="AH1287" s="1">
        <v>27000</v>
      </c>
      <c r="AI1287" s="1">
        <v>245455</v>
      </c>
      <c r="AJ1287" s="1">
        <v>24545</v>
      </c>
      <c r="AK1287" s="1">
        <v>270000</v>
      </c>
      <c r="AL1287" s="2">
        <v>245455</v>
      </c>
      <c r="AM1287" s="2">
        <v>24545</v>
      </c>
      <c r="AN1287" s="22">
        <v>270000</v>
      </c>
      <c r="AP1287" t="s">
        <v>84</v>
      </c>
      <c r="AQ1287">
        <v>10</v>
      </c>
      <c r="AR1287" t="s">
        <v>221</v>
      </c>
      <c r="AS1287">
        <v>25003</v>
      </c>
      <c r="AT1287" t="b">
        <v>0</v>
      </c>
      <c r="AU1287" t="s">
        <v>81</v>
      </c>
      <c r="AW1287" t="s">
        <v>222</v>
      </c>
      <c r="AY1287" t="s">
        <v>85</v>
      </c>
      <c r="AZ1287" t="b">
        <v>0</v>
      </c>
      <c r="BE1287" t="b">
        <v>0</v>
      </c>
      <c r="BF1287" t="b">
        <v>0</v>
      </c>
      <c r="BI1287">
        <v>0</v>
      </c>
      <c r="BJ1287" s="20">
        <v>0</v>
      </c>
      <c r="BK1287" s="23">
        <v>270000</v>
      </c>
      <c r="BP1287" t="s">
        <v>181</v>
      </c>
      <c r="BS1287">
        <v>0</v>
      </c>
      <c r="BW1287" s="24" t="str">
        <f ca="1">VLOOKUP(BX1287,Data!B:D,3,0)</f>
        <v>김화니</v>
      </c>
      <c r="BX1287" s="24" t="str">
        <f>IFERROR(VLOOKUP(M1287, 할인점점포등록!E:I, 5, 0), M1287)</f>
        <v>티제이팜</v>
      </c>
    </row>
    <row r="1288" spans="3:76" ht="16.5" customHeight="1" x14ac:dyDescent="0.3">
      <c r="C1288" t="b">
        <v>1</v>
      </c>
      <c r="E1288" t="s">
        <v>211</v>
      </c>
      <c r="F1288">
        <v>202610150015</v>
      </c>
      <c r="G1288" s="21">
        <v>46310</v>
      </c>
      <c r="H1288" t="s">
        <v>82</v>
      </c>
      <c r="I1288" t="s">
        <v>83</v>
      </c>
      <c r="J1288" s="20" t="s">
        <v>212</v>
      </c>
      <c r="K1288" s="20" t="s">
        <v>213</v>
      </c>
      <c r="L1288" t="s">
        <v>403</v>
      </c>
      <c r="M1288" s="20" t="s">
        <v>403</v>
      </c>
      <c r="O1288" t="s">
        <v>404</v>
      </c>
      <c r="P1288" t="s">
        <v>1769</v>
      </c>
      <c r="R1288" t="b">
        <v>0</v>
      </c>
      <c r="S1288" t="s">
        <v>254</v>
      </c>
      <c r="T1288" t="s">
        <v>255</v>
      </c>
      <c r="U1288">
        <v>10</v>
      </c>
      <c r="V1288" t="s">
        <v>218</v>
      </c>
      <c r="W1288" t="s">
        <v>256</v>
      </c>
      <c r="X1288" t="s">
        <v>257</v>
      </c>
      <c r="Z1288" t="s">
        <v>84</v>
      </c>
      <c r="AA1288" s="1">
        <v>6780</v>
      </c>
      <c r="AB1288" s="1">
        <v>6102</v>
      </c>
      <c r="AC1288">
        <v>30</v>
      </c>
      <c r="AD1288" t="b">
        <v>1</v>
      </c>
      <c r="AE1288">
        <v>10</v>
      </c>
      <c r="AF1288" t="s">
        <v>9</v>
      </c>
      <c r="AG1288">
        <v>1</v>
      </c>
      <c r="AH1288" s="1">
        <v>6102</v>
      </c>
      <c r="AI1288" s="1">
        <v>166418</v>
      </c>
      <c r="AJ1288" s="1">
        <v>16642</v>
      </c>
      <c r="AK1288" s="1">
        <v>183060</v>
      </c>
      <c r="AL1288" s="2">
        <v>166418</v>
      </c>
      <c r="AM1288" s="2">
        <v>16642</v>
      </c>
      <c r="AN1288" s="22">
        <v>183060</v>
      </c>
      <c r="AP1288" t="s">
        <v>84</v>
      </c>
      <c r="AQ1288">
        <v>30</v>
      </c>
      <c r="AR1288" t="s">
        <v>221</v>
      </c>
      <c r="AS1288">
        <v>25005</v>
      </c>
      <c r="AT1288" t="b">
        <v>0</v>
      </c>
      <c r="AU1288" t="s">
        <v>81</v>
      </c>
      <c r="AW1288" t="s">
        <v>222</v>
      </c>
      <c r="AY1288" t="s">
        <v>85</v>
      </c>
      <c r="AZ1288" t="b">
        <v>0</v>
      </c>
      <c r="BE1288" t="b">
        <v>0</v>
      </c>
      <c r="BF1288" t="b">
        <v>0</v>
      </c>
      <c r="BI1288">
        <v>0</v>
      </c>
      <c r="BJ1288" s="20">
        <v>0</v>
      </c>
      <c r="BK1288" s="23">
        <v>183060</v>
      </c>
      <c r="BP1288" t="s">
        <v>181</v>
      </c>
      <c r="BS1288">
        <v>0</v>
      </c>
      <c r="BW1288" s="24" t="str">
        <f ca="1">VLOOKUP(BX1288,Data!B:D,3,0)</f>
        <v>김화니</v>
      </c>
      <c r="BX1288" s="24" t="str">
        <f>IFERROR(VLOOKUP(M1288, 할인점점포등록!E:I, 5, 0), M1288)</f>
        <v>티제이팜</v>
      </c>
    </row>
    <row r="1289" spans="3:76" ht="16.5" customHeight="1" x14ac:dyDescent="0.3">
      <c r="C1289" t="b">
        <v>1</v>
      </c>
      <c r="E1289" t="s">
        <v>211</v>
      </c>
      <c r="F1289">
        <v>202610150015</v>
      </c>
      <c r="G1289" s="21">
        <v>46310</v>
      </c>
      <c r="H1289" t="s">
        <v>82</v>
      </c>
      <c r="I1289" t="s">
        <v>83</v>
      </c>
      <c r="J1289" s="20" t="s">
        <v>212</v>
      </c>
      <c r="K1289" s="20" t="s">
        <v>213</v>
      </c>
      <c r="L1289" t="s">
        <v>403</v>
      </c>
      <c r="M1289" s="20" t="s">
        <v>403</v>
      </c>
      <c r="O1289" t="s">
        <v>404</v>
      </c>
      <c r="P1289" t="s">
        <v>1769</v>
      </c>
      <c r="R1289" t="b">
        <v>0</v>
      </c>
      <c r="S1289" t="s">
        <v>312</v>
      </c>
      <c r="T1289" t="s">
        <v>313</v>
      </c>
      <c r="U1289">
        <v>100</v>
      </c>
      <c r="V1289" t="s">
        <v>234</v>
      </c>
      <c r="W1289" t="s">
        <v>235</v>
      </c>
      <c r="X1289" t="s">
        <v>236</v>
      </c>
      <c r="Z1289" t="s">
        <v>84</v>
      </c>
      <c r="AA1289" s="1">
        <v>37000</v>
      </c>
      <c r="AB1289" s="1">
        <v>33300</v>
      </c>
      <c r="AC1289">
        <v>5</v>
      </c>
      <c r="AD1289" t="b">
        <v>1</v>
      </c>
      <c r="AE1289">
        <v>10</v>
      </c>
      <c r="AF1289" t="s">
        <v>9</v>
      </c>
      <c r="AG1289">
        <v>1</v>
      </c>
      <c r="AH1289" s="1">
        <v>33300</v>
      </c>
      <c r="AI1289" s="1">
        <v>151364</v>
      </c>
      <c r="AJ1289" s="1">
        <v>15136</v>
      </c>
      <c r="AK1289" s="1">
        <v>166500</v>
      </c>
      <c r="AL1289" s="2">
        <v>151364</v>
      </c>
      <c r="AM1289" s="2">
        <v>15136</v>
      </c>
      <c r="AN1289" s="22">
        <v>166500</v>
      </c>
      <c r="AP1289" t="s">
        <v>84</v>
      </c>
      <c r="AQ1289">
        <v>5</v>
      </c>
      <c r="AR1289" t="s">
        <v>221</v>
      </c>
      <c r="AS1289">
        <v>25004</v>
      </c>
      <c r="AT1289" t="b">
        <v>0</v>
      </c>
      <c r="AU1289" t="s">
        <v>81</v>
      </c>
      <c r="AW1289" t="s">
        <v>222</v>
      </c>
      <c r="AY1289" t="s">
        <v>85</v>
      </c>
      <c r="AZ1289" t="b">
        <v>0</v>
      </c>
      <c r="BE1289" t="b">
        <v>0</v>
      </c>
      <c r="BF1289" t="b">
        <v>0</v>
      </c>
      <c r="BI1289">
        <v>0</v>
      </c>
      <c r="BJ1289" s="20">
        <v>0</v>
      </c>
      <c r="BK1289" s="23">
        <v>166500</v>
      </c>
      <c r="BP1289" t="s">
        <v>181</v>
      </c>
      <c r="BS1289">
        <v>0</v>
      </c>
      <c r="BW1289" s="24" t="str">
        <f ca="1">VLOOKUP(BX1289,Data!B:D,3,0)</f>
        <v>김화니</v>
      </c>
      <c r="BX1289" s="24" t="str">
        <f>IFERROR(VLOOKUP(M1289, 할인점점포등록!E:I, 5, 0), M1289)</f>
        <v>티제이팜</v>
      </c>
    </row>
    <row r="1290" spans="3:76" ht="16.5" customHeight="1" x14ac:dyDescent="0.3">
      <c r="C1290" t="b">
        <v>1</v>
      </c>
      <c r="E1290" t="s">
        <v>211</v>
      </c>
      <c r="F1290">
        <v>202610150015</v>
      </c>
      <c r="G1290" s="21">
        <v>46310</v>
      </c>
      <c r="H1290" t="s">
        <v>82</v>
      </c>
      <c r="I1290" t="s">
        <v>83</v>
      </c>
      <c r="J1290" s="20" t="s">
        <v>212</v>
      </c>
      <c r="K1290" s="20" t="s">
        <v>213</v>
      </c>
      <c r="L1290" t="s">
        <v>403</v>
      </c>
      <c r="M1290" s="20" t="s">
        <v>403</v>
      </c>
      <c r="O1290" t="s">
        <v>404</v>
      </c>
      <c r="P1290" t="s">
        <v>1769</v>
      </c>
      <c r="R1290" t="b">
        <v>0</v>
      </c>
      <c r="S1290" t="s">
        <v>276</v>
      </c>
      <c r="T1290" t="s">
        <v>275</v>
      </c>
      <c r="U1290">
        <v>30</v>
      </c>
      <c r="V1290" t="s">
        <v>218</v>
      </c>
      <c r="W1290" t="s">
        <v>219</v>
      </c>
      <c r="X1290" t="s">
        <v>225</v>
      </c>
      <c r="Z1290" t="s">
        <v>84</v>
      </c>
      <c r="AA1290" s="1">
        <v>5610</v>
      </c>
      <c r="AB1290" s="1">
        <v>5049</v>
      </c>
      <c r="AC1290">
        <v>10</v>
      </c>
      <c r="AD1290" t="b">
        <v>1</v>
      </c>
      <c r="AE1290">
        <v>10</v>
      </c>
      <c r="AF1290" t="s">
        <v>9</v>
      </c>
      <c r="AG1290">
        <v>1</v>
      </c>
      <c r="AH1290" s="1">
        <v>5049</v>
      </c>
      <c r="AI1290" s="1">
        <v>45900</v>
      </c>
      <c r="AJ1290" s="1">
        <v>4590</v>
      </c>
      <c r="AK1290" s="1">
        <v>50490</v>
      </c>
      <c r="AL1290" s="2">
        <v>45900</v>
      </c>
      <c r="AM1290" s="2">
        <v>4590</v>
      </c>
      <c r="AN1290" s="22">
        <v>50490</v>
      </c>
      <c r="AP1290" t="s">
        <v>84</v>
      </c>
      <c r="AQ1290">
        <v>10</v>
      </c>
      <c r="AR1290" t="s">
        <v>221</v>
      </c>
      <c r="AS1290" t="s">
        <v>277</v>
      </c>
      <c r="AT1290" t="b">
        <v>0</v>
      </c>
      <c r="AU1290" t="s">
        <v>81</v>
      </c>
      <c r="AW1290" t="s">
        <v>222</v>
      </c>
      <c r="AY1290" t="s">
        <v>85</v>
      </c>
      <c r="AZ1290" t="b">
        <v>0</v>
      </c>
      <c r="BE1290" t="b">
        <v>0</v>
      </c>
      <c r="BF1290" t="b">
        <v>0</v>
      </c>
      <c r="BI1290">
        <v>0</v>
      </c>
      <c r="BJ1290" s="20">
        <v>0</v>
      </c>
      <c r="BK1290" s="23">
        <v>50490</v>
      </c>
      <c r="BP1290" t="s">
        <v>181</v>
      </c>
      <c r="BS1290">
        <v>0</v>
      </c>
      <c r="BW1290" s="24" t="str">
        <f ca="1">VLOOKUP(BX1290,Data!B:D,3,0)</f>
        <v>김화니</v>
      </c>
      <c r="BX1290" s="24" t="str">
        <f>IFERROR(VLOOKUP(M1290, 할인점점포등록!E:I, 5, 0), M1290)</f>
        <v>티제이팜</v>
      </c>
    </row>
    <row r="1291" spans="3:76" ht="16.5" customHeight="1" x14ac:dyDescent="0.3">
      <c r="C1291" t="b">
        <v>1</v>
      </c>
      <c r="E1291" t="s">
        <v>211</v>
      </c>
      <c r="F1291">
        <v>202610150015</v>
      </c>
      <c r="G1291" s="21">
        <v>46310</v>
      </c>
      <c r="H1291" t="s">
        <v>82</v>
      </c>
      <c r="I1291" t="s">
        <v>83</v>
      </c>
      <c r="J1291" s="20" t="s">
        <v>212</v>
      </c>
      <c r="K1291" s="20" t="s">
        <v>213</v>
      </c>
      <c r="L1291" t="s">
        <v>403</v>
      </c>
      <c r="M1291" s="20" t="s">
        <v>403</v>
      </c>
      <c r="O1291" t="s">
        <v>404</v>
      </c>
      <c r="P1291" t="s">
        <v>1769</v>
      </c>
      <c r="R1291" t="b">
        <v>0</v>
      </c>
      <c r="S1291" t="s">
        <v>272</v>
      </c>
      <c r="T1291" t="s">
        <v>230</v>
      </c>
      <c r="U1291">
        <v>300</v>
      </c>
      <c r="V1291" t="s">
        <v>218</v>
      </c>
      <c r="W1291" t="s">
        <v>219</v>
      </c>
      <c r="X1291" t="s">
        <v>225</v>
      </c>
      <c r="Z1291" t="s">
        <v>84</v>
      </c>
      <c r="AA1291" s="1">
        <v>37500</v>
      </c>
      <c r="AB1291" s="1">
        <v>33750</v>
      </c>
      <c r="AC1291">
        <v>10</v>
      </c>
      <c r="AD1291" t="b">
        <v>1</v>
      </c>
      <c r="AE1291">
        <v>10</v>
      </c>
      <c r="AF1291" t="s">
        <v>9</v>
      </c>
      <c r="AG1291">
        <v>1</v>
      </c>
      <c r="AH1291" s="1">
        <v>33750</v>
      </c>
      <c r="AI1291" s="1">
        <v>306818</v>
      </c>
      <c r="AJ1291" s="1">
        <v>30682</v>
      </c>
      <c r="AK1291" s="1">
        <v>337500</v>
      </c>
      <c r="AL1291" s="2">
        <v>306818</v>
      </c>
      <c r="AM1291" s="2">
        <v>30682</v>
      </c>
      <c r="AN1291" s="22">
        <v>337500</v>
      </c>
      <c r="AP1291" t="s">
        <v>84</v>
      </c>
      <c r="AQ1291">
        <v>10</v>
      </c>
      <c r="AR1291" t="s">
        <v>221</v>
      </c>
      <c r="AS1291" t="s">
        <v>1049</v>
      </c>
      <c r="AT1291" t="b">
        <v>0</v>
      </c>
      <c r="AU1291" t="s">
        <v>81</v>
      </c>
      <c r="AW1291" t="s">
        <v>222</v>
      </c>
      <c r="AY1291" t="s">
        <v>85</v>
      </c>
      <c r="AZ1291" t="b">
        <v>0</v>
      </c>
      <c r="BE1291" t="b">
        <v>0</v>
      </c>
      <c r="BF1291" t="b">
        <v>0</v>
      </c>
      <c r="BI1291">
        <v>0</v>
      </c>
      <c r="BJ1291" s="20">
        <v>0</v>
      </c>
      <c r="BK1291" s="23">
        <v>337500</v>
      </c>
      <c r="BP1291" t="s">
        <v>181</v>
      </c>
      <c r="BS1291">
        <v>0</v>
      </c>
      <c r="BW1291" s="24" t="str">
        <f ca="1">VLOOKUP(BX1291,Data!B:D,3,0)</f>
        <v>김화니</v>
      </c>
      <c r="BX1291" s="24" t="str">
        <f>IFERROR(VLOOKUP(M1291, 할인점점포등록!E:I, 5, 0), M1291)</f>
        <v>티제이팜</v>
      </c>
    </row>
    <row r="1292" spans="3:76" ht="16.5" customHeight="1" x14ac:dyDescent="0.3">
      <c r="C1292" t="b">
        <v>1</v>
      </c>
      <c r="E1292" t="s">
        <v>211</v>
      </c>
      <c r="F1292">
        <v>202610150015</v>
      </c>
      <c r="G1292" s="21">
        <v>46310</v>
      </c>
      <c r="H1292" t="s">
        <v>82</v>
      </c>
      <c r="I1292" t="s">
        <v>83</v>
      </c>
      <c r="J1292" s="20" t="s">
        <v>212</v>
      </c>
      <c r="K1292" s="20" t="s">
        <v>213</v>
      </c>
      <c r="L1292" t="s">
        <v>403</v>
      </c>
      <c r="M1292" s="20" t="s">
        <v>403</v>
      </c>
      <c r="O1292" t="s">
        <v>404</v>
      </c>
      <c r="P1292" t="s">
        <v>1769</v>
      </c>
      <c r="R1292" t="b">
        <v>0</v>
      </c>
      <c r="S1292" t="s">
        <v>229</v>
      </c>
      <c r="T1292" t="s">
        <v>230</v>
      </c>
      <c r="U1292">
        <v>30</v>
      </c>
      <c r="V1292" t="s">
        <v>218</v>
      </c>
      <c r="W1292" t="s">
        <v>219</v>
      </c>
      <c r="X1292" t="s">
        <v>225</v>
      </c>
      <c r="Z1292" t="s">
        <v>84</v>
      </c>
      <c r="AA1292" s="1">
        <v>3750</v>
      </c>
      <c r="AB1292" s="1">
        <v>3375</v>
      </c>
      <c r="AC1292">
        <v>20</v>
      </c>
      <c r="AD1292" t="b">
        <v>1</v>
      </c>
      <c r="AE1292">
        <v>10</v>
      </c>
      <c r="AF1292" t="s">
        <v>9</v>
      </c>
      <c r="AG1292">
        <v>1</v>
      </c>
      <c r="AH1292" s="1">
        <v>3375</v>
      </c>
      <c r="AI1292" s="1">
        <v>61364</v>
      </c>
      <c r="AJ1292" s="1">
        <v>6136</v>
      </c>
      <c r="AK1292" s="1">
        <v>67500</v>
      </c>
      <c r="AL1292" s="2">
        <v>61364</v>
      </c>
      <c r="AM1292" s="2">
        <v>6136</v>
      </c>
      <c r="AN1292" s="22">
        <v>67500</v>
      </c>
      <c r="AP1292" t="s">
        <v>84</v>
      </c>
      <c r="AQ1292">
        <v>20</v>
      </c>
      <c r="AR1292" t="s">
        <v>221</v>
      </c>
      <c r="AS1292" t="s">
        <v>231</v>
      </c>
      <c r="AT1292" t="b">
        <v>0</v>
      </c>
      <c r="AU1292" t="s">
        <v>81</v>
      </c>
      <c r="AW1292" t="s">
        <v>222</v>
      </c>
      <c r="AY1292" t="s">
        <v>85</v>
      </c>
      <c r="AZ1292" t="b">
        <v>0</v>
      </c>
      <c r="BE1292" t="b">
        <v>0</v>
      </c>
      <c r="BF1292" t="b">
        <v>0</v>
      </c>
      <c r="BI1292">
        <v>0</v>
      </c>
      <c r="BJ1292" s="20">
        <v>0</v>
      </c>
      <c r="BK1292" s="23">
        <v>67500</v>
      </c>
      <c r="BP1292" t="s">
        <v>181</v>
      </c>
      <c r="BS1292">
        <v>0</v>
      </c>
      <c r="BW1292" s="24" t="str">
        <f ca="1">VLOOKUP(BX1292,Data!B:D,3,0)</f>
        <v>김화니</v>
      </c>
      <c r="BX1292" s="24" t="str">
        <f>IFERROR(VLOOKUP(M1292, 할인점점포등록!E:I, 5, 0), M1292)</f>
        <v>티제이팜</v>
      </c>
    </row>
    <row r="1293" spans="3:76" ht="16.5" customHeight="1" x14ac:dyDescent="0.3">
      <c r="C1293" t="b">
        <v>1</v>
      </c>
      <c r="E1293" t="s">
        <v>211</v>
      </c>
      <c r="F1293">
        <v>202610150015</v>
      </c>
      <c r="G1293" s="21">
        <v>46310</v>
      </c>
      <c r="H1293" t="s">
        <v>82</v>
      </c>
      <c r="I1293" t="s">
        <v>83</v>
      </c>
      <c r="J1293" s="20" t="s">
        <v>212</v>
      </c>
      <c r="K1293" s="20" t="s">
        <v>213</v>
      </c>
      <c r="L1293" t="s">
        <v>403</v>
      </c>
      <c r="M1293" s="20" t="s">
        <v>403</v>
      </c>
      <c r="O1293" t="s">
        <v>404</v>
      </c>
      <c r="P1293" t="s">
        <v>1769</v>
      </c>
      <c r="R1293" t="b">
        <v>0</v>
      </c>
      <c r="S1293" t="s">
        <v>397</v>
      </c>
      <c r="T1293" t="s">
        <v>329</v>
      </c>
      <c r="U1293">
        <v>30</v>
      </c>
      <c r="V1293" t="s">
        <v>234</v>
      </c>
      <c r="W1293" t="s">
        <v>235</v>
      </c>
      <c r="X1293" t="s">
        <v>330</v>
      </c>
      <c r="Z1293" t="s">
        <v>84</v>
      </c>
      <c r="AA1293" s="1">
        <v>11160</v>
      </c>
      <c r="AB1293" s="1">
        <v>10044</v>
      </c>
      <c r="AC1293">
        <v>5</v>
      </c>
      <c r="AD1293" t="b">
        <v>1</v>
      </c>
      <c r="AE1293">
        <v>10</v>
      </c>
      <c r="AF1293" t="s">
        <v>9</v>
      </c>
      <c r="AG1293">
        <v>1</v>
      </c>
      <c r="AH1293" s="1">
        <v>10044</v>
      </c>
      <c r="AI1293" s="1">
        <v>45655</v>
      </c>
      <c r="AJ1293" s="1">
        <v>4565</v>
      </c>
      <c r="AK1293" s="1">
        <v>50220</v>
      </c>
      <c r="AL1293" s="2">
        <v>45655</v>
      </c>
      <c r="AM1293" s="2">
        <v>4565</v>
      </c>
      <c r="AN1293" s="22">
        <v>50220</v>
      </c>
      <c r="AP1293" t="s">
        <v>84</v>
      </c>
      <c r="AQ1293">
        <v>5</v>
      </c>
      <c r="AR1293" t="s">
        <v>221</v>
      </c>
      <c r="AS1293">
        <v>24003</v>
      </c>
      <c r="AT1293" t="b">
        <v>0</v>
      </c>
      <c r="AU1293" t="s">
        <v>81</v>
      </c>
      <c r="AW1293" t="s">
        <v>222</v>
      </c>
      <c r="AY1293" t="s">
        <v>85</v>
      </c>
      <c r="AZ1293" t="b">
        <v>0</v>
      </c>
      <c r="BE1293" t="b">
        <v>0</v>
      </c>
      <c r="BF1293" t="b">
        <v>0</v>
      </c>
      <c r="BI1293">
        <v>0</v>
      </c>
      <c r="BJ1293" s="20">
        <v>0</v>
      </c>
      <c r="BK1293" s="23">
        <v>50220</v>
      </c>
      <c r="BP1293" t="s">
        <v>181</v>
      </c>
      <c r="BS1293">
        <v>0</v>
      </c>
      <c r="BW1293" s="24" t="str">
        <f ca="1">VLOOKUP(BX1293,Data!B:D,3,0)</f>
        <v>김화니</v>
      </c>
      <c r="BX1293" s="24" t="str">
        <f>IFERROR(VLOOKUP(M1293, 할인점점포등록!E:I, 5, 0), M1293)</f>
        <v>티제이팜</v>
      </c>
    </row>
    <row r="1294" spans="3:76" ht="16.5" customHeight="1" x14ac:dyDescent="0.3">
      <c r="C1294" t="b">
        <v>1</v>
      </c>
      <c r="E1294" t="s">
        <v>211</v>
      </c>
      <c r="F1294">
        <v>202610150015</v>
      </c>
      <c r="G1294" s="21">
        <v>46310</v>
      </c>
      <c r="H1294" t="s">
        <v>82</v>
      </c>
      <c r="I1294" t="s">
        <v>83</v>
      </c>
      <c r="J1294" s="20" t="s">
        <v>212</v>
      </c>
      <c r="K1294" s="20" t="s">
        <v>213</v>
      </c>
      <c r="L1294" t="s">
        <v>403</v>
      </c>
      <c r="M1294" s="20" t="s">
        <v>403</v>
      </c>
      <c r="O1294" t="s">
        <v>404</v>
      </c>
      <c r="P1294" t="s">
        <v>1769</v>
      </c>
      <c r="R1294" t="b">
        <v>0</v>
      </c>
      <c r="S1294" t="s">
        <v>305</v>
      </c>
      <c r="T1294" t="s">
        <v>306</v>
      </c>
      <c r="U1294">
        <v>1</v>
      </c>
      <c r="V1294" t="s">
        <v>218</v>
      </c>
      <c r="W1294" t="s">
        <v>256</v>
      </c>
      <c r="X1294" t="s">
        <v>257</v>
      </c>
      <c r="Z1294" t="s">
        <v>84</v>
      </c>
      <c r="AA1294" s="1">
        <v>8000</v>
      </c>
      <c r="AB1294" s="1">
        <v>7200</v>
      </c>
      <c r="AC1294">
        <v>24</v>
      </c>
      <c r="AD1294" t="b">
        <v>1</v>
      </c>
      <c r="AE1294">
        <v>10</v>
      </c>
      <c r="AF1294" t="s">
        <v>9</v>
      </c>
      <c r="AG1294">
        <v>1</v>
      </c>
      <c r="AH1294" s="1">
        <v>7200</v>
      </c>
      <c r="AI1294" s="1">
        <v>157091</v>
      </c>
      <c r="AJ1294" s="1">
        <v>15709</v>
      </c>
      <c r="AK1294" s="1">
        <v>172800</v>
      </c>
      <c r="AL1294" s="2">
        <v>157091</v>
      </c>
      <c r="AM1294" s="2">
        <v>15709</v>
      </c>
      <c r="AN1294" s="22">
        <v>172800</v>
      </c>
      <c r="AP1294" t="s">
        <v>84</v>
      </c>
      <c r="AQ1294">
        <v>24</v>
      </c>
      <c r="AR1294" t="s">
        <v>221</v>
      </c>
      <c r="AS1294">
        <v>26001</v>
      </c>
      <c r="AT1294" t="b">
        <v>0</v>
      </c>
      <c r="AU1294" t="s">
        <v>81</v>
      </c>
      <c r="AW1294" t="s">
        <v>222</v>
      </c>
      <c r="AY1294" t="s">
        <v>85</v>
      </c>
      <c r="AZ1294" t="b">
        <v>0</v>
      </c>
      <c r="BE1294" t="b">
        <v>0</v>
      </c>
      <c r="BF1294" t="b">
        <v>0</v>
      </c>
      <c r="BI1294">
        <v>0</v>
      </c>
      <c r="BJ1294" s="20">
        <v>0</v>
      </c>
      <c r="BK1294" s="23">
        <v>172800</v>
      </c>
      <c r="BP1294" t="s">
        <v>181</v>
      </c>
      <c r="BS1294">
        <v>0</v>
      </c>
      <c r="BW1294" s="24" t="str">
        <f ca="1">VLOOKUP(BX1294,Data!B:D,3,0)</f>
        <v>김화니</v>
      </c>
      <c r="BX1294" s="24" t="str">
        <f>IFERROR(VLOOKUP(M1294, 할인점점포등록!E:I, 5, 0), M1294)</f>
        <v>티제이팜</v>
      </c>
    </row>
    <row r="1295" spans="3:76" ht="16.5" customHeight="1" x14ac:dyDescent="0.3">
      <c r="C1295" t="b">
        <v>1</v>
      </c>
      <c r="E1295" t="s">
        <v>211</v>
      </c>
      <c r="F1295">
        <v>202610150016</v>
      </c>
      <c r="G1295" s="21">
        <v>46310</v>
      </c>
      <c r="H1295" t="s">
        <v>82</v>
      </c>
      <c r="I1295" t="s">
        <v>83</v>
      </c>
      <c r="J1295" s="20" t="s">
        <v>212</v>
      </c>
      <c r="K1295" s="20" t="s">
        <v>213</v>
      </c>
      <c r="L1295" t="s">
        <v>417</v>
      </c>
      <c r="M1295" s="20" t="s">
        <v>417</v>
      </c>
      <c r="O1295" t="s">
        <v>418</v>
      </c>
      <c r="P1295" t="s">
        <v>417</v>
      </c>
      <c r="R1295" t="b">
        <v>0</v>
      </c>
      <c r="S1295" t="s">
        <v>423</v>
      </c>
      <c r="T1295" t="s">
        <v>424</v>
      </c>
      <c r="U1295">
        <v>28</v>
      </c>
      <c r="V1295" t="s">
        <v>234</v>
      </c>
      <c r="W1295" t="s">
        <v>235</v>
      </c>
      <c r="X1295" t="s">
        <v>236</v>
      </c>
      <c r="Z1295" t="s">
        <v>84</v>
      </c>
      <c r="AA1295" s="1">
        <v>30800</v>
      </c>
      <c r="AB1295" s="1">
        <v>27720</v>
      </c>
      <c r="AC1295">
        <v>30</v>
      </c>
      <c r="AD1295" t="b">
        <v>1</v>
      </c>
      <c r="AE1295">
        <v>10</v>
      </c>
      <c r="AF1295" t="s">
        <v>9</v>
      </c>
      <c r="AG1295">
        <v>1</v>
      </c>
      <c r="AH1295" s="1">
        <v>27720</v>
      </c>
      <c r="AI1295" s="1">
        <v>756000</v>
      </c>
      <c r="AJ1295" s="1">
        <v>75600</v>
      </c>
      <c r="AK1295" s="1">
        <v>831600</v>
      </c>
      <c r="AL1295" s="2">
        <v>756000</v>
      </c>
      <c r="AM1295" s="2">
        <v>75600</v>
      </c>
      <c r="AN1295" s="22">
        <v>831600</v>
      </c>
      <c r="AP1295" t="s">
        <v>84</v>
      </c>
      <c r="AQ1295">
        <v>30</v>
      </c>
      <c r="AR1295" t="s">
        <v>221</v>
      </c>
      <c r="AS1295">
        <v>26001</v>
      </c>
      <c r="AT1295" t="b">
        <v>0</v>
      </c>
      <c r="AU1295" t="s">
        <v>81</v>
      </c>
      <c r="AW1295" t="s">
        <v>222</v>
      </c>
      <c r="AY1295" t="s">
        <v>85</v>
      </c>
      <c r="AZ1295" t="b">
        <v>0</v>
      </c>
      <c r="BE1295" t="b">
        <v>0</v>
      </c>
      <c r="BF1295" t="b">
        <v>0</v>
      </c>
      <c r="BI1295">
        <v>0</v>
      </c>
      <c r="BJ1295" s="20">
        <v>0</v>
      </c>
      <c r="BK1295" s="23">
        <v>831600</v>
      </c>
      <c r="BP1295" t="s">
        <v>181</v>
      </c>
      <c r="BS1295">
        <v>0</v>
      </c>
      <c r="BW1295" s="24" t="str">
        <f ca="1">VLOOKUP(BX1295,Data!B:D,3,0)</f>
        <v>김화니</v>
      </c>
      <c r="BX1295" s="24" t="str">
        <f>IFERROR(VLOOKUP(M1295, 할인점점포등록!E:I, 5, 0), M1295)</f>
        <v>태전약품판매</v>
      </c>
    </row>
    <row r="1296" spans="3:76" ht="16.5" customHeight="1" x14ac:dyDescent="0.3">
      <c r="C1296" t="b">
        <v>1</v>
      </c>
      <c r="E1296" t="s">
        <v>211</v>
      </c>
      <c r="F1296">
        <v>202610150016</v>
      </c>
      <c r="G1296" s="21">
        <v>46310</v>
      </c>
      <c r="H1296" t="s">
        <v>82</v>
      </c>
      <c r="I1296" t="s">
        <v>83</v>
      </c>
      <c r="J1296" s="20" t="s">
        <v>212</v>
      </c>
      <c r="K1296" s="20" t="s">
        <v>213</v>
      </c>
      <c r="L1296" t="s">
        <v>417</v>
      </c>
      <c r="M1296" s="20" t="s">
        <v>417</v>
      </c>
      <c r="O1296" t="s">
        <v>418</v>
      </c>
      <c r="P1296" t="s">
        <v>417</v>
      </c>
      <c r="R1296" t="b">
        <v>0</v>
      </c>
      <c r="S1296" t="s">
        <v>453</v>
      </c>
      <c r="T1296" t="s">
        <v>454</v>
      </c>
      <c r="U1296">
        <v>30</v>
      </c>
      <c r="V1296" t="s">
        <v>234</v>
      </c>
      <c r="W1296" t="s">
        <v>235</v>
      </c>
      <c r="X1296" t="s">
        <v>446</v>
      </c>
      <c r="Z1296" t="s">
        <v>84</v>
      </c>
      <c r="AA1296" s="1">
        <v>18900</v>
      </c>
      <c r="AB1296" s="1">
        <v>17010</v>
      </c>
      <c r="AC1296">
        <v>10</v>
      </c>
      <c r="AD1296" t="b">
        <v>1</v>
      </c>
      <c r="AE1296">
        <v>10</v>
      </c>
      <c r="AF1296" t="s">
        <v>9</v>
      </c>
      <c r="AG1296">
        <v>1</v>
      </c>
      <c r="AH1296" s="1">
        <v>17010</v>
      </c>
      <c r="AI1296" s="1">
        <v>154636</v>
      </c>
      <c r="AJ1296" s="1">
        <v>15464</v>
      </c>
      <c r="AK1296" s="1">
        <v>170100</v>
      </c>
      <c r="AL1296" s="2">
        <v>154636</v>
      </c>
      <c r="AM1296" s="2">
        <v>15464</v>
      </c>
      <c r="AN1296" s="22">
        <v>170100</v>
      </c>
      <c r="AP1296" t="s">
        <v>84</v>
      </c>
      <c r="AQ1296">
        <v>10</v>
      </c>
      <c r="AR1296" t="s">
        <v>221</v>
      </c>
      <c r="AS1296">
        <v>24002</v>
      </c>
      <c r="AT1296" t="b">
        <v>0</v>
      </c>
      <c r="AU1296" t="s">
        <v>81</v>
      </c>
      <c r="AW1296" t="s">
        <v>222</v>
      </c>
      <c r="AY1296" t="s">
        <v>85</v>
      </c>
      <c r="AZ1296" t="b">
        <v>0</v>
      </c>
      <c r="BE1296" t="b">
        <v>0</v>
      </c>
      <c r="BF1296" t="b">
        <v>0</v>
      </c>
      <c r="BI1296">
        <v>0</v>
      </c>
      <c r="BJ1296" s="20">
        <v>0</v>
      </c>
      <c r="BK1296" s="23">
        <v>170100</v>
      </c>
      <c r="BP1296" t="s">
        <v>181</v>
      </c>
      <c r="BS1296">
        <v>0</v>
      </c>
      <c r="BW1296" s="24" t="str">
        <f ca="1">VLOOKUP(BX1296,Data!B:D,3,0)</f>
        <v>김화니</v>
      </c>
      <c r="BX1296" s="24" t="str">
        <f>IFERROR(VLOOKUP(M1296, 할인점점포등록!E:I, 5, 0), M1296)</f>
        <v>태전약품판매</v>
      </c>
    </row>
    <row r="1297" spans="3:76" ht="16.5" customHeight="1" x14ac:dyDescent="0.3">
      <c r="C1297" t="b">
        <v>1</v>
      </c>
      <c r="E1297" t="s">
        <v>211</v>
      </c>
      <c r="F1297">
        <v>202610150016</v>
      </c>
      <c r="G1297" s="21">
        <v>46310</v>
      </c>
      <c r="H1297" t="s">
        <v>82</v>
      </c>
      <c r="I1297" t="s">
        <v>83</v>
      </c>
      <c r="J1297" s="20" t="s">
        <v>212</v>
      </c>
      <c r="K1297" s="20" t="s">
        <v>213</v>
      </c>
      <c r="L1297" t="s">
        <v>417</v>
      </c>
      <c r="M1297" s="20" t="s">
        <v>417</v>
      </c>
      <c r="O1297" t="s">
        <v>418</v>
      </c>
      <c r="P1297" t="s">
        <v>417</v>
      </c>
      <c r="R1297" t="b">
        <v>0</v>
      </c>
      <c r="S1297" t="s">
        <v>317</v>
      </c>
      <c r="T1297" t="s">
        <v>318</v>
      </c>
      <c r="U1297">
        <v>21</v>
      </c>
      <c r="V1297" t="s">
        <v>218</v>
      </c>
      <c r="W1297" t="s">
        <v>219</v>
      </c>
      <c r="X1297" t="s">
        <v>225</v>
      </c>
      <c r="Z1297" t="s">
        <v>84</v>
      </c>
      <c r="AA1297" s="1">
        <v>33600</v>
      </c>
      <c r="AB1297" s="1">
        <v>30240</v>
      </c>
      <c r="AC1297">
        <v>100</v>
      </c>
      <c r="AD1297" t="b">
        <v>1</v>
      </c>
      <c r="AE1297">
        <v>10</v>
      </c>
      <c r="AF1297" t="s">
        <v>9</v>
      </c>
      <c r="AG1297">
        <v>1</v>
      </c>
      <c r="AH1297" s="1">
        <v>30240</v>
      </c>
      <c r="AI1297" s="1">
        <v>2749091</v>
      </c>
      <c r="AJ1297" s="1">
        <v>274909</v>
      </c>
      <c r="AK1297" s="1">
        <v>3024000</v>
      </c>
      <c r="AL1297" s="2">
        <v>2749091</v>
      </c>
      <c r="AM1297" s="2">
        <v>274909</v>
      </c>
      <c r="AN1297" s="22">
        <v>3024000</v>
      </c>
      <c r="AP1297" t="s">
        <v>84</v>
      </c>
      <c r="AQ1297">
        <v>100</v>
      </c>
      <c r="AR1297" t="s">
        <v>221</v>
      </c>
      <c r="AS1297">
        <v>26001</v>
      </c>
      <c r="AT1297" t="b">
        <v>0</v>
      </c>
      <c r="AU1297" t="s">
        <v>81</v>
      </c>
      <c r="AW1297" t="s">
        <v>222</v>
      </c>
      <c r="AY1297" t="s">
        <v>85</v>
      </c>
      <c r="AZ1297" t="b">
        <v>0</v>
      </c>
      <c r="BE1297" t="b">
        <v>0</v>
      </c>
      <c r="BF1297" t="b">
        <v>0</v>
      </c>
      <c r="BI1297">
        <v>0</v>
      </c>
      <c r="BJ1297" s="20">
        <v>0</v>
      </c>
      <c r="BK1297" s="23">
        <v>3024000</v>
      </c>
      <c r="BP1297" t="s">
        <v>181</v>
      </c>
      <c r="BS1297">
        <v>0</v>
      </c>
      <c r="BW1297" s="24" t="str">
        <f ca="1">VLOOKUP(BX1297,Data!B:D,3,0)</f>
        <v>김화니</v>
      </c>
      <c r="BX1297" s="24" t="str">
        <f>IFERROR(VLOOKUP(M1297, 할인점점포등록!E:I, 5, 0), M1297)</f>
        <v>태전약품판매</v>
      </c>
    </row>
    <row r="1298" spans="3:76" ht="16.5" customHeight="1" x14ac:dyDescent="0.3">
      <c r="C1298" t="b">
        <v>1</v>
      </c>
      <c r="E1298" t="s">
        <v>211</v>
      </c>
      <c r="F1298">
        <v>202610150016</v>
      </c>
      <c r="G1298" s="21">
        <v>46310</v>
      </c>
      <c r="H1298" t="s">
        <v>82</v>
      </c>
      <c r="I1298" t="s">
        <v>83</v>
      </c>
      <c r="J1298" s="20" t="s">
        <v>212</v>
      </c>
      <c r="K1298" s="20" t="s">
        <v>213</v>
      </c>
      <c r="L1298" t="s">
        <v>417</v>
      </c>
      <c r="M1298" s="20" t="s">
        <v>417</v>
      </c>
      <c r="O1298" t="s">
        <v>418</v>
      </c>
      <c r="P1298" t="s">
        <v>417</v>
      </c>
      <c r="R1298" t="b">
        <v>0</v>
      </c>
      <c r="S1298" t="s">
        <v>425</v>
      </c>
      <c r="T1298" t="s">
        <v>426</v>
      </c>
      <c r="U1298">
        <v>100</v>
      </c>
      <c r="V1298" t="s">
        <v>234</v>
      </c>
      <c r="W1298" t="s">
        <v>235</v>
      </c>
      <c r="X1298" t="s">
        <v>330</v>
      </c>
      <c r="Z1298" t="s">
        <v>84</v>
      </c>
      <c r="AA1298" s="1">
        <v>44300</v>
      </c>
      <c r="AB1298" s="1">
        <v>39870</v>
      </c>
      <c r="AC1298">
        <v>5</v>
      </c>
      <c r="AD1298" t="b">
        <v>1</v>
      </c>
      <c r="AE1298">
        <v>10</v>
      </c>
      <c r="AF1298" t="s">
        <v>9</v>
      </c>
      <c r="AG1298">
        <v>1</v>
      </c>
      <c r="AH1298" s="1">
        <v>39870</v>
      </c>
      <c r="AI1298" s="1">
        <v>181227</v>
      </c>
      <c r="AJ1298" s="1">
        <v>18123</v>
      </c>
      <c r="AK1298" s="1">
        <v>199350</v>
      </c>
      <c r="AL1298" s="2">
        <v>181227</v>
      </c>
      <c r="AM1298" s="2">
        <v>18123</v>
      </c>
      <c r="AN1298" s="22">
        <v>199350</v>
      </c>
      <c r="AP1298" t="s">
        <v>84</v>
      </c>
      <c r="AQ1298">
        <v>5</v>
      </c>
      <c r="AR1298" t="s">
        <v>221</v>
      </c>
      <c r="AS1298" t="s">
        <v>271</v>
      </c>
      <c r="AT1298" t="b">
        <v>0</v>
      </c>
      <c r="AU1298" t="s">
        <v>81</v>
      </c>
      <c r="AW1298" t="s">
        <v>222</v>
      </c>
      <c r="AY1298" t="s">
        <v>85</v>
      </c>
      <c r="AZ1298" t="b">
        <v>0</v>
      </c>
      <c r="BE1298" t="b">
        <v>0</v>
      </c>
      <c r="BF1298" t="b">
        <v>0</v>
      </c>
      <c r="BI1298">
        <v>0</v>
      </c>
      <c r="BJ1298" s="20">
        <v>0</v>
      </c>
      <c r="BK1298" s="23">
        <v>199350</v>
      </c>
      <c r="BP1298" t="s">
        <v>181</v>
      </c>
      <c r="BS1298">
        <v>0</v>
      </c>
      <c r="BW1298" s="24" t="str">
        <f ca="1">VLOOKUP(BX1298,Data!B:D,3,0)</f>
        <v>김화니</v>
      </c>
      <c r="BX1298" s="24" t="str">
        <f>IFERROR(VLOOKUP(M1298, 할인점점포등록!E:I, 5, 0), M1298)</f>
        <v>태전약품판매</v>
      </c>
    </row>
    <row r="1299" spans="3:76" ht="16.5" customHeight="1" x14ac:dyDescent="0.3">
      <c r="C1299" t="b">
        <v>1</v>
      </c>
      <c r="E1299" t="s">
        <v>211</v>
      </c>
      <c r="F1299">
        <v>202610150016</v>
      </c>
      <c r="G1299" s="21">
        <v>46310</v>
      </c>
      <c r="H1299" t="s">
        <v>82</v>
      </c>
      <c r="I1299" t="s">
        <v>83</v>
      </c>
      <c r="J1299" s="20" t="s">
        <v>212</v>
      </c>
      <c r="K1299" s="20" t="s">
        <v>213</v>
      </c>
      <c r="L1299" t="s">
        <v>417</v>
      </c>
      <c r="M1299" s="20" t="s">
        <v>417</v>
      </c>
      <c r="O1299" t="s">
        <v>418</v>
      </c>
      <c r="P1299" t="s">
        <v>417</v>
      </c>
      <c r="R1299" t="b">
        <v>0</v>
      </c>
      <c r="S1299" t="s">
        <v>229</v>
      </c>
      <c r="T1299" t="s">
        <v>230</v>
      </c>
      <c r="U1299">
        <v>30</v>
      </c>
      <c r="V1299" t="s">
        <v>218</v>
      </c>
      <c r="W1299" t="s">
        <v>219</v>
      </c>
      <c r="X1299" t="s">
        <v>225</v>
      </c>
      <c r="Z1299" t="s">
        <v>84</v>
      </c>
      <c r="AA1299" s="1">
        <v>3750</v>
      </c>
      <c r="AB1299" s="1">
        <v>3375</v>
      </c>
      <c r="AC1299">
        <v>10</v>
      </c>
      <c r="AD1299" t="b">
        <v>1</v>
      </c>
      <c r="AE1299">
        <v>10</v>
      </c>
      <c r="AF1299" t="s">
        <v>9</v>
      </c>
      <c r="AG1299">
        <v>1</v>
      </c>
      <c r="AH1299" s="1">
        <v>3375</v>
      </c>
      <c r="AI1299" s="1">
        <v>30682</v>
      </c>
      <c r="AJ1299" s="1">
        <v>3068</v>
      </c>
      <c r="AK1299" s="1">
        <v>33750</v>
      </c>
      <c r="AL1299" s="2">
        <v>30682</v>
      </c>
      <c r="AM1299" s="2">
        <v>3068</v>
      </c>
      <c r="AN1299" s="22">
        <v>33750</v>
      </c>
      <c r="AP1299" t="s">
        <v>84</v>
      </c>
      <c r="AQ1299">
        <v>10</v>
      </c>
      <c r="AR1299" t="s">
        <v>221</v>
      </c>
      <c r="AS1299" t="s">
        <v>231</v>
      </c>
      <c r="AT1299" t="b">
        <v>0</v>
      </c>
      <c r="AU1299" t="s">
        <v>81</v>
      </c>
      <c r="AW1299" t="s">
        <v>222</v>
      </c>
      <c r="AY1299" t="s">
        <v>85</v>
      </c>
      <c r="AZ1299" t="b">
        <v>0</v>
      </c>
      <c r="BE1299" t="b">
        <v>0</v>
      </c>
      <c r="BF1299" t="b">
        <v>0</v>
      </c>
      <c r="BI1299">
        <v>0</v>
      </c>
      <c r="BJ1299" s="20">
        <v>0</v>
      </c>
      <c r="BK1299" s="23">
        <v>33750</v>
      </c>
      <c r="BP1299" t="s">
        <v>181</v>
      </c>
      <c r="BS1299">
        <v>0</v>
      </c>
      <c r="BW1299" s="24" t="str">
        <f ca="1">VLOOKUP(BX1299,Data!B:D,3,0)</f>
        <v>김화니</v>
      </c>
      <c r="BX1299" s="24" t="str">
        <f>IFERROR(VLOOKUP(M1299, 할인점점포등록!E:I, 5, 0), M1299)</f>
        <v>태전약품판매</v>
      </c>
    </row>
    <row r="1300" spans="3:76" ht="16.5" customHeight="1" x14ac:dyDescent="0.3">
      <c r="C1300" t="b">
        <v>1</v>
      </c>
      <c r="E1300" t="s">
        <v>211</v>
      </c>
      <c r="F1300">
        <v>202610150016</v>
      </c>
      <c r="G1300" s="21">
        <v>46310</v>
      </c>
      <c r="H1300" t="s">
        <v>82</v>
      </c>
      <c r="I1300" t="s">
        <v>83</v>
      </c>
      <c r="J1300" s="20" t="s">
        <v>212</v>
      </c>
      <c r="K1300" s="20" t="s">
        <v>213</v>
      </c>
      <c r="L1300" t="s">
        <v>417</v>
      </c>
      <c r="M1300" s="20" t="s">
        <v>417</v>
      </c>
      <c r="O1300" t="s">
        <v>418</v>
      </c>
      <c r="P1300" t="s">
        <v>417</v>
      </c>
      <c r="R1300" t="b">
        <v>0</v>
      </c>
      <c r="S1300" t="s">
        <v>397</v>
      </c>
      <c r="T1300" t="s">
        <v>329</v>
      </c>
      <c r="U1300">
        <v>30</v>
      </c>
      <c r="V1300" t="s">
        <v>234</v>
      </c>
      <c r="W1300" t="s">
        <v>235</v>
      </c>
      <c r="X1300" t="s">
        <v>330</v>
      </c>
      <c r="Z1300" t="s">
        <v>84</v>
      </c>
      <c r="AA1300" s="1">
        <v>11160</v>
      </c>
      <c r="AB1300" s="1">
        <v>10044</v>
      </c>
      <c r="AC1300">
        <v>10</v>
      </c>
      <c r="AD1300" t="b">
        <v>1</v>
      </c>
      <c r="AE1300">
        <v>10</v>
      </c>
      <c r="AF1300" t="s">
        <v>9</v>
      </c>
      <c r="AG1300">
        <v>1</v>
      </c>
      <c r="AH1300" s="1">
        <v>10044</v>
      </c>
      <c r="AI1300" s="1">
        <v>91309</v>
      </c>
      <c r="AJ1300" s="1">
        <v>9131</v>
      </c>
      <c r="AK1300" s="1">
        <v>100440</v>
      </c>
      <c r="AL1300" s="2">
        <v>91309</v>
      </c>
      <c r="AM1300" s="2">
        <v>9131</v>
      </c>
      <c r="AN1300" s="22">
        <v>100440</v>
      </c>
      <c r="AP1300" t="s">
        <v>84</v>
      </c>
      <c r="AQ1300">
        <v>10</v>
      </c>
      <c r="AR1300" t="s">
        <v>221</v>
      </c>
      <c r="AS1300">
        <v>24003</v>
      </c>
      <c r="AT1300" t="b">
        <v>0</v>
      </c>
      <c r="AU1300" t="s">
        <v>81</v>
      </c>
      <c r="AW1300" t="s">
        <v>222</v>
      </c>
      <c r="AY1300" t="s">
        <v>85</v>
      </c>
      <c r="AZ1300" t="b">
        <v>0</v>
      </c>
      <c r="BE1300" t="b">
        <v>0</v>
      </c>
      <c r="BF1300" t="b">
        <v>0</v>
      </c>
      <c r="BI1300">
        <v>0</v>
      </c>
      <c r="BJ1300" s="20">
        <v>0</v>
      </c>
      <c r="BK1300" s="23">
        <v>100440</v>
      </c>
      <c r="BP1300" t="s">
        <v>181</v>
      </c>
      <c r="BS1300">
        <v>0</v>
      </c>
      <c r="BW1300" s="24" t="str">
        <f ca="1">VLOOKUP(BX1300,Data!B:D,3,0)</f>
        <v>김화니</v>
      </c>
      <c r="BX1300" s="24" t="str">
        <f>IFERROR(VLOOKUP(M1300, 할인점점포등록!E:I, 5, 0), M1300)</f>
        <v>태전약품판매</v>
      </c>
    </row>
    <row r="1301" spans="3:76" ht="16.5" customHeight="1" x14ac:dyDescent="0.3">
      <c r="C1301" t="b">
        <v>1</v>
      </c>
      <c r="E1301" t="s">
        <v>211</v>
      </c>
      <c r="F1301">
        <v>202610150017</v>
      </c>
      <c r="G1301" s="21">
        <v>46310</v>
      </c>
      <c r="H1301" t="s">
        <v>82</v>
      </c>
      <c r="I1301" t="s">
        <v>83</v>
      </c>
      <c r="J1301" s="20" t="s">
        <v>212</v>
      </c>
      <c r="K1301" s="20" t="s">
        <v>213</v>
      </c>
      <c r="L1301" t="s">
        <v>641</v>
      </c>
      <c r="M1301" s="20" t="s">
        <v>641</v>
      </c>
      <c r="O1301" t="s">
        <v>1770</v>
      </c>
      <c r="P1301" t="s">
        <v>1771</v>
      </c>
      <c r="R1301" t="b">
        <v>0</v>
      </c>
      <c r="S1301" t="s">
        <v>419</v>
      </c>
      <c r="T1301" t="s">
        <v>420</v>
      </c>
      <c r="U1301">
        <v>11</v>
      </c>
      <c r="V1301" t="s">
        <v>86</v>
      </c>
      <c r="W1301" t="s">
        <v>283</v>
      </c>
      <c r="X1301" t="s">
        <v>421</v>
      </c>
      <c r="Z1301" t="s">
        <v>84</v>
      </c>
      <c r="AA1301" s="1">
        <v>12100</v>
      </c>
      <c r="AB1301" s="1">
        <v>10890</v>
      </c>
      <c r="AC1301">
        <v>30</v>
      </c>
      <c r="AD1301" t="b">
        <v>1</v>
      </c>
      <c r="AE1301">
        <v>10</v>
      </c>
      <c r="AF1301" t="s">
        <v>9</v>
      </c>
      <c r="AG1301">
        <v>1</v>
      </c>
      <c r="AH1301" s="1">
        <v>10890</v>
      </c>
      <c r="AI1301" s="1">
        <v>297000</v>
      </c>
      <c r="AJ1301" s="1">
        <v>29700</v>
      </c>
      <c r="AK1301" s="1">
        <v>326700</v>
      </c>
      <c r="AL1301" s="2">
        <v>297000</v>
      </c>
      <c r="AM1301" s="2">
        <v>29700</v>
      </c>
      <c r="AN1301" s="22">
        <v>326700</v>
      </c>
      <c r="AP1301" t="s">
        <v>84</v>
      </c>
      <c r="AQ1301">
        <v>30</v>
      </c>
      <c r="AR1301" t="s">
        <v>221</v>
      </c>
      <c r="AS1301" t="s">
        <v>422</v>
      </c>
      <c r="AT1301" t="b">
        <v>0</v>
      </c>
      <c r="AU1301" t="s">
        <v>81</v>
      </c>
      <c r="AW1301" t="s">
        <v>222</v>
      </c>
      <c r="AY1301" t="s">
        <v>85</v>
      </c>
      <c r="AZ1301" t="b">
        <v>0</v>
      </c>
      <c r="BE1301" t="b">
        <v>0</v>
      </c>
      <c r="BF1301" t="b">
        <v>0</v>
      </c>
      <c r="BI1301">
        <v>0</v>
      </c>
      <c r="BJ1301" s="20">
        <v>0</v>
      </c>
      <c r="BK1301" s="23">
        <v>326700</v>
      </c>
      <c r="BP1301" t="s">
        <v>86</v>
      </c>
      <c r="BS1301">
        <v>0</v>
      </c>
      <c r="BW1301" s="24" t="str">
        <f ca="1">VLOOKUP(BX1301,Data!B:D,3,0)</f>
        <v>김화니</v>
      </c>
      <c r="BX1301" s="24" t="str">
        <f>IFERROR(VLOOKUP(M1301, 할인점점포등록!E:I, 5, 0), M1301)</f>
        <v>메디팜스</v>
      </c>
    </row>
    <row r="1302" spans="3:76" ht="16.5" customHeight="1" x14ac:dyDescent="0.3">
      <c r="C1302" t="b">
        <v>1</v>
      </c>
      <c r="E1302" t="s">
        <v>211</v>
      </c>
      <c r="F1302">
        <v>202610150017</v>
      </c>
      <c r="G1302" s="21">
        <v>46310</v>
      </c>
      <c r="H1302" t="s">
        <v>82</v>
      </c>
      <c r="I1302" t="s">
        <v>83</v>
      </c>
      <c r="J1302" s="20" t="s">
        <v>212</v>
      </c>
      <c r="K1302" s="20" t="s">
        <v>213</v>
      </c>
      <c r="L1302" t="s">
        <v>641</v>
      </c>
      <c r="M1302" s="20" t="s">
        <v>641</v>
      </c>
      <c r="O1302" t="s">
        <v>1770</v>
      </c>
      <c r="P1302" t="s">
        <v>1771</v>
      </c>
      <c r="R1302" t="b">
        <v>0</v>
      </c>
      <c r="S1302" t="s">
        <v>423</v>
      </c>
      <c r="T1302" t="s">
        <v>424</v>
      </c>
      <c r="U1302">
        <v>28</v>
      </c>
      <c r="V1302" t="s">
        <v>234</v>
      </c>
      <c r="W1302" t="s">
        <v>235</v>
      </c>
      <c r="X1302" t="s">
        <v>236</v>
      </c>
      <c r="Z1302" t="s">
        <v>84</v>
      </c>
      <c r="AA1302" s="1">
        <v>30800</v>
      </c>
      <c r="AB1302" s="1">
        <v>27720</v>
      </c>
      <c r="AC1302">
        <v>30</v>
      </c>
      <c r="AD1302" t="b">
        <v>1</v>
      </c>
      <c r="AE1302">
        <v>10</v>
      </c>
      <c r="AF1302" t="s">
        <v>9</v>
      </c>
      <c r="AG1302">
        <v>1</v>
      </c>
      <c r="AH1302" s="1">
        <v>27720</v>
      </c>
      <c r="AI1302" s="1">
        <v>756000</v>
      </c>
      <c r="AJ1302" s="1">
        <v>75600</v>
      </c>
      <c r="AK1302" s="1">
        <v>831600</v>
      </c>
      <c r="AL1302" s="2">
        <v>756000</v>
      </c>
      <c r="AM1302" s="2">
        <v>75600</v>
      </c>
      <c r="AN1302" s="22">
        <v>831600</v>
      </c>
      <c r="AP1302" t="s">
        <v>84</v>
      </c>
      <c r="AQ1302">
        <v>30</v>
      </c>
      <c r="AR1302" t="s">
        <v>221</v>
      </c>
      <c r="AS1302">
        <v>26001</v>
      </c>
      <c r="AT1302" t="b">
        <v>0</v>
      </c>
      <c r="AU1302" t="s">
        <v>81</v>
      </c>
      <c r="AW1302" t="s">
        <v>222</v>
      </c>
      <c r="AY1302" t="s">
        <v>85</v>
      </c>
      <c r="AZ1302" t="b">
        <v>0</v>
      </c>
      <c r="BE1302" t="b">
        <v>0</v>
      </c>
      <c r="BF1302" t="b">
        <v>0</v>
      </c>
      <c r="BI1302">
        <v>0</v>
      </c>
      <c r="BJ1302" s="20">
        <v>0</v>
      </c>
      <c r="BK1302" s="23">
        <v>831600</v>
      </c>
      <c r="BP1302" t="s">
        <v>181</v>
      </c>
      <c r="BS1302">
        <v>0</v>
      </c>
      <c r="BW1302" s="24" t="str">
        <f ca="1">VLOOKUP(BX1302,Data!B:D,3,0)</f>
        <v>김화니</v>
      </c>
      <c r="BX1302" s="24" t="str">
        <f>IFERROR(VLOOKUP(M1302, 할인점점포등록!E:I, 5, 0), M1302)</f>
        <v>메디팜스</v>
      </c>
    </row>
    <row r="1303" spans="3:76" ht="16.5" customHeight="1" x14ac:dyDescent="0.3">
      <c r="C1303" t="b">
        <v>1</v>
      </c>
      <c r="E1303" t="s">
        <v>211</v>
      </c>
      <c r="F1303">
        <v>202610150018</v>
      </c>
      <c r="G1303" s="21">
        <v>46310</v>
      </c>
      <c r="H1303" t="s">
        <v>82</v>
      </c>
      <c r="I1303" t="s">
        <v>83</v>
      </c>
      <c r="J1303" s="20" t="s">
        <v>212</v>
      </c>
      <c r="K1303" s="20" t="s">
        <v>213</v>
      </c>
      <c r="L1303" t="s">
        <v>467</v>
      </c>
      <c r="M1303" s="20" t="s">
        <v>467</v>
      </c>
      <c r="O1303" t="s">
        <v>468</v>
      </c>
      <c r="P1303" t="s">
        <v>467</v>
      </c>
      <c r="R1303" t="b">
        <v>0</v>
      </c>
      <c r="S1303" t="s">
        <v>477</v>
      </c>
      <c r="T1303" t="s">
        <v>478</v>
      </c>
      <c r="U1303">
        <v>28</v>
      </c>
      <c r="V1303" t="s">
        <v>234</v>
      </c>
      <c r="W1303" t="s">
        <v>235</v>
      </c>
      <c r="X1303" t="s">
        <v>236</v>
      </c>
      <c r="Z1303" t="s">
        <v>84</v>
      </c>
      <c r="AA1303" s="1">
        <v>25452</v>
      </c>
      <c r="AB1303" s="1">
        <v>22907</v>
      </c>
      <c r="AC1303">
        <v>5</v>
      </c>
      <c r="AD1303" t="b">
        <v>1</v>
      </c>
      <c r="AE1303">
        <v>10</v>
      </c>
      <c r="AF1303" t="s">
        <v>9</v>
      </c>
      <c r="AG1303">
        <v>1</v>
      </c>
      <c r="AH1303" s="1">
        <v>22907</v>
      </c>
      <c r="AI1303" s="1">
        <v>104123</v>
      </c>
      <c r="AJ1303" s="1">
        <v>10412</v>
      </c>
      <c r="AK1303" s="1">
        <v>114535</v>
      </c>
      <c r="AL1303" s="2">
        <v>104123</v>
      </c>
      <c r="AM1303" s="2">
        <v>10412</v>
      </c>
      <c r="AN1303" s="22">
        <v>114535</v>
      </c>
      <c r="AP1303" t="s">
        <v>84</v>
      </c>
      <c r="AQ1303">
        <v>5</v>
      </c>
      <c r="AR1303" t="s">
        <v>221</v>
      </c>
      <c r="AS1303">
        <v>24002</v>
      </c>
      <c r="AT1303" t="b">
        <v>0</v>
      </c>
      <c r="AU1303" t="s">
        <v>81</v>
      </c>
      <c r="AW1303" t="s">
        <v>222</v>
      </c>
      <c r="AY1303" t="s">
        <v>85</v>
      </c>
      <c r="AZ1303" t="b">
        <v>0</v>
      </c>
      <c r="BE1303" t="b">
        <v>0</v>
      </c>
      <c r="BF1303" t="b">
        <v>0</v>
      </c>
      <c r="BI1303">
        <v>0</v>
      </c>
      <c r="BJ1303" s="20">
        <v>0</v>
      </c>
      <c r="BK1303" s="23">
        <v>114535</v>
      </c>
      <c r="BP1303" t="s">
        <v>181</v>
      </c>
      <c r="BS1303">
        <v>0</v>
      </c>
      <c r="BW1303" s="24" t="str">
        <f ca="1">VLOOKUP(BX1303,Data!B:D,3,0)</f>
        <v>김화니</v>
      </c>
      <c r="BX1303" s="24" t="str">
        <f>IFERROR(VLOOKUP(M1303, 할인점점포등록!E:I, 5, 0), M1303)</f>
        <v>백제약품영등포지점</v>
      </c>
    </row>
    <row r="1304" spans="3:76" ht="16.5" customHeight="1" x14ac:dyDescent="0.3">
      <c r="C1304" t="b">
        <v>1</v>
      </c>
      <c r="E1304" t="s">
        <v>211</v>
      </c>
      <c r="F1304">
        <v>202610150018</v>
      </c>
      <c r="G1304" s="21">
        <v>46310</v>
      </c>
      <c r="H1304" t="s">
        <v>82</v>
      </c>
      <c r="I1304" t="s">
        <v>83</v>
      </c>
      <c r="J1304" s="20" t="s">
        <v>212</v>
      </c>
      <c r="K1304" s="20" t="s">
        <v>213</v>
      </c>
      <c r="L1304" t="s">
        <v>467</v>
      </c>
      <c r="M1304" s="20" t="s">
        <v>467</v>
      </c>
      <c r="O1304" t="s">
        <v>468</v>
      </c>
      <c r="P1304" t="s">
        <v>467</v>
      </c>
      <c r="R1304" t="b">
        <v>0</v>
      </c>
      <c r="S1304" t="s">
        <v>294</v>
      </c>
      <c r="T1304" t="s">
        <v>295</v>
      </c>
      <c r="U1304">
        <v>21</v>
      </c>
      <c r="V1304" t="s">
        <v>218</v>
      </c>
      <c r="W1304" t="s">
        <v>219</v>
      </c>
      <c r="X1304" t="s">
        <v>225</v>
      </c>
      <c r="Z1304" t="s">
        <v>84</v>
      </c>
      <c r="AA1304" s="1">
        <v>25200</v>
      </c>
      <c r="AB1304" s="1">
        <v>22680</v>
      </c>
      <c r="AC1304">
        <v>50</v>
      </c>
      <c r="AD1304" t="b">
        <v>1</v>
      </c>
      <c r="AE1304">
        <v>10</v>
      </c>
      <c r="AF1304" t="s">
        <v>9</v>
      </c>
      <c r="AG1304">
        <v>1</v>
      </c>
      <c r="AH1304" s="1">
        <v>22680</v>
      </c>
      <c r="AI1304" s="1">
        <v>1030909</v>
      </c>
      <c r="AJ1304" s="1">
        <v>103091</v>
      </c>
      <c r="AK1304" s="1">
        <v>1134000</v>
      </c>
      <c r="AL1304" s="2">
        <v>1030909</v>
      </c>
      <c r="AM1304" s="2">
        <v>103091</v>
      </c>
      <c r="AN1304" s="22">
        <v>1134000</v>
      </c>
      <c r="AP1304" t="s">
        <v>84</v>
      </c>
      <c r="AQ1304">
        <v>50</v>
      </c>
      <c r="AR1304" t="s">
        <v>221</v>
      </c>
      <c r="AS1304">
        <v>26005</v>
      </c>
      <c r="AT1304" t="b">
        <v>0</v>
      </c>
      <c r="AU1304" t="s">
        <v>81</v>
      </c>
      <c r="AW1304" t="s">
        <v>222</v>
      </c>
      <c r="AY1304" t="s">
        <v>85</v>
      </c>
      <c r="AZ1304" t="b">
        <v>0</v>
      </c>
      <c r="BE1304" t="b">
        <v>0</v>
      </c>
      <c r="BF1304" t="b">
        <v>0</v>
      </c>
      <c r="BI1304">
        <v>0</v>
      </c>
      <c r="BJ1304" s="20">
        <v>0</v>
      </c>
      <c r="BK1304" s="23">
        <v>1134000</v>
      </c>
      <c r="BP1304" t="s">
        <v>181</v>
      </c>
      <c r="BS1304">
        <v>0</v>
      </c>
      <c r="BW1304" s="24" t="str">
        <f ca="1">VLOOKUP(BX1304,Data!B:D,3,0)</f>
        <v>김화니</v>
      </c>
      <c r="BX1304" s="24" t="str">
        <f>IFERROR(VLOOKUP(M1304, 할인점점포등록!E:I, 5, 0), M1304)</f>
        <v>백제약품영등포지점</v>
      </c>
    </row>
    <row r="1305" spans="3:76" ht="16.5" customHeight="1" x14ac:dyDescent="0.3">
      <c r="C1305" t="b">
        <v>1</v>
      </c>
      <c r="E1305" t="s">
        <v>211</v>
      </c>
      <c r="F1305">
        <v>202610150018</v>
      </c>
      <c r="G1305" s="21">
        <v>46310</v>
      </c>
      <c r="H1305" t="s">
        <v>82</v>
      </c>
      <c r="I1305" t="s">
        <v>83</v>
      </c>
      <c r="J1305" s="20" t="s">
        <v>212</v>
      </c>
      <c r="K1305" s="20" t="s">
        <v>213</v>
      </c>
      <c r="L1305" t="s">
        <v>467</v>
      </c>
      <c r="M1305" s="20" t="s">
        <v>467</v>
      </c>
      <c r="O1305" t="s">
        <v>468</v>
      </c>
      <c r="P1305" t="s">
        <v>467</v>
      </c>
      <c r="R1305" t="b">
        <v>0</v>
      </c>
      <c r="S1305" t="s">
        <v>267</v>
      </c>
      <c r="T1305" t="s">
        <v>224</v>
      </c>
      <c r="U1305">
        <v>30</v>
      </c>
      <c r="V1305" t="s">
        <v>218</v>
      </c>
      <c r="W1305" t="s">
        <v>219</v>
      </c>
      <c r="X1305" t="s">
        <v>225</v>
      </c>
      <c r="Z1305" t="s">
        <v>84</v>
      </c>
      <c r="AA1305" s="1">
        <v>4440</v>
      </c>
      <c r="AB1305" s="1">
        <v>3996</v>
      </c>
      <c r="AC1305">
        <v>20</v>
      </c>
      <c r="AD1305" t="b">
        <v>1</v>
      </c>
      <c r="AE1305">
        <v>10</v>
      </c>
      <c r="AF1305" t="s">
        <v>9</v>
      </c>
      <c r="AG1305">
        <v>1</v>
      </c>
      <c r="AH1305" s="1">
        <v>3996</v>
      </c>
      <c r="AI1305" s="1">
        <v>72655</v>
      </c>
      <c r="AJ1305" s="1">
        <v>7265</v>
      </c>
      <c r="AK1305" s="1">
        <v>79920</v>
      </c>
      <c r="AL1305" s="2">
        <v>72655</v>
      </c>
      <c r="AM1305" s="2">
        <v>7265</v>
      </c>
      <c r="AN1305" s="22">
        <v>79920</v>
      </c>
      <c r="AP1305" t="s">
        <v>84</v>
      </c>
      <c r="AQ1305">
        <v>20</v>
      </c>
      <c r="AR1305" t="s">
        <v>221</v>
      </c>
      <c r="AS1305" t="s">
        <v>268</v>
      </c>
      <c r="AT1305" t="b">
        <v>0</v>
      </c>
      <c r="AU1305" t="s">
        <v>81</v>
      </c>
      <c r="AW1305" t="s">
        <v>222</v>
      </c>
      <c r="AY1305" t="s">
        <v>85</v>
      </c>
      <c r="AZ1305" t="b">
        <v>0</v>
      </c>
      <c r="BE1305" t="b">
        <v>0</v>
      </c>
      <c r="BF1305" t="b">
        <v>0</v>
      </c>
      <c r="BI1305">
        <v>0</v>
      </c>
      <c r="BJ1305" s="20">
        <v>0</v>
      </c>
      <c r="BK1305" s="23">
        <v>79920</v>
      </c>
      <c r="BP1305" t="s">
        <v>181</v>
      </c>
      <c r="BS1305">
        <v>0</v>
      </c>
      <c r="BW1305" s="24" t="str">
        <f ca="1">VLOOKUP(BX1305,Data!B:D,3,0)</f>
        <v>김화니</v>
      </c>
      <c r="BX1305" s="24" t="str">
        <f>IFERROR(VLOOKUP(M1305, 할인점점포등록!E:I, 5, 0), M1305)</f>
        <v>백제약품영등포지점</v>
      </c>
    </row>
    <row r="1306" spans="3:76" ht="16.5" customHeight="1" x14ac:dyDescent="0.3">
      <c r="C1306" t="b">
        <v>1</v>
      </c>
      <c r="E1306" t="s">
        <v>211</v>
      </c>
      <c r="F1306">
        <v>202610150018</v>
      </c>
      <c r="G1306" s="21">
        <v>46310</v>
      </c>
      <c r="H1306" t="s">
        <v>82</v>
      </c>
      <c r="I1306" t="s">
        <v>83</v>
      </c>
      <c r="J1306" s="20" t="s">
        <v>212</v>
      </c>
      <c r="K1306" s="20" t="s">
        <v>213</v>
      </c>
      <c r="L1306" t="s">
        <v>467</v>
      </c>
      <c r="M1306" s="20" t="s">
        <v>467</v>
      </c>
      <c r="O1306" t="s">
        <v>468</v>
      </c>
      <c r="P1306" t="s">
        <v>467</v>
      </c>
      <c r="R1306" t="b">
        <v>0</v>
      </c>
      <c r="S1306" t="s">
        <v>369</v>
      </c>
      <c r="T1306" t="s">
        <v>370</v>
      </c>
      <c r="U1306">
        <v>60</v>
      </c>
      <c r="V1306" t="s">
        <v>234</v>
      </c>
      <c r="W1306" t="s">
        <v>235</v>
      </c>
      <c r="X1306" t="s">
        <v>236</v>
      </c>
      <c r="Z1306" t="s">
        <v>84</v>
      </c>
      <c r="AA1306" s="1">
        <v>28980</v>
      </c>
      <c r="AB1306" s="1">
        <v>26082</v>
      </c>
      <c r="AC1306">
        <v>10</v>
      </c>
      <c r="AD1306" t="b">
        <v>1</v>
      </c>
      <c r="AE1306">
        <v>10</v>
      </c>
      <c r="AF1306" t="s">
        <v>9</v>
      </c>
      <c r="AG1306">
        <v>1</v>
      </c>
      <c r="AH1306" s="1">
        <v>26082</v>
      </c>
      <c r="AI1306" s="1">
        <v>237109</v>
      </c>
      <c r="AJ1306" s="1">
        <v>23711</v>
      </c>
      <c r="AK1306" s="1">
        <v>260820</v>
      </c>
      <c r="AL1306" s="2">
        <v>237109</v>
      </c>
      <c r="AM1306" s="2">
        <v>23711</v>
      </c>
      <c r="AN1306" s="22">
        <v>260820</v>
      </c>
      <c r="AP1306" t="s">
        <v>84</v>
      </c>
      <c r="AQ1306">
        <v>10</v>
      </c>
      <c r="AR1306" t="s">
        <v>221</v>
      </c>
      <c r="AS1306">
        <v>26002</v>
      </c>
      <c r="AT1306" t="b">
        <v>0</v>
      </c>
      <c r="AU1306" t="s">
        <v>81</v>
      </c>
      <c r="AW1306" t="s">
        <v>222</v>
      </c>
      <c r="AY1306" t="s">
        <v>85</v>
      </c>
      <c r="AZ1306" t="b">
        <v>0</v>
      </c>
      <c r="BE1306" t="b">
        <v>0</v>
      </c>
      <c r="BF1306" t="b">
        <v>0</v>
      </c>
      <c r="BI1306">
        <v>0</v>
      </c>
      <c r="BJ1306" s="20">
        <v>0</v>
      </c>
      <c r="BK1306" s="23">
        <v>260820</v>
      </c>
      <c r="BP1306" t="s">
        <v>181</v>
      </c>
      <c r="BS1306">
        <v>0</v>
      </c>
      <c r="BW1306" s="24" t="str">
        <f ca="1">VLOOKUP(BX1306,Data!B:D,3,0)</f>
        <v>김화니</v>
      </c>
      <c r="BX1306" s="24" t="str">
        <f>IFERROR(VLOOKUP(M1306, 할인점점포등록!E:I, 5, 0), M1306)</f>
        <v>백제약품영등포지점</v>
      </c>
    </row>
    <row r="1307" spans="3:76" ht="16.5" customHeight="1" x14ac:dyDescent="0.3">
      <c r="C1307" t="b">
        <v>1</v>
      </c>
      <c r="E1307" t="s">
        <v>211</v>
      </c>
      <c r="F1307">
        <v>202610150019</v>
      </c>
      <c r="G1307" s="21">
        <v>46310</v>
      </c>
      <c r="H1307" t="s">
        <v>82</v>
      </c>
      <c r="I1307" t="s">
        <v>83</v>
      </c>
      <c r="J1307" s="20" t="s">
        <v>212</v>
      </c>
      <c r="K1307" s="20" t="s">
        <v>213</v>
      </c>
      <c r="L1307" t="s">
        <v>467</v>
      </c>
      <c r="M1307" s="20" t="s">
        <v>467</v>
      </c>
      <c r="O1307" t="s">
        <v>468</v>
      </c>
      <c r="P1307" t="s">
        <v>471</v>
      </c>
      <c r="R1307" t="b">
        <v>0</v>
      </c>
      <c r="S1307" t="s">
        <v>475</v>
      </c>
      <c r="T1307" t="s">
        <v>476</v>
      </c>
      <c r="U1307">
        <v>28</v>
      </c>
      <c r="V1307" t="s">
        <v>234</v>
      </c>
      <c r="W1307" t="s">
        <v>235</v>
      </c>
      <c r="X1307" t="s">
        <v>236</v>
      </c>
      <c r="Z1307" t="s">
        <v>84</v>
      </c>
      <c r="AA1307" s="1">
        <v>25648</v>
      </c>
      <c r="AB1307" s="1">
        <v>23083</v>
      </c>
      <c r="AC1307">
        <v>5</v>
      </c>
      <c r="AD1307" t="b">
        <v>1</v>
      </c>
      <c r="AE1307">
        <v>10</v>
      </c>
      <c r="AF1307" t="s">
        <v>9</v>
      </c>
      <c r="AG1307">
        <v>1</v>
      </c>
      <c r="AH1307" s="1">
        <v>23083</v>
      </c>
      <c r="AI1307" s="1">
        <v>104923</v>
      </c>
      <c r="AJ1307" s="1">
        <v>10492</v>
      </c>
      <c r="AK1307" s="1">
        <v>115415</v>
      </c>
      <c r="AL1307" s="2">
        <v>104923</v>
      </c>
      <c r="AM1307" s="2">
        <v>10492</v>
      </c>
      <c r="AN1307" s="22">
        <v>115415</v>
      </c>
      <c r="AP1307" t="s">
        <v>84</v>
      </c>
      <c r="AQ1307">
        <v>5</v>
      </c>
      <c r="AR1307" t="s">
        <v>221</v>
      </c>
      <c r="AS1307">
        <v>25001</v>
      </c>
      <c r="AT1307" t="b">
        <v>0</v>
      </c>
      <c r="AU1307" t="s">
        <v>81</v>
      </c>
      <c r="AW1307" t="s">
        <v>222</v>
      </c>
      <c r="AY1307" t="s">
        <v>85</v>
      </c>
      <c r="AZ1307" t="b">
        <v>0</v>
      </c>
      <c r="BE1307" t="b">
        <v>0</v>
      </c>
      <c r="BF1307" t="b">
        <v>0</v>
      </c>
      <c r="BI1307">
        <v>0</v>
      </c>
      <c r="BJ1307" s="20">
        <v>0</v>
      </c>
      <c r="BK1307" s="23">
        <v>115415</v>
      </c>
      <c r="BP1307" t="s">
        <v>181</v>
      </c>
      <c r="BS1307">
        <v>0</v>
      </c>
      <c r="BW1307" s="24" t="str">
        <f ca="1">VLOOKUP(BX1307,Data!B:D,3,0)</f>
        <v>김화니</v>
      </c>
      <c r="BX1307" s="24" t="str">
        <f>IFERROR(VLOOKUP(M1307, 할인점점포등록!E:I, 5, 0), M1307)</f>
        <v>백제약품영등포지점</v>
      </c>
    </row>
    <row r="1308" spans="3:76" ht="16.5" customHeight="1" x14ac:dyDescent="0.3">
      <c r="C1308" t="b">
        <v>1</v>
      </c>
      <c r="E1308" t="s">
        <v>211</v>
      </c>
      <c r="F1308">
        <v>202610150019</v>
      </c>
      <c r="G1308" s="21">
        <v>46310</v>
      </c>
      <c r="H1308" t="s">
        <v>82</v>
      </c>
      <c r="I1308" t="s">
        <v>83</v>
      </c>
      <c r="J1308" s="20" t="s">
        <v>212</v>
      </c>
      <c r="K1308" s="20" t="s">
        <v>213</v>
      </c>
      <c r="L1308" t="s">
        <v>467</v>
      </c>
      <c r="M1308" s="20" t="s">
        <v>467</v>
      </c>
      <c r="O1308" t="s">
        <v>468</v>
      </c>
      <c r="P1308" t="s">
        <v>471</v>
      </c>
      <c r="R1308" t="b">
        <v>0</v>
      </c>
      <c r="S1308" t="s">
        <v>481</v>
      </c>
      <c r="T1308" t="s">
        <v>482</v>
      </c>
      <c r="U1308">
        <v>30</v>
      </c>
      <c r="V1308" t="s">
        <v>234</v>
      </c>
      <c r="W1308" t="s">
        <v>235</v>
      </c>
      <c r="X1308" t="s">
        <v>236</v>
      </c>
      <c r="Z1308" t="s">
        <v>84</v>
      </c>
      <c r="AA1308" s="1">
        <v>19440</v>
      </c>
      <c r="AB1308" s="1">
        <v>17496</v>
      </c>
      <c r="AC1308">
        <v>5</v>
      </c>
      <c r="AD1308" t="b">
        <v>1</v>
      </c>
      <c r="AE1308">
        <v>10</v>
      </c>
      <c r="AF1308" t="s">
        <v>9</v>
      </c>
      <c r="AG1308">
        <v>1</v>
      </c>
      <c r="AH1308" s="1">
        <v>17496</v>
      </c>
      <c r="AI1308" s="1">
        <v>79527</v>
      </c>
      <c r="AJ1308" s="1">
        <v>7953</v>
      </c>
      <c r="AK1308" s="1">
        <v>87480</v>
      </c>
      <c r="AL1308" s="2">
        <v>79527</v>
      </c>
      <c r="AM1308" s="2">
        <v>7953</v>
      </c>
      <c r="AN1308" s="22">
        <v>87480</v>
      </c>
      <c r="AP1308" t="s">
        <v>84</v>
      </c>
      <c r="AQ1308">
        <v>5</v>
      </c>
      <c r="AR1308" t="s">
        <v>221</v>
      </c>
      <c r="AS1308">
        <v>25001</v>
      </c>
      <c r="AT1308" t="b">
        <v>0</v>
      </c>
      <c r="AU1308" t="s">
        <v>81</v>
      </c>
      <c r="AW1308" t="s">
        <v>222</v>
      </c>
      <c r="AY1308" t="s">
        <v>85</v>
      </c>
      <c r="AZ1308" t="b">
        <v>0</v>
      </c>
      <c r="BE1308" t="b">
        <v>0</v>
      </c>
      <c r="BF1308" t="b">
        <v>0</v>
      </c>
      <c r="BI1308">
        <v>0</v>
      </c>
      <c r="BJ1308" s="20">
        <v>0</v>
      </c>
      <c r="BK1308" s="23">
        <v>87480</v>
      </c>
      <c r="BP1308" t="s">
        <v>181</v>
      </c>
      <c r="BS1308">
        <v>0</v>
      </c>
      <c r="BW1308" s="24" t="str">
        <f ca="1">VLOOKUP(BX1308,Data!B:D,3,0)</f>
        <v>김화니</v>
      </c>
      <c r="BX1308" s="24" t="str">
        <f>IFERROR(VLOOKUP(M1308, 할인점점포등록!E:I, 5, 0), M1308)</f>
        <v>백제약품영등포지점</v>
      </c>
    </row>
    <row r="1309" spans="3:76" ht="16.5" customHeight="1" x14ac:dyDescent="0.3">
      <c r="C1309" t="b">
        <v>1</v>
      </c>
      <c r="E1309" t="s">
        <v>211</v>
      </c>
      <c r="F1309">
        <v>202610150019</v>
      </c>
      <c r="G1309" s="21">
        <v>46310</v>
      </c>
      <c r="H1309" t="s">
        <v>82</v>
      </c>
      <c r="I1309" t="s">
        <v>83</v>
      </c>
      <c r="J1309" s="20" t="s">
        <v>212</v>
      </c>
      <c r="K1309" s="20" t="s">
        <v>213</v>
      </c>
      <c r="L1309" t="s">
        <v>467</v>
      </c>
      <c r="M1309" s="20" t="s">
        <v>467</v>
      </c>
      <c r="O1309" t="s">
        <v>468</v>
      </c>
      <c r="P1309" t="s">
        <v>471</v>
      </c>
      <c r="R1309" t="b">
        <v>0</v>
      </c>
      <c r="S1309" t="s">
        <v>249</v>
      </c>
      <c r="T1309" t="s">
        <v>250</v>
      </c>
      <c r="U1309">
        <v>30</v>
      </c>
      <c r="V1309" t="s">
        <v>234</v>
      </c>
      <c r="W1309" t="s">
        <v>235</v>
      </c>
      <c r="X1309" t="s">
        <v>236</v>
      </c>
      <c r="Z1309" t="s">
        <v>84</v>
      </c>
      <c r="AA1309" s="1">
        <v>18000</v>
      </c>
      <c r="AB1309" s="1">
        <v>16200</v>
      </c>
      <c r="AC1309">
        <v>25</v>
      </c>
      <c r="AD1309" t="b">
        <v>1</v>
      </c>
      <c r="AE1309">
        <v>10</v>
      </c>
      <c r="AF1309" t="s">
        <v>9</v>
      </c>
      <c r="AG1309">
        <v>1</v>
      </c>
      <c r="AH1309" s="1">
        <v>16200</v>
      </c>
      <c r="AI1309" s="1">
        <v>368182</v>
      </c>
      <c r="AJ1309" s="1">
        <v>36818</v>
      </c>
      <c r="AK1309" s="1">
        <v>405000</v>
      </c>
      <c r="AL1309" s="2">
        <v>368182</v>
      </c>
      <c r="AM1309" s="2">
        <v>36818</v>
      </c>
      <c r="AN1309" s="22">
        <v>405000</v>
      </c>
      <c r="AP1309" t="s">
        <v>84</v>
      </c>
      <c r="AQ1309">
        <v>25</v>
      </c>
      <c r="AR1309" t="s">
        <v>221</v>
      </c>
      <c r="AS1309">
        <v>26001</v>
      </c>
      <c r="AT1309" t="b">
        <v>0</v>
      </c>
      <c r="AU1309" t="s">
        <v>81</v>
      </c>
      <c r="AW1309" t="s">
        <v>222</v>
      </c>
      <c r="AY1309" t="s">
        <v>85</v>
      </c>
      <c r="AZ1309" t="b">
        <v>0</v>
      </c>
      <c r="BE1309" t="b">
        <v>0</v>
      </c>
      <c r="BF1309" t="b">
        <v>0</v>
      </c>
      <c r="BI1309">
        <v>0</v>
      </c>
      <c r="BJ1309" s="20">
        <v>0</v>
      </c>
      <c r="BK1309" s="23">
        <v>405000</v>
      </c>
      <c r="BP1309" t="s">
        <v>181</v>
      </c>
      <c r="BS1309">
        <v>0</v>
      </c>
      <c r="BW1309" s="24" t="str">
        <f ca="1">VLOOKUP(BX1309,Data!B:D,3,0)</f>
        <v>김화니</v>
      </c>
      <c r="BX1309" s="24" t="str">
        <f>IFERROR(VLOOKUP(M1309, 할인점점포등록!E:I, 5, 0), M1309)</f>
        <v>백제약품영등포지점</v>
      </c>
    </row>
    <row r="1310" spans="3:76" ht="16.5" customHeight="1" x14ac:dyDescent="0.3">
      <c r="C1310" t="b">
        <v>1</v>
      </c>
      <c r="E1310" t="s">
        <v>211</v>
      </c>
      <c r="F1310">
        <v>202610150019</v>
      </c>
      <c r="G1310" s="21">
        <v>46310</v>
      </c>
      <c r="H1310" t="s">
        <v>82</v>
      </c>
      <c r="I1310" t="s">
        <v>83</v>
      </c>
      <c r="J1310" s="20" t="s">
        <v>212</v>
      </c>
      <c r="K1310" s="20" t="s">
        <v>213</v>
      </c>
      <c r="L1310" t="s">
        <v>467</v>
      </c>
      <c r="M1310" s="20" t="s">
        <v>467</v>
      </c>
      <c r="O1310" t="s">
        <v>468</v>
      </c>
      <c r="P1310" t="s">
        <v>471</v>
      </c>
      <c r="R1310" t="b">
        <v>0</v>
      </c>
      <c r="S1310" t="s">
        <v>459</v>
      </c>
      <c r="T1310" t="s">
        <v>385</v>
      </c>
      <c r="U1310">
        <v>500</v>
      </c>
      <c r="V1310" t="s">
        <v>234</v>
      </c>
      <c r="W1310" t="s">
        <v>235</v>
      </c>
      <c r="X1310" t="s">
        <v>236</v>
      </c>
      <c r="Z1310" t="s">
        <v>84</v>
      </c>
      <c r="AA1310" s="1">
        <v>47500</v>
      </c>
      <c r="AB1310" s="1">
        <v>42750</v>
      </c>
      <c r="AC1310">
        <v>5</v>
      </c>
      <c r="AD1310" t="b">
        <v>1</v>
      </c>
      <c r="AE1310">
        <v>10</v>
      </c>
      <c r="AF1310" t="s">
        <v>9</v>
      </c>
      <c r="AG1310">
        <v>1</v>
      </c>
      <c r="AH1310" s="1">
        <v>42750</v>
      </c>
      <c r="AI1310" s="1">
        <v>194318</v>
      </c>
      <c r="AJ1310" s="1">
        <v>19432</v>
      </c>
      <c r="AK1310" s="1">
        <v>213750</v>
      </c>
      <c r="AL1310" s="2">
        <v>194318</v>
      </c>
      <c r="AM1310" s="2">
        <v>19432</v>
      </c>
      <c r="AN1310" s="22">
        <v>213750</v>
      </c>
      <c r="AP1310" t="s">
        <v>84</v>
      </c>
      <c r="AQ1310">
        <v>5</v>
      </c>
      <c r="AR1310" t="s">
        <v>221</v>
      </c>
      <c r="AS1310" t="s">
        <v>239</v>
      </c>
      <c r="AT1310" t="b">
        <v>0</v>
      </c>
      <c r="AU1310" t="s">
        <v>81</v>
      </c>
      <c r="AW1310" t="s">
        <v>222</v>
      </c>
      <c r="AY1310" t="s">
        <v>85</v>
      </c>
      <c r="AZ1310" t="b">
        <v>0</v>
      </c>
      <c r="BE1310" t="b">
        <v>0</v>
      </c>
      <c r="BF1310" t="b">
        <v>0</v>
      </c>
      <c r="BI1310">
        <v>0</v>
      </c>
      <c r="BJ1310" s="20">
        <v>0</v>
      </c>
      <c r="BK1310" s="23">
        <v>213750</v>
      </c>
      <c r="BP1310" t="s">
        <v>181</v>
      </c>
      <c r="BS1310">
        <v>0</v>
      </c>
      <c r="BW1310" s="24" t="str">
        <f ca="1">VLOOKUP(BX1310,Data!B:D,3,0)</f>
        <v>김화니</v>
      </c>
      <c r="BX1310" s="24" t="str">
        <f>IFERROR(VLOOKUP(M1310, 할인점점포등록!E:I, 5, 0), M1310)</f>
        <v>백제약품영등포지점</v>
      </c>
    </row>
    <row r="1311" spans="3:76" ht="16.5" customHeight="1" x14ac:dyDescent="0.3">
      <c r="C1311" t="b">
        <v>1</v>
      </c>
      <c r="E1311" t="s">
        <v>211</v>
      </c>
      <c r="F1311">
        <v>202610150019</v>
      </c>
      <c r="G1311" s="21">
        <v>46310</v>
      </c>
      <c r="H1311" t="s">
        <v>82</v>
      </c>
      <c r="I1311" t="s">
        <v>83</v>
      </c>
      <c r="J1311" s="20" t="s">
        <v>212</v>
      </c>
      <c r="K1311" s="20" t="s">
        <v>213</v>
      </c>
      <c r="L1311" t="s">
        <v>467</v>
      </c>
      <c r="M1311" s="20" t="s">
        <v>467</v>
      </c>
      <c r="O1311" t="s">
        <v>468</v>
      </c>
      <c r="P1311" t="s">
        <v>471</v>
      </c>
      <c r="R1311" t="b">
        <v>0</v>
      </c>
      <c r="S1311" t="s">
        <v>294</v>
      </c>
      <c r="T1311" t="s">
        <v>295</v>
      </c>
      <c r="U1311">
        <v>21</v>
      </c>
      <c r="V1311" t="s">
        <v>218</v>
      </c>
      <c r="W1311" t="s">
        <v>219</v>
      </c>
      <c r="X1311" t="s">
        <v>225</v>
      </c>
      <c r="Z1311" t="s">
        <v>84</v>
      </c>
      <c r="AA1311" s="1">
        <v>25200</v>
      </c>
      <c r="AB1311" s="1">
        <v>22680</v>
      </c>
      <c r="AC1311">
        <v>5</v>
      </c>
      <c r="AD1311" t="b">
        <v>1</v>
      </c>
      <c r="AE1311">
        <v>10</v>
      </c>
      <c r="AF1311" t="s">
        <v>9</v>
      </c>
      <c r="AG1311">
        <v>1</v>
      </c>
      <c r="AH1311" s="1">
        <v>22680</v>
      </c>
      <c r="AI1311" s="1">
        <v>103091</v>
      </c>
      <c r="AJ1311" s="1">
        <v>10309</v>
      </c>
      <c r="AK1311" s="1">
        <v>113400</v>
      </c>
      <c r="AL1311" s="2">
        <v>103091</v>
      </c>
      <c r="AM1311" s="2">
        <v>10309</v>
      </c>
      <c r="AN1311" s="22">
        <v>113400</v>
      </c>
      <c r="AP1311" t="s">
        <v>84</v>
      </c>
      <c r="AQ1311">
        <v>5</v>
      </c>
      <c r="AR1311" t="s">
        <v>221</v>
      </c>
      <c r="AS1311">
        <v>26005</v>
      </c>
      <c r="AT1311" t="b">
        <v>0</v>
      </c>
      <c r="AU1311" t="s">
        <v>81</v>
      </c>
      <c r="AW1311" t="s">
        <v>222</v>
      </c>
      <c r="AY1311" t="s">
        <v>85</v>
      </c>
      <c r="AZ1311" t="b">
        <v>0</v>
      </c>
      <c r="BE1311" t="b">
        <v>0</v>
      </c>
      <c r="BF1311" t="b">
        <v>0</v>
      </c>
      <c r="BI1311">
        <v>0</v>
      </c>
      <c r="BJ1311" s="20">
        <v>0</v>
      </c>
      <c r="BK1311" s="23">
        <v>113400</v>
      </c>
      <c r="BP1311" t="s">
        <v>181</v>
      </c>
      <c r="BS1311">
        <v>0</v>
      </c>
      <c r="BW1311" s="24" t="str">
        <f ca="1">VLOOKUP(BX1311,Data!B:D,3,0)</f>
        <v>김화니</v>
      </c>
      <c r="BX1311" s="24" t="str">
        <f>IFERROR(VLOOKUP(M1311, 할인점점포등록!E:I, 5, 0), M1311)</f>
        <v>백제약품영등포지점</v>
      </c>
    </row>
    <row r="1312" spans="3:76" ht="16.5" customHeight="1" x14ac:dyDescent="0.3">
      <c r="C1312" t="b">
        <v>1</v>
      </c>
      <c r="E1312" t="s">
        <v>211</v>
      </c>
      <c r="F1312">
        <v>202610150019</v>
      </c>
      <c r="G1312" s="21">
        <v>46310</v>
      </c>
      <c r="H1312" t="s">
        <v>82</v>
      </c>
      <c r="I1312" t="s">
        <v>83</v>
      </c>
      <c r="J1312" s="20" t="s">
        <v>212</v>
      </c>
      <c r="K1312" s="20" t="s">
        <v>213</v>
      </c>
      <c r="L1312" t="s">
        <v>467</v>
      </c>
      <c r="M1312" s="20" t="s">
        <v>467</v>
      </c>
      <c r="O1312" t="s">
        <v>468</v>
      </c>
      <c r="P1312" t="s">
        <v>471</v>
      </c>
      <c r="R1312" t="b">
        <v>0</v>
      </c>
      <c r="S1312" t="s">
        <v>442</v>
      </c>
      <c r="T1312" t="s">
        <v>443</v>
      </c>
      <c r="U1312">
        <v>30</v>
      </c>
      <c r="V1312" t="s">
        <v>234</v>
      </c>
      <c r="W1312" t="s">
        <v>235</v>
      </c>
      <c r="X1312" t="s">
        <v>236</v>
      </c>
      <c r="Z1312" t="s">
        <v>84</v>
      </c>
      <c r="AA1312" s="1">
        <v>20760</v>
      </c>
      <c r="AB1312" s="1">
        <v>18684</v>
      </c>
      <c r="AC1312">
        <v>10</v>
      </c>
      <c r="AD1312" t="b">
        <v>1</v>
      </c>
      <c r="AE1312">
        <v>10</v>
      </c>
      <c r="AF1312" t="s">
        <v>9</v>
      </c>
      <c r="AG1312">
        <v>1</v>
      </c>
      <c r="AH1312" s="1">
        <v>18684</v>
      </c>
      <c r="AI1312" s="1">
        <v>169855</v>
      </c>
      <c r="AJ1312" s="1">
        <v>16985</v>
      </c>
      <c r="AK1312" s="1">
        <v>186840</v>
      </c>
      <c r="AL1312" s="2">
        <v>169855</v>
      </c>
      <c r="AM1312" s="2">
        <v>16985</v>
      </c>
      <c r="AN1312" s="22">
        <v>186840</v>
      </c>
      <c r="AP1312" t="s">
        <v>84</v>
      </c>
      <c r="AQ1312">
        <v>10</v>
      </c>
      <c r="AR1312" t="s">
        <v>221</v>
      </c>
      <c r="AS1312">
        <v>25001</v>
      </c>
      <c r="AT1312" t="b">
        <v>0</v>
      </c>
      <c r="AU1312" t="s">
        <v>81</v>
      </c>
      <c r="AW1312" t="s">
        <v>222</v>
      </c>
      <c r="AY1312" t="s">
        <v>85</v>
      </c>
      <c r="AZ1312" t="b">
        <v>0</v>
      </c>
      <c r="BE1312" t="b">
        <v>0</v>
      </c>
      <c r="BF1312" t="b">
        <v>0</v>
      </c>
      <c r="BI1312">
        <v>0</v>
      </c>
      <c r="BJ1312" s="20">
        <v>0</v>
      </c>
      <c r="BK1312" s="23">
        <v>186840</v>
      </c>
      <c r="BP1312" t="s">
        <v>181</v>
      </c>
      <c r="BS1312">
        <v>0</v>
      </c>
      <c r="BW1312" s="24" t="str">
        <f ca="1">VLOOKUP(BX1312,Data!B:D,3,0)</f>
        <v>김화니</v>
      </c>
      <c r="BX1312" s="24" t="str">
        <f>IFERROR(VLOOKUP(M1312, 할인점점포등록!E:I, 5, 0), M1312)</f>
        <v>백제약품영등포지점</v>
      </c>
    </row>
    <row r="1313" spans="3:76" ht="16.5" customHeight="1" x14ac:dyDescent="0.3">
      <c r="C1313" t="b">
        <v>1</v>
      </c>
      <c r="E1313" t="s">
        <v>211</v>
      </c>
      <c r="F1313">
        <v>202610150019</v>
      </c>
      <c r="G1313" s="21">
        <v>46310</v>
      </c>
      <c r="H1313" t="s">
        <v>82</v>
      </c>
      <c r="I1313" t="s">
        <v>83</v>
      </c>
      <c r="J1313" s="20" t="s">
        <v>212</v>
      </c>
      <c r="K1313" s="20" t="s">
        <v>213</v>
      </c>
      <c r="L1313" t="s">
        <v>467</v>
      </c>
      <c r="M1313" s="20" t="s">
        <v>467</v>
      </c>
      <c r="O1313" t="s">
        <v>468</v>
      </c>
      <c r="P1313" t="s">
        <v>471</v>
      </c>
      <c r="R1313" t="b">
        <v>0</v>
      </c>
      <c r="S1313" t="s">
        <v>989</v>
      </c>
      <c r="T1313" t="s">
        <v>990</v>
      </c>
      <c r="U1313">
        <v>30</v>
      </c>
      <c r="V1313" t="s">
        <v>234</v>
      </c>
      <c r="W1313" t="s">
        <v>235</v>
      </c>
      <c r="X1313" t="s">
        <v>236</v>
      </c>
      <c r="Z1313" t="s">
        <v>84</v>
      </c>
      <c r="AA1313" s="1">
        <v>3000</v>
      </c>
      <c r="AB1313" s="1">
        <v>2700</v>
      </c>
      <c r="AC1313">
        <v>10</v>
      </c>
      <c r="AD1313" t="b">
        <v>1</v>
      </c>
      <c r="AE1313">
        <v>10</v>
      </c>
      <c r="AF1313" t="s">
        <v>9</v>
      </c>
      <c r="AG1313">
        <v>1</v>
      </c>
      <c r="AH1313" s="1">
        <v>2700</v>
      </c>
      <c r="AI1313" s="1">
        <v>24545</v>
      </c>
      <c r="AJ1313" s="1">
        <v>2455</v>
      </c>
      <c r="AK1313" s="1">
        <v>27000</v>
      </c>
      <c r="AL1313" s="2">
        <v>24545</v>
      </c>
      <c r="AM1313" s="2">
        <v>2455</v>
      </c>
      <c r="AN1313" s="22">
        <v>27000</v>
      </c>
      <c r="AP1313" t="s">
        <v>84</v>
      </c>
      <c r="AQ1313">
        <v>10</v>
      </c>
      <c r="AR1313" t="s">
        <v>221</v>
      </c>
      <c r="AS1313" t="s">
        <v>231</v>
      </c>
      <c r="AT1313" t="b">
        <v>0</v>
      </c>
      <c r="AU1313" t="s">
        <v>81</v>
      </c>
      <c r="AW1313" t="s">
        <v>222</v>
      </c>
      <c r="AY1313" t="s">
        <v>85</v>
      </c>
      <c r="AZ1313" t="b">
        <v>0</v>
      </c>
      <c r="BE1313" t="b">
        <v>0</v>
      </c>
      <c r="BF1313" t="b">
        <v>0</v>
      </c>
      <c r="BI1313">
        <v>0</v>
      </c>
      <c r="BJ1313" s="20">
        <v>0</v>
      </c>
      <c r="BK1313" s="23">
        <v>27000</v>
      </c>
      <c r="BP1313" t="s">
        <v>181</v>
      </c>
      <c r="BS1313">
        <v>0</v>
      </c>
      <c r="BW1313" s="24" t="str">
        <f ca="1">VLOOKUP(BX1313,Data!B:D,3,0)</f>
        <v>김화니</v>
      </c>
      <c r="BX1313" s="24" t="str">
        <f>IFERROR(VLOOKUP(M1313, 할인점점포등록!E:I, 5, 0), M1313)</f>
        <v>백제약품영등포지점</v>
      </c>
    </row>
    <row r="1314" spans="3:76" ht="16.5" customHeight="1" x14ac:dyDescent="0.3">
      <c r="C1314" t="b">
        <v>1</v>
      </c>
      <c r="E1314" t="s">
        <v>211</v>
      </c>
      <c r="F1314">
        <v>202610150019</v>
      </c>
      <c r="G1314" s="21">
        <v>46310</v>
      </c>
      <c r="H1314" t="s">
        <v>82</v>
      </c>
      <c r="I1314" t="s">
        <v>83</v>
      </c>
      <c r="J1314" s="20" t="s">
        <v>212</v>
      </c>
      <c r="K1314" s="20" t="s">
        <v>213</v>
      </c>
      <c r="L1314" t="s">
        <v>467</v>
      </c>
      <c r="M1314" s="20" t="s">
        <v>467</v>
      </c>
      <c r="O1314" t="s">
        <v>468</v>
      </c>
      <c r="P1314" t="s">
        <v>471</v>
      </c>
      <c r="R1314" t="b">
        <v>0</v>
      </c>
      <c r="S1314" t="s">
        <v>267</v>
      </c>
      <c r="T1314" t="s">
        <v>224</v>
      </c>
      <c r="U1314">
        <v>30</v>
      </c>
      <c r="V1314" t="s">
        <v>218</v>
      </c>
      <c r="W1314" t="s">
        <v>219</v>
      </c>
      <c r="X1314" t="s">
        <v>225</v>
      </c>
      <c r="Z1314" t="s">
        <v>84</v>
      </c>
      <c r="AA1314" s="1">
        <v>4440</v>
      </c>
      <c r="AB1314" s="1">
        <v>3996</v>
      </c>
      <c r="AC1314">
        <v>5</v>
      </c>
      <c r="AD1314" t="b">
        <v>1</v>
      </c>
      <c r="AE1314">
        <v>10</v>
      </c>
      <c r="AF1314" t="s">
        <v>9</v>
      </c>
      <c r="AG1314">
        <v>1</v>
      </c>
      <c r="AH1314" s="1">
        <v>3996</v>
      </c>
      <c r="AI1314" s="1">
        <v>18164</v>
      </c>
      <c r="AJ1314" s="1">
        <v>1816</v>
      </c>
      <c r="AK1314" s="1">
        <v>19980</v>
      </c>
      <c r="AL1314" s="2">
        <v>18164</v>
      </c>
      <c r="AM1314" s="2">
        <v>1816</v>
      </c>
      <c r="AN1314" s="22">
        <v>19980</v>
      </c>
      <c r="AP1314" t="s">
        <v>84</v>
      </c>
      <c r="AQ1314">
        <v>5</v>
      </c>
      <c r="AR1314" t="s">
        <v>221</v>
      </c>
      <c r="AS1314" t="s">
        <v>268</v>
      </c>
      <c r="AT1314" t="b">
        <v>0</v>
      </c>
      <c r="AU1314" t="s">
        <v>81</v>
      </c>
      <c r="AW1314" t="s">
        <v>222</v>
      </c>
      <c r="AY1314" t="s">
        <v>85</v>
      </c>
      <c r="AZ1314" t="b">
        <v>0</v>
      </c>
      <c r="BE1314" t="b">
        <v>0</v>
      </c>
      <c r="BF1314" t="b">
        <v>0</v>
      </c>
      <c r="BI1314">
        <v>0</v>
      </c>
      <c r="BJ1314" s="20">
        <v>0</v>
      </c>
      <c r="BK1314" s="23">
        <v>19980</v>
      </c>
      <c r="BP1314" t="s">
        <v>181</v>
      </c>
      <c r="BS1314">
        <v>0</v>
      </c>
      <c r="BW1314" s="24" t="str">
        <f ca="1">VLOOKUP(BX1314,Data!B:D,3,0)</f>
        <v>김화니</v>
      </c>
      <c r="BX1314" s="24" t="str">
        <f>IFERROR(VLOOKUP(M1314, 할인점점포등록!E:I, 5, 0), M1314)</f>
        <v>백제약품영등포지점</v>
      </c>
    </row>
    <row r="1315" spans="3:76" ht="16.5" customHeight="1" x14ac:dyDescent="0.3">
      <c r="C1315" t="b">
        <v>1</v>
      </c>
      <c r="E1315" t="s">
        <v>211</v>
      </c>
      <c r="F1315">
        <v>202610150019</v>
      </c>
      <c r="G1315" s="21">
        <v>46310</v>
      </c>
      <c r="H1315" t="s">
        <v>82</v>
      </c>
      <c r="I1315" t="s">
        <v>83</v>
      </c>
      <c r="J1315" s="20" t="s">
        <v>212</v>
      </c>
      <c r="K1315" s="20" t="s">
        <v>213</v>
      </c>
      <c r="L1315" t="s">
        <v>467</v>
      </c>
      <c r="M1315" s="20" t="s">
        <v>467</v>
      </c>
      <c r="O1315" t="s">
        <v>468</v>
      </c>
      <c r="P1315" t="s">
        <v>471</v>
      </c>
      <c r="R1315" t="b">
        <v>0</v>
      </c>
      <c r="S1315" t="s">
        <v>425</v>
      </c>
      <c r="T1315" t="s">
        <v>426</v>
      </c>
      <c r="U1315">
        <v>100</v>
      </c>
      <c r="V1315" t="s">
        <v>234</v>
      </c>
      <c r="W1315" t="s">
        <v>235</v>
      </c>
      <c r="X1315" t="s">
        <v>330</v>
      </c>
      <c r="Z1315" t="s">
        <v>84</v>
      </c>
      <c r="AA1315" s="1">
        <v>44300</v>
      </c>
      <c r="AB1315" s="1">
        <v>39870</v>
      </c>
      <c r="AC1315">
        <v>3</v>
      </c>
      <c r="AD1315" t="b">
        <v>1</v>
      </c>
      <c r="AE1315">
        <v>10</v>
      </c>
      <c r="AF1315" t="s">
        <v>9</v>
      </c>
      <c r="AG1315">
        <v>1</v>
      </c>
      <c r="AH1315" s="1">
        <v>39870</v>
      </c>
      <c r="AI1315" s="1">
        <v>108736</v>
      </c>
      <c r="AJ1315" s="1">
        <v>10874</v>
      </c>
      <c r="AK1315" s="1">
        <v>119610</v>
      </c>
      <c r="AL1315" s="2">
        <v>108736</v>
      </c>
      <c r="AM1315" s="2">
        <v>10874</v>
      </c>
      <c r="AN1315" s="22">
        <v>119610</v>
      </c>
      <c r="AP1315" t="s">
        <v>84</v>
      </c>
      <c r="AQ1315">
        <v>3</v>
      </c>
      <c r="AR1315" t="s">
        <v>221</v>
      </c>
      <c r="AS1315" t="s">
        <v>271</v>
      </c>
      <c r="AT1315" t="b">
        <v>0</v>
      </c>
      <c r="AU1315" t="s">
        <v>81</v>
      </c>
      <c r="AW1315" t="s">
        <v>222</v>
      </c>
      <c r="AY1315" t="s">
        <v>85</v>
      </c>
      <c r="AZ1315" t="b">
        <v>0</v>
      </c>
      <c r="BE1315" t="b">
        <v>0</v>
      </c>
      <c r="BF1315" t="b">
        <v>0</v>
      </c>
      <c r="BI1315">
        <v>0</v>
      </c>
      <c r="BJ1315" s="20">
        <v>0</v>
      </c>
      <c r="BK1315" s="23">
        <v>119610</v>
      </c>
      <c r="BP1315" t="s">
        <v>181</v>
      </c>
      <c r="BS1315">
        <v>0</v>
      </c>
      <c r="BW1315" s="24" t="str">
        <f ca="1">VLOOKUP(BX1315,Data!B:D,3,0)</f>
        <v>김화니</v>
      </c>
      <c r="BX1315" s="24" t="str">
        <f>IFERROR(VLOOKUP(M1315, 할인점점포등록!E:I, 5, 0), M1315)</f>
        <v>백제약품영등포지점</v>
      </c>
    </row>
    <row r="1316" spans="3:76" ht="16.5" customHeight="1" x14ac:dyDescent="0.3">
      <c r="C1316" t="b">
        <v>1</v>
      </c>
      <c r="E1316" t="s">
        <v>211</v>
      </c>
      <c r="F1316">
        <v>202610150019</v>
      </c>
      <c r="G1316" s="21">
        <v>46310</v>
      </c>
      <c r="H1316" t="s">
        <v>82</v>
      </c>
      <c r="I1316" t="s">
        <v>83</v>
      </c>
      <c r="J1316" s="20" t="s">
        <v>212</v>
      </c>
      <c r="K1316" s="20" t="s">
        <v>213</v>
      </c>
      <c r="L1316" t="s">
        <v>467</v>
      </c>
      <c r="M1316" s="20" t="s">
        <v>467</v>
      </c>
      <c r="O1316" t="s">
        <v>468</v>
      </c>
      <c r="P1316" t="s">
        <v>471</v>
      </c>
      <c r="R1316" t="b">
        <v>0</v>
      </c>
      <c r="S1316" t="s">
        <v>337</v>
      </c>
      <c r="T1316" t="s">
        <v>338</v>
      </c>
      <c r="U1316">
        <v>100</v>
      </c>
      <c r="V1316" t="s">
        <v>234</v>
      </c>
      <c r="W1316" t="s">
        <v>235</v>
      </c>
      <c r="X1316" t="s">
        <v>330</v>
      </c>
      <c r="Z1316" t="s">
        <v>84</v>
      </c>
      <c r="AA1316" s="1">
        <v>33000</v>
      </c>
      <c r="AB1316" s="1">
        <v>29700</v>
      </c>
      <c r="AC1316">
        <v>50</v>
      </c>
      <c r="AD1316" t="b">
        <v>1</v>
      </c>
      <c r="AE1316">
        <v>10</v>
      </c>
      <c r="AF1316" t="s">
        <v>9</v>
      </c>
      <c r="AG1316">
        <v>1</v>
      </c>
      <c r="AH1316" s="1">
        <v>29700</v>
      </c>
      <c r="AI1316" s="1">
        <v>1350000</v>
      </c>
      <c r="AJ1316" s="1">
        <v>135000</v>
      </c>
      <c r="AK1316" s="1">
        <v>1485000</v>
      </c>
      <c r="AL1316" s="2">
        <v>1350000</v>
      </c>
      <c r="AM1316" s="2">
        <v>135000</v>
      </c>
      <c r="AN1316" s="22">
        <v>1485000</v>
      </c>
      <c r="AP1316" t="s">
        <v>84</v>
      </c>
      <c r="AQ1316">
        <v>50</v>
      </c>
      <c r="AR1316" t="s">
        <v>221</v>
      </c>
      <c r="AS1316" t="s">
        <v>981</v>
      </c>
      <c r="AT1316" t="b">
        <v>0</v>
      </c>
      <c r="AU1316" t="s">
        <v>81</v>
      </c>
      <c r="AW1316" t="s">
        <v>222</v>
      </c>
      <c r="AY1316" t="s">
        <v>85</v>
      </c>
      <c r="AZ1316" t="b">
        <v>0</v>
      </c>
      <c r="BE1316" t="b">
        <v>0</v>
      </c>
      <c r="BF1316" t="b">
        <v>0</v>
      </c>
      <c r="BI1316">
        <v>0</v>
      </c>
      <c r="BJ1316" s="20">
        <v>0</v>
      </c>
      <c r="BK1316" s="23">
        <v>1485000</v>
      </c>
      <c r="BP1316" t="s">
        <v>181</v>
      </c>
      <c r="BS1316">
        <v>0</v>
      </c>
      <c r="BW1316" s="24" t="str">
        <f ca="1">VLOOKUP(BX1316,Data!B:D,3,0)</f>
        <v>김화니</v>
      </c>
      <c r="BX1316" s="24" t="str">
        <f>IFERROR(VLOOKUP(M1316, 할인점점포등록!E:I, 5, 0), M1316)</f>
        <v>백제약품영등포지점</v>
      </c>
    </row>
    <row r="1317" spans="3:76" ht="16.5" customHeight="1" x14ac:dyDescent="0.3">
      <c r="C1317" t="b">
        <v>1</v>
      </c>
      <c r="E1317" t="s">
        <v>211</v>
      </c>
      <c r="F1317">
        <v>202610150019</v>
      </c>
      <c r="G1317" s="21">
        <v>46310</v>
      </c>
      <c r="H1317" t="s">
        <v>82</v>
      </c>
      <c r="I1317" t="s">
        <v>83</v>
      </c>
      <c r="J1317" s="20" t="s">
        <v>212</v>
      </c>
      <c r="K1317" s="20" t="s">
        <v>213</v>
      </c>
      <c r="L1317" t="s">
        <v>467</v>
      </c>
      <c r="M1317" s="20" t="s">
        <v>467</v>
      </c>
      <c r="O1317" t="s">
        <v>468</v>
      </c>
      <c r="P1317" t="s">
        <v>471</v>
      </c>
      <c r="R1317" t="b">
        <v>0</v>
      </c>
      <c r="S1317" t="s">
        <v>258</v>
      </c>
      <c r="T1317" t="s">
        <v>259</v>
      </c>
      <c r="U1317">
        <v>500</v>
      </c>
      <c r="V1317" t="s">
        <v>234</v>
      </c>
      <c r="W1317" t="s">
        <v>235</v>
      </c>
      <c r="X1317" t="s">
        <v>236</v>
      </c>
      <c r="Z1317" t="s">
        <v>84</v>
      </c>
      <c r="AA1317" s="1">
        <v>51500</v>
      </c>
      <c r="AB1317" s="1">
        <v>46350</v>
      </c>
      <c r="AC1317">
        <v>3</v>
      </c>
      <c r="AD1317" t="b">
        <v>1</v>
      </c>
      <c r="AE1317">
        <v>10</v>
      </c>
      <c r="AF1317" t="s">
        <v>9</v>
      </c>
      <c r="AG1317">
        <v>1</v>
      </c>
      <c r="AH1317" s="1">
        <v>46350</v>
      </c>
      <c r="AI1317" s="1">
        <v>126409</v>
      </c>
      <c r="AJ1317" s="1">
        <v>12641</v>
      </c>
      <c r="AK1317" s="1">
        <v>139050</v>
      </c>
      <c r="AL1317" s="2">
        <v>126409</v>
      </c>
      <c r="AM1317" s="2">
        <v>12641</v>
      </c>
      <c r="AN1317" s="22">
        <v>139050</v>
      </c>
      <c r="AP1317" t="s">
        <v>84</v>
      </c>
      <c r="AQ1317">
        <v>3</v>
      </c>
      <c r="AR1317" t="s">
        <v>221</v>
      </c>
      <c r="AS1317">
        <v>26001</v>
      </c>
      <c r="AT1317" t="b">
        <v>0</v>
      </c>
      <c r="AU1317" t="s">
        <v>81</v>
      </c>
      <c r="AW1317" t="s">
        <v>222</v>
      </c>
      <c r="AY1317" t="s">
        <v>85</v>
      </c>
      <c r="AZ1317" t="b">
        <v>0</v>
      </c>
      <c r="BE1317" t="b">
        <v>0</v>
      </c>
      <c r="BF1317" t="b">
        <v>0</v>
      </c>
      <c r="BI1317">
        <v>0</v>
      </c>
      <c r="BJ1317" s="20">
        <v>0</v>
      </c>
      <c r="BK1317" s="23">
        <v>139050</v>
      </c>
      <c r="BP1317" t="s">
        <v>181</v>
      </c>
      <c r="BS1317">
        <v>0</v>
      </c>
      <c r="BW1317" s="24" t="str">
        <f ca="1">VLOOKUP(BX1317,Data!B:D,3,0)</f>
        <v>김화니</v>
      </c>
      <c r="BX1317" s="24" t="str">
        <f>IFERROR(VLOOKUP(M1317, 할인점점포등록!E:I, 5, 0), M1317)</f>
        <v>백제약품영등포지점</v>
      </c>
    </row>
    <row r="1318" spans="3:76" ht="16.5" customHeight="1" x14ac:dyDescent="0.3">
      <c r="C1318" t="b">
        <v>1</v>
      </c>
      <c r="E1318" t="s">
        <v>211</v>
      </c>
      <c r="F1318">
        <v>202610150019</v>
      </c>
      <c r="G1318" s="21">
        <v>46310</v>
      </c>
      <c r="H1318" t="s">
        <v>82</v>
      </c>
      <c r="I1318" t="s">
        <v>83</v>
      </c>
      <c r="J1318" s="20" t="s">
        <v>212</v>
      </c>
      <c r="K1318" s="20" t="s">
        <v>213</v>
      </c>
      <c r="L1318" t="s">
        <v>467</v>
      </c>
      <c r="M1318" s="20" t="s">
        <v>467</v>
      </c>
      <c r="O1318" t="s">
        <v>468</v>
      </c>
      <c r="P1318" t="s">
        <v>471</v>
      </c>
      <c r="R1318" t="b">
        <v>0</v>
      </c>
      <c r="S1318" t="s">
        <v>377</v>
      </c>
      <c r="T1318" t="s">
        <v>378</v>
      </c>
      <c r="U1318">
        <v>4</v>
      </c>
      <c r="V1318" t="s">
        <v>234</v>
      </c>
      <c r="W1318" t="s">
        <v>235</v>
      </c>
      <c r="X1318" t="s">
        <v>236</v>
      </c>
      <c r="Z1318" t="s">
        <v>84</v>
      </c>
      <c r="AA1318" s="1">
        <v>23200</v>
      </c>
      <c r="AB1318" s="1">
        <v>20880</v>
      </c>
      <c r="AC1318">
        <v>10</v>
      </c>
      <c r="AD1318" t="b">
        <v>1</v>
      </c>
      <c r="AE1318">
        <v>10</v>
      </c>
      <c r="AF1318" t="s">
        <v>9</v>
      </c>
      <c r="AG1318">
        <v>1</v>
      </c>
      <c r="AH1318" s="1">
        <v>20880</v>
      </c>
      <c r="AI1318" s="1">
        <v>189818</v>
      </c>
      <c r="AJ1318" s="1">
        <v>18982</v>
      </c>
      <c r="AK1318" s="1">
        <v>208800</v>
      </c>
      <c r="AL1318" s="2">
        <v>189818</v>
      </c>
      <c r="AM1318" s="2">
        <v>18982</v>
      </c>
      <c r="AN1318" s="22">
        <v>208800</v>
      </c>
      <c r="AP1318" t="s">
        <v>84</v>
      </c>
      <c r="AQ1318">
        <v>10</v>
      </c>
      <c r="AR1318" t="s">
        <v>221</v>
      </c>
      <c r="AS1318">
        <v>26001</v>
      </c>
      <c r="AT1318" t="b">
        <v>0</v>
      </c>
      <c r="AU1318" t="s">
        <v>81</v>
      </c>
      <c r="AW1318" t="s">
        <v>222</v>
      </c>
      <c r="AY1318" t="s">
        <v>85</v>
      </c>
      <c r="AZ1318" t="b">
        <v>0</v>
      </c>
      <c r="BE1318" t="b">
        <v>0</v>
      </c>
      <c r="BF1318" t="b">
        <v>0</v>
      </c>
      <c r="BI1318">
        <v>0</v>
      </c>
      <c r="BJ1318" s="20">
        <v>0</v>
      </c>
      <c r="BK1318" s="23">
        <v>208800</v>
      </c>
      <c r="BP1318" t="s">
        <v>181</v>
      </c>
      <c r="BS1318">
        <v>0</v>
      </c>
      <c r="BW1318" s="24" t="str">
        <f ca="1">VLOOKUP(BX1318,Data!B:D,3,0)</f>
        <v>김화니</v>
      </c>
      <c r="BX1318" s="24" t="str">
        <f>IFERROR(VLOOKUP(M1318, 할인점점포등록!E:I, 5, 0), M1318)</f>
        <v>백제약품영등포지점</v>
      </c>
    </row>
    <row r="1319" spans="3:76" ht="16.5" customHeight="1" x14ac:dyDescent="0.3">
      <c r="C1319" t="b">
        <v>1</v>
      </c>
      <c r="E1319" t="s">
        <v>211</v>
      </c>
      <c r="F1319">
        <v>202610150019</v>
      </c>
      <c r="G1319" s="21">
        <v>46310</v>
      </c>
      <c r="H1319" t="s">
        <v>82</v>
      </c>
      <c r="I1319" t="s">
        <v>83</v>
      </c>
      <c r="J1319" s="20" t="s">
        <v>212</v>
      </c>
      <c r="K1319" s="20" t="s">
        <v>213</v>
      </c>
      <c r="L1319" t="s">
        <v>467</v>
      </c>
      <c r="M1319" s="20" t="s">
        <v>467</v>
      </c>
      <c r="O1319" t="s">
        <v>468</v>
      </c>
      <c r="P1319" t="s">
        <v>471</v>
      </c>
      <c r="R1319" t="b">
        <v>0</v>
      </c>
      <c r="S1319" t="s">
        <v>290</v>
      </c>
      <c r="T1319" t="s">
        <v>291</v>
      </c>
      <c r="U1319">
        <v>30</v>
      </c>
      <c r="V1319" t="s">
        <v>234</v>
      </c>
      <c r="W1319" t="s">
        <v>235</v>
      </c>
      <c r="X1319" t="s">
        <v>236</v>
      </c>
      <c r="Z1319" t="s">
        <v>84</v>
      </c>
      <c r="AA1319" s="1">
        <v>21000</v>
      </c>
      <c r="AB1319" s="1">
        <v>18900</v>
      </c>
      <c r="AC1319">
        <v>5</v>
      </c>
      <c r="AD1319" t="b">
        <v>1</v>
      </c>
      <c r="AE1319">
        <v>10</v>
      </c>
      <c r="AF1319" t="s">
        <v>9</v>
      </c>
      <c r="AG1319">
        <v>1</v>
      </c>
      <c r="AH1319" s="1">
        <v>18900</v>
      </c>
      <c r="AI1319" s="1">
        <v>85909</v>
      </c>
      <c r="AJ1319" s="1">
        <v>8591</v>
      </c>
      <c r="AK1319" s="1">
        <v>94500</v>
      </c>
      <c r="AL1319" s="2">
        <v>85909</v>
      </c>
      <c r="AM1319" s="2">
        <v>8591</v>
      </c>
      <c r="AN1319" s="22">
        <v>94500</v>
      </c>
      <c r="AP1319" t="s">
        <v>84</v>
      </c>
      <c r="AQ1319">
        <v>5</v>
      </c>
      <c r="AR1319" t="s">
        <v>221</v>
      </c>
      <c r="AS1319">
        <v>26001</v>
      </c>
      <c r="AT1319" t="b">
        <v>0</v>
      </c>
      <c r="AU1319" t="s">
        <v>81</v>
      </c>
      <c r="AW1319" t="s">
        <v>222</v>
      </c>
      <c r="AY1319" t="s">
        <v>85</v>
      </c>
      <c r="AZ1319" t="b">
        <v>0</v>
      </c>
      <c r="BE1319" t="b">
        <v>0</v>
      </c>
      <c r="BF1319" t="b">
        <v>0</v>
      </c>
      <c r="BI1319">
        <v>0</v>
      </c>
      <c r="BJ1319" s="20">
        <v>0</v>
      </c>
      <c r="BK1319" s="23">
        <v>94500</v>
      </c>
      <c r="BP1319" t="s">
        <v>181</v>
      </c>
      <c r="BS1319">
        <v>0</v>
      </c>
      <c r="BW1319" s="24" t="str">
        <f ca="1">VLOOKUP(BX1319,Data!B:D,3,0)</f>
        <v>김화니</v>
      </c>
      <c r="BX1319" s="24" t="str">
        <f>IFERROR(VLOOKUP(M1319, 할인점점포등록!E:I, 5, 0), M1319)</f>
        <v>백제약품영등포지점</v>
      </c>
    </row>
    <row r="1320" spans="3:76" ht="16.5" customHeight="1" x14ac:dyDescent="0.3">
      <c r="C1320" t="b">
        <v>1</v>
      </c>
      <c r="E1320" t="s">
        <v>211</v>
      </c>
      <c r="F1320">
        <v>202610150020</v>
      </c>
      <c r="G1320" s="21">
        <v>46310</v>
      </c>
      <c r="H1320" t="s">
        <v>82</v>
      </c>
      <c r="I1320" t="s">
        <v>83</v>
      </c>
      <c r="J1320" s="20" t="s">
        <v>212</v>
      </c>
      <c r="K1320" s="20" t="s">
        <v>213</v>
      </c>
      <c r="L1320" t="s">
        <v>1772</v>
      </c>
      <c r="M1320" s="20" t="s">
        <v>1772</v>
      </c>
      <c r="O1320" t="s">
        <v>1773</v>
      </c>
      <c r="P1320" t="s">
        <v>1772</v>
      </c>
      <c r="R1320" t="b">
        <v>0</v>
      </c>
      <c r="S1320" t="s">
        <v>1002</v>
      </c>
      <c r="T1320" t="s">
        <v>1003</v>
      </c>
      <c r="U1320">
        <v>1</v>
      </c>
      <c r="V1320" t="s">
        <v>234</v>
      </c>
      <c r="W1320" t="s">
        <v>565</v>
      </c>
      <c r="X1320" t="s">
        <v>566</v>
      </c>
      <c r="Z1320" t="s">
        <v>84</v>
      </c>
      <c r="AA1320" s="1">
        <v>0</v>
      </c>
      <c r="AB1320" s="1">
        <v>1430</v>
      </c>
      <c r="AC1320" s="1">
        <v>2000</v>
      </c>
      <c r="AD1320" t="b">
        <v>1</v>
      </c>
      <c r="AE1320">
        <v>10</v>
      </c>
      <c r="AF1320" t="s">
        <v>9</v>
      </c>
      <c r="AG1320">
        <v>1</v>
      </c>
      <c r="AH1320" s="1">
        <v>1430</v>
      </c>
      <c r="AI1320" s="1">
        <v>2600000</v>
      </c>
      <c r="AJ1320" s="1">
        <v>260000</v>
      </c>
      <c r="AK1320" s="1">
        <v>2860000</v>
      </c>
      <c r="AL1320" s="2">
        <v>2600000</v>
      </c>
      <c r="AM1320" s="2">
        <v>260000</v>
      </c>
      <c r="AN1320" s="22">
        <v>2860000</v>
      </c>
      <c r="AP1320" t="s">
        <v>84</v>
      </c>
      <c r="AQ1320" s="1">
        <v>2000</v>
      </c>
      <c r="AR1320" t="s">
        <v>221</v>
      </c>
      <c r="AS1320">
        <v>24003</v>
      </c>
      <c r="AT1320" t="b">
        <v>0</v>
      </c>
      <c r="AU1320" t="s">
        <v>81</v>
      </c>
      <c r="AW1320" t="s">
        <v>222</v>
      </c>
      <c r="AY1320" t="s">
        <v>85</v>
      </c>
      <c r="AZ1320" t="b">
        <v>0</v>
      </c>
      <c r="BE1320" t="b">
        <v>0</v>
      </c>
      <c r="BF1320" t="b">
        <v>0</v>
      </c>
      <c r="BI1320">
        <v>0</v>
      </c>
      <c r="BJ1320" s="20">
        <v>0</v>
      </c>
      <c r="BK1320" s="23">
        <v>2860000</v>
      </c>
      <c r="BP1320" t="s">
        <v>181</v>
      </c>
      <c r="BS1320">
        <v>0</v>
      </c>
      <c r="BW1320" s="24" t="str">
        <f ca="1">VLOOKUP(BX1320,Data!B:D,3,0)</f>
        <v>김화니</v>
      </c>
      <c r="BX1320" s="24" t="str">
        <f>IFERROR(VLOOKUP(M1320, 할인점점포등록!E:I, 5, 0), M1320)</f>
        <v>메가팜프라자약국(양재)</v>
      </c>
    </row>
    <row r="1321" spans="3:76" ht="16.5" customHeight="1" x14ac:dyDescent="0.3">
      <c r="C1321" t="b">
        <v>1</v>
      </c>
      <c r="E1321" t="s">
        <v>211</v>
      </c>
      <c r="F1321">
        <v>202610150021</v>
      </c>
      <c r="G1321" s="21">
        <v>46310</v>
      </c>
      <c r="H1321" t="s">
        <v>82</v>
      </c>
      <c r="I1321" t="s">
        <v>83</v>
      </c>
      <c r="J1321" s="20" t="s">
        <v>212</v>
      </c>
      <c r="K1321" s="20" t="s">
        <v>213</v>
      </c>
      <c r="L1321" t="s">
        <v>467</v>
      </c>
      <c r="M1321" s="20" t="s">
        <v>467</v>
      </c>
      <c r="O1321" t="s">
        <v>468</v>
      </c>
      <c r="P1321" t="s">
        <v>469</v>
      </c>
      <c r="R1321" t="b">
        <v>0</v>
      </c>
      <c r="S1321" t="s">
        <v>321</v>
      </c>
      <c r="T1321" t="s">
        <v>322</v>
      </c>
      <c r="U1321">
        <v>100</v>
      </c>
      <c r="V1321" t="s">
        <v>86</v>
      </c>
      <c r="W1321" t="s">
        <v>283</v>
      </c>
      <c r="X1321" t="s">
        <v>284</v>
      </c>
      <c r="Z1321" t="s">
        <v>84</v>
      </c>
      <c r="AA1321" s="1">
        <v>16800</v>
      </c>
      <c r="AB1321" s="1">
        <v>15120</v>
      </c>
      <c r="AC1321">
        <v>10</v>
      </c>
      <c r="AD1321" t="b">
        <v>1</v>
      </c>
      <c r="AE1321">
        <v>10</v>
      </c>
      <c r="AF1321" t="s">
        <v>9</v>
      </c>
      <c r="AG1321">
        <v>1</v>
      </c>
      <c r="AH1321" s="1">
        <v>15120</v>
      </c>
      <c r="AI1321" s="1">
        <v>137455</v>
      </c>
      <c r="AJ1321" s="1">
        <v>13745</v>
      </c>
      <c r="AK1321" s="1">
        <v>151200</v>
      </c>
      <c r="AL1321" s="2">
        <v>137455</v>
      </c>
      <c r="AM1321" s="2">
        <v>13745</v>
      </c>
      <c r="AN1321" s="22">
        <v>151200</v>
      </c>
      <c r="AP1321" t="s">
        <v>84</v>
      </c>
      <c r="AQ1321">
        <v>10</v>
      </c>
      <c r="AR1321" t="s">
        <v>221</v>
      </c>
      <c r="AS1321">
        <v>24001</v>
      </c>
      <c r="AT1321" t="b">
        <v>0</v>
      </c>
      <c r="AU1321" t="s">
        <v>81</v>
      </c>
      <c r="AW1321" t="s">
        <v>222</v>
      </c>
      <c r="AY1321" t="s">
        <v>85</v>
      </c>
      <c r="AZ1321" t="b">
        <v>0</v>
      </c>
      <c r="BE1321" t="b">
        <v>0</v>
      </c>
      <c r="BF1321" t="b">
        <v>0</v>
      </c>
      <c r="BI1321">
        <v>0</v>
      </c>
      <c r="BJ1321" s="20">
        <v>0</v>
      </c>
      <c r="BK1321" s="23">
        <v>151200</v>
      </c>
      <c r="BP1321" t="s">
        <v>86</v>
      </c>
      <c r="BS1321">
        <v>0</v>
      </c>
      <c r="BW1321" s="24" t="str">
        <f ca="1">VLOOKUP(BX1321,Data!B:D,3,0)</f>
        <v>김화니</v>
      </c>
      <c r="BX1321" s="24" t="str">
        <f>IFERROR(VLOOKUP(M1321, 할인점점포등록!E:I, 5, 0), M1321)</f>
        <v>백제약품영등포지점</v>
      </c>
    </row>
    <row r="1322" spans="3:76" ht="16.5" customHeight="1" x14ac:dyDescent="0.3">
      <c r="C1322" t="b">
        <v>1</v>
      </c>
      <c r="E1322" t="s">
        <v>211</v>
      </c>
      <c r="F1322">
        <v>202610150021</v>
      </c>
      <c r="G1322" s="21">
        <v>46310</v>
      </c>
      <c r="H1322" t="s">
        <v>82</v>
      </c>
      <c r="I1322" t="s">
        <v>83</v>
      </c>
      <c r="J1322" s="20" t="s">
        <v>212</v>
      </c>
      <c r="K1322" s="20" t="s">
        <v>213</v>
      </c>
      <c r="L1322" t="s">
        <v>467</v>
      </c>
      <c r="M1322" s="20" t="s">
        <v>467</v>
      </c>
      <c r="O1322" t="s">
        <v>468</v>
      </c>
      <c r="P1322" t="s">
        <v>469</v>
      </c>
      <c r="R1322" t="b">
        <v>0</v>
      </c>
      <c r="S1322" t="s">
        <v>323</v>
      </c>
      <c r="T1322" t="s">
        <v>322</v>
      </c>
      <c r="U1322">
        <v>30</v>
      </c>
      <c r="V1322" t="s">
        <v>86</v>
      </c>
      <c r="W1322" t="s">
        <v>283</v>
      </c>
      <c r="X1322" t="s">
        <v>284</v>
      </c>
      <c r="Z1322" t="s">
        <v>84</v>
      </c>
      <c r="AA1322" s="1">
        <v>5040</v>
      </c>
      <c r="AB1322" s="1">
        <v>4536</v>
      </c>
      <c r="AC1322">
        <v>5</v>
      </c>
      <c r="AD1322" t="b">
        <v>1</v>
      </c>
      <c r="AE1322">
        <v>10</v>
      </c>
      <c r="AF1322" t="s">
        <v>9</v>
      </c>
      <c r="AG1322">
        <v>1</v>
      </c>
      <c r="AH1322" s="1">
        <v>4536</v>
      </c>
      <c r="AI1322" s="1">
        <v>20618</v>
      </c>
      <c r="AJ1322" s="1">
        <v>2062</v>
      </c>
      <c r="AK1322" s="1">
        <v>22680</v>
      </c>
      <c r="AL1322" s="2">
        <v>20618</v>
      </c>
      <c r="AM1322" s="2">
        <v>2062</v>
      </c>
      <c r="AN1322" s="22">
        <v>22680</v>
      </c>
      <c r="AP1322" t="s">
        <v>84</v>
      </c>
      <c r="AQ1322">
        <v>5</v>
      </c>
      <c r="AR1322" t="s">
        <v>221</v>
      </c>
      <c r="AS1322">
        <v>24001</v>
      </c>
      <c r="AT1322" t="b">
        <v>0</v>
      </c>
      <c r="AU1322" t="s">
        <v>81</v>
      </c>
      <c r="AW1322" t="s">
        <v>222</v>
      </c>
      <c r="AY1322" t="s">
        <v>85</v>
      </c>
      <c r="AZ1322" t="b">
        <v>0</v>
      </c>
      <c r="BE1322" t="b">
        <v>0</v>
      </c>
      <c r="BF1322" t="b">
        <v>0</v>
      </c>
      <c r="BI1322">
        <v>0</v>
      </c>
      <c r="BJ1322" s="20">
        <v>0</v>
      </c>
      <c r="BK1322" s="23">
        <v>22680</v>
      </c>
      <c r="BP1322" t="s">
        <v>86</v>
      </c>
      <c r="BS1322">
        <v>0</v>
      </c>
      <c r="BW1322" s="24" t="str">
        <f ca="1">VLOOKUP(BX1322,Data!B:D,3,0)</f>
        <v>김화니</v>
      </c>
      <c r="BX1322" s="24" t="str">
        <f>IFERROR(VLOOKUP(M1322, 할인점점포등록!E:I, 5, 0), M1322)</f>
        <v>백제약품영등포지점</v>
      </c>
    </row>
    <row r="1323" spans="3:76" ht="16.5" customHeight="1" x14ac:dyDescent="0.3">
      <c r="C1323" t="b">
        <v>1</v>
      </c>
      <c r="E1323" t="s">
        <v>211</v>
      </c>
      <c r="F1323">
        <v>202610150021</v>
      </c>
      <c r="G1323" s="21">
        <v>46310</v>
      </c>
      <c r="H1323" t="s">
        <v>82</v>
      </c>
      <c r="I1323" t="s">
        <v>83</v>
      </c>
      <c r="J1323" s="20" t="s">
        <v>212</v>
      </c>
      <c r="K1323" s="20" t="s">
        <v>213</v>
      </c>
      <c r="L1323" t="s">
        <v>467</v>
      </c>
      <c r="M1323" s="20" t="s">
        <v>467</v>
      </c>
      <c r="O1323" t="s">
        <v>468</v>
      </c>
      <c r="P1323" t="s">
        <v>469</v>
      </c>
      <c r="R1323" t="b">
        <v>0</v>
      </c>
      <c r="S1323" t="s">
        <v>419</v>
      </c>
      <c r="T1323" t="s">
        <v>420</v>
      </c>
      <c r="U1323">
        <v>11</v>
      </c>
      <c r="V1323" t="s">
        <v>86</v>
      </c>
      <c r="W1323" t="s">
        <v>283</v>
      </c>
      <c r="X1323" t="s">
        <v>421</v>
      </c>
      <c r="Z1323" t="s">
        <v>84</v>
      </c>
      <c r="AA1323" s="1">
        <v>12100</v>
      </c>
      <c r="AB1323" s="1">
        <v>10890</v>
      </c>
      <c r="AC1323">
        <v>10</v>
      </c>
      <c r="AD1323" t="b">
        <v>1</v>
      </c>
      <c r="AE1323">
        <v>10</v>
      </c>
      <c r="AF1323" t="s">
        <v>9</v>
      </c>
      <c r="AG1323">
        <v>1</v>
      </c>
      <c r="AH1323" s="1">
        <v>10890</v>
      </c>
      <c r="AI1323" s="1">
        <v>99000</v>
      </c>
      <c r="AJ1323" s="1">
        <v>9900</v>
      </c>
      <c r="AK1323" s="1">
        <v>108900</v>
      </c>
      <c r="AL1323" s="2">
        <v>99000</v>
      </c>
      <c r="AM1323" s="2">
        <v>9900</v>
      </c>
      <c r="AN1323" s="22">
        <v>108900</v>
      </c>
      <c r="AP1323" t="s">
        <v>84</v>
      </c>
      <c r="AQ1323">
        <v>10</v>
      </c>
      <c r="AR1323" t="s">
        <v>221</v>
      </c>
      <c r="AS1323" t="s">
        <v>422</v>
      </c>
      <c r="AT1323" t="b">
        <v>0</v>
      </c>
      <c r="AU1323" t="s">
        <v>81</v>
      </c>
      <c r="AW1323" t="s">
        <v>222</v>
      </c>
      <c r="AY1323" t="s">
        <v>85</v>
      </c>
      <c r="AZ1323" t="b">
        <v>0</v>
      </c>
      <c r="BE1323" t="b">
        <v>0</v>
      </c>
      <c r="BF1323" t="b">
        <v>0</v>
      </c>
      <c r="BI1323">
        <v>0</v>
      </c>
      <c r="BJ1323" s="20">
        <v>0</v>
      </c>
      <c r="BK1323" s="23">
        <v>108900</v>
      </c>
      <c r="BP1323" t="s">
        <v>86</v>
      </c>
      <c r="BS1323">
        <v>0</v>
      </c>
      <c r="BW1323" s="24" t="str">
        <f ca="1">VLOOKUP(BX1323,Data!B:D,3,0)</f>
        <v>김화니</v>
      </c>
      <c r="BX1323" s="24" t="str">
        <f>IFERROR(VLOOKUP(M1323, 할인점점포등록!E:I, 5, 0), M1323)</f>
        <v>백제약품영등포지점</v>
      </c>
    </row>
    <row r="1324" spans="3:76" ht="16.5" customHeight="1" x14ac:dyDescent="0.3">
      <c r="C1324" t="b">
        <v>1</v>
      </c>
      <c r="E1324" t="s">
        <v>211</v>
      </c>
      <c r="F1324">
        <v>202610150021</v>
      </c>
      <c r="G1324" s="21">
        <v>46310</v>
      </c>
      <c r="H1324" t="s">
        <v>82</v>
      </c>
      <c r="I1324" t="s">
        <v>83</v>
      </c>
      <c r="J1324" s="20" t="s">
        <v>212</v>
      </c>
      <c r="K1324" s="20" t="s">
        <v>213</v>
      </c>
      <c r="L1324" t="s">
        <v>467</v>
      </c>
      <c r="M1324" s="20" t="s">
        <v>467</v>
      </c>
      <c r="O1324" t="s">
        <v>468</v>
      </c>
      <c r="P1324" t="s">
        <v>469</v>
      </c>
      <c r="R1324" t="b">
        <v>0</v>
      </c>
      <c r="S1324" t="s">
        <v>340</v>
      </c>
      <c r="T1324" t="s">
        <v>341</v>
      </c>
      <c r="U1324">
        <v>100</v>
      </c>
      <c r="V1324" t="s">
        <v>218</v>
      </c>
      <c r="W1324" t="s">
        <v>219</v>
      </c>
      <c r="X1324" t="s">
        <v>225</v>
      </c>
      <c r="Z1324" t="s">
        <v>84</v>
      </c>
      <c r="AA1324" s="1">
        <v>209100</v>
      </c>
      <c r="AB1324" s="1">
        <v>188190</v>
      </c>
      <c r="AC1324">
        <v>15</v>
      </c>
      <c r="AD1324" t="b">
        <v>1</v>
      </c>
      <c r="AE1324">
        <v>10</v>
      </c>
      <c r="AF1324" t="s">
        <v>9</v>
      </c>
      <c r="AG1324">
        <v>1</v>
      </c>
      <c r="AH1324" s="1">
        <v>188190</v>
      </c>
      <c r="AI1324" s="1">
        <v>2566227</v>
      </c>
      <c r="AJ1324" s="1">
        <v>256623</v>
      </c>
      <c r="AK1324" s="1">
        <v>2822850</v>
      </c>
      <c r="AL1324" s="2">
        <v>2566227</v>
      </c>
      <c r="AM1324" s="2">
        <v>256623</v>
      </c>
      <c r="AN1324" s="22">
        <v>2822850</v>
      </c>
      <c r="AP1324" t="s">
        <v>84</v>
      </c>
      <c r="AQ1324">
        <v>15</v>
      </c>
      <c r="AR1324" t="s">
        <v>221</v>
      </c>
      <c r="AS1324">
        <v>24005</v>
      </c>
      <c r="AT1324" t="b">
        <v>0</v>
      </c>
      <c r="AU1324" t="s">
        <v>81</v>
      </c>
      <c r="AW1324" t="s">
        <v>222</v>
      </c>
      <c r="AY1324" t="s">
        <v>85</v>
      </c>
      <c r="AZ1324" t="b">
        <v>0</v>
      </c>
      <c r="BE1324" t="b">
        <v>0</v>
      </c>
      <c r="BF1324" t="b">
        <v>0</v>
      </c>
      <c r="BI1324">
        <v>0</v>
      </c>
      <c r="BJ1324" s="20">
        <v>0</v>
      </c>
      <c r="BK1324" s="23">
        <v>2822850</v>
      </c>
      <c r="BP1324" t="s">
        <v>181</v>
      </c>
      <c r="BS1324">
        <v>0</v>
      </c>
      <c r="BW1324" s="24" t="str">
        <f ca="1">VLOOKUP(BX1324,Data!B:D,3,0)</f>
        <v>김화니</v>
      </c>
      <c r="BX1324" s="24" t="str">
        <f>IFERROR(VLOOKUP(M1324, 할인점점포등록!E:I, 5, 0), M1324)</f>
        <v>백제약품영등포지점</v>
      </c>
    </row>
    <row r="1325" spans="3:76" ht="16.5" customHeight="1" x14ac:dyDescent="0.3">
      <c r="C1325" t="b">
        <v>1</v>
      </c>
      <c r="E1325" t="s">
        <v>211</v>
      </c>
      <c r="F1325">
        <v>202610150021</v>
      </c>
      <c r="G1325" s="21">
        <v>46310</v>
      </c>
      <c r="H1325" t="s">
        <v>82</v>
      </c>
      <c r="I1325" t="s">
        <v>83</v>
      </c>
      <c r="J1325" s="20" t="s">
        <v>212</v>
      </c>
      <c r="K1325" s="20" t="s">
        <v>213</v>
      </c>
      <c r="L1325" t="s">
        <v>467</v>
      </c>
      <c r="M1325" s="20" t="s">
        <v>467</v>
      </c>
      <c r="O1325" t="s">
        <v>468</v>
      </c>
      <c r="P1325" t="s">
        <v>469</v>
      </c>
      <c r="R1325" t="b">
        <v>0</v>
      </c>
      <c r="S1325" t="s">
        <v>343</v>
      </c>
      <c r="T1325" t="s">
        <v>325</v>
      </c>
      <c r="U1325">
        <v>100</v>
      </c>
      <c r="V1325" t="s">
        <v>218</v>
      </c>
      <c r="W1325" t="s">
        <v>219</v>
      </c>
      <c r="X1325" t="s">
        <v>225</v>
      </c>
      <c r="Z1325" t="s">
        <v>84</v>
      </c>
      <c r="AA1325" s="1">
        <v>175100</v>
      </c>
      <c r="AB1325" s="1">
        <v>157590</v>
      </c>
      <c r="AC1325">
        <v>15</v>
      </c>
      <c r="AD1325" t="b">
        <v>1</v>
      </c>
      <c r="AE1325">
        <v>10</v>
      </c>
      <c r="AF1325" t="s">
        <v>9</v>
      </c>
      <c r="AG1325">
        <v>1</v>
      </c>
      <c r="AH1325" s="1">
        <v>157590</v>
      </c>
      <c r="AI1325" s="1">
        <v>2148955</v>
      </c>
      <c r="AJ1325" s="1">
        <v>214895</v>
      </c>
      <c r="AK1325" s="1">
        <v>2363850</v>
      </c>
      <c r="AL1325" s="2">
        <v>2148955</v>
      </c>
      <c r="AM1325" s="2">
        <v>214895</v>
      </c>
      <c r="AN1325" s="22">
        <v>2363850</v>
      </c>
      <c r="AP1325" t="s">
        <v>84</v>
      </c>
      <c r="AQ1325">
        <v>15</v>
      </c>
      <c r="AR1325" t="s">
        <v>221</v>
      </c>
      <c r="AS1325" t="s">
        <v>344</v>
      </c>
      <c r="AT1325" t="b">
        <v>0</v>
      </c>
      <c r="AU1325" t="s">
        <v>81</v>
      </c>
      <c r="AW1325" t="s">
        <v>222</v>
      </c>
      <c r="AY1325" t="s">
        <v>85</v>
      </c>
      <c r="AZ1325" t="b">
        <v>0</v>
      </c>
      <c r="BE1325" t="b">
        <v>0</v>
      </c>
      <c r="BF1325" t="b">
        <v>0</v>
      </c>
      <c r="BI1325">
        <v>0</v>
      </c>
      <c r="BJ1325" s="20">
        <v>0</v>
      </c>
      <c r="BK1325" s="23">
        <v>2363850</v>
      </c>
      <c r="BP1325" t="s">
        <v>181</v>
      </c>
      <c r="BS1325">
        <v>0</v>
      </c>
      <c r="BW1325" s="24" t="str">
        <f ca="1">VLOOKUP(BX1325,Data!B:D,3,0)</f>
        <v>김화니</v>
      </c>
      <c r="BX1325" s="24" t="str">
        <f>IFERROR(VLOOKUP(M1325, 할인점점포등록!E:I, 5, 0), M1325)</f>
        <v>백제약품영등포지점</v>
      </c>
    </row>
    <row r="1326" spans="3:76" ht="16.5" customHeight="1" x14ac:dyDescent="0.3">
      <c r="C1326" t="b">
        <v>1</v>
      </c>
      <c r="E1326" t="s">
        <v>211</v>
      </c>
      <c r="F1326">
        <v>202610150021</v>
      </c>
      <c r="G1326" s="21">
        <v>46310</v>
      </c>
      <c r="H1326" t="s">
        <v>82</v>
      </c>
      <c r="I1326" t="s">
        <v>83</v>
      </c>
      <c r="J1326" s="20" t="s">
        <v>212</v>
      </c>
      <c r="K1326" s="20" t="s">
        <v>213</v>
      </c>
      <c r="L1326" t="s">
        <v>467</v>
      </c>
      <c r="M1326" s="20" t="s">
        <v>467</v>
      </c>
      <c r="O1326" t="s">
        <v>468</v>
      </c>
      <c r="P1326" t="s">
        <v>469</v>
      </c>
      <c r="R1326" t="b">
        <v>0</v>
      </c>
      <c r="S1326" t="s">
        <v>477</v>
      </c>
      <c r="T1326" t="s">
        <v>478</v>
      </c>
      <c r="U1326">
        <v>28</v>
      </c>
      <c r="V1326" t="s">
        <v>234</v>
      </c>
      <c r="W1326" t="s">
        <v>235</v>
      </c>
      <c r="X1326" t="s">
        <v>236</v>
      </c>
      <c r="Z1326" t="s">
        <v>84</v>
      </c>
      <c r="AA1326" s="1">
        <v>25452</v>
      </c>
      <c r="AB1326" s="1">
        <v>22907</v>
      </c>
      <c r="AC1326">
        <v>3</v>
      </c>
      <c r="AD1326" t="b">
        <v>1</v>
      </c>
      <c r="AE1326">
        <v>10</v>
      </c>
      <c r="AF1326" t="s">
        <v>9</v>
      </c>
      <c r="AG1326">
        <v>1</v>
      </c>
      <c r="AH1326" s="1">
        <v>22907</v>
      </c>
      <c r="AI1326" s="1">
        <v>62474</v>
      </c>
      <c r="AJ1326" s="1">
        <v>6247</v>
      </c>
      <c r="AK1326" s="1">
        <v>68721</v>
      </c>
      <c r="AL1326" s="2">
        <v>62474</v>
      </c>
      <c r="AM1326" s="2">
        <v>6247</v>
      </c>
      <c r="AN1326" s="22">
        <v>68721</v>
      </c>
      <c r="AP1326" t="s">
        <v>84</v>
      </c>
      <c r="AQ1326">
        <v>3</v>
      </c>
      <c r="AR1326" t="s">
        <v>221</v>
      </c>
      <c r="AS1326">
        <v>24002</v>
      </c>
      <c r="AT1326" t="b">
        <v>0</v>
      </c>
      <c r="AU1326" t="s">
        <v>81</v>
      </c>
      <c r="AW1326" t="s">
        <v>222</v>
      </c>
      <c r="AY1326" t="s">
        <v>85</v>
      </c>
      <c r="AZ1326" t="b">
        <v>0</v>
      </c>
      <c r="BE1326" t="b">
        <v>0</v>
      </c>
      <c r="BF1326" t="b">
        <v>0</v>
      </c>
      <c r="BI1326">
        <v>0</v>
      </c>
      <c r="BJ1326" s="20">
        <v>0</v>
      </c>
      <c r="BK1326" s="23">
        <v>68721</v>
      </c>
      <c r="BP1326" t="s">
        <v>181</v>
      </c>
      <c r="BS1326">
        <v>0</v>
      </c>
      <c r="BW1326" s="24" t="str">
        <f ca="1">VLOOKUP(BX1326,Data!B:D,3,0)</f>
        <v>김화니</v>
      </c>
      <c r="BX1326" s="24" t="str">
        <f>IFERROR(VLOOKUP(M1326, 할인점점포등록!E:I, 5, 0), M1326)</f>
        <v>백제약품영등포지점</v>
      </c>
    </row>
    <row r="1327" spans="3:76" ht="16.5" customHeight="1" x14ac:dyDescent="0.3">
      <c r="C1327" t="b">
        <v>1</v>
      </c>
      <c r="E1327" t="s">
        <v>211</v>
      </c>
      <c r="F1327">
        <v>202610150021</v>
      </c>
      <c r="G1327" s="21">
        <v>46310</v>
      </c>
      <c r="H1327" t="s">
        <v>82</v>
      </c>
      <c r="I1327" t="s">
        <v>83</v>
      </c>
      <c r="J1327" s="20" t="s">
        <v>212</v>
      </c>
      <c r="K1327" s="20" t="s">
        <v>213</v>
      </c>
      <c r="L1327" t="s">
        <v>467</v>
      </c>
      <c r="M1327" s="20" t="s">
        <v>467</v>
      </c>
      <c r="O1327" t="s">
        <v>468</v>
      </c>
      <c r="P1327" t="s">
        <v>469</v>
      </c>
      <c r="R1327" t="b">
        <v>0</v>
      </c>
      <c r="S1327" t="s">
        <v>294</v>
      </c>
      <c r="T1327" t="s">
        <v>295</v>
      </c>
      <c r="U1327">
        <v>21</v>
      </c>
      <c r="V1327" t="s">
        <v>218</v>
      </c>
      <c r="W1327" t="s">
        <v>219</v>
      </c>
      <c r="X1327" t="s">
        <v>225</v>
      </c>
      <c r="Z1327" t="s">
        <v>84</v>
      </c>
      <c r="AA1327" s="1">
        <v>25200</v>
      </c>
      <c r="AB1327" s="1">
        <v>22680</v>
      </c>
      <c r="AC1327">
        <v>50</v>
      </c>
      <c r="AD1327" t="b">
        <v>1</v>
      </c>
      <c r="AE1327">
        <v>10</v>
      </c>
      <c r="AF1327" t="s">
        <v>9</v>
      </c>
      <c r="AG1327">
        <v>1</v>
      </c>
      <c r="AH1327" s="1">
        <v>22680</v>
      </c>
      <c r="AI1327" s="1">
        <v>1030909</v>
      </c>
      <c r="AJ1327" s="1">
        <v>103091</v>
      </c>
      <c r="AK1327" s="1">
        <v>1134000</v>
      </c>
      <c r="AL1327" s="2">
        <v>1030909</v>
      </c>
      <c r="AM1327" s="2">
        <v>103091</v>
      </c>
      <c r="AN1327" s="22">
        <v>1134000</v>
      </c>
      <c r="AP1327" t="s">
        <v>84</v>
      </c>
      <c r="AQ1327">
        <v>50</v>
      </c>
      <c r="AR1327" t="s">
        <v>221</v>
      </c>
      <c r="AS1327">
        <v>26005</v>
      </c>
      <c r="AT1327" t="b">
        <v>0</v>
      </c>
      <c r="AU1327" t="s">
        <v>81</v>
      </c>
      <c r="AW1327" t="s">
        <v>222</v>
      </c>
      <c r="AY1327" t="s">
        <v>85</v>
      </c>
      <c r="AZ1327" t="b">
        <v>0</v>
      </c>
      <c r="BE1327" t="b">
        <v>0</v>
      </c>
      <c r="BF1327" t="b">
        <v>0</v>
      </c>
      <c r="BI1327">
        <v>0</v>
      </c>
      <c r="BJ1327" s="20">
        <v>0</v>
      </c>
      <c r="BK1327" s="23">
        <v>1134000</v>
      </c>
      <c r="BP1327" t="s">
        <v>181</v>
      </c>
      <c r="BS1327">
        <v>0</v>
      </c>
      <c r="BW1327" s="24" t="str">
        <f ca="1">VLOOKUP(BX1327,Data!B:D,3,0)</f>
        <v>김화니</v>
      </c>
      <c r="BX1327" s="24" t="str">
        <f>IFERROR(VLOOKUP(M1327, 할인점점포등록!E:I, 5, 0), M1327)</f>
        <v>백제약품영등포지점</v>
      </c>
    </row>
    <row r="1328" spans="3:76" ht="16.5" customHeight="1" x14ac:dyDescent="0.3">
      <c r="C1328" t="b">
        <v>1</v>
      </c>
      <c r="E1328" t="s">
        <v>211</v>
      </c>
      <c r="F1328">
        <v>202610150021</v>
      </c>
      <c r="G1328" s="21">
        <v>46310</v>
      </c>
      <c r="H1328" t="s">
        <v>82</v>
      </c>
      <c r="I1328" t="s">
        <v>83</v>
      </c>
      <c r="J1328" s="20" t="s">
        <v>212</v>
      </c>
      <c r="K1328" s="20" t="s">
        <v>213</v>
      </c>
      <c r="L1328" t="s">
        <v>467</v>
      </c>
      <c r="M1328" s="20" t="s">
        <v>467</v>
      </c>
      <c r="O1328" t="s">
        <v>468</v>
      </c>
      <c r="P1328" t="s">
        <v>469</v>
      </c>
      <c r="R1328" t="b">
        <v>0</v>
      </c>
      <c r="S1328" t="s">
        <v>391</v>
      </c>
      <c r="T1328" t="s">
        <v>297</v>
      </c>
      <c r="U1328">
        <v>30</v>
      </c>
      <c r="V1328" t="s">
        <v>234</v>
      </c>
      <c r="W1328" t="s">
        <v>235</v>
      </c>
      <c r="X1328" t="s">
        <v>236</v>
      </c>
      <c r="Z1328" t="s">
        <v>84</v>
      </c>
      <c r="AA1328" s="1">
        <v>4350</v>
      </c>
      <c r="AB1328" s="1">
        <v>3915</v>
      </c>
      <c r="AC1328">
        <v>5</v>
      </c>
      <c r="AD1328" t="b">
        <v>1</v>
      </c>
      <c r="AE1328">
        <v>10</v>
      </c>
      <c r="AF1328" t="s">
        <v>9</v>
      </c>
      <c r="AG1328">
        <v>1</v>
      </c>
      <c r="AH1328" s="1">
        <v>3915</v>
      </c>
      <c r="AI1328" s="1">
        <v>17795</v>
      </c>
      <c r="AJ1328" s="1">
        <v>1780</v>
      </c>
      <c r="AK1328" s="1">
        <v>19575</v>
      </c>
      <c r="AL1328" s="2">
        <v>17795</v>
      </c>
      <c r="AM1328" s="2">
        <v>1780</v>
      </c>
      <c r="AN1328" s="22">
        <v>19575</v>
      </c>
      <c r="AP1328" t="s">
        <v>84</v>
      </c>
      <c r="AQ1328">
        <v>5</v>
      </c>
      <c r="AR1328" t="s">
        <v>221</v>
      </c>
      <c r="AS1328" t="s">
        <v>237</v>
      </c>
      <c r="AT1328" t="b">
        <v>0</v>
      </c>
      <c r="AU1328" t="s">
        <v>81</v>
      </c>
      <c r="AW1328" t="s">
        <v>222</v>
      </c>
      <c r="AY1328" t="s">
        <v>85</v>
      </c>
      <c r="AZ1328" t="b">
        <v>0</v>
      </c>
      <c r="BE1328" t="b">
        <v>0</v>
      </c>
      <c r="BF1328" t="b">
        <v>0</v>
      </c>
      <c r="BI1328">
        <v>0</v>
      </c>
      <c r="BJ1328" s="20">
        <v>0</v>
      </c>
      <c r="BK1328" s="23">
        <v>19575</v>
      </c>
      <c r="BP1328" t="s">
        <v>181</v>
      </c>
      <c r="BS1328">
        <v>0</v>
      </c>
      <c r="BW1328" s="24" t="str">
        <f ca="1">VLOOKUP(BX1328,Data!B:D,3,0)</f>
        <v>김화니</v>
      </c>
      <c r="BX1328" s="24" t="str">
        <f>IFERROR(VLOOKUP(M1328, 할인점점포등록!E:I, 5, 0), M1328)</f>
        <v>백제약품영등포지점</v>
      </c>
    </row>
    <row r="1329" spans="3:76" ht="16.5" customHeight="1" x14ac:dyDescent="0.3">
      <c r="C1329" t="b">
        <v>1</v>
      </c>
      <c r="E1329" t="s">
        <v>211</v>
      </c>
      <c r="F1329">
        <v>202610150021</v>
      </c>
      <c r="G1329" s="21">
        <v>46310</v>
      </c>
      <c r="H1329" t="s">
        <v>82</v>
      </c>
      <c r="I1329" t="s">
        <v>83</v>
      </c>
      <c r="J1329" s="20" t="s">
        <v>212</v>
      </c>
      <c r="K1329" s="20" t="s">
        <v>213</v>
      </c>
      <c r="L1329" t="s">
        <v>467</v>
      </c>
      <c r="M1329" s="20" t="s">
        <v>467</v>
      </c>
      <c r="O1329" t="s">
        <v>468</v>
      </c>
      <c r="P1329" t="s">
        <v>469</v>
      </c>
      <c r="R1329" t="b">
        <v>0</v>
      </c>
      <c r="S1329" t="s">
        <v>373</v>
      </c>
      <c r="T1329" t="s">
        <v>374</v>
      </c>
      <c r="U1329">
        <v>1</v>
      </c>
      <c r="V1329" t="s">
        <v>234</v>
      </c>
      <c r="W1329" t="s">
        <v>375</v>
      </c>
      <c r="X1329" t="s">
        <v>376</v>
      </c>
      <c r="Z1329" t="s">
        <v>84</v>
      </c>
      <c r="AA1329" s="1">
        <v>9000</v>
      </c>
      <c r="AB1329" s="1">
        <v>8100</v>
      </c>
      <c r="AC1329">
        <v>5</v>
      </c>
      <c r="AD1329" t="b">
        <v>1</v>
      </c>
      <c r="AE1329">
        <v>10</v>
      </c>
      <c r="AF1329" t="s">
        <v>9</v>
      </c>
      <c r="AG1329">
        <v>1</v>
      </c>
      <c r="AH1329" s="1">
        <v>8100</v>
      </c>
      <c r="AI1329" s="1">
        <v>36818</v>
      </c>
      <c r="AJ1329" s="1">
        <v>3682</v>
      </c>
      <c r="AK1329" s="1">
        <v>40500</v>
      </c>
      <c r="AL1329" s="2">
        <v>36818</v>
      </c>
      <c r="AM1329" s="2">
        <v>3682</v>
      </c>
      <c r="AN1329" s="22">
        <v>40500</v>
      </c>
      <c r="AP1329" t="s">
        <v>84</v>
      </c>
      <c r="AQ1329">
        <v>5</v>
      </c>
      <c r="AR1329" t="s">
        <v>221</v>
      </c>
      <c r="AS1329">
        <v>25001</v>
      </c>
      <c r="AT1329" t="b">
        <v>0</v>
      </c>
      <c r="AU1329" t="s">
        <v>81</v>
      </c>
      <c r="AW1329" t="s">
        <v>222</v>
      </c>
      <c r="AY1329" t="s">
        <v>85</v>
      </c>
      <c r="AZ1329" t="b">
        <v>0</v>
      </c>
      <c r="BE1329" t="b">
        <v>0</v>
      </c>
      <c r="BF1329" t="b">
        <v>0</v>
      </c>
      <c r="BI1329">
        <v>0</v>
      </c>
      <c r="BJ1329" s="20">
        <v>0</v>
      </c>
      <c r="BK1329" s="23">
        <v>40500</v>
      </c>
      <c r="BP1329" t="s">
        <v>181</v>
      </c>
      <c r="BS1329">
        <v>0</v>
      </c>
      <c r="BW1329" s="24" t="str">
        <f ca="1">VLOOKUP(BX1329,Data!B:D,3,0)</f>
        <v>김화니</v>
      </c>
      <c r="BX1329" s="24" t="str">
        <f>IFERROR(VLOOKUP(M1329, 할인점점포등록!E:I, 5, 0), M1329)</f>
        <v>백제약품영등포지점</v>
      </c>
    </row>
    <row r="1330" spans="3:76" ht="16.5" customHeight="1" x14ac:dyDescent="0.3">
      <c r="C1330" t="b">
        <v>1</v>
      </c>
      <c r="E1330" t="s">
        <v>211</v>
      </c>
      <c r="F1330">
        <v>202610150021</v>
      </c>
      <c r="G1330" s="21">
        <v>46310</v>
      </c>
      <c r="H1330" t="s">
        <v>82</v>
      </c>
      <c r="I1330" t="s">
        <v>83</v>
      </c>
      <c r="J1330" s="20" t="s">
        <v>212</v>
      </c>
      <c r="K1330" s="20" t="s">
        <v>213</v>
      </c>
      <c r="L1330" t="s">
        <v>467</v>
      </c>
      <c r="M1330" s="20" t="s">
        <v>467</v>
      </c>
      <c r="O1330" t="s">
        <v>468</v>
      </c>
      <c r="P1330" t="s">
        <v>469</v>
      </c>
      <c r="R1330" t="b">
        <v>0</v>
      </c>
      <c r="S1330" t="s">
        <v>276</v>
      </c>
      <c r="T1330" t="s">
        <v>275</v>
      </c>
      <c r="U1330">
        <v>30</v>
      </c>
      <c r="V1330" t="s">
        <v>218</v>
      </c>
      <c r="W1330" t="s">
        <v>219</v>
      </c>
      <c r="X1330" t="s">
        <v>225</v>
      </c>
      <c r="Z1330" t="s">
        <v>84</v>
      </c>
      <c r="AA1330" s="1">
        <v>5610</v>
      </c>
      <c r="AB1330" s="1">
        <v>5049</v>
      </c>
      <c r="AC1330">
        <v>5</v>
      </c>
      <c r="AD1330" t="b">
        <v>1</v>
      </c>
      <c r="AE1330">
        <v>10</v>
      </c>
      <c r="AF1330" t="s">
        <v>9</v>
      </c>
      <c r="AG1330">
        <v>1</v>
      </c>
      <c r="AH1330" s="1">
        <v>5049</v>
      </c>
      <c r="AI1330" s="1">
        <v>22950</v>
      </c>
      <c r="AJ1330" s="1">
        <v>2295</v>
      </c>
      <c r="AK1330" s="1">
        <v>25245</v>
      </c>
      <c r="AL1330" s="2">
        <v>22950</v>
      </c>
      <c r="AM1330" s="2">
        <v>2295</v>
      </c>
      <c r="AN1330" s="22">
        <v>25245</v>
      </c>
      <c r="AP1330" t="s">
        <v>84</v>
      </c>
      <c r="AQ1330">
        <v>5</v>
      </c>
      <c r="AR1330" t="s">
        <v>221</v>
      </c>
      <c r="AS1330" t="s">
        <v>277</v>
      </c>
      <c r="AT1330" t="b">
        <v>0</v>
      </c>
      <c r="AU1330" t="s">
        <v>81</v>
      </c>
      <c r="AW1330" t="s">
        <v>222</v>
      </c>
      <c r="AY1330" t="s">
        <v>85</v>
      </c>
      <c r="AZ1330" t="b">
        <v>0</v>
      </c>
      <c r="BE1330" t="b">
        <v>0</v>
      </c>
      <c r="BF1330" t="b">
        <v>0</v>
      </c>
      <c r="BI1330">
        <v>0</v>
      </c>
      <c r="BJ1330" s="20">
        <v>0</v>
      </c>
      <c r="BK1330" s="23">
        <v>25245</v>
      </c>
      <c r="BP1330" t="s">
        <v>181</v>
      </c>
      <c r="BS1330">
        <v>0</v>
      </c>
      <c r="BW1330" s="24" t="str">
        <f ca="1">VLOOKUP(BX1330,Data!B:D,3,0)</f>
        <v>김화니</v>
      </c>
      <c r="BX1330" s="24" t="str">
        <f>IFERROR(VLOOKUP(M1330, 할인점점포등록!E:I, 5, 0), M1330)</f>
        <v>백제약품영등포지점</v>
      </c>
    </row>
    <row r="1331" spans="3:76" ht="16.5" customHeight="1" x14ac:dyDescent="0.3">
      <c r="C1331" t="b">
        <v>1</v>
      </c>
      <c r="E1331" t="s">
        <v>211</v>
      </c>
      <c r="F1331">
        <v>202610150021</v>
      </c>
      <c r="G1331" s="21">
        <v>46310</v>
      </c>
      <c r="H1331" t="s">
        <v>82</v>
      </c>
      <c r="I1331" t="s">
        <v>83</v>
      </c>
      <c r="J1331" s="20" t="s">
        <v>212</v>
      </c>
      <c r="K1331" s="20" t="s">
        <v>213</v>
      </c>
      <c r="L1331" t="s">
        <v>467</v>
      </c>
      <c r="M1331" s="20" t="s">
        <v>467</v>
      </c>
      <c r="O1331" t="s">
        <v>468</v>
      </c>
      <c r="P1331" t="s">
        <v>469</v>
      </c>
      <c r="R1331" t="b">
        <v>0</v>
      </c>
      <c r="S1331" t="s">
        <v>216</v>
      </c>
      <c r="T1331" t="s">
        <v>217</v>
      </c>
      <c r="U1331">
        <v>90</v>
      </c>
      <c r="V1331" t="s">
        <v>218</v>
      </c>
      <c r="W1331" t="s">
        <v>219</v>
      </c>
      <c r="X1331" t="s">
        <v>220</v>
      </c>
      <c r="Z1331" t="s">
        <v>84</v>
      </c>
      <c r="AA1331" s="1">
        <v>36000</v>
      </c>
      <c r="AB1331" s="1">
        <v>32400</v>
      </c>
      <c r="AC1331">
        <v>40</v>
      </c>
      <c r="AD1331" t="b">
        <v>1</v>
      </c>
      <c r="AE1331">
        <v>10</v>
      </c>
      <c r="AF1331" t="s">
        <v>9</v>
      </c>
      <c r="AG1331">
        <v>1</v>
      </c>
      <c r="AH1331" s="1">
        <v>32400</v>
      </c>
      <c r="AI1331" s="1">
        <v>1178182</v>
      </c>
      <c r="AJ1331" s="1">
        <v>117818</v>
      </c>
      <c r="AK1331" s="1">
        <v>1296000</v>
      </c>
      <c r="AL1331" s="2">
        <v>1178182</v>
      </c>
      <c r="AM1331" s="2">
        <v>117818</v>
      </c>
      <c r="AN1331" s="22">
        <v>1296000</v>
      </c>
      <c r="AP1331" t="s">
        <v>84</v>
      </c>
      <c r="AQ1331">
        <v>40</v>
      </c>
      <c r="AR1331" t="s">
        <v>221</v>
      </c>
      <c r="AS1331">
        <v>26004</v>
      </c>
      <c r="AT1331" t="b">
        <v>0</v>
      </c>
      <c r="AU1331" t="s">
        <v>81</v>
      </c>
      <c r="AW1331" t="s">
        <v>222</v>
      </c>
      <c r="AY1331" t="s">
        <v>85</v>
      </c>
      <c r="AZ1331" t="b">
        <v>0</v>
      </c>
      <c r="BE1331" t="b">
        <v>0</v>
      </c>
      <c r="BF1331" t="b">
        <v>0</v>
      </c>
      <c r="BI1331">
        <v>0</v>
      </c>
      <c r="BJ1331" s="20">
        <v>0</v>
      </c>
      <c r="BK1331" s="23">
        <v>1296000</v>
      </c>
      <c r="BP1331" t="s">
        <v>181</v>
      </c>
      <c r="BS1331">
        <v>0</v>
      </c>
      <c r="BW1331" s="24" t="str">
        <f ca="1">VLOOKUP(BX1331,Data!B:D,3,0)</f>
        <v>김화니</v>
      </c>
      <c r="BX1331" s="24" t="str">
        <f>IFERROR(VLOOKUP(M1331, 할인점점포등록!E:I, 5, 0), M1331)</f>
        <v>백제약품영등포지점</v>
      </c>
    </row>
    <row r="1332" spans="3:76" ht="16.5" customHeight="1" x14ac:dyDescent="0.3">
      <c r="C1332" t="b">
        <v>1</v>
      </c>
      <c r="E1332" t="s">
        <v>211</v>
      </c>
      <c r="F1332">
        <v>202610150021</v>
      </c>
      <c r="G1332" s="21">
        <v>46310</v>
      </c>
      <c r="H1332" t="s">
        <v>82</v>
      </c>
      <c r="I1332" t="s">
        <v>83</v>
      </c>
      <c r="J1332" s="20" t="s">
        <v>212</v>
      </c>
      <c r="K1332" s="20" t="s">
        <v>213</v>
      </c>
      <c r="L1332" t="s">
        <v>467</v>
      </c>
      <c r="M1332" s="20" t="s">
        <v>467</v>
      </c>
      <c r="O1332" t="s">
        <v>468</v>
      </c>
      <c r="P1332" t="s">
        <v>469</v>
      </c>
      <c r="R1332" t="b">
        <v>0</v>
      </c>
      <c r="S1332" t="s">
        <v>337</v>
      </c>
      <c r="T1332" t="s">
        <v>338</v>
      </c>
      <c r="U1332">
        <v>100</v>
      </c>
      <c r="V1332" t="s">
        <v>234</v>
      </c>
      <c r="W1332" t="s">
        <v>235</v>
      </c>
      <c r="X1332" t="s">
        <v>330</v>
      </c>
      <c r="Z1332" t="s">
        <v>84</v>
      </c>
      <c r="AA1332" s="1">
        <v>33000</v>
      </c>
      <c r="AB1332" s="1">
        <v>29700</v>
      </c>
      <c r="AC1332">
        <v>40</v>
      </c>
      <c r="AD1332" t="b">
        <v>1</v>
      </c>
      <c r="AE1332">
        <v>10</v>
      </c>
      <c r="AF1332" t="s">
        <v>9</v>
      </c>
      <c r="AG1332">
        <v>1</v>
      </c>
      <c r="AH1332" s="1">
        <v>29700</v>
      </c>
      <c r="AI1332" s="1">
        <v>1080000</v>
      </c>
      <c r="AJ1332" s="1">
        <v>108000</v>
      </c>
      <c r="AK1332" s="1">
        <v>1188000</v>
      </c>
      <c r="AL1332" s="2">
        <v>1080000</v>
      </c>
      <c r="AM1332" s="2">
        <v>108000</v>
      </c>
      <c r="AN1332" s="22">
        <v>1188000</v>
      </c>
      <c r="AP1332" t="s">
        <v>84</v>
      </c>
      <c r="AQ1332">
        <v>40</v>
      </c>
      <c r="AR1332" t="s">
        <v>221</v>
      </c>
      <c r="AS1332" t="s">
        <v>981</v>
      </c>
      <c r="AT1332" t="b">
        <v>0</v>
      </c>
      <c r="AU1332" t="s">
        <v>81</v>
      </c>
      <c r="AW1332" t="s">
        <v>222</v>
      </c>
      <c r="AY1332" t="s">
        <v>85</v>
      </c>
      <c r="AZ1332" t="b">
        <v>0</v>
      </c>
      <c r="BE1332" t="b">
        <v>0</v>
      </c>
      <c r="BF1332" t="b">
        <v>0</v>
      </c>
      <c r="BI1332">
        <v>0</v>
      </c>
      <c r="BJ1332" s="20">
        <v>0</v>
      </c>
      <c r="BK1332" s="23">
        <v>1188000</v>
      </c>
      <c r="BP1332" t="s">
        <v>181</v>
      </c>
      <c r="BS1332">
        <v>0</v>
      </c>
      <c r="BW1332" s="24" t="str">
        <f ca="1">VLOOKUP(BX1332,Data!B:D,3,0)</f>
        <v>김화니</v>
      </c>
      <c r="BX1332" s="24" t="str">
        <f>IFERROR(VLOOKUP(M1332, 할인점점포등록!E:I, 5, 0), M1332)</f>
        <v>백제약품영등포지점</v>
      </c>
    </row>
    <row r="1333" spans="3:76" ht="16.5" customHeight="1" x14ac:dyDescent="0.3">
      <c r="C1333" t="b">
        <v>1</v>
      </c>
      <c r="E1333" t="s">
        <v>211</v>
      </c>
      <c r="F1333">
        <v>202610150021</v>
      </c>
      <c r="G1333" s="21">
        <v>46310</v>
      </c>
      <c r="H1333" t="s">
        <v>82</v>
      </c>
      <c r="I1333" t="s">
        <v>83</v>
      </c>
      <c r="J1333" s="20" t="s">
        <v>212</v>
      </c>
      <c r="K1333" s="20" t="s">
        <v>213</v>
      </c>
      <c r="L1333" t="s">
        <v>467</v>
      </c>
      <c r="M1333" s="20" t="s">
        <v>467</v>
      </c>
      <c r="O1333" t="s">
        <v>468</v>
      </c>
      <c r="P1333" t="s">
        <v>469</v>
      </c>
      <c r="R1333" t="b">
        <v>0</v>
      </c>
      <c r="S1333" t="s">
        <v>258</v>
      </c>
      <c r="T1333" t="s">
        <v>259</v>
      </c>
      <c r="U1333">
        <v>500</v>
      </c>
      <c r="V1333" t="s">
        <v>234</v>
      </c>
      <c r="W1333" t="s">
        <v>235</v>
      </c>
      <c r="X1333" t="s">
        <v>236</v>
      </c>
      <c r="Z1333" t="s">
        <v>84</v>
      </c>
      <c r="AA1333" s="1">
        <v>51500</v>
      </c>
      <c r="AB1333" s="1">
        <v>46350</v>
      </c>
      <c r="AC1333">
        <v>5</v>
      </c>
      <c r="AD1333" t="b">
        <v>1</v>
      </c>
      <c r="AE1333">
        <v>10</v>
      </c>
      <c r="AF1333" t="s">
        <v>9</v>
      </c>
      <c r="AG1333">
        <v>1</v>
      </c>
      <c r="AH1333" s="1">
        <v>46350</v>
      </c>
      <c r="AI1333" s="1">
        <v>210682</v>
      </c>
      <c r="AJ1333" s="1">
        <v>21068</v>
      </c>
      <c r="AK1333" s="1">
        <v>231750</v>
      </c>
      <c r="AL1333" s="2">
        <v>210682</v>
      </c>
      <c r="AM1333" s="2">
        <v>21068</v>
      </c>
      <c r="AN1333" s="22">
        <v>231750</v>
      </c>
      <c r="AP1333" t="s">
        <v>84</v>
      </c>
      <c r="AQ1333">
        <v>5</v>
      </c>
      <c r="AR1333" t="s">
        <v>221</v>
      </c>
      <c r="AS1333">
        <v>26001</v>
      </c>
      <c r="AT1333" t="b">
        <v>0</v>
      </c>
      <c r="AU1333" t="s">
        <v>81</v>
      </c>
      <c r="AW1333" t="s">
        <v>222</v>
      </c>
      <c r="AY1333" t="s">
        <v>85</v>
      </c>
      <c r="AZ1333" t="b">
        <v>0</v>
      </c>
      <c r="BE1333" t="b">
        <v>0</v>
      </c>
      <c r="BF1333" t="b">
        <v>0</v>
      </c>
      <c r="BI1333">
        <v>0</v>
      </c>
      <c r="BJ1333" s="20">
        <v>0</v>
      </c>
      <c r="BK1333" s="23">
        <v>231750</v>
      </c>
      <c r="BP1333" t="s">
        <v>181</v>
      </c>
      <c r="BS1333">
        <v>0</v>
      </c>
      <c r="BW1333" s="24" t="str">
        <f ca="1">VLOOKUP(BX1333,Data!B:D,3,0)</f>
        <v>김화니</v>
      </c>
      <c r="BX1333" s="24" t="str">
        <f>IFERROR(VLOOKUP(M1333, 할인점점포등록!E:I, 5, 0), M1333)</f>
        <v>백제약품영등포지점</v>
      </c>
    </row>
    <row r="1334" spans="3:76" ht="16.5" customHeight="1" x14ac:dyDescent="0.3">
      <c r="C1334" t="b">
        <v>1</v>
      </c>
      <c r="E1334" t="s">
        <v>211</v>
      </c>
      <c r="F1334">
        <v>202610150021</v>
      </c>
      <c r="G1334" s="21">
        <v>46310</v>
      </c>
      <c r="H1334" t="s">
        <v>82</v>
      </c>
      <c r="I1334" t="s">
        <v>83</v>
      </c>
      <c r="J1334" s="20" t="s">
        <v>212</v>
      </c>
      <c r="K1334" s="20" t="s">
        <v>213</v>
      </c>
      <c r="L1334" t="s">
        <v>467</v>
      </c>
      <c r="M1334" s="20" t="s">
        <v>467</v>
      </c>
      <c r="O1334" t="s">
        <v>468</v>
      </c>
      <c r="P1334" t="s">
        <v>469</v>
      </c>
      <c r="R1334" t="b">
        <v>0</v>
      </c>
      <c r="S1334" t="s">
        <v>377</v>
      </c>
      <c r="T1334" t="s">
        <v>378</v>
      </c>
      <c r="U1334">
        <v>4</v>
      </c>
      <c r="V1334" t="s">
        <v>234</v>
      </c>
      <c r="W1334" t="s">
        <v>235</v>
      </c>
      <c r="X1334" t="s">
        <v>236</v>
      </c>
      <c r="Z1334" t="s">
        <v>84</v>
      </c>
      <c r="AA1334" s="1">
        <v>23200</v>
      </c>
      <c r="AB1334" s="1">
        <v>20880</v>
      </c>
      <c r="AC1334">
        <v>5</v>
      </c>
      <c r="AD1334" t="b">
        <v>1</v>
      </c>
      <c r="AE1334">
        <v>10</v>
      </c>
      <c r="AF1334" t="s">
        <v>9</v>
      </c>
      <c r="AG1334">
        <v>1</v>
      </c>
      <c r="AH1334" s="1">
        <v>20880</v>
      </c>
      <c r="AI1334" s="1">
        <v>94909</v>
      </c>
      <c r="AJ1334" s="1">
        <v>9491</v>
      </c>
      <c r="AK1334" s="1">
        <v>104400</v>
      </c>
      <c r="AL1334" s="2">
        <v>94909</v>
      </c>
      <c r="AM1334" s="2">
        <v>9491</v>
      </c>
      <c r="AN1334" s="22">
        <v>104400</v>
      </c>
      <c r="AP1334" t="s">
        <v>84</v>
      </c>
      <c r="AQ1334">
        <v>5</v>
      </c>
      <c r="AR1334" t="s">
        <v>221</v>
      </c>
      <c r="AS1334">
        <v>26001</v>
      </c>
      <c r="AT1334" t="b">
        <v>0</v>
      </c>
      <c r="AU1334" t="s">
        <v>81</v>
      </c>
      <c r="AW1334" t="s">
        <v>222</v>
      </c>
      <c r="AY1334" t="s">
        <v>85</v>
      </c>
      <c r="AZ1334" t="b">
        <v>0</v>
      </c>
      <c r="BE1334" t="b">
        <v>0</v>
      </c>
      <c r="BF1334" t="b">
        <v>0</v>
      </c>
      <c r="BI1334">
        <v>0</v>
      </c>
      <c r="BJ1334" s="20">
        <v>0</v>
      </c>
      <c r="BK1334" s="23">
        <v>104400</v>
      </c>
      <c r="BP1334" t="s">
        <v>181</v>
      </c>
      <c r="BS1334">
        <v>0</v>
      </c>
      <c r="BW1334" s="24" t="str">
        <f ca="1">VLOOKUP(BX1334,Data!B:D,3,0)</f>
        <v>김화니</v>
      </c>
      <c r="BX1334" s="24" t="str">
        <f>IFERROR(VLOOKUP(M1334, 할인점점포등록!E:I, 5, 0), M1334)</f>
        <v>백제약품영등포지점</v>
      </c>
    </row>
    <row r="1335" spans="3:76" ht="16.5" customHeight="1" x14ac:dyDescent="0.3">
      <c r="C1335" t="b">
        <v>1</v>
      </c>
      <c r="E1335" t="s">
        <v>211</v>
      </c>
      <c r="F1335">
        <v>202610150021</v>
      </c>
      <c r="G1335" s="21">
        <v>46310</v>
      </c>
      <c r="H1335" t="s">
        <v>82</v>
      </c>
      <c r="I1335" t="s">
        <v>83</v>
      </c>
      <c r="J1335" s="20" t="s">
        <v>212</v>
      </c>
      <c r="K1335" s="20" t="s">
        <v>213</v>
      </c>
      <c r="L1335" t="s">
        <v>467</v>
      </c>
      <c r="M1335" s="20" t="s">
        <v>467</v>
      </c>
      <c r="O1335" t="s">
        <v>468</v>
      </c>
      <c r="P1335" t="s">
        <v>469</v>
      </c>
      <c r="R1335" t="b">
        <v>0</v>
      </c>
      <c r="S1335" t="s">
        <v>379</v>
      </c>
      <c r="T1335" t="s">
        <v>299</v>
      </c>
      <c r="U1335">
        <v>100</v>
      </c>
      <c r="V1335" t="s">
        <v>86</v>
      </c>
      <c r="W1335" t="s">
        <v>283</v>
      </c>
      <c r="X1335" t="s">
        <v>284</v>
      </c>
      <c r="Z1335" t="s">
        <v>84</v>
      </c>
      <c r="AA1335" s="1">
        <v>37300</v>
      </c>
      <c r="AB1335" s="1">
        <v>33570</v>
      </c>
      <c r="AC1335">
        <v>20</v>
      </c>
      <c r="AD1335" t="b">
        <v>1</v>
      </c>
      <c r="AE1335">
        <v>10</v>
      </c>
      <c r="AF1335" t="s">
        <v>9</v>
      </c>
      <c r="AG1335">
        <v>1</v>
      </c>
      <c r="AH1335" s="1">
        <v>33570</v>
      </c>
      <c r="AI1335" s="1">
        <v>610364</v>
      </c>
      <c r="AJ1335" s="1">
        <v>61036</v>
      </c>
      <c r="AK1335" s="1">
        <v>671400</v>
      </c>
      <c r="AL1335" s="2">
        <v>610364</v>
      </c>
      <c r="AM1335" s="2">
        <v>61036</v>
      </c>
      <c r="AN1335" s="22">
        <v>671400</v>
      </c>
      <c r="AP1335" t="s">
        <v>84</v>
      </c>
      <c r="AQ1335">
        <v>20</v>
      </c>
      <c r="AR1335" t="s">
        <v>221</v>
      </c>
      <c r="AS1335">
        <v>26001</v>
      </c>
      <c r="AT1335" t="b">
        <v>0</v>
      </c>
      <c r="AU1335" t="s">
        <v>81</v>
      </c>
      <c r="AW1335" t="s">
        <v>222</v>
      </c>
      <c r="AY1335" t="s">
        <v>85</v>
      </c>
      <c r="AZ1335" t="b">
        <v>0</v>
      </c>
      <c r="BE1335" t="b">
        <v>0</v>
      </c>
      <c r="BF1335" t="b">
        <v>0</v>
      </c>
      <c r="BI1335">
        <v>0</v>
      </c>
      <c r="BJ1335" s="20">
        <v>0</v>
      </c>
      <c r="BK1335" s="23">
        <v>671400</v>
      </c>
      <c r="BP1335" t="s">
        <v>86</v>
      </c>
      <c r="BS1335">
        <v>0</v>
      </c>
      <c r="BW1335" s="24" t="str">
        <f ca="1">VLOOKUP(BX1335,Data!B:D,3,0)</f>
        <v>김화니</v>
      </c>
      <c r="BX1335" s="24" t="str">
        <f>IFERROR(VLOOKUP(M1335, 할인점점포등록!E:I, 5, 0), M1335)</f>
        <v>백제약품영등포지점</v>
      </c>
    </row>
    <row r="1336" spans="3:76" ht="16.5" customHeight="1" x14ac:dyDescent="0.3">
      <c r="C1336" t="b">
        <v>1</v>
      </c>
      <c r="E1336" t="s">
        <v>211</v>
      </c>
      <c r="F1336">
        <v>202610150021</v>
      </c>
      <c r="G1336" s="21">
        <v>46310</v>
      </c>
      <c r="H1336" t="s">
        <v>82</v>
      </c>
      <c r="I1336" t="s">
        <v>83</v>
      </c>
      <c r="J1336" s="20" t="s">
        <v>212</v>
      </c>
      <c r="K1336" s="20" t="s">
        <v>213</v>
      </c>
      <c r="L1336" t="s">
        <v>467</v>
      </c>
      <c r="M1336" s="20" t="s">
        <v>467</v>
      </c>
      <c r="O1336" t="s">
        <v>468</v>
      </c>
      <c r="P1336" t="s">
        <v>469</v>
      </c>
      <c r="R1336" t="b">
        <v>0</v>
      </c>
      <c r="S1336" t="s">
        <v>285</v>
      </c>
      <c r="T1336" t="s">
        <v>286</v>
      </c>
      <c r="U1336">
        <v>100</v>
      </c>
      <c r="V1336" t="s">
        <v>86</v>
      </c>
      <c r="W1336" t="s">
        <v>283</v>
      </c>
      <c r="X1336" t="s">
        <v>284</v>
      </c>
      <c r="Z1336" t="s">
        <v>84</v>
      </c>
      <c r="AA1336" s="1">
        <v>46700</v>
      </c>
      <c r="AB1336" s="1">
        <v>42030</v>
      </c>
      <c r="AC1336">
        <v>10</v>
      </c>
      <c r="AD1336" t="b">
        <v>1</v>
      </c>
      <c r="AE1336">
        <v>10</v>
      </c>
      <c r="AF1336" t="s">
        <v>9</v>
      </c>
      <c r="AG1336">
        <v>1</v>
      </c>
      <c r="AH1336" s="1">
        <v>42030</v>
      </c>
      <c r="AI1336" s="1">
        <v>382091</v>
      </c>
      <c r="AJ1336" s="1">
        <v>38209</v>
      </c>
      <c r="AK1336" s="1">
        <v>420300</v>
      </c>
      <c r="AL1336" s="2">
        <v>382091</v>
      </c>
      <c r="AM1336" s="2">
        <v>38209</v>
      </c>
      <c r="AN1336" s="22">
        <v>420300</v>
      </c>
      <c r="AP1336" t="s">
        <v>84</v>
      </c>
      <c r="AQ1336">
        <v>10</v>
      </c>
      <c r="AR1336" t="s">
        <v>221</v>
      </c>
      <c r="AS1336">
        <v>25004</v>
      </c>
      <c r="AT1336" t="b">
        <v>0</v>
      </c>
      <c r="AU1336" t="s">
        <v>81</v>
      </c>
      <c r="AW1336" t="s">
        <v>222</v>
      </c>
      <c r="AY1336" t="s">
        <v>85</v>
      </c>
      <c r="AZ1336" t="b">
        <v>0</v>
      </c>
      <c r="BE1336" t="b">
        <v>0</v>
      </c>
      <c r="BF1336" t="b">
        <v>0</v>
      </c>
      <c r="BI1336">
        <v>0</v>
      </c>
      <c r="BJ1336" s="20">
        <v>0</v>
      </c>
      <c r="BK1336" s="23">
        <v>420300</v>
      </c>
      <c r="BP1336" t="s">
        <v>86</v>
      </c>
      <c r="BS1336">
        <v>0</v>
      </c>
      <c r="BW1336" s="24" t="str">
        <f ca="1">VLOOKUP(BX1336,Data!B:D,3,0)</f>
        <v>김화니</v>
      </c>
      <c r="BX1336" s="24" t="str">
        <f>IFERROR(VLOOKUP(M1336, 할인점점포등록!E:I, 5, 0), M1336)</f>
        <v>백제약품영등포지점</v>
      </c>
    </row>
    <row r="1337" spans="3:76" ht="16.5" customHeight="1" x14ac:dyDescent="0.3">
      <c r="C1337" t="b">
        <v>1</v>
      </c>
      <c r="E1337" t="s">
        <v>211</v>
      </c>
      <c r="F1337">
        <v>202610150021</v>
      </c>
      <c r="G1337" s="21">
        <v>46310</v>
      </c>
      <c r="H1337" t="s">
        <v>82</v>
      </c>
      <c r="I1337" t="s">
        <v>83</v>
      </c>
      <c r="J1337" s="20" t="s">
        <v>212</v>
      </c>
      <c r="K1337" s="20" t="s">
        <v>213</v>
      </c>
      <c r="L1337" t="s">
        <v>467</v>
      </c>
      <c r="M1337" s="20" t="s">
        <v>467</v>
      </c>
      <c r="O1337" t="s">
        <v>468</v>
      </c>
      <c r="P1337" t="s">
        <v>469</v>
      </c>
      <c r="R1337" t="b">
        <v>0</v>
      </c>
      <c r="S1337" t="s">
        <v>290</v>
      </c>
      <c r="T1337" t="s">
        <v>291</v>
      </c>
      <c r="U1337">
        <v>30</v>
      </c>
      <c r="V1337" t="s">
        <v>234</v>
      </c>
      <c r="W1337" t="s">
        <v>235</v>
      </c>
      <c r="X1337" t="s">
        <v>236</v>
      </c>
      <c r="Z1337" t="s">
        <v>84</v>
      </c>
      <c r="AA1337" s="1">
        <v>21000</v>
      </c>
      <c r="AB1337" s="1">
        <v>18900</v>
      </c>
      <c r="AC1337">
        <v>30</v>
      </c>
      <c r="AD1337" t="b">
        <v>1</v>
      </c>
      <c r="AE1337">
        <v>10</v>
      </c>
      <c r="AF1337" t="s">
        <v>9</v>
      </c>
      <c r="AG1337">
        <v>1</v>
      </c>
      <c r="AH1337" s="1">
        <v>18900</v>
      </c>
      <c r="AI1337" s="1">
        <v>515455</v>
      </c>
      <c r="AJ1337" s="1">
        <v>51545</v>
      </c>
      <c r="AK1337" s="1">
        <v>567000</v>
      </c>
      <c r="AL1337" s="2">
        <v>515455</v>
      </c>
      <c r="AM1337" s="2">
        <v>51545</v>
      </c>
      <c r="AN1337" s="22">
        <v>567000</v>
      </c>
      <c r="AP1337" t="s">
        <v>84</v>
      </c>
      <c r="AQ1337">
        <v>30</v>
      </c>
      <c r="AR1337" t="s">
        <v>221</v>
      </c>
      <c r="AS1337">
        <v>26001</v>
      </c>
      <c r="AT1337" t="b">
        <v>0</v>
      </c>
      <c r="AU1337" t="s">
        <v>81</v>
      </c>
      <c r="AW1337" t="s">
        <v>222</v>
      </c>
      <c r="AY1337" t="s">
        <v>85</v>
      </c>
      <c r="AZ1337" t="b">
        <v>0</v>
      </c>
      <c r="BE1337" t="b">
        <v>0</v>
      </c>
      <c r="BF1337" t="b">
        <v>0</v>
      </c>
      <c r="BI1337">
        <v>0</v>
      </c>
      <c r="BJ1337" s="20">
        <v>0</v>
      </c>
      <c r="BK1337" s="23">
        <v>567000</v>
      </c>
      <c r="BP1337" t="s">
        <v>181</v>
      </c>
      <c r="BS1337">
        <v>0</v>
      </c>
      <c r="BW1337" s="24" t="str">
        <f ca="1">VLOOKUP(BX1337,Data!B:D,3,0)</f>
        <v>김화니</v>
      </c>
      <c r="BX1337" s="24" t="str">
        <f>IFERROR(VLOOKUP(M1337, 할인점점포등록!E:I, 5, 0), M1337)</f>
        <v>백제약품영등포지점</v>
      </c>
    </row>
    <row r="1338" spans="3:76" ht="16.5" customHeight="1" x14ac:dyDescent="0.3">
      <c r="C1338" t="b">
        <v>1</v>
      </c>
      <c r="E1338" t="s">
        <v>211</v>
      </c>
      <c r="F1338">
        <v>202610150021</v>
      </c>
      <c r="G1338" s="21">
        <v>46310</v>
      </c>
      <c r="H1338" t="s">
        <v>82</v>
      </c>
      <c r="I1338" t="s">
        <v>83</v>
      </c>
      <c r="J1338" s="20" t="s">
        <v>212</v>
      </c>
      <c r="K1338" s="20" t="s">
        <v>213</v>
      </c>
      <c r="L1338" t="s">
        <v>467</v>
      </c>
      <c r="M1338" s="20" t="s">
        <v>467</v>
      </c>
      <c r="O1338" t="s">
        <v>468</v>
      </c>
      <c r="P1338" t="s">
        <v>469</v>
      </c>
      <c r="R1338" t="b">
        <v>0</v>
      </c>
      <c r="S1338" t="s">
        <v>435</v>
      </c>
      <c r="T1338" t="s">
        <v>436</v>
      </c>
      <c r="U1338">
        <v>30</v>
      </c>
      <c r="V1338" t="s">
        <v>234</v>
      </c>
      <c r="W1338" t="s">
        <v>235</v>
      </c>
      <c r="X1338" t="s">
        <v>236</v>
      </c>
      <c r="Z1338" t="s">
        <v>84</v>
      </c>
      <c r="AA1338" s="1">
        <v>29670</v>
      </c>
      <c r="AB1338" s="1">
        <v>26703</v>
      </c>
      <c r="AC1338">
        <v>10</v>
      </c>
      <c r="AD1338" t="b">
        <v>1</v>
      </c>
      <c r="AE1338">
        <v>10</v>
      </c>
      <c r="AF1338" t="s">
        <v>9</v>
      </c>
      <c r="AG1338">
        <v>1</v>
      </c>
      <c r="AH1338" s="1">
        <v>26703</v>
      </c>
      <c r="AI1338" s="1">
        <v>242755</v>
      </c>
      <c r="AJ1338" s="1">
        <v>24275</v>
      </c>
      <c r="AK1338" s="1">
        <v>267030</v>
      </c>
      <c r="AL1338" s="2">
        <v>242755</v>
      </c>
      <c r="AM1338" s="2">
        <v>24275</v>
      </c>
      <c r="AN1338" s="22">
        <v>267030</v>
      </c>
      <c r="AP1338" t="s">
        <v>84</v>
      </c>
      <c r="AQ1338">
        <v>10</v>
      </c>
      <c r="AR1338" t="s">
        <v>221</v>
      </c>
      <c r="AS1338" t="s">
        <v>237</v>
      </c>
      <c r="AT1338" t="b">
        <v>0</v>
      </c>
      <c r="AU1338" t="s">
        <v>81</v>
      </c>
      <c r="AW1338" t="s">
        <v>222</v>
      </c>
      <c r="AY1338" t="s">
        <v>85</v>
      </c>
      <c r="AZ1338" t="b">
        <v>0</v>
      </c>
      <c r="BE1338" t="b">
        <v>0</v>
      </c>
      <c r="BF1338" t="b">
        <v>0</v>
      </c>
      <c r="BI1338">
        <v>0</v>
      </c>
      <c r="BJ1338" s="20">
        <v>0</v>
      </c>
      <c r="BK1338" s="23">
        <v>267030</v>
      </c>
      <c r="BP1338" t="s">
        <v>181</v>
      </c>
      <c r="BS1338">
        <v>0</v>
      </c>
      <c r="BW1338" s="24" t="str">
        <f ca="1">VLOOKUP(BX1338,Data!B:D,3,0)</f>
        <v>김화니</v>
      </c>
      <c r="BX1338" s="24" t="str">
        <f>IFERROR(VLOOKUP(M1338, 할인점점포등록!E:I, 5, 0), M1338)</f>
        <v>백제약품영등포지점</v>
      </c>
    </row>
    <row r="1339" spans="3:76" ht="16.5" customHeight="1" x14ac:dyDescent="0.3">
      <c r="C1339" t="b">
        <v>1</v>
      </c>
      <c r="E1339" t="s">
        <v>211</v>
      </c>
      <c r="F1339">
        <v>202610150022</v>
      </c>
      <c r="G1339" s="21">
        <v>46310</v>
      </c>
      <c r="H1339" t="s">
        <v>82</v>
      </c>
      <c r="I1339" t="s">
        <v>83</v>
      </c>
      <c r="J1339" s="20" t="s">
        <v>212</v>
      </c>
      <c r="K1339" s="20" t="s">
        <v>213</v>
      </c>
      <c r="L1339" t="s">
        <v>467</v>
      </c>
      <c r="M1339" s="20" t="s">
        <v>467</v>
      </c>
      <c r="O1339" t="s">
        <v>468</v>
      </c>
      <c r="P1339" t="s">
        <v>470</v>
      </c>
      <c r="R1339" t="b">
        <v>0</v>
      </c>
      <c r="S1339" t="s">
        <v>321</v>
      </c>
      <c r="T1339" t="s">
        <v>322</v>
      </c>
      <c r="U1339">
        <v>100</v>
      </c>
      <c r="V1339" t="s">
        <v>86</v>
      </c>
      <c r="W1339" t="s">
        <v>283</v>
      </c>
      <c r="X1339" t="s">
        <v>284</v>
      </c>
      <c r="Z1339" t="s">
        <v>84</v>
      </c>
      <c r="AA1339" s="1">
        <v>16800</v>
      </c>
      <c r="AB1339" s="1">
        <v>15120</v>
      </c>
      <c r="AC1339">
        <v>30</v>
      </c>
      <c r="AD1339" t="b">
        <v>1</v>
      </c>
      <c r="AE1339">
        <v>10</v>
      </c>
      <c r="AF1339" t="s">
        <v>9</v>
      </c>
      <c r="AG1339">
        <v>1</v>
      </c>
      <c r="AH1339" s="1">
        <v>15120</v>
      </c>
      <c r="AI1339" s="1">
        <v>412364</v>
      </c>
      <c r="AJ1339" s="1">
        <v>41236</v>
      </c>
      <c r="AK1339" s="1">
        <v>453600</v>
      </c>
      <c r="AL1339" s="2">
        <v>412364</v>
      </c>
      <c r="AM1339" s="2">
        <v>41236</v>
      </c>
      <c r="AN1339" s="22">
        <v>453600</v>
      </c>
      <c r="AP1339" t="s">
        <v>84</v>
      </c>
      <c r="AQ1339">
        <v>30</v>
      </c>
      <c r="AR1339" t="s">
        <v>221</v>
      </c>
      <c r="AS1339">
        <v>24001</v>
      </c>
      <c r="AT1339" t="b">
        <v>0</v>
      </c>
      <c r="AU1339" t="s">
        <v>81</v>
      </c>
      <c r="AW1339" t="s">
        <v>222</v>
      </c>
      <c r="AY1339" t="s">
        <v>85</v>
      </c>
      <c r="AZ1339" t="b">
        <v>0</v>
      </c>
      <c r="BE1339" t="b">
        <v>0</v>
      </c>
      <c r="BF1339" t="b">
        <v>0</v>
      </c>
      <c r="BI1339">
        <v>0</v>
      </c>
      <c r="BJ1339" s="20">
        <v>0</v>
      </c>
      <c r="BK1339" s="23">
        <v>453600</v>
      </c>
      <c r="BP1339" t="s">
        <v>86</v>
      </c>
      <c r="BS1339">
        <v>0</v>
      </c>
      <c r="BW1339" s="24" t="str">
        <f ca="1">VLOOKUP(BX1339,Data!B:D,3,0)</f>
        <v>김화니</v>
      </c>
      <c r="BX1339" s="24" t="str">
        <f>IFERROR(VLOOKUP(M1339, 할인점점포등록!E:I, 5, 0), M1339)</f>
        <v>백제약품영등포지점</v>
      </c>
    </row>
    <row r="1340" spans="3:76" ht="16.5" customHeight="1" x14ac:dyDescent="0.3">
      <c r="C1340" t="b">
        <v>1</v>
      </c>
      <c r="E1340" t="s">
        <v>211</v>
      </c>
      <c r="F1340">
        <v>202610150022</v>
      </c>
      <c r="G1340" s="21">
        <v>46310</v>
      </c>
      <c r="H1340" t="s">
        <v>82</v>
      </c>
      <c r="I1340" t="s">
        <v>83</v>
      </c>
      <c r="J1340" s="20" t="s">
        <v>212</v>
      </c>
      <c r="K1340" s="20" t="s">
        <v>213</v>
      </c>
      <c r="L1340" t="s">
        <v>467</v>
      </c>
      <c r="M1340" s="20" t="s">
        <v>467</v>
      </c>
      <c r="O1340" t="s">
        <v>468</v>
      </c>
      <c r="P1340" t="s">
        <v>470</v>
      </c>
      <c r="R1340" t="b">
        <v>0</v>
      </c>
      <c r="S1340" t="s">
        <v>308</v>
      </c>
      <c r="T1340" t="s">
        <v>309</v>
      </c>
      <c r="U1340">
        <v>100</v>
      </c>
      <c r="V1340" t="s">
        <v>86</v>
      </c>
      <c r="W1340" t="s">
        <v>283</v>
      </c>
      <c r="X1340" t="s">
        <v>284</v>
      </c>
      <c r="Z1340" t="s">
        <v>84</v>
      </c>
      <c r="AA1340" s="1">
        <v>34600</v>
      </c>
      <c r="AB1340" s="1">
        <v>31140</v>
      </c>
      <c r="AC1340">
        <v>5</v>
      </c>
      <c r="AD1340" t="b">
        <v>1</v>
      </c>
      <c r="AE1340">
        <v>10</v>
      </c>
      <c r="AF1340" t="s">
        <v>9</v>
      </c>
      <c r="AG1340">
        <v>1</v>
      </c>
      <c r="AH1340" s="1">
        <v>31140</v>
      </c>
      <c r="AI1340" s="1">
        <v>141545</v>
      </c>
      <c r="AJ1340" s="1">
        <v>14155</v>
      </c>
      <c r="AK1340" s="1">
        <v>155700</v>
      </c>
      <c r="AL1340" s="2">
        <v>141545</v>
      </c>
      <c r="AM1340" s="2">
        <v>14155</v>
      </c>
      <c r="AN1340" s="22">
        <v>155700</v>
      </c>
      <c r="AP1340" t="s">
        <v>84</v>
      </c>
      <c r="AQ1340">
        <v>5</v>
      </c>
      <c r="AR1340" t="s">
        <v>221</v>
      </c>
      <c r="AS1340">
        <v>26001</v>
      </c>
      <c r="AT1340" t="b">
        <v>0</v>
      </c>
      <c r="AU1340" t="s">
        <v>81</v>
      </c>
      <c r="AW1340" t="s">
        <v>222</v>
      </c>
      <c r="AY1340" t="s">
        <v>85</v>
      </c>
      <c r="AZ1340" t="b">
        <v>0</v>
      </c>
      <c r="BE1340" t="b">
        <v>0</v>
      </c>
      <c r="BF1340" t="b">
        <v>0</v>
      </c>
      <c r="BI1340">
        <v>0</v>
      </c>
      <c r="BJ1340" s="20">
        <v>0</v>
      </c>
      <c r="BK1340" s="23">
        <v>155700</v>
      </c>
      <c r="BP1340" t="s">
        <v>86</v>
      </c>
      <c r="BS1340">
        <v>0</v>
      </c>
      <c r="BW1340" s="24" t="str">
        <f ca="1">VLOOKUP(BX1340,Data!B:D,3,0)</f>
        <v>김화니</v>
      </c>
      <c r="BX1340" s="24" t="str">
        <f>IFERROR(VLOOKUP(M1340, 할인점점포등록!E:I, 5, 0), M1340)</f>
        <v>백제약품영등포지점</v>
      </c>
    </row>
    <row r="1341" spans="3:76" ht="16.5" customHeight="1" x14ac:dyDescent="0.3">
      <c r="C1341" t="b">
        <v>1</v>
      </c>
      <c r="E1341" t="s">
        <v>211</v>
      </c>
      <c r="F1341">
        <v>202610150022</v>
      </c>
      <c r="G1341" s="21">
        <v>46310</v>
      </c>
      <c r="H1341" t="s">
        <v>82</v>
      </c>
      <c r="I1341" t="s">
        <v>83</v>
      </c>
      <c r="J1341" s="20" t="s">
        <v>212</v>
      </c>
      <c r="K1341" s="20" t="s">
        <v>213</v>
      </c>
      <c r="L1341" t="s">
        <v>467</v>
      </c>
      <c r="M1341" s="20" t="s">
        <v>467</v>
      </c>
      <c r="O1341" t="s">
        <v>468</v>
      </c>
      <c r="P1341" t="s">
        <v>470</v>
      </c>
      <c r="R1341" t="b">
        <v>0</v>
      </c>
      <c r="S1341" t="s">
        <v>263</v>
      </c>
      <c r="T1341" t="s">
        <v>264</v>
      </c>
      <c r="U1341">
        <v>28</v>
      </c>
      <c r="V1341" t="s">
        <v>234</v>
      </c>
      <c r="W1341" t="s">
        <v>235</v>
      </c>
      <c r="X1341" t="s">
        <v>236</v>
      </c>
      <c r="Z1341" t="s">
        <v>84</v>
      </c>
      <c r="AA1341" s="1">
        <v>18172</v>
      </c>
      <c r="AB1341" s="1">
        <v>16355</v>
      </c>
      <c r="AC1341">
        <v>30</v>
      </c>
      <c r="AD1341" t="b">
        <v>1</v>
      </c>
      <c r="AE1341">
        <v>10</v>
      </c>
      <c r="AF1341" t="s">
        <v>9</v>
      </c>
      <c r="AG1341">
        <v>1</v>
      </c>
      <c r="AH1341" s="1">
        <v>16355</v>
      </c>
      <c r="AI1341" s="1">
        <v>446045</v>
      </c>
      <c r="AJ1341" s="1">
        <v>44605</v>
      </c>
      <c r="AK1341" s="1">
        <v>490650</v>
      </c>
      <c r="AL1341" s="2">
        <v>446045</v>
      </c>
      <c r="AM1341" s="2">
        <v>44605</v>
      </c>
      <c r="AN1341" s="22">
        <v>490650</v>
      </c>
      <c r="AP1341" t="s">
        <v>84</v>
      </c>
      <c r="AQ1341">
        <v>30</v>
      </c>
      <c r="AR1341" t="s">
        <v>221</v>
      </c>
      <c r="AS1341">
        <v>26001</v>
      </c>
      <c r="AT1341" t="b">
        <v>0</v>
      </c>
      <c r="AU1341" t="s">
        <v>81</v>
      </c>
      <c r="AW1341" t="s">
        <v>222</v>
      </c>
      <c r="AY1341" t="s">
        <v>85</v>
      </c>
      <c r="AZ1341" t="b">
        <v>0</v>
      </c>
      <c r="BE1341" t="b">
        <v>0</v>
      </c>
      <c r="BF1341" t="b">
        <v>0</v>
      </c>
      <c r="BI1341">
        <v>0</v>
      </c>
      <c r="BJ1341" s="20">
        <v>0</v>
      </c>
      <c r="BK1341" s="23">
        <v>490650</v>
      </c>
      <c r="BP1341" t="s">
        <v>181</v>
      </c>
      <c r="BS1341">
        <v>0</v>
      </c>
      <c r="BW1341" s="24" t="str">
        <f ca="1">VLOOKUP(BX1341,Data!B:D,3,0)</f>
        <v>김화니</v>
      </c>
      <c r="BX1341" s="24" t="str">
        <f>IFERROR(VLOOKUP(M1341, 할인점점포등록!E:I, 5, 0), M1341)</f>
        <v>백제약품영등포지점</v>
      </c>
    </row>
    <row r="1342" spans="3:76" ht="16.5" customHeight="1" x14ac:dyDescent="0.3">
      <c r="C1342" t="b">
        <v>1</v>
      </c>
      <c r="E1342" t="s">
        <v>211</v>
      </c>
      <c r="F1342">
        <v>202610150022</v>
      </c>
      <c r="G1342" s="21">
        <v>46310</v>
      </c>
      <c r="H1342" t="s">
        <v>82</v>
      </c>
      <c r="I1342" t="s">
        <v>83</v>
      </c>
      <c r="J1342" s="20" t="s">
        <v>212</v>
      </c>
      <c r="K1342" s="20" t="s">
        <v>213</v>
      </c>
      <c r="L1342" t="s">
        <v>467</v>
      </c>
      <c r="M1342" s="20" t="s">
        <v>467</v>
      </c>
      <c r="O1342" t="s">
        <v>468</v>
      </c>
      <c r="P1342" t="s">
        <v>470</v>
      </c>
      <c r="R1342" t="b">
        <v>0</v>
      </c>
      <c r="S1342" t="s">
        <v>475</v>
      </c>
      <c r="T1342" t="s">
        <v>476</v>
      </c>
      <c r="U1342">
        <v>28</v>
      </c>
      <c r="V1342" t="s">
        <v>234</v>
      </c>
      <c r="W1342" t="s">
        <v>235</v>
      </c>
      <c r="X1342" t="s">
        <v>236</v>
      </c>
      <c r="Z1342" t="s">
        <v>84</v>
      </c>
      <c r="AA1342" s="1">
        <v>25648</v>
      </c>
      <c r="AB1342" s="1">
        <v>23083</v>
      </c>
      <c r="AC1342">
        <v>10</v>
      </c>
      <c r="AD1342" t="b">
        <v>1</v>
      </c>
      <c r="AE1342">
        <v>10</v>
      </c>
      <c r="AF1342" t="s">
        <v>9</v>
      </c>
      <c r="AG1342">
        <v>1</v>
      </c>
      <c r="AH1342" s="1">
        <v>23083</v>
      </c>
      <c r="AI1342" s="1">
        <v>209845</v>
      </c>
      <c r="AJ1342" s="1">
        <v>20985</v>
      </c>
      <c r="AK1342" s="1">
        <v>230830</v>
      </c>
      <c r="AL1342" s="2">
        <v>209845</v>
      </c>
      <c r="AM1342" s="2">
        <v>20985</v>
      </c>
      <c r="AN1342" s="22">
        <v>230830</v>
      </c>
      <c r="AP1342" t="s">
        <v>84</v>
      </c>
      <c r="AQ1342">
        <v>10</v>
      </c>
      <c r="AR1342" t="s">
        <v>221</v>
      </c>
      <c r="AS1342">
        <v>25001</v>
      </c>
      <c r="AT1342" t="b">
        <v>0</v>
      </c>
      <c r="AU1342" t="s">
        <v>81</v>
      </c>
      <c r="AW1342" t="s">
        <v>222</v>
      </c>
      <c r="AY1342" t="s">
        <v>85</v>
      </c>
      <c r="AZ1342" t="b">
        <v>0</v>
      </c>
      <c r="BE1342" t="b">
        <v>0</v>
      </c>
      <c r="BF1342" t="b">
        <v>0</v>
      </c>
      <c r="BI1342">
        <v>0</v>
      </c>
      <c r="BJ1342" s="20">
        <v>0</v>
      </c>
      <c r="BK1342" s="23">
        <v>230830</v>
      </c>
      <c r="BP1342" t="s">
        <v>181</v>
      </c>
      <c r="BS1342">
        <v>0</v>
      </c>
      <c r="BW1342" s="24" t="str">
        <f ca="1">VLOOKUP(BX1342,Data!B:D,3,0)</f>
        <v>김화니</v>
      </c>
      <c r="BX1342" s="24" t="str">
        <f>IFERROR(VLOOKUP(M1342, 할인점점포등록!E:I, 5, 0), M1342)</f>
        <v>백제약품영등포지점</v>
      </c>
    </row>
    <row r="1343" spans="3:76" ht="16.5" customHeight="1" x14ac:dyDescent="0.3">
      <c r="C1343" t="b">
        <v>1</v>
      </c>
      <c r="E1343" t="s">
        <v>211</v>
      </c>
      <c r="F1343">
        <v>202610150022</v>
      </c>
      <c r="G1343" s="21">
        <v>46310</v>
      </c>
      <c r="H1343" t="s">
        <v>82</v>
      </c>
      <c r="I1343" t="s">
        <v>83</v>
      </c>
      <c r="J1343" s="20" t="s">
        <v>212</v>
      </c>
      <c r="K1343" s="20" t="s">
        <v>213</v>
      </c>
      <c r="L1343" t="s">
        <v>467</v>
      </c>
      <c r="M1343" s="20" t="s">
        <v>467</v>
      </c>
      <c r="O1343" t="s">
        <v>468</v>
      </c>
      <c r="P1343" t="s">
        <v>470</v>
      </c>
      <c r="R1343" t="b">
        <v>0</v>
      </c>
      <c r="S1343" t="s">
        <v>340</v>
      </c>
      <c r="T1343" t="s">
        <v>341</v>
      </c>
      <c r="U1343">
        <v>100</v>
      </c>
      <c r="V1343" t="s">
        <v>218</v>
      </c>
      <c r="W1343" t="s">
        <v>219</v>
      </c>
      <c r="X1343" t="s">
        <v>225</v>
      </c>
      <c r="Z1343" t="s">
        <v>84</v>
      </c>
      <c r="AA1343" s="1">
        <v>209100</v>
      </c>
      <c r="AB1343" s="1">
        <v>188190</v>
      </c>
      <c r="AC1343">
        <v>5</v>
      </c>
      <c r="AD1343" t="b">
        <v>1</v>
      </c>
      <c r="AE1343">
        <v>10</v>
      </c>
      <c r="AF1343" t="s">
        <v>9</v>
      </c>
      <c r="AG1343">
        <v>1</v>
      </c>
      <c r="AH1343" s="1">
        <v>188190</v>
      </c>
      <c r="AI1343" s="1">
        <v>855409</v>
      </c>
      <c r="AJ1343" s="1">
        <v>85541</v>
      </c>
      <c r="AK1343" s="1">
        <v>940950</v>
      </c>
      <c r="AL1343" s="2">
        <v>855409</v>
      </c>
      <c r="AM1343" s="2">
        <v>85541</v>
      </c>
      <c r="AN1343" s="22">
        <v>940950</v>
      </c>
      <c r="AP1343" t="s">
        <v>84</v>
      </c>
      <c r="AQ1343">
        <v>5</v>
      </c>
      <c r="AR1343" t="s">
        <v>221</v>
      </c>
      <c r="AS1343">
        <v>24005</v>
      </c>
      <c r="AT1343" t="b">
        <v>0</v>
      </c>
      <c r="AU1343" t="s">
        <v>81</v>
      </c>
      <c r="AW1343" t="s">
        <v>222</v>
      </c>
      <c r="AY1343" t="s">
        <v>85</v>
      </c>
      <c r="AZ1343" t="b">
        <v>0</v>
      </c>
      <c r="BE1343" t="b">
        <v>0</v>
      </c>
      <c r="BF1343" t="b">
        <v>0</v>
      </c>
      <c r="BI1343">
        <v>0</v>
      </c>
      <c r="BJ1343" s="20">
        <v>0</v>
      </c>
      <c r="BK1343" s="23">
        <v>940950</v>
      </c>
      <c r="BP1343" t="s">
        <v>181</v>
      </c>
      <c r="BS1343">
        <v>0</v>
      </c>
      <c r="BW1343" s="24" t="str">
        <f ca="1">VLOOKUP(BX1343,Data!B:D,3,0)</f>
        <v>김화니</v>
      </c>
      <c r="BX1343" s="24" t="str">
        <f>IFERROR(VLOOKUP(M1343, 할인점점포등록!E:I, 5, 0), M1343)</f>
        <v>백제약품영등포지점</v>
      </c>
    </row>
    <row r="1344" spans="3:76" ht="16.5" customHeight="1" x14ac:dyDescent="0.3">
      <c r="C1344" t="b">
        <v>1</v>
      </c>
      <c r="E1344" t="s">
        <v>211</v>
      </c>
      <c r="F1344">
        <v>202610150022</v>
      </c>
      <c r="G1344" s="21">
        <v>46310</v>
      </c>
      <c r="H1344" t="s">
        <v>82</v>
      </c>
      <c r="I1344" t="s">
        <v>83</v>
      </c>
      <c r="J1344" s="20" t="s">
        <v>212</v>
      </c>
      <c r="K1344" s="20" t="s">
        <v>213</v>
      </c>
      <c r="L1344" t="s">
        <v>467</v>
      </c>
      <c r="M1344" s="20" t="s">
        <v>467</v>
      </c>
      <c r="O1344" t="s">
        <v>468</v>
      </c>
      <c r="P1344" t="s">
        <v>470</v>
      </c>
      <c r="R1344" t="b">
        <v>0</v>
      </c>
      <c r="S1344" t="s">
        <v>343</v>
      </c>
      <c r="T1344" t="s">
        <v>325</v>
      </c>
      <c r="U1344">
        <v>100</v>
      </c>
      <c r="V1344" t="s">
        <v>218</v>
      </c>
      <c r="W1344" t="s">
        <v>219</v>
      </c>
      <c r="X1344" t="s">
        <v>225</v>
      </c>
      <c r="Z1344" t="s">
        <v>84</v>
      </c>
      <c r="AA1344" s="1">
        <v>175100</v>
      </c>
      <c r="AB1344" s="1">
        <v>157590</v>
      </c>
      <c r="AC1344">
        <v>5</v>
      </c>
      <c r="AD1344" t="b">
        <v>1</v>
      </c>
      <c r="AE1344">
        <v>10</v>
      </c>
      <c r="AF1344" t="s">
        <v>9</v>
      </c>
      <c r="AG1344">
        <v>1</v>
      </c>
      <c r="AH1344" s="1">
        <v>157590</v>
      </c>
      <c r="AI1344" s="1">
        <v>716318</v>
      </c>
      <c r="AJ1344" s="1">
        <v>71632</v>
      </c>
      <c r="AK1344" s="1">
        <v>787950</v>
      </c>
      <c r="AL1344" s="2">
        <v>716318</v>
      </c>
      <c r="AM1344" s="2">
        <v>71632</v>
      </c>
      <c r="AN1344" s="22">
        <v>787950</v>
      </c>
      <c r="AP1344" t="s">
        <v>84</v>
      </c>
      <c r="AQ1344">
        <v>5</v>
      </c>
      <c r="AR1344" t="s">
        <v>221</v>
      </c>
      <c r="AS1344" t="s">
        <v>344</v>
      </c>
      <c r="AT1344" t="b">
        <v>0</v>
      </c>
      <c r="AU1344" t="s">
        <v>81</v>
      </c>
      <c r="AW1344" t="s">
        <v>222</v>
      </c>
      <c r="AY1344" t="s">
        <v>85</v>
      </c>
      <c r="AZ1344" t="b">
        <v>0</v>
      </c>
      <c r="BE1344" t="b">
        <v>0</v>
      </c>
      <c r="BF1344" t="b">
        <v>0</v>
      </c>
      <c r="BI1344">
        <v>0</v>
      </c>
      <c r="BJ1344" s="20">
        <v>0</v>
      </c>
      <c r="BK1344" s="23">
        <v>787950</v>
      </c>
      <c r="BP1344" t="s">
        <v>181</v>
      </c>
      <c r="BS1344">
        <v>0</v>
      </c>
      <c r="BW1344" s="24" t="str">
        <f ca="1">VLOOKUP(BX1344,Data!B:D,3,0)</f>
        <v>김화니</v>
      </c>
      <c r="BX1344" s="24" t="str">
        <f>IFERROR(VLOOKUP(M1344, 할인점점포등록!E:I, 5, 0), M1344)</f>
        <v>백제약품영등포지점</v>
      </c>
    </row>
    <row r="1345" spans="3:76" ht="16.5" customHeight="1" x14ac:dyDescent="0.3">
      <c r="C1345" t="b">
        <v>1</v>
      </c>
      <c r="E1345" t="s">
        <v>211</v>
      </c>
      <c r="F1345">
        <v>202610150022</v>
      </c>
      <c r="G1345" s="21">
        <v>46310</v>
      </c>
      <c r="H1345" t="s">
        <v>82</v>
      </c>
      <c r="I1345" t="s">
        <v>83</v>
      </c>
      <c r="J1345" s="20" t="s">
        <v>212</v>
      </c>
      <c r="K1345" s="20" t="s">
        <v>213</v>
      </c>
      <c r="L1345" t="s">
        <v>467</v>
      </c>
      <c r="M1345" s="20" t="s">
        <v>467</v>
      </c>
      <c r="O1345" t="s">
        <v>468</v>
      </c>
      <c r="P1345" t="s">
        <v>470</v>
      </c>
      <c r="R1345" t="b">
        <v>0</v>
      </c>
      <c r="S1345" t="s">
        <v>453</v>
      </c>
      <c r="T1345" t="s">
        <v>454</v>
      </c>
      <c r="U1345">
        <v>30</v>
      </c>
      <c r="V1345" t="s">
        <v>234</v>
      </c>
      <c r="W1345" t="s">
        <v>235</v>
      </c>
      <c r="X1345" t="s">
        <v>446</v>
      </c>
      <c r="Z1345" t="s">
        <v>84</v>
      </c>
      <c r="AA1345" s="1">
        <v>18900</v>
      </c>
      <c r="AB1345" s="1">
        <v>17010</v>
      </c>
      <c r="AC1345">
        <v>10</v>
      </c>
      <c r="AD1345" t="b">
        <v>1</v>
      </c>
      <c r="AE1345">
        <v>10</v>
      </c>
      <c r="AF1345" t="s">
        <v>9</v>
      </c>
      <c r="AG1345">
        <v>1</v>
      </c>
      <c r="AH1345" s="1">
        <v>17010</v>
      </c>
      <c r="AI1345" s="1">
        <v>154636</v>
      </c>
      <c r="AJ1345" s="1">
        <v>15464</v>
      </c>
      <c r="AK1345" s="1">
        <v>170100</v>
      </c>
      <c r="AL1345" s="2">
        <v>154636</v>
      </c>
      <c r="AM1345" s="2">
        <v>15464</v>
      </c>
      <c r="AN1345" s="22">
        <v>170100</v>
      </c>
      <c r="AP1345" t="s">
        <v>84</v>
      </c>
      <c r="AQ1345">
        <v>10</v>
      </c>
      <c r="AR1345" t="s">
        <v>221</v>
      </c>
      <c r="AS1345">
        <v>24002</v>
      </c>
      <c r="AT1345" t="b">
        <v>0</v>
      </c>
      <c r="AU1345" t="s">
        <v>81</v>
      </c>
      <c r="AW1345" t="s">
        <v>222</v>
      </c>
      <c r="AY1345" t="s">
        <v>85</v>
      </c>
      <c r="AZ1345" t="b">
        <v>0</v>
      </c>
      <c r="BE1345" t="b">
        <v>0</v>
      </c>
      <c r="BF1345" t="b">
        <v>0</v>
      </c>
      <c r="BI1345">
        <v>0</v>
      </c>
      <c r="BJ1345" s="20">
        <v>0</v>
      </c>
      <c r="BK1345" s="23">
        <v>170100</v>
      </c>
      <c r="BP1345" t="s">
        <v>181</v>
      </c>
      <c r="BS1345">
        <v>0</v>
      </c>
      <c r="BW1345" s="24" t="str">
        <f ca="1">VLOOKUP(BX1345,Data!B:D,3,0)</f>
        <v>김화니</v>
      </c>
      <c r="BX1345" s="24" t="str">
        <f>IFERROR(VLOOKUP(M1345, 할인점점포등록!E:I, 5, 0), M1345)</f>
        <v>백제약품영등포지점</v>
      </c>
    </row>
    <row r="1346" spans="3:76" ht="16.5" customHeight="1" x14ac:dyDescent="0.3">
      <c r="C1346" t="b">
        <v>1</v>
      </c>
      <c r="E1346" t="s">
        <v>211</v>
      </c>
      <c r="F1346">
        <v>202610150022</v>
      </c>
      <c r="G1346" s="21">
        <v>46310</v>
      </c>
      <c r="H1346" t="s">
        <v>82</v>
      </c>
      <c r="I1346" t="s">
        <v>83</v>
      </c>
      <c r="J1346" s="20" t="s">
        <v>212</v>
      </c>
      <c r="K1346" s="20" t="s">
        <v>213</v>
      </c>
      <c r="L1346" t="s">
        <v>467</v>
      </c>
      <c r="M1346" s="20" t="s">
        <v>467</v>
      </c>
      <c r="O1346" t="s">
        <v>468</v>
      </c>
      <c r="P1346" t="s">
        <v>470</v>
      </c>
      <c r="R1346" t="b">
        <v>0</v>
      </c>
      <c r="S1346" t="s">
        <v>249</v>
      </c>
      <c r="T1346" t="s">
        <v>250</v>
      </c>
      <c r="U1346">
        <v>30</v>
      </c>
      <c r="V1346" t="s">
        <v>234</v>
      </c>
      <c r="W1346" t="s">
        <v>235</v>
      </c>
      <c r="X1346" t="s">
        <v>236</v>
      </c>
      <c r="Z1346" t="s">
        <v>84</v>
      </c>
      <c r="AA1346" s="1">
        <v>18000</v>
      </c>
      <c r="AB1346" s="1">
        <v>16200</v>
      </c>
      <c r="AC1346">
        <v>3</v>
      </c>
      <c r="AD1346" t="b">
        <v>1</v>
      </c>
      <c r="AE1346">
        <v>10</v>
      </c>
      <c r="AF1346" t="s">
        <v>9</v>
      </c>
      <c r="AG1346">
        <v>1</v>
      </c>
      <c r="AH1346" s="1">
        <v>16200</v>
      </c>
      <c r="AI1346" s="1">
        <v>44182</v>
      </c>
      <c r="AJ1346" s="1">
        <v>4418</v>
      </c>
      <c r="AK1346" s="1">
        <v>48600</v>
      </c>
      <c r="AL1346" s="2">
        <v>44182</v>
      </c>
      <c r="AM1346" s="2">
        <v>4418</v>
      </c>
      <c r="AN1346" s="22">
        <v>48600</v>
      </c>
      <c r="AP1346" t="s">
        <v>84</v>
      </c>
      <c r="AQ1346">
        <v>3</v>
      </c>
      <c r="AR1346" t="s">
        <v>221</v>
      </c>
      <c r="AS1346">
        <v>26001</v>
      </c>
      <c r="AT1346" t="b">
        <v>0</v>
      </c>
      <c r="AU1346" t="s">
        <v>81</v>
      </c>
      <c r="AW1346" t="s">
        <v>222</v>
      </c>
      <c r="AY1346" t="s">
        <v>85</v>
      </c>
      <c r="AZ1346" t="b">
        <v>0</v>
      </c>
      <c r="BE1346" t="b">
        <v>0</v>
      </c>
      <c r="BF1346" t="b">
        <v>0</v>
      </c>
      <c r="BI1346">
        <v>0</v>
      </c>
      <c r="BJ1346" s="20">
        <v>0</v>
      </c>
      <c r="BK1346" s="23">
        <v>48600</v>
      </c>
      <c r="BP1346" t="s">
        <v>181</v>
      </c>
      <c r="BS1346">
        <v>0</v>
      </c>
      <c r="BW1346" s="24" t="str">
        <f ca="1">VLOOKUP(BX1346,Data!B:D,3,0)</f>
        <v>김화니</v>
      </c>
      <c r="BX1346" s="24" t="str">
        <f>IFERROR(VLOOKUP(M1346, 할인점점포등록!E:I, 5, 0), M1346)</f>
        <v>백제약품영등포지점</v>
      </c>
    </row>
    <row r="1347" spans="3:76" ht="16.5" customHeight="1" x14ac:dyDescent="0.3">
      <c r="C1347" t="b">
        <v>1</v>
      </c>
      <c r="E1347" t="s">
        <v>211</v>
      </c>
      <c r="F1347">
        <v>202610150022</v>
      </c>
      <c r="G1347" s="21">
        <v>46310</v>
      </c>
      <c r="H1347" t="s">
        <v>82</v>
      </c>
      <c r="I1347" t="s">
        <v>83</v>
      </c>
      <c r="J1347" s="20" t="s">
        <v>212</v>
      </c>
      <c r="K1347" s="20" t="s">
        <v>213</v>
      </c>
      <c r="L1347" t="s">
        <v>467</v>
      </c>
      <c r="M1347" s="20" t="s">
        <v>467</v>
      </c>
      <c r="O1347" t="s">
        <v>468</v>
      </c>
      <c r="P1347" t="s">
        <v>470</v>
      </c>
      <c r="R1347" t="b">
        <v>0</v>
      </c>
      <c r="S1347" t="s">
        <v>241</v>
      </c>
      <c r="T1347" t="s">
        <v>242</v>
      </c>
      <c r="U1347">
        <v>28</v>
      </c>
      <c r="V1347" t="s">
        <v>234</v>
      </c>
      <c r="W1347" t="s">
        <v>235</v>
      </c>
      <c r="X1347" t="s">
        <v>236</v>
      </c>
      <c r="Z1347" t="s">
        <v>84</v>
      </c>
      <c r="AA1347" s="1">
        <v>12712</v>
      </c>
      <c r="AB1347" s="1">
        <v>11441</v>
      </c>
      <c r="AC1347">
        <v>30</v>
      </c>
      <c r="AD1347" t="b">
        <v>1</v>
      </c>
      <c r="AE1347">
        <v>10</v>
      </c>
      <c r="AF1347" t="s">
        <v>9</v>
      </c>
      <c r="AG1347">
        <v>1</v>
      </c>
      <c r="AH1347" s="1">
        <v>11441</v>
      </c>
      <c r="AI1347" s="1">
        <v>312027</v>
      </c>
      <c r="AJ1347" s="1">
        <v>31203</v>
      </c>
      <c r="AK1347" s="1">
        <v>343230</v>
      </c>
      <c r="AL1347" s="2">
        <v>312027</v>
      </c>
      <c r="AM1347" s="2">
        <v>31203</v>
      </c>
      <c r="AN1347" s="22">
        <v>343230</v>
      </c>
      <c r="AP1347" t="s">
        <v>84</v>
      </c>
      <c r="AQ1347">
        <v>30</v>
      </c>
      <c r="AR1347" t="s">
        <v>221</v>
      </c>
      <c r="AS1347">
        <v>26001</v>
      </c>
      <c r="AT1347" t="b">
        <v>0</v>
      </c>
      <c r="AU1347" t="s">
        <v>81</v>
      </c>
      <c r="AW1347" t="s">
        <v>222</v>
      </c>
      <c r="AY1347" t="s">
        <v>85</v>
      </c>
      <c r="AZ1347" t="b">
        <v>0</v>
      </c>
      <c r="BE1347" t="b">
        <v>0</v>
      </c>
      <c r="BF1347" t="b">
        <v>0</v>
      </c>
      <c r="BI1347">
        <v>0</v>
      </c>
      <c r="BJ1347" s="20">
        <v>0</v>
      </c>
      <c r="BK1347" s="23">
        <v>343230</v>
      </c>
      <c r="BP1347" t="s">
        <v>181</v>
      </c>
      <c r="BS1347">
        <v>0</v>
      </c>
      <c r="BW1347" s="24" t="str">
        <f ca="1">VLOOKUP(BX1347,Data!B:D,3,0)</f>
        <v>김화니</v>
      </c>
      <c r="BX1347" s="24" t="str">
        <f>IFERROR(VLOOKUP(M1347, 할인점점포등록!E:I, 5, 0), M1347)</f>
        <v>백제약품영등포지점</v>
      </c>
    </row>
    <row r="1348" spans="3:76" ht="16.5" customHeight="1" x14ac:dyDescent="0.3">
      <c r="C1348" t="b">
        <v>1</v>
      </c>
      <c r="E1348" t="s">
        <v>211</v>
      </c>
      <c r="F1348">
        <v>202610150022</v>
      </c>
      <c r="G1348" s="21">
        <v>46310</v>
      </c>
      <c r="H1348" t="s">
        <v>82</v>
      </c>
      <c r="I1348" t="s">
        <v>83</v>
      </c>
      <c r="J1348" s="20" t="s">
        <v>212</v>
      </c>
      <c r="K1348" s="20" t="s">
        <v>213</v>
      </c>
      <c r="L1348" t="s">
        <v>467</v>
      </c>
      <c r="M1348" s="20" t="s">
        <v>467</v>
      </c>
      <c r="O1348" t="s">
        <v>468</v>
      </c>
      <c r="P1348" t="s">
        <v>470</v>
      </c>
      <c r="R1348" t="b">
        <v>0</v>
      </c>
      <c r="S1348" t="s">
        <v>570</v>
      </c>
      <c r="T1348" t="s">
        <v>571</v>
      </c>
      <c r="U1348">
        <v>30</v>
      </c>
      <c r="V1348" t="s">
        <v>234</v>
      </c>
      <c r="W1348" t="s">
        <v>235</v>
      </c>
      <c r="X1348" t="s">
        <v>236</v>
      </c>
      <c r="Z1348" t="s">
        <v>84</v>
      </c>
      <c r="AA1348" s="1">
        <v>15600</v>
      </c>
      <c r="AB1348" s="1">
        <v>14040</v>
      </c>
      <c r="AC1348">
        <v>5</v>
      </c>
      <c r="AD1348" t="b">
        <v>1</v>
      </c>
      <c r="AE1348">
        <v>10</v>
      </c>
      <c r="AF1348" t="s">
        <v>9</v>
      </c>
      <c r="AG1348">
        <v>1</v>
      </c>
      <c r="AH1348" s="1">
        <v>14040</v>
      </c>
      <c r="AI1348" s="1">
        <v>63818</v>
      </c>
      <c r="AJ1348" s="1">
        <v>6382</v>
      </c>
      <c r="AK1348" s="1">
        <v>70200</v>
      </c>
      <c r="AL1348" s="2">
        <v>63818</v>
      </c>
      <c r="AM1348" s="2">
        <v>6382</v>
      </c>
      <c r="AN1348" s="22">
        <v>70200</v>
      </c>
      <c r="AP1348" t="s">
        <v>84</v>
      </c>
      <c r="AQ1348">
        <v>5</v>
      </c>
      <c r="AR1348" t="s">
        <v>221</v>
      </c>
      <c r="AS1348">
        <v>26001</v>
      </c>
      <c r="AT1348" t="b">
        <v>0</v>
      </c>
      <c r="AU1348" t="s">
        <v>81</v>
      </c>
      <c r="AW1348" t="s">
        <v>222</v>
      </c>
      <c r="AY1348" t="s">
        <v>85</v>
      </c>
      <c r="AZ1348" t="b">
        <v>0</v>
      </c>
      <c r="BE1348" t="b">
        <v>0</v>
      </c>
      <c r="BF1348" t="b">
        <v>0</v>
      </c>
      <c r="BI1348">
        <v>0</v>
      </c>
      <c r="BJ1348" s="20">
        <v>0</v>
      </c>
      <c r="BK1348" s="23">
        <v>70200</v>
      </c>
      <c r="BP1348" t="s">
        <v>181</v>
      </c>
      <c r="BS1348">
        <v>0</v>
      </c>
      <c r="BW1348" s="24" t="str">
        <f ca="1">VLOOKUP(BX1348,Data!B:D,3,0)</f>
        <v>김화니</v>
      </c>
      <c r="BX1348" s="24" t="str">
        <f>IFERROR(VLOOKUP(M1348, 할인점점포등록!E:I, 5, 0), M1348)</f>
        <v>백제약품영등포지점</v>
      </c>
    </row>
    <row r="1349" spans="3:76" ht="16.5" customHeight="1" x14ac:dyDescent="0.3">
      <c r="C1349" t="b">
        <v>1</v>
      </c>
      <c r="E1349" t="s">
        <v>211</v>
      </c>
      <c r="F1349">
        <v>202610150022</v>
      </c>
      <c r="G1349" s="21">
        <v>46310</v>
      </c>
      <c r="H1349" t="s">
        <v>82</v>
      </c>
      <c r="I1349" t="s">
        <v>83</v>
      </c>
      <c r="J1349" s="20" t="s">
        <v>212</v>
      </c>
      <c r="K1349" s="20" t="s">
        <v>213</v>
      </c>
      <c r="L1349" t="s">
        <v>467</v>
      </c>
      <c r="M1349" s="20" t="s">
        <v>467</v>
      </c>
      <c r="O1349" t="s">
        <v>468</v>
      </c>
      <c r="P1349" t="s">
        <v>470</v>
      </c>
      <c r="R1349" t="b">
        <v>0</v>
      </c>
      <c r="S1349" t="s">
        <v>317</v>
      </c>
      <c r="T1349" t="s">
        <v>318</v>
      </c>
      <c r="U1349">
        <v>21</v>
      </c>
      <c r="V1349" t="s">
        <v>218</v>
      </c>
      <c r="W1349" t="s">
        <v>219</v>
      </c>
      <c r="X1349" t="s">
        <v>225</v>
      </c>
      <c r="Z1349" t="s">
        <v>84</v>
      </c>
      <c r="AA1349" s="1">
        <v>33600</v>
      </c>
      <c r="AB1349" s="1">
        <v>30240</v>
      </c>
      <c r="AC1349">
        <v>100</v>
      </c>
      <c r="AD1349" t="b">
        <v>1</v>
      </c>
      <c r="AE1349">
        <v>10</v>
      </c>
      <c r="AF1349" t="s">
        <v>9</v>
      </c>
      <c r="AG1349">
        <v>1</v>
      </c>
      <c r="AH1349" s="1">
        <v>30240</v>
      </c>
      <c r="AI1349" s="1">
        <v>2749091</v>
      </c>
      <c r="AJ1349" s="1">
        <v>274909</v>
      </c>
      <c r="AK1349" s="1">
        <v>3024000</v>
      </c>
      <c r="AL1349" s="2">
        <v>2749091</v>
      </c>
      <c r="AM1349" s="2">
        <v>274909</v>
      </c>
      <c r="AN1349" s="22">
        <v>3024000</v>
      </c>
      <c r="AP1349" t="s">
        <v>84</v>
      </c>
      <c r="AQ1349">
        <v>100</v>
      </c>
      <c r="AR1349" t="s">
        <v>221</v>
      </c>
      <c r="AS1349">
        <v>26001</v>
      </c>
      <c r="AT1349" t="b">
        <v>0</v>
      </c>
      <c r="AU1349" t="s">
        <v>81</v>
      </c>
      <c r="AW1349" t="s">
        <v>222</v>
      </c>
      <c r="AY1349" t="s">
        <v>85</v>
      </c>
      <c r="AZ1349" t="b">
        <v>0</v>
      </c>
      <c r="BE1349" t="b">
        <v>0</v>
      </c>
      <c r="BF1349" t="b">
        <v>0</v>
      </c>
      <c r="BI1349">
        <v>0</v>
      </c>
      <c r="BJ1349" s="20">
        <v>0</v>
      </c>
      <c r="BK1349" s="23">
        <v>3024000</v>
      </c>
      <c r="BP1349" t="s">
        <v>181</v>
      </c>
      <c r="BS1349">
        <v>0</v>
      </c>
      <c r="BW1349" s="24" t="str">
        <f ca="1">VLOOKUP(BX1349,Data!B:D,3,0)</f>
        <v>김화니</v>
      </c>
      <c r="BX1349" s="24" t="str">
        <f>IFERROR(VLOOKUP(M1349, 할인점점포등록!E:I, 5, 0), M1349)</f>
        <v>백제약품영등포지점</v>
      </c>
    </row>
    <row r="1350" spans="3:76" ht="16.5" customHeight="1" x14ac:dyDescent="0.3">
      <c r="C1350" t="b">
        <v>1</v>
      </c>
      <c r="E1350" t="s">
        <v>211</v>
      </c>
      <c r="F1350">
        <v>202610150022</v>
      </c>
      <c r="G1350" s="21">
        <v>46310</v>
      </c>
      <c r="H1350" t="s">
        <v>82</v>
      </c>
      <c r="I1350" t="s">
        <v>83</v>
      </c>
      <c r="J1350" s="20" t="s">
        <v>212</v>
      </c>
      <c r="K1350" s="20" t="s">
        <v>213</v>
      </c>
      <c r="L1350" t="s">
        <v>467</v>
      </c>
      <c r="M1350" s="20" t="s">
        <v>467</v>
      </c>
      <c r="O1350" t="s">
        <v>468</v>
      </c>
      <c r="P1350" t="s">
        <v>470</v>
      </c>
      <c r="R1350" t="b">
        <v>0</v>
      </c>
      <c r="S1350" t="s">
        <v>345</v>
      </c>
      <c r="T1350" t="s">
        <v>346</v>
      </c>
      <c r="U1350">
        <v>90</v>
      </c>
      <c r="V1350" t="s">
        <v>218</v>
      </c>
      <c r="W1350" t="s">
        <v>219</v>
      </c>
      <c r="X1350" t="s">
        <v>225</v>
      </c>
      <c r="Z1350" t="s">
        <v>84</v>
      </c>
      <c r="AA1350" s="1">
        <v>45000</v>
      </c>
      <c r="AB1350" s="1">
        <v>40500</v>
      </c>
      <c r="AC1350">
        <v>5</v>
      </c>
      <c r="AD1350" t="b">
        <v>1</v>
      </c>
      <c r="AE1350">
        <v>10</v>
      </c>
      <c r="AF1350" t="s">
        <v>9</v>
      </c>
      <c r="AG1350">
        <v>1</v>
      </c>
      <c r="AH1350" s="1">
        <v>40500</v>
      </c>
      <c r="AI1350" s="1">
        <v>184091</v>
      </c>
      <c r="AJ1350" s="1">
        <v>18409</v>
      </c>
      <c r="AK1350" s="1">
        <v>202500</v>
      </c>
      <c r="AL1350" s="2">
        <v>184091</v>
      </c>
      <c r="AM1350" s="2">
        <v>18409</v>
      </c>
      <c r="AN1350" s="22">
        <v>202500</v>
      </c>
      <c r="AP1350" t="s">
        <v>84</v>
      </c>
      <c r="AQ1350">
        <v>5</v>
      </c>
      <c r="AR1350" t="s">
        <v>221</v>
      </c>
      <c r="AS1350">
        <v>24004</v>
      </c>
      <c r="AT1350" t="b">
        <v>0</v>
      </c>
      <c r="AU1350" t="s">
        <v>81</v>
      </c>
      <c r="AW1350" t="s">
        <v>222</v>
      </c>
      <c r="AY1350" t="s">
        <v>85</v>
      </c>
      <c r="AZ1350" t="b">
        <v>0</v>
      </c>
      <c r="BE1350" t="b">
        <v>0</v>
      </c>
      <c r="BF1350" t="b">
        <v>0</v>
      </c>
      <c r="BI1350">
        <v>0</v>
      </c>
      <c r="BJ1350" s="20">
        <v>0</v>
      </c>
      <c r="BK1350" s="23">
        <v>202500</v>
      </c>
      <c r="BP1350" t="s">
        <v>181</v>
      </c>
      <c r="BS1350">
        <v>0</v>
      </c>
      <c r="BW1350" s="24" t="str">
        <f ca="1">VLOOKUP(BX1350,Data!B:D,3,0)</f>
        <v>김화니</v>
      </c>
      <c r="BX1350" s="24" t="str">
        <f>IFERROR(VLOOKUP(M1350, 할인점점포등록!E:I, 5, 0), M1350)</f>
        <v>백제약품영등포지점</v>
      </c>
    </row>
    <row r="1351" spans="3:76" ht="16.5" customHeight="1" x14ac:dyDescent="0.3">
      <c r="C1351" t="b">
        <v>1</v>
      </c>
      <c r="E1351" t="s">
        <v>211</v>
      </c>
      <c r="F1351">
        <v>202610150022</v>
      </c>
      <c r="G1351" s="21">
        <v>46310</v>
      </c>
      <c r="H1351" t="s">
        <v>82</v>
      </c>
      <c r="I1351" t="s">
        <v>83</v>
      </c>
      <c r="J1351" s="20" t="s">
        <v>212</v>
      </c>
      <c r="K1351" s="20" t="s">
        <v>213</v>
      </c>
      <c r="L1351" t="s">
        <v>467</v>
      </c>
      <c r="M1351" s="20" t="s">
        <v>467</v>
      </c>
      <c r="O1351" t="s">
        <v>468</v>
      </c>
      <c r="P1351" t="s">
        <v>470</v>
      </c>
      <c r="R1351" t="b">
        <v>0</v>
      </c>
      <c r="S1351" t="s">
        <v>245</v>
      </c>
      <c r="T1351" t="s">
        <v>246</v>
      </c>
      <c r="U1351">
        <v>300</v>
      </c>
      <c r="V1351" t="s">
        <v>218</v>
      </c>
      <c r="W1351" t="s">
        <v>219</v>
      </c>
      <c r="X1351" t="s">
        <v>225</v>
      </c>
      <c r="Z1351" t="s">
        <v>84</v>
      </c>
      <c r="AA1351" s="1">
        <v>61500</v>
      </c>
      <c r="AB1351" s="1">
        <v>55350</v>
      </c>
      <c r="AC1351">
        <v>3</v>
      </c>
      <c r="AD1351" t="b">
        <v>1</v>
      </c>
      <c r="AE1351">
        <v>10</v>
      </c>
      <c r="AF1351" t="s">
        <v>9</v>
      </c>
      <c r="AG1351">
        <v>1</v>
      </c>
      <c r="AH1351" s="1">
        <v>55350</v>
      </c>
      <c r="AI1351" s="1">
        <v>150955</v>
      </c>
      <c r="AJ1351" s="1">
        <v>15095</v>
      </c>
      <c r="AK1351" s="1">
        <v>166050</v>
      </c>
      <c r="AL1351" s="2">
        <v>150955</v>
      </c>
      <c r="AM1351" s="2">
        <v>15095</v>
      </c>
      <c r="AN1351" s="22">
        <v>166050</v>
      </c>
      <c r="AP1351" t="s">
        <v>84</v>
      </c>
      <c r="AQ1351">
        <v>3</v>
      </c>
      <c r="AR1351" t="s">
        <v>221</v>
      </c>
      <c r="AS1351" t="s">
        <v>273</v>
      </c>
      <c r="AT1351" t="b">
        <v>0</v>
      </c>
      <c r="AU1351" t="s">
        <v>81</v>
      </c>
      <c r="AW1351" t="s">
        <v>222</v>
      </c>
      <c r="AY1351" t="s">
        <v>85</v>
      </c>
      <c r="AZ1351" t="b">
        <v>0</v>
      </c>
      <c r="BE1351" t="b">
        <v>0</v>
      </c>
      <c r="BF1351" t="b">
        <v>0</v>
      </c>
      <c r="BI1351">
        <v>0</v>
      </c>
      <c r="BJ1351" s="20">
        <v>0</v>
      </c>
      <c r="BK1351" s="23">
        <v>166050</v>
      </c>
      <c r="BP1351" t="s">
        <v>181</v>
      </c>
      <c r="BS1351">
        <v>0</v>
      </c>
      <c r="BW1351" s="24" t="str">
        <f ca="1">VLOOKUP(BX1351,Data!B:D,3,0)</f>
        <v>김화니</v>
      </c>
      <c r="BX1351" s="24" t="str">
        <f>IFERROR(VLOOKUP(M1351, 할인점점포등록!E:I, 5, 0), M1351)</f>
        <v>백제약품영등포지점</v>
      </c>
    </row>
    <row r="1352" spans="3:76" ht="16.5" customHeight="1" x14ac:dyDescent="0.3">
      <c r="C1352" t="b">
        <v>1</v>
      </c>
      <c r="E1352" t="s">
        <v>211</v>
      </c>
      <c r="F1352">
        <v>202610150022</v>
      </c>
      <c r="G1352" s="21">
        <v>46310</v>
      </c>
      <c r="H1352" t="s">
        <v>82</v>
      </c>
      <c r="I1352" t="s">
        <v>83</v>
      </c>
      <c r="J1352" s="20" t="s">
        <v>212</v>
      </c>
      <c r="K1352" s="20" t="s">
        <v>213</v>
      </c>
      <c r="L1352" t="s">
        <v>467</v>
      </c>
      <c r="M1352" s="20" t="s">
        <v>467</v>
      </c>
      <c r="O1352" t="s">
        <v>468</v>
      </c>
      <c r="P1352" t="s">
        <v>470</v>
      </c>
      <c r="R1352" t="b">
        <v>0</v>
      </c>
      <c r="S1352" t="s">
        <v>296</v>
      </c>
      <c r="T1352" t="s">
        <v>297</v>
      </c>
      <c r="U1352">
        <v>300</v>
      </c>
      <c r="V1352" t="s">
        <v>234</v>
      </c>
      <c r="W1352" t="s">
        <v>235</v>
      </c>
      <c r="X1352" t="s">
        <v>236</v>
      </c>
      <c r="Z1352" t="s">
        <v>84</v>
      </c>
      <c r="AA1352" s="1">
        <v>43500</v>
      </c>
      <c r="AB1352" s="1">
        <v>39150</v>
      </c>
      <c r="AC1352">
        <v>15</v>
      </c>
      <c r="AD1352" t="b">
        <v>1</v>
      </c>
      <c r="AE1352">
        <v>10</v>
      </c>
      <c r="AF1352" t="s">
        <v>9</v>
      </c>
      <c r="AG1352">
        <v>1</v>
      </c>
      <c r="AH1352" s="1">
        <v>39150</v>
      </c>
      <c r="AI1352" s="1">
        <v>533864</v>
      </c>
      <c r="AJ1352" s="1">
        <v>53386</v>
      </c>
      <c r="AK1352" s="1">
        <v>587250</v>
      </c>
      <c r="AL1352" s="2">
        <v>533864</v>
      </c>
      <c r="AM1352" s="2">
        <v>53386</v>
      </c>
      <c r="AN1352" s="22">
        <v>587250</v>
      </c>
      <c r="AP1352" t="s">
        <v>84</v>
      </c>
      <c r="AQ1352">
        <v>15</v>
      </c>
      <c r="AR1352" t="s">
        <v>221</v>
      </c>
      <c r="AS1352">
        <v>24003</v>
      </c>
      <c r="AT1352" t="b">
        <v>0</v>
      </c>
      <c r="AU1352" t="s">
        <v>81</v>
      </c>
      <c r="AW1352" t="s">
        <v>222</v>
      </c>
      <c r="AY1352" t="s">
        <v>85</v>
      </c>
      <c r="AZ1352" t="b">
        <v>0</v>
      </c>
      <c r="BE1352" t="b">
        <v>0</v>
      </c>
      <c r="BF1352" t="b">
        <v>0</v>
      </c>
      <c r="BI1352">
        <v>0</v>
      </c>
      <c r="BJ1352" s="20">
        <v>0</v>
      </c>
      <c r="BK1352" s="23">
        <v>587250</v>
      </c>
      <c r="BP1352" t="s">
        <v>181</v>
      </c>
      <c r="BS1352">
        <v>0</v>
      </c>
      <c r="BW1352" s="24" t="str">
        <f ca="1">VLOOKUP(BX1352,Data!B:D,3,0)</f>
        <v>김화니</v>
      </c>
      <c r="BX1352" s="24" t="str">
        <f>IFERROR(VLOOKUP(M1352, 할인점점포등록!E:I, 5, 0), M1352)</f>
        <v>백제약품영등포지점</v>
      </c>
    </row>
    <row r="1353" spans="3:76" ht="16.5" customHeight="1" x14ac:dyDescent="0.3">
      <c r="C1353" t="b">
        <v>1</v>
      </c>
      <c r="E1353" t="s">
        <v>211</v>
      </c>
      <c r="F1353">
        <v>202610150022</v>
      </c>
      <c r="G1353" s="21">
        <v>46310</v>
      </c>
      <c r="H1353" t="s">
        <v>82</v>
      </c>
      <c r="I1353" t="s">
        <v>83</v>
      </c>
      <c r="J1353" s="20" t="s">
        <v>212</v>
      </c>
      <c r="K1353" s="20" t="s">
        <v>213</v>
      </c>
      <c r="L1353" t="s">
        <v>467</v>
      </c>
      <c r="M1353" s="20" t="s">
        <v>467</v>
      </c>
      <c r="O1353" t="s">
        <v>468</v>
      </c>
      <c r="P1353" t="s">
        <v>470</v>
      </c>
      <c r="R1353" t="b">
        <v>0</v>
      </c>
      <c r="S1353" t="s">
        <v>391</v>
      </c>
      <c r="T1353" t="s">
        <v>297</v>
      </c>
      <c r="U1353">
        <v>30</v>
      </c>
      <c r="V1353" t="s">
        <v>234</v>
      </c>
      <c r="W1353" t="s">
        <v>235</v>
      </c>
      <c r="X1353" t="s">
        <v>236</v>
      </c>
      <c r="Z1353" t="s">
        <v>84</v>
      </c>
      <c r="AA1353" s="1">
        <v>4350</v>
      </c>
      <c r="AB1353" s="1">
        <v>3915</v>
      </c>
      <c r="AC1353">
        <v>10</v>
      </c>
      <c r="AD1353" t="b">
        <v>1</v>
      </c>
      <c r="AE1353">
        <v>10</v>
      </c>
      <c r="AF1353" t="s">
        <v>9</v>
      </c>
      <c r="AG1353">
        <v>1</v>
      </c>
      <c r="AH1353" s="1">
        <v>3915</v>
      </c>
      <c r="AI1353" s="1">
        <v>35591</v>
      </c>
      <c r="AJ1353" s="1">
        <v>3559</v>
      </c>
      <c r="AK1353" s="1">
        <v>39150</v>
      </c>
      <c r="AL1353" s="2">
        <v>35591</v>
      </c>
      <c r="AM1353" s="2">
        <v>3559</v>
      </c>
      <c r="AN1353" s="22">
        <v>39150</v>
      </c>
      <c r="AP1353" t="s">
        <v>84</v>
      </c>
      <c r="AQ1353">
        <v>10</v>
      </c>
      <c r="AR1353" t="s">
        <v>221</v>
      </c>
      <c r="AS1353" t="s">
        <v>237</v>
      </c>
      <c r="AT1353" t="b">
        <v>0</v>
      </c>
      <c r="AU1353" t="s">
        <v>81</v>
      </c>
      <c r="AW1353" t="s">
        <v>222</v>
      </c>
      <c r="AY1353" t="s">
        <v>85</v>
      </c>
      <c r="AZ1353" t="b">
        <v>0</v>
      </c>
      <c r="BE1353" t="b">
        <v>0</v>
      </c>
      <c r="BF1353" t="b">
        <v>0</v>
      </c>
      <c r="BI1353">
        <v>0</v>
      </c>
      <c r="BJ1353" s="20">
        <v>0</v>
      </c>
      <c r="BK1353" s="23">
        <v>39150</v>
      </c>
      <c r="BP1353" t="s">
        <v>181</v>
      </c>
      <c r="BS1353">
        <v>0</v>
      </c>
      <c r="BW1353" s="24" t="str">
        <f ca="1">VLOOKUP(BX1353,Data!B:D,3,0)</f>
        <v>김화니</v>
      </c>
      <c r="BX1353" s="24" t="str">
        <f>IFERROR(VLOOKUP(M1353, 할인점점포등록!E:I, 5, 0), M1353)</f>
        <v>백제약품영등포지점</v>
      </c>
    </row>
    <row r="1354" spans="3:76" ht="16.5" customHeight="1" x14ac:dyDescent="0.3">
      <c r="C1354" t="b">
        <v>1</v>
      </c>
      <c r="E1354" t="s">
        <v>211</v>
      </c>
      <c r="F1354">
        <v>202610150022</v>
      </c>
      <c r="G1354" s="21">
        <v>46310</v>
      </c>
      <c r="H1354" t="s">
        <v>82</v>
      </c>
      <c r="I1354" t="s">
        <v>83</v>
      </c>
      <c r="J1354" s="20" t="s">
        <v>212</v>
      </c>
      <c r="K1354" s="20" t="s">
        <v>213</v>
      </c>
      <c r="L1354" t="s">
        <v>467</v>
      </c>
      <c r="M1354" s="20" t="s">
        <v>467</v>
      </c>
      <c r="O1354" t="s">
        <v>468</v>
      </c>
      <c r="P1354" t="s">
        <v>470</v>
      </c>
      <c r="R1354" t="b">
        <v>0</v>
      </c>
      <c r="S1354" t="s">
        <v>267</v>
      </c>
      <c r="T1354" t="s">
        <v>224</v>
      </c>
      <c r="U1354">
        <v>30</v>
      </c>
      <c r="V1354" t="s">
        <v>218</v>
      </c>
      <c r="W1354" t="s">
        <v>219</v>
      </c>
      <c r="X1354" t="s">
        <v>225</v>
      </c>
      <c r="Z1354" t="s">
        <v>84</v>
      </c>
      <c r="AA1354" s="1">
        <v>4440</v>
      </c>
      <c r="AB1354" s="1">
        <v>3996</v>
      </c>
      <c r="AC1354">
        <v>10</v>
      </c>
      <c r="AD1354" t="b">
        <v>1</v>
      </c>
      <c r="AE1354">
        <v>10</v>
      </c>
      <c r="AF1354" t="s">
        <v>9</v>
      </c>
      <c r="AG1354">
        <v>1</v>
      </c>
      <c r="AH1354" s="1">
        <v>3996</v>
      </c>
      <c r="AI1354" s="1">
        <v>36327</v>
      </c>
      <c r="AJ1354" s="1">
        <v>3633</v>
      </c>
      <c r="AK1354" s="1">
        <v>39960</v>
      </c>
      <c r="AL1354" s="2">
        <v>36327</v>
      </c>
      <c r="AM1354" s="2">
        <v>3633</v>
      </c>
      <c r="AN1354" s="22">
        <v>39960</v>
      </c>
      <c r="AP1354" t="s">
        <v>84</v>
      </c>
      <c r="AQ1354">
        <v>10</v>
      </c>
      <c r="AR1354" t="s">
        <v>221</v>
      </c>
      <c r="AS1354" t="s">
        <v>268</v>
      </c>
      <c r="AT1354" t="b">
        <v>0</v>
      </c>
      <c r="AU1354" t="s">
        <v>81</v>
      </c>
      <c r="AW1354" t="s">
        <v>222</v>
      </c>
      <c r="AY1354" t="s">
        <v>85</v>
      </c>
      <c r="AZ1354" t="b">
        <v>0</v>
      </c>
      <c r="BE1354" t="b">
        <v>0</v>
      </c>
      <c r="BF1354" t="b">
        <v>0</v>
      </c>
      <c r="BI1354">
        <v>0</v>
      </c>
      <c r="BJ1354" s="20">
        <v>0</v>
      </c>
      <c r="BK1354" s="23">
        <v>39960</v>
      </c>
      <c r="BP1354" t="s">
        <v>181</v>
      </c>
      <c r="BS1354">
        <v>0</v>
      </c>
      <c r="BW1354" s="24" t="str">
        <f ca="1">VLOOKUP(BX1354,Data!B:D,3,0)</f>
        <v>김화니</v>
      </c>
      <c r="BX1354" s="24" t="str">
        <f>IFERROR(VLOOKUP(M1354, 할인점점포등록!E:I, 5, 0), M1354)</f>
        <v>백제약품영등포지점</v>
      </c>
    </row>
    <row r="1355" spans="3:76" ht="16.5" customHeight="1" x14ac:dyDescent="0.3">
      <c r="C1355" t="b">
        <v>1</v>
      </c>
      <c r="E1355" t="s">
        <v>211</v>
      </c>
      <c r="F1355">
        <v>202610150022</v>
      </c>
      <c r="G1355" s="21">
        <v>46310</v>
      </c>
      <c r="H1355" t="s">
        <v>82</v>
      </c>
      <c r="I1355" t="s">
        <v>83</v>
      </c>
      <c r="J1355" s="20" t="s">
        <v>212</v>
      </c>
      <c r="K1355" s="20" t="s">
        <v>213</v>
      </c>
      <c r="L1355" t="s">
        <v>467</v>
      </c>
      <c r="M1355" s="20" t="s">
        <v>467</v>
      </c>
      <c r="O1355" t="s">
        <v>468</v>
      </c>
      <c r="P1355" t="s">
        <v>470</v>
      </c>
      <c r="R1355" t="b">
        <v>0</v>
      </c>
      <c r="S1355" t="s">
        <v>251</v>
      </c>
      <c r="T1355" t="s">
        <v>252</v>
      </c>
      <c r="U1355">
        <v>1</v>
      </c>
      <c r="V1355" t="s">
        <v>234</v>
      </c>
      <c r="W1355" t="s">
        <v>235</v>
      </c>
      <c r="X1355" t="s">
        <v>253</v>
      </c>
      <c r="Z1355" t="s">
        <v>84</v>
      </c>
      <c r="AA1355" s="1">
        <v>3450</v>
      </c>
      <c r="AB1355" s="1">
        <v>3105</v>
      </c>
      <c r="AC1355">
        <v>40</v>
      </c>
      <c r="AD1355" t="b">
        <v>1</v>
      </c>
      <c r="AE1355">
        <v>10</v>
      </c>
      <c r="AF1355" t="s">
        <v>9</v>
      </c>
      <c r="AG1355">
        <v>1</v>
      </c>
      <c r="AH1355" s="1">
        <v>3105</v>
      </c>
      <c r="AI1355" s="1">
        <v>112909</v>
      </c>
      <c r="AJ1355" s="1">
        <v>11291</v>
      </c>
      <c r="AK1355" s="1">
        <v>124200</v>
      </c>
      <c r="AL1355" s="2">
        <v>112909</v>
      </c>
      <c r="AM1355" s="2">
        <v>11291</v>
      </c>
      <c r="AN1355" s="22">
        <v>124200</v>
      </c>
      <c r="AP1355" t="s">
        <v>84</v>
      </c>
      <c r="AQ1355">
        <v>40</v>
      </c>
      <c r="AR1355" t="s">
        <v>221</v>
      </c>
      <c r="AS1355">
        <v>25001</v>
      </c>
      <c r="AT1355" t="b">
        <v>0</v>
      </c>
      <c r="AU1355" t="s">
        <v>81</v>
      </c>
      <c r="AW1355" t="s">
        <v>222</v>
      </c>
      <c r="AY1355" t="s">
        <v>85</v>
      </c>
      <c r="AZ1355" t="b">
        <v>0</v>
      </c>
      <c r="BE1355" t="b">
        <v>0</v>
      </c>
      <c r="BF1355" t="b">
        <v>0</v>
      </c>
      <c r="BI1355">
        <v>0</v>
      </c>
      <c r="BJ1355" s="20">
        <v>0</v>
      </c>
      <c r="BK1355" s="23">
        <v>124200</v>
      </c>
      <c r="BP1355" t="s">
        <v>181</v>
      </c>
      <c r="BS1355">
        <v>0</v>
      </c>
      <c r="BW1355" s="24" t="str">
        <f ca="1">VLOOKUP(BX1355,Data!B:D,3,0)</f>
        <v>김화니</v>
      </c>
      <c r="BX1355" s="24" t="str">
        <f>IFERROR(VLOOKUP(M1355, 할인점점포등록!E:I, 5, 0), M1355)</f>
        <v>백제약품영등포지점</v>
      </c>
    </row>
    <row r="1356" spans="3:76" ht="16.5" customHeight="1" x14ac:dyDescent="0.3">
      <c r="C1356" t="b">
        <v>1</v>
      </c>
      <c r="E1356" t="s">
        <v>211</v>
      </c>
      <c r="F1356">
        <v>202610150022</v>
      </c>
      <c r="G1356" s="21">
        <v>46310</v>
      </c>
      <c r="H1356" t="s">
        <v>82</v>
      </c>
      <c r="I1356" t="s">
        <v>83</v>
      </c>
      <c r="J1356" s="20" t="s">
        <v>212</v>
      </c>
      <c r="K1356" s="20" t="s">
        <v>213</v>
      </c>
      <c r="L1356" t="s">
        <v>467</v>
      </c>
      <c r="M1356" s="20" t="s">
        <v>467</v>
      </c>
      <c r="O1356" t="s">
        <v>468</v>
      </c>
      <c r="P1356" t="s">
        <v>470</v>
      </c>
      <c r="R1356" t="b">
        <v>0</v>
      </c>
      <c r="S1356" t="s">
        <v>402</v>
      </c>
      <c r="T1356" t="s">
        <v>401</v>
      </c>
      <c r="U1356">
        <v>300</v>
      </c>
      <c r="V1356" t="s">
        <v>234</v>
      </c>
      <c r="W1356" t="s">
        <v>235</v>
      </c>
      <c r="X1356" t="s">
        <v>330</v>
      </c>
      <c r="Z1356" t="s">
        <v>84</v>
      </c>
      <c r="AA1356" s="1">
        <v>58800</v>
      </c>
      <c r="AB1356" s="1">
        <v>52920</v>
      </c>
      <c r="AC1356">
        <v>15</v>
      </c>
      <c r="AD1356" t="b">
        <v>1</v>
      </c>
      <c r="AE1356">
        <v>10</v>
      </c>
      <c r="AF1356" t="s">
        <v>9</v>
      </c>
      <c r="AG1356">
        <v>1</v>
      </c>
      <c r="AH1356" s="1">
        <v>52920</v>
      </c>
      <c r="AI1356" s="1">
        <v>721636</v>
      </c>
      <c r="AJ1356" s="1">
        <v>72164</v>
      </c>
      <c r="AK1356" s="1">
        <v>793800</v>
      </c>
      <c r="AL1356" s="2">
        <v>721636</v>
      </c>
      <c r="AM1356" s="2">
        <v>72164</v>
      </c>
      <c r="AN1356" s="22">
        <v>793800</v>
      </c>
      <c r="AP1356" t="s">
        <v>84</v>
      </c>
      <c r="AQ1356">
        <v>15</v>
      </c>
      <c r="AR1356" t="s">
        <v>221</v>
      </c>
      <c r="AS1356" t="s">
        <v>273</v>
      </c>
      <c r="AT1356" t="b">
        <v>0</v>
      </c>
      <c r="AU1356" t="s">
        <v>81</v>
      </c>
      <c r="AW1356" t="s">
        <v>222</v>
      </c>
      <c r="AY1356" t="s">
        <v>85</v>
      </c>
      <c r="AZ1356" t="b">
        <v>0</v>
      </c>
      <c r="BE1356" t="b">
        <v>0</v>
      </c>
      <c r="BF1356" t="b">
        <v>0</v>
      </c>
      <c r="BI1356">
        <v>0</v>
      </c>
      <c r="BJ1356" s="20">
        <v>0</v>
      </c>
      <c r="BK1356" s="23">
        <v>793800</v>
      </c>
      <c r="BP1356" t="s">
        <v>181</v>
      </c>
      <c r="BS1356">
        <v>0</v>
      </c>
      <c r="BW1356" s="24" t="str">
        <f ca="1">VLOOKUP(BX1356,Data!B:D,3,0)</f>
        <v>김화니</v>
      </c>
      <c r="BX1356" s="24" t="str">
        <f>IFERROR(VLOOKUP(M1356, 할인점점포등록!E:I, 5, 0), M1356)</f>
        <v>백제약품영등포지점</v>
      </c>
    </row>
    <row r="1357" spans="3:76" ht="16.5" customHeight="1" x14ac:dyDescent="0.3">
      <c r="C1357" t="b">
        <v>1</v>
      </c>
      <c r="E1357" t="s">
        <v>211</v>
      </c>
      <c r="F1357">
        <v>202610150022</v>
      </c>
      <c r="G1357" s="21">
        <v>46310</v>
      </c>
      <c r="H1357" t="s">
        <v>82</v>
      </c>
      <c r="I1357" t="s">
        <v>83</v>
      </c>
      <c r="J1357" s="20" t="s">
        <v>212</v>
      </c>
      <c r="K1357" s="20" t="s">
        <v>213</v>
      </c>
      <c r="L1357" t="s">
        <v>467</v>
      </c>
      <c r="M1357" s="20" t="s">
        <v>467</v>
      </c>
      <c r="O1357" t="s">
        <v>468</v>
      </c>
      <c r="P1357" t="s">
        <v>470</v>
      </c>
      <c r="R1357" t="b">
        <v>0</v>
      </c>
      <c r="S1357" t="s">
        <v>427</v>
      </c>
      <c r="T1357" t="s">
        <v>313</v>
      </c>
      <c r="U1357">
        <v>30</v>
      </c>
      <c r="V1357" t="s">
        <v>234</v>
      </c>
      <c r="W1357" t="s">
        <v>235</v>
      </c>
      <c r="X1357" t="s">
        <v>236</v>
      </c>
      <c r="Z1357" t="s">
        <v>84</v>
      </c>
      <c r="AA1357" s="1">
        <v>11100</v>
      </c>
      <c r="AB1357" s="1">
        <v>9990</v>
      </c>
      <c r="AC1357" s="1">
        <v>5</v>
      </c>
      <c r="AD1357" t="b">
        <v>1</v>
      </c>
      <c r="AE1357">
        <v>10</v>
      </c>
      <c r="AF1357" t="s">
        <v>9</v>
      </c>
      <c r="AG1357">
        <v>1</v>
      </c>
      <c r="AH1357" s="1">
        <v>9990</v>
      </c>
      <c r="AI1357" s="1">
        <v>45409</v>
      </c>
      <c r="AJ1357" s="1">
        <v>4541</v>
      </c>
      <c r="AK1357" s="1">
        <v>49950</v>
      </c>
      <c r="AL1357" s="2">
        <v>45409</v>
      </c>
      <c r="AM1357" s="2">
        <v>4541</v>
      </c>
      <c r="AN1357" s="22">
        <v>49950</v>
      </c>
      <c r="AP1357" t="s">
        <v>84</v>
      </c>
      <c r="AQ1357" s="1">
        <v>5</v>
      </c>
      <c r="AR1357" t="s">
        <v>221</v>
      </c>
      <c r="AS1357" t="s">
        <v>428</v>
      </c>
      <c r="AT1357" t="b">
        <v>0</v>
      </c>
      <c r="AU1357" t="s">
        <v>81</v>
      </c>
      <c r="AW1357" t="s">
        <v>222</v>
      </c>
      <c r="AY1357" t="s">
        <v>85</v>
      </c>
      <c r="AZ1357" t="b">
        <v>0</v>
      </c>
      <c r="BE1357" t="b">
        <v>0</v>
      </c>
      <c r="BF1357" t="b">
        <v>0</v>
      </c>
      <c r="BI1357">
        <v>0</v>
      </c>
      <c r="BJ1357" s="20">
        <v>0</v>
      </c>
      <c r="BK1357" s="23">
        <v>49950</v>
      </c>
      <c r="BP1357" t="s">
        <v>181</v>
      </c>
      <c r="BS1357">
        <v>0</v>
      </c>
      <c r="BW1357" s="24" t="str">
        <f ca="1">VLOOKUP(BX1357,Data!B:D,3,0)</f>
        <v>김화니</v>
      </c>
      <c r="BX1357" s="24" t="str">
        <f>IFERROR(VLOOKUP(M1357, 할인점점포등록!E:I, 5, 0), M1357)</f>
        <v>백제약품영등포지점</v>
      </c>
    </row>
    <row r="1358" spans="3:76" ht="16.5" customHeight="1" x14ac:dyDescent="0.3">
      <c r="C1358" t="b">
        <v>1</v>
      </c>
      <c r="E1358" t="s">
        <v>211</v>
      </c>
      <c r="F1358">
        <v>202610150022</v>
      </c>
      <c r="G1358" s="21">
        <v>46310</v>
      </c>
      <c r="H1358" t="s">
        <v>82</v>
      </c>
      <c r="I1358" t="s">
        <v>83</v>
      </c>
      <c r="J1358" s="20" t="s">
        <v>212</v>
      </c>
      <c r="K1358" s="20" t="s">
        <v>213</v>
      </c>
      <c r="L1358" t="s">
        <v>467</v>
      </c>
      <c r="M1358" s="20" t="s">
        <v>467</v>
      </c>
      <c r="O1358" t="s">
        <v>468</v>
      </c>
      <c r="P1358" t="s">
        <v>470</v>
      </c>
      <c r="R1358" t="b">
        <v>0</v>
      </c>
      <c r="S1358" t="s">
        <v>373</v>
      </c>
      <c r="T1358" t="s">
        <v>374</v>
      </c>
      <c r="U1358">
        <v>1</v>
      </c>
      <c r="V1358" t="s">
        <v>234</v>
      </c>
      <c r="W1358" t="s">
        <v>375</v>
      </c>
      <c r="X1358" t="s">
        <v>376</v>
      </c>
      <c r="Z1358" t="s">
        <v>84</v>
      </c>
      <c r="AA1358" s="1">
        <v>9000</v>
      </c>
      <c r="AB1358" s="1">
        <v>8100</v>
      </c>
      <c r="AC1358" s="1">
        <v>3</v>
      </c>
      <c r="AD1358" t="b">
        <v>1</v>
      </c>
      <c r="AE1358">
        <v>10</v>
      </c>
      <c r="AF1358" t="s">
        <v>9</v>
      </c>
      <c r="AG1358">
        <v>1</v>
      </c>
      <c r="AH1358" s="1">
        <v>8100</v>
      </c>
      <c r="AI1358" s="1">
        <v>22091</v>
      </c>
      <c r="AJ1358" s="1">
        <v>2209</v>
      </c>
      <c r="AK1358" s="1">
        <v>24300</v>
      </c>
      <c r="AL1358" s="2">
        <v>22091</v>
      </c>
      <c r="AM1358" s="2">
        <v>2209</v>
      </c>
      <c r="AN1358" s="22">
        <v>24300</v>
      </c>
      <c r="AP1358" t="s">
        <v>84</v>
      </c>
      <c r="AQ1358" s="1">
        <v>3</v>
      </c>
      <c r="AR1358" t="s">
        <v>221</v>
      </c>
      <c r="AS1358">
        <v>25001</v>
      </c>
      <c r="AT1358" t="b">
        <v>0</v>
      </c>
      <c r="AU1358" t="s">
        <v>81</v>
      </c>
      <c r="AW1358" t="s">
        <v>222</v>
      </c>
      <c r="AY1358" t="s">
        <v>85</v>
      </c>
      <c r="AZ1358" t="b">
        <v>0</v>
      </c>
      <c r="BE1358" t="b">
        <v>0</v>
      </c>
      <c r="BF1358" t="b">
        <v>0</v>
      </c>
      <c r="BI1358">
        <v>0</v>
      </c>
      <c r="BJ1358" s="20">
        <v>0</v>
      </c>
      <c r="BK1358" s="23">
        <v>24300</v>
      </c>
      <c r="BP1358" t="s">
        <v>181</v>
      </c>
      <c r="BS1358">
        <v>0</v>
      </c>
      <c r="BW1358" s="24" t="str">
        <f ca="1">VLOOKUP(BX1358,Data!B:D,3,0)</f>
        <v>김화니</v>
      </c>
      <c r="BX1358" s="24" t="str">
        <f>IFERROR(VLOOKUP(M1358, 할인점점포등록!E:I, 5, 0), M1358)</f>
        <v>백제약품영등포지점</v>
      </c>
    </row>
    <row r="1359" spans="3:76" ht="16.5" customHeight="1" x14ac:dyDescent="0.3">
      <c r="C1359" t="b">
        <v>1</v>
      </c>
      <c r="E1359" t="s">
        <v>211</v>
      </c>
      <c r="F1359">
        <v>202610150022</v>
      </c>
      <c r="G1359" s="21">
        <v>46310</v>
      </c>
      <c r="H1359" t="s">
        <v>82</v>
      </c>
      <c r="I1359" t="s">
        <v>83</v>
      </c>
      <c r="J1359" s="20" t="s">
        <v>212</v>
      </c>
      <c r="K1359" s="20" t="s">
        <v>213</v>
      </c>
      <c r="L1359" t="s">
        <v>467</v>
      </c>
      <c r="M1359" s="20" t="s">
        <v>467</v>
      </c>
      <c r="O1359" t="s">
        <v>468</v>
      </c>
      <c r="P1359" t="s">
        <v>470</v>
      </c>
      <c r="R1359" t="b">
        <v>0</v>
      </c>
      <c r="S1359" t="s">
        <v>276</v>
      </c>
      <c r="T1359" t="s">
        <v>275</v>
      </c>
      <c r="U1359">
        <v>30</v>
      </c>
      <c r="V1359" t="s">
        <v>218</v>
      </c>
      <c r="W1359" t="s">
        <v>219</v>
      </c>
      <c r="X1359" t="s">
        <v>225</v>
      </c>
      <c r="Z1359" t="s">
        <v>84</v>
      </c>
      <c r="AA1359" s="1">
        <v>5610</v>
      </c>
      <c r="AB1359" s="1">
        <v>5049</v>
      </c>
      <c r="AC1359">
        <v>10</v>
      </c>
      <c r="AD1359" t="b">
        <v>1</v>
      </c>
      <c r="AE1359">
        <v>10</v>
      </c>
      <c r="AF1359" t="s">
        <v>9</v>
      </c>
      <c r="AG1359">
        <v>1</v>
      </c>
      <c r="AH1359" s="1">
        <v>5049</v>
      </c>
      <c r="AI1359" s="1">
        <v>45900</v>
      </c>
      <c r="AJ1359" s="1">
        <v>4590</v>
      </c>
      <c r="AK1359" s="1">
        <v>50490</v>
      </c>
      <c r="AL1359" s="2">
        <v>45900</v>
      </c>
      <c r="AM1359" s="2">
        <v>4590</v>
      </c>
      <c r="AN1359" s="22">
        <v>50490</v>
      </c>
      <c r="AP1359" t="s">
        <v>84</v>
      </c>
      <c r="AQ1359">
        <v>10</v>
      </c>
      <c r="AR1359" t="s">
        <v>221</v>
      </c>
      <c r="AS1359" t="s">
        <v>277</v>
      </c>
      <c r="AT1359" t="b">
        <v>0</v>
      </c>
      <c r="AU1359" t="s">
        <v>81</v>
      </c>
      <c r="AW1359" t="s">
        <v>222</v>
      </c>
      <c r="AY1359" t="s">
        <v>85</v>
      </c>
      <c r="AZ1359" t="b">
        <v>0</v>
      </c>
      <c r="BE1359" t="b">
        <v>0</v>
      </c>
      <c r="BF1359" t="b">
        <v>0</v>
      </c>
      <c r="BI1359">
        <v>0</v>
      </c>
      <c r="BJ1359" s="20">
        <v>0</v>
      </c>
      <c r="BK1359" s="23">
        <v>50490</v>
      </c>
      <c r="BP1359" t="s">
        <v>181</v>
      </c>
      <c r="BS1359">
        <v>0</v>
      </c>
      <c r="BW1359" s="24" t="str">
        <f ca="1">VLOOKUP(BX1359,Data!B:D,3,0)</f>
        <v>김화니</v>
      </c>
      <c r="BX1359" s="24" t="str">
        <f>IFERROR(VLOOKUP(M1359, 할인점점포등록!E:I, 5, 0), M1359)</f>
        <v>백제약품영등포지점</v>
      </c>
    </row>
    <row r="1360" spans="3:76" ht="16.5" customHeight="1" x14ac:dyDescent="0.3">
      <c r="C1360" t="b">
        <v>1</v>
      </c>
      <c r="E1360" t="s">
        <v>211</v>
      </c>
      <c r="F1360">
        <v>202610150022</v>
      </c>
      <c r="G1360" s="21">
        <v>46310</v>
      </c>
      <c r="H1360" t="s">
        <v>82</v>
      </c>
      <c r="I1360" t="s">
        <v>83</v>
      </c>
      <c r="J1360" s="20" t="s">
        <v>212</v>
      </c>
      <c r="K1360" s="20" t="s">
        <v>213</v>
      </c>
      <c r="L1360" t="s">
        <v>467</v>
      </c>
      <c r="M1360" s="20" t="s">
        <v>467</v>
      </c>
      <c r="O1360" t="s">
        <v>468</v>
      </c>
      <c r="P1360" t="s">
        <v>470</v>
      </c>
      <c r="R1360" t="b">
        <v>0</v>
      </c>
      <c r="S1360" t="s">
        <v>216</v>
      </c>
      <c r="T1360" t="s">
        <v>217</v>
      </c>
      <c r="U1360">
        <v>90</v>
      </c>
      <c r="V1360" t="s">
        <v>218</v>
      </c>
      <c r="W1360" t="s">
        <v>219</v>
      </c>
      <c r="X1360" t="s">
        <v>220</v>
      </c>
      <c r="Z1360" t="s">
        <v>84</v>
      </c>
      <c r="AA1360" s="1">
        <v>36000</v>
      </c>
      <c r="AB1360" s="1">
        <v>32400</v>
      </c>
      <c r="AC1360">
        <v>80</v>
      </c>
      <c r="AD1360" t="b">
        <v>1</v>
      </c>
      <c r="AE1360">
        <v>10</v>
      </c>
      <c r="AF1360" t="s">
        <v>9</v>
      </c>
      <c r="AG1360">
        <v>1</v>
      </c>
      <c r="AH1360" s="1">
        <v>32400</v>
      </c>
      <c r="AI1360" s="1">
        <v>2356364</v>
      </c>
      <c r="AJ1360" s="1">
        <v>235636</v>
      </c>
      <c r="AK1360" s="1">
        <v>2592000</v>
      </c>
      <c r="AL1360" s="2">
        <v>2356364</v>
      </c>
      <c r="AM1360" s="2">
        <v>235636</v>
      </c>
      <c r="AN1360" s="22">
        <v>2592000</v>
      </c>
      <c r="AP1360" t="s">
        <v>84</v>
      </c>
      <c r="AQ1360">
        <v>80</v>
      </c>
      <c r="AR1360" t="s">
        <v>221</v>
      </c>
      <c r="AS1360">
        <v>26004</v>
      </c>
      <c r="AT1360" t="b">
        <v>0</v>
      </c>
      <c r="AU1360" t="s">
        <v>81</v>
      </c>
      <c r="AW1360" t="s">
        <v>222</v>
      </c>
      <c r="AY1360" t="s">
        <v>85</v>
      </c>
      <c r="AZ1360" t="b">
        <v>0</v>
      </c>
      <c r="BE1360" t="b">
        <v>0</v>
      </c>
      <c r="BF1360" t="b">
        <v>0</v>
      </c>
      <c r="BI1360">
        <v>0</v>
      </c>
      <c r="BJ1360" s="20">
        <v>0</v>
      </c>
      <c r="BK1360" s="23">
        <v>2592000</v>
      </c>
      <c r="BP1360" t="s">
        <v>181</v>
      </c>
      <c r="BS1360">
        <v>0</v>
      </c>
      <c r="BW1360" s="24" t="str">
        <f ca="1">VLOOKUP(BX1360,Data!B:D,3,0)</f>
        <v>김화니</v>
      </c>
      <c r="BX1360" s="24" t="str">
        <f>IFERROR(VLOOKUP(M1360, 할인점점포등록!E:I, 5, 0), M1360)</f>
        <v>백제약품영등포지점</v>
      </c>
    </row>
    <row r="1361" spans="3:76" ht="16.5" customHeight="1" x14ac:dyDescent="0.3">
      <c r="C1361" t="b">
        <v>1</v>
      </c>
      <c r="E1361" t="s">
        <v>211</v>
      </c>
      <c r="F1361">
        <v>202610150022</v>
      </c>
      <c r="G1361" s="21">
        <v>46310</v>
      </c>
      <c r="H1361" t="s">
        <v>82</v>
      </c>
      <c r="I1361" t="s">
        <v>83</v>
      </c>
      <c r="J1361" s="20" t="s">
        <v>212</v>
      </c>
      <c r="K1361" s="20" t="s">
        <v>213</v>
      </c>
      <c r="L1361" t="s">
        <v>467</v>
      </c>
      <c r="M1361" s="20" t="s">
        <v>467</v>
      </c>
      <c r="O1361" t="s">
        <v>468</v>
      </c>
      <c r="P1361" t="s">
        <v>470</v>
      </c>
      <c r="R1361" t="b">
        <v>0</v>
      </c>
      <c r="S1361" t="s">
        <v>337</v>
      </c>
      <c r="T1361" t="s">
        <v>338</v>
      </c>
      <c r="U1361">
        <v>100</v>
      </c>
      <c r="V1361" t="s">
        <v>234</v>
      </c>
      <c r="W1361" t="s">
        <v>235</v>
      </c>
      <c r="X1361" t="s">
        <v>330</v>
      </c>
      <c r="Z1361" t="s">
        <v>84</v>
      </c>
      <c r="AA1361" s="1">
        <v>33000</v>
      </c>
      <c r="AB1361" s="1">
        <v>29700</v>
      </c>
      <c r="AC1361">
        <v>30</v>
      </c>
      <c r="AD1361" t="b">
        <v>1</v>
      </c>
      <c r="AE1361">
        <v>10</v>
      </c>
      <c r="AF1361" t="s">
        <v>9</v>
      </c>
      <c r="AG1361">
        <v>1</v>
      </c>
      <c r="AH1361" s="1">
        <v>29700</v>
      </c>
      <c r="AI1361" s="1">
        <v>810000</v>
      </c>
      <c r="AJ1361" s="1">
        <v>81000</v>
      </c>
      <c r="AK1361" s="1">
        <v>891000</v>
      </c>
      <c r="AL1361" s="2">
        <v>810000</v>
      </c>
      <c r="AM1361" s="2">
        <v>81000</v>
      </c>
      <c r="AN1361" s="22">
        <v>891000</v>
      </c>
      <c r="AP1361" t="s">
        <v>84</v>
      </c>
      <c r="AQ1361">
        <v>30</v>
      </c>
      <c r="AR1361" t="s">
        <v>221</v>
      </c>
      <c r="AS1361" t="s">
        <v>981</v>
      </c>
      <c r="AT1361" t="b">
        <v>0</v>
      </c>
      <c r="AU1361" t="s">
        <v>81</v>
      </c>
      <c r="AW1361" t="s">
        <v>222</v>
      </c>
      <c r="AY1361" t="s">
        <v>85</v>
      </c>
      <c r="AZ1361" t="b">
        <v>0</v>
      </c>
      <c r="BE1361" t="b">
        <v>0</v>
      </c>
      <c r="BF1361" t="b">
        <v>0</v>
      </c>
      <c r="BI1361">
        <v>0</v>
      </c>
      <c r="BJ1361" s="20">
        <v>0</v>
      </c>
      <c r="BK1361" s="23">
        <v>891000</v>
      </c>
      <c r="BP1361" t="s">
        <v>181</v>
      </c>
      <c r="BS1361">
        <v>0</v>
      </c>
      <c r="BW1361" s="24" t="str">
        <f ca="1">VLOOKUP(BX1361,Data!B:D,3,0)</f>
        <v>김화니</v>
      </c>
      <c r="BX1361" s="24" t="str">
        <f>IFERROR(VLOOKUP(M1361, 할인점점포등록!E:I, 5, 0), M1361)</f>
        <v>백제약품영등포지점</v>
      </c>
    </row>
    <row r="1362" spans="3:76" ht="16.5" customHeight="1" x14ac:dyDescent="0.3">
      <c r="C1362" t="b">
        <v>1</v>
      </c>
      <c r="E1362" t="s">
        <v>211</v>
      </c>
      <c r="F1362">
        <v>202610150022</v>
      </c>
      <c r="G1362" s="21">
        <v>46310</v>
      </c>
      <c r="H1362" t="s">
        <v>82</v>
      </c>
      <c r="I1362" t="s">
        <v>83</v>
      </c>
      <c r="J1362" s="20" t="s">
        <v>212</v>
      </c>
      <c r="K1362" s="20" t="s">
        <v>213</v>
      </c>
      <c r="L1362" t="s">
        <v>467</v>
      </c>
      <c r="M1362" s="20" t="s">
        <v>467</v>
      </c>
      <c r="O1362" t="s">
        <v>468</v>
      </c>
      <c r="P1362" t="s">
        <v>470</v>
      </c>
      <c r="R1362" t="b">
        <v>0</v>
      </c>
      <c r="S1362" t="s">
        <v>303</v>
      </c>
      <c r="T1362" t="s">
        <v>259</v>
      </c>
      <c r="U1362">
        <v>30</v>
      </c>
      <c r="V1362" t="s">
        <v>234</v>
      </c>
      <c r="W1362" t="s">
        <v>235</v>
      </c>
      <c r="X1362" t="s">
        <v>236</v>
      </c>
      <c r="Z1362" t="s">
        <v>84</v>
      </c>
      <c r="AA1362" s="1">
        <v>3090</v>
      </c>
      <c r="AB1362" s="1">
        <v>2781</v>
      </c>
      <c r="AC1362">
        <v>20</v>
      </c>
      <c r="AD1362" t="b">
        <v>1</v>
      </c>
      <c r="AE1362">
        <v>10</v>
      </c>
      <c r="AF1362" t="s">
        <v>9</v>
      </c>
      <c r="AG1362">
        <v>1</v>
      </c>
      <c r="AH1362" s="1">
        <v>2781</v>
      </c>
      <c r="AI1362" s="1">
        <v>50564</v>
      </c>
      <c r="AJ1362" s="1">
        <v>5056</v>
      </c>
      <c r="AK1362" s="1">
        <v>55620</v>
      </c>
      <c r="AL1362" s="2">
        <v>50564</v>
      </c>
      <c r="AM1362" s="2">
        <v>5056</v>
      </c>
      <c r="AN1362" s="22">
        <v>55620</v>
      </c>
      <c r="AP1362" t="s">
        <v>84</v>
      </c>
      <c r="AQ1362">
        <v>20</v>
      </c>
      <c r="AR1362" t="s">
        <v>221</v>
      </c>
      <c r="AS1362" t="s">
        <v>304</v>
      </c>
      <c r="AT1362" t="b">
        <v>0</v>
      </c>
      <c r="AU1362" t="s">
        <v>81</v>
      </c>
      <c r="AW1362" t="s">
        <v>222</v>
      </c>
      <c r="AY1362" t="s">
        <v>85</v>
      </c>
      <c r="AZ1362" t="b">
        <v>0</v>
      </c>
      <c r="BE1362" t="b">
        <v>0</v>
      </c>
      <c r="BF1362" t="b">
        <v>0</v>
      </c>
      <c r="BI1362">
        <v>0</v>
      </c>
      <c r="BJ1362" s="20">
        <v>0</v>
      </c>
      <c r="BK1362" s="23">
        <v>55620</v>
      </c>
      <c r="BP1362" t="s">
        <v>181</v>
      </c>
      <c r="BS1362">
        <v>0</v>
      </c>
      <c r="BW1362" s="24" t="str">
        <f ca="1">VLOOKUP(BX1362,Data!B:D,3,0)</f>
        <v>김화니</v>
      </c>
      <c r="BX1362" s="24" t="str">
        <f>IFERROR(VLOOKUP(M1362, 할인점점포등록!E:I, 5, 0), M1362)</f>
        <v>백제약품영등포지점</v>
      </c>
    </row>
    <row r="1363" spans="3:76" ht="16.5" customHeight="1" x14ac:dyDescent="0.3">
      <c r="C1363" t="b">
        <v>1</v>
      </c>
      <c r="E1363" t="s">
        <v>211</v>
      </c>
      <c r="F1363">
        <v>202610150022</v>
      </c>
      <c r="G1363" s="21">
        <v>46310</v>
      </c>
      <c r="H1363" t="s">
        <v>82</v>
      </c>
      <c r="I1363" t="s">
        <v>83</v>
      </c>
      <c r="J1363" s="20" t="s">
        <v>212</v>
      </c>
      <c r="K1363" s="20" t="s">
        <v>213</v>
      </c>
      <c r="L1363" t="s">
        <v>467</v>
      </c>
      <c r="M1363" s="20" t="s">
        <v>467</v>
      </c>
      <c r="O1363" t="s">
        <v>468</v>
      </c>
      <c r="P1363" t="s">
        <v>470</v>
      </c>
      <c r="R1363" t="b">
        <v>0</v>
      </c>
      <c r="S1363" t="s">
        <v>258</v>
      </c>
      <c r="T1363" t="s">
        <v>259</v>
      </c>
      <c r="U1363">
        <v>500</v>
      </c>
      <c r="V1363" t="s">
        <v>234</v>
      </c>
      <c r="W1363" t="s">
        <v>235</v>
      </c>
      <c r="X1363" t="s">
        <v>236</v>
      </c>
      <c r="Z1363" t="s">
        <v>84</v>
      </c>
      <c r="AA1363" s="1">
        <v>51500</v>
      </c>
      <c r="AB1363" s="1">
        <v>46350</v>
      </c>
      <c r="AC1363">
        <v>3</v>
      </c>
      <c r="AD1363" t="b">
        <v>1</v>
      </c>
      <c r="AE1363">
        <v>10</v>
      </c>
      <c r="AF1363" t="s">
        <v>9</v>
      </c>
      <c r="AG1363">
        <v>1</v>
      </c>
      <c r="AH1363" s="1">
        <v>46350</v>
      </c>
      <c r="AI1363" s="1">
        <v>126409</v>
      </c>
      <c r="AJ1363" s="1">
        <v>12641</v>
      </c>
      <c r="AK1363" s="1">
        <v>139050</v>
      </c>
      <c r="AL1363" s="2">
        <v>126409</v>
      </c>
      <c r="AM1363" s="2">
        <v>12641</v>
      </c>
      <c r="AN1363" s="22">
        <v>139050</v>
      </c>
      <c r="AP1363" t="s">
        <v>84</v>
      </c>
      <c r="AQ1363">
        <v>3</v>
      </c>
      <c r="AR1363" t="s">
        <v>221</v>
      </c>
      <c r="AS1363">
        <v>26001</v>
      </c>
      <c r="AT1363" t="b">
        <v>0</v>
      </c>
      <c r="AU1363" t="s">
        <v>81</v>
      </c>
      <c r="AW1363" t="s">
        <v>222</v>
      </c>
      <c r="AY1363" t="s">
        <v>85</v>
      </c>
      <c r="AZ1363" t="b">
        <v>0</v>
      </c>
      <c r="BE1363" t="b">
        <v>0</v>
      </c>
      <c r="BF1363" t="b">
        <v>0</v>
      </c>
      <c r="BI1363">
        <v>0</v>
      </c>
      <c r="BJ1363" s="20">
        <v>0</v>
      </c>
      <c r="BK1363" s="23">
        <v>139050</v>
      </c>
      <c r="BP1363" t="s">
        <v>181</v>
      </c>
      <c r="BS1363">
        <v>0</v>
      </c>
      <c r="BW1363" s="24" t="str">
        <f ca="1">VLOOKUP(BX1363,Data!B:D,3,0)</f>
        <v>김화니</v>
      </c>
      <c r="BX1363" s="24" t="str">
        <f>IFERROR(VLOOKUP(M1363, 할인점점포등록!E:I, 5, 0), M1363)</f>
        <v>백제약품영등포지점</v>
      </c>
    </row>
    <row r="1364" spans="3:76" ht="16.5" customHeight="1" x14ac:dyDescent="0.3">
      <c r="C1364" t="b">
        <v>1</v>
      </c>
      <c r="E1364" t="s">
        <v>211</v>
      </c>
      <c r="F1364">
        <v>202610150022</v>
      </c>
      <c r="G1364" s="21">
        <v>46310</v>
      </c>
      <c r="H1364" t="s">
        <v>82</v>
      </c>
      <c r="I1364" t="s">
        <v>83</v>
      </c>
      <c r="J1364" s="20" t="s">
        <v>212</v>
      </c>
      <c r="K1364" s="20" t="s">
        <v>213</v>
      </c>
      <c r="L1364" t="s">
        <v>467</v>
      </c>
      <c r="M1364" s="20" t="s">
        <v>467</v>
      </c>
      <c r="O1364" t="s">
        <v>468</v>
      </c>
      <c r="P1364" t="s">
        <v>470</v>
      </c>
      <c r="R1364" t="b">
        <v>0</v>
      </c>
      <c r="S1364" t="s">
        <v>377</v>
      </c>
      <c r="T1364" t="s">
        <v>378</v>
      </c>
      <c r="U1364">
        <v>4</v>
      </c>
      <c r="V1364" t="s">
        <v>234</v>
      </c>
      <c r="W1364" t="s">
        <v>235</v>
      </c>
      <c r="X1364" t="s">
        <v>236</v>
      </c>
      <c r="Z1364" t="s">
        <v>84</v>
      </c>
      <c r="AA1364" s="1">
        <v>23200</v>
      </c>
      <c r="AB1364" s="1">
        <v>20880</v>
      </c>
      <c r="AC1364">
        <v>5</v>
      </c>
      <c r="AD1364" t="b">
        <v>1</v>
      </c>
      <c r="AE1364">
        <v>10</v>
      </c>
      <c r="AF1364" t="s">
        <v>9</v>
      </c>
      <c r="AG1364">
        <v>1</v>
      </c>
      <c r="AH1364" s="1">
        <v>20880</v>
      </c>
      <c r="AI1364" s="1">
        <v>94909</v>
      </c>
      <c r="AJ1364" s="1">
        <v>9491</v>
      </c>
      <c r="AK1364" s="1">
        <v>104400</v>
      </c>
      <c r="AL1364" s="2">
        <v>94909</v>
      </c>
      <c r="AM1364" s="2">
        <v>9491</v>
      </c>
      <c r="AN1364" s="22">
        <v>104400</v>
      </c>
      <c r="AP1364" t="s">
        <v>84</v>
      </c>
      <c r="AQ1364">
        <v>5</v>
      </c>
      <c r="AR1364" t="s">
        <v>221</v>
      </c>
      <c r="AS1364">
        <v>26001</v>
      </c>
      <c r="AT1364" t="b">
        <v>0</v>
      </c>
      <c r="AU1364" t="s">
        <v>81</v>
      </c>
      <c r="AW1364" t="s">
        <v>222</v>
      </c>
      <c r="AY1364" t="s">
        <v>85</v>
      </c>
      <c r="AZ1364" t="b">
        <v>0</v>
      </c>
      <c r="BE1364" t="b">
        <v>0</v>
      </c>
      <c r="BF1364" t="b">
        <v>0</v>
      </c>
      <c r="BI1364">
        <v>0</v>
      </c>
      <c r="BJ1364" s="20">
        <v>0</v>
      </c>
      <c r="BK1364" s="23">
        <v>104400</v>
      </c>
      <c r="BP1364" t="s">
        <v>181</v>
      </c>
      <c r="BS1364">
        <v>0</v>
      </c>
      <c r="BW1364" s="24" t="str">
        <f ca="1">VLOOKUP(BX1364,Data!B:D,3,0)</f>
        <v>김화니</v>
      </c>
      <c r="BX1364" s="24" t="str">
        <f>IFERROR(VLOOKUP(M1364, 할인점점포등록!E:I, 5, 0), M1364)</f>
        <v>백제약품영등포지점</v>
      </c>
    </row>
    <row r="1365" spans="3:76" ht="16.5" customHeight="1" x14ac:dyDescent="0.3">
      <c r="C1365" t="b">
        <v>1</v>
      </c>
      <c r="E1365" t="s">
        <v>211</v>
      </c>
      <c r="F1365">
        <v>202610150022</v>
      </c>
      <c r="G1365" s="21">
        <v>46310</v>
      </c>
      <c r="H1365" t="s">
        <v>82</v>
      </c>
      <c r="I1365" t="s">
        <v>83</v>
      </c>
      <c r="J1365" s="20" t="s">
        <v>212</v>
      </c>
      <c r="K1365" s="20" t="s">
        <v>213</v>
      </c>
      <c r="L1365" t="s">
        <v>467</v>
      </c>
      <c r="M1365" s="20" t="s">
        <v>467</v>
      </c>
      <c r="O1365" t="s">
        <v>468</v>
      </c>
      <c r="P1365" t="s">
        <v>470</v>
      </c>
      <c r="R1365" t="b">
        <v>0</v>
      </c>
      <c r="S1365" t="s">
        <v>379</v>
      </c>
      <c r="T1365" t="s">
        <v>299</v>
      </c>
      <c r="U1365">
        <v>100</v>
      </c>
      <c r="V1365" t="s">
        <v>86</v>
      </c>
      <c r="W1365" t="s">
        <v>283</v>
      </c>
      <c r="X1365" t="s">
        <v>284</v>
      </c>
      <c r="Z1365" t="s">
        <v>84</v>
      </c>
      <c r="AA1365" s="1">
        <v>37300</v>
      </c>
      <c r="AB1365" s="1">
        <v>33570</v>
      </c>
      <c r="AC1365">
        <v>5</v>
      </c>
      <c r="AD1365" t="b">
        <v>1</v>
      </c>
      <c r="AE1365">
        <v>10</v>
      </c>
      <c r="AF1365" t="s">
        <v>9</v>
      </c>
      <c r="AG1365">
        <v>1</v>
      </c>
      <c r="AH1365" s="1">
        <v>33570</v>
      </c>
      <c r="AI1365" s="1">
        <v>152591</v>
      </c>
      <c r="AJ1365" s="1">
        <v>15259</v>
      </c>
      <c r="AK1365" s="1">
        <v>167850</v>
      </c>
      <c r="AL1365" s="2">
        <v>152591</v>
      </c>
      <c r="AM1365" s="2">
        <v>15259</v>
      </c>
      <c r="AN1365" s="22">
        <v>167850</v>
      </c>
      <c r="AP1365" t="s">
        <v>84</v>
      </c>
      <c r="AQ1365">
        <v>5</v>
      </c>
      <c r="AR1365" t="s">
        <v>221</v>
      </c>
      <c r="AS1365">
        <v>26001</v>
      </c>
      <c r="AT1365" t="b">
        <v>0</v>
      </c>
      <c r="AU1365" t="s">
        <v>81</v>
      </c>
      <c r="AW1365" t="s">
        <v>222</v>
      </c>
      <c r="AY1365" t="s">
        <v>85</v>
      </c>
      <c r="AZ1365" t="b">
        <v>0</v>
      </c>
      <c r="BE1365" t="b">
        <v>0</v>
      </c>
      <c r="BF1365" t="b">
        <v>0</v>
      </c>
      <c r="BI1365">
        <v>0</v>
      </c>
      <c r="BJ1365" s="20">
        <v>0</v>
      </c>
      <c r="BK1365" s="23">
        <v>167850</v>
      </c>
      <c r="BP1365" t="s">
        <v>86</v>
      </c>
      <c r="BS1365">
        <v>0</v>
      </c>
      <c r="BW1365" s="24" t="str">
        <f ca="1">VLOOKUP(BX1365,Data!B:D,3,0)</f>
        <v>김화니</v>
      </c>
      <c r="BX1365" s="24" t="str">
        <f>IFERROR(VLOOKUP(M1365, 할인점점포등록!E:I, 5, 0), M1365)</f>
        <v>백제약품영등포지점</v>
      </c>
    </row>
    <row r="1366" spans="3:76" ht="16.5" customHeight="1" x14ac:dyDescent="0.3">
      <c r="C1366" t="b">
        <v>1</v>
      </c>
      <c r="E1366" t="s">
        <v>211</v>
      </c>
      <c r="F1366">
        <v>202610150022</v>
      </c>
      <c r="G1366" s="21">
        <v>46310</v>
      </c>
      <c r="H1366" t="s">
        <v>82</v>
      </c>
      <c r="I1366" t="s">
        <v>83</v>
      </c>
      <c r="J1366" s="20" t="s">
        <v>212</v>
      </c>
      <c r="K1366" s="20" t="s">
        <v>213</v>
      </c>
      <c r="L1366" t="s">
        <v>467</v>
      </c>
      <c r="M1366" s="20" t="s">
        <v>467</v>
      </c>
      <c r="O1366" t="s">
        <v>468</v>
      </c>
      <c r="P1366" t="s">
        <v>470</v>
      </c>
      <c r="R1366" t="b">
        <v>0</v>
      </c>
      <c r="S1366" t="s">
        <v>298</v>
      </c>
      <c r="T1366" t="s">
        <v>299</v>
      </c>
      <c r="U1366">
        <v>30</v>
      </c>
      <c r="V1366" t="s">
        <v>86</v>
      </c>
      <c r="W1366" t="s">
        <v>283</v>
      </c>
      <c r="X1366" t="s">
        <v>284</v>
      </c>
      <c r="Z1366" t="s">
        <v>84</v>
      </c>
      <c r="AA1366" s="1">
        <v>11190</v>
      </c>
      <c r="AB1366" s="1">
        <v>10071</v>
      </c>
      <c r="AC1366">
        <v>10</v>
      </c>
      <c r="AD1366" t="b">
        <v>1</v>
      </c>
      <c r="AE1366">
        <v>10</v>
      </c>
      <c r="AF1366" t="s">
        <v>9</v>
      </c>
      <c r="AG1366">
        <v>1</v>
      </c>
      <c r="AH1366" s="1">
        <v>10071</v>
      </c>
      <c r="AI1366" s="1">
        <v>91555</v>
      </c>
      <c r="AJ1366" s="1">
        <v>9155</v>
      </c>
      <c r="AK1366" s="1">
        <v>100710</v>
      </c>
      <c r="AL1366" s="2">
        <v>91555</v>
      </c>
      <c r="AM1366" s="2">
        <v>9155</v>
      </c>
      <c r="AN1366" s="22">
        <v>100710</v>
      </c>
      <c r="AP1366" t="s">
        <v>84</v>
      </c>
      <c r="AQ1366">
        <v>10</v>
      </c>
      <c r="AR1366" t="s">
        <v>221</v>
      </c>
      <c r="AS1366">
        <v>26001</v>
      </c>
      <c r="AT1366" t="b">
        <v>0</v>
      </c>
      <c r="AU1366" t="s">
        <v>81</v>
      </c>
      <c r="AW1366" t="s">
        <v>222</v>
      </c>
      <c r="AY1366" t="s">
        <v>85</v>
      </c>
      <c r="AZ1366" t="b">
        <v>0</v>
      </c>
      <c r="BE1366" t="b">
        <v>0</v>
      </c>
      <c r="BF1366" t="b">
        <v>0</v>
      </c>
      <c r="BI1366">
        <v>0</v>
      </c>
      <c r="BJ1366" s="20">
        <v>0</v>
      </c>
      <c r="BK1366" s="23">
        <v>100710</v>
      </c>
      <c r="BP1366" t="s">
        <v>86</v>
      </c>
      <c r="BS1366">
        <v>0</v>
      </c>
      <c r="BW1366" s="24" t="str">
        <f ca="1">VLOOKUP(BX1366,Data!B:D,3,0)</f>
        <v>김화니</v>
      </c>
      <c r="BX1366" s="24" t="str">
        <f>IFERROR(VLOOKUP(M1366, 할인점점포등록!E:I, 5, 0), M1366)</f>
        <v>백제약품영등포지점</v>
      </c>
    </row>
    <row r="1367" spans="3:76" ht="16.5" customHeight="1" x14ac:dyDescent="0.3">
      <c r="C1367" t="b">
        <v>1</v>
      </c>
      <c r="E1367" t="s">
        <v>211</v>
      </c>
      <c r="F1367">
        <v>202610150022</v>
      </c>
      <c r="G1367" s="21">
        <v>46310</v>
      </c>
      <c r="H1367" t="s">
        <v>82</v>
      </c>
      <c r="I1367" t="s">
        <v>83</v>
      </c>
      <c r="J1367" s="20" t="s">
        <v>212</v>
      </c>
      <c r="K1367" s="20" t="s">
        <v>213</v>
      </c>
      <c r="L1367" t="s">
        <v>467</v>
      </c>
      <c r="M1367" s="20" t="s">
        <v>467</v>
      </c>
      <c r="O1367" t="s">
        <v>468</v>
      </c>
      <c r="P1367" t="s">
        <v>470</v>
      </c>
      <c r="R1367" t="b">
        <v>0</v>
      </c>
      <c r="S1367" t="s">
        <v>285</v>
      </c>
      <c r="T1367" t="s">
        <v>286</v>
      </c>
      <c r="U1367">
        <v>100</v>
      </c>
      <c r="V1367" t="s">
        <v>86</v>
      </c>
      <c r="W1367" t="s">
        <v>283</v>
      </c>
      <c r="X1367" t="s">
        <v>284</v>
      </c>
      <c r="Z1367" t="s">
        <v>84</v>
      </c>
      <c r="AA1367" s="1">
        <v>46700</v>
      </c>
      <c r="AB1367" s="1">
        <v>42030</v>
      </c>
      <c r="AC1367">
        <v>15</v>
      </c>
      <c r="AD1367" t="b">
        <v>1</v>
      </c>
      <c r="AE1367">
        <v>10</v>
      </c>
      <c r="AF1367" t="s">
        <v>9</v>
      </c>
      <c r="AG1367">
        <v>1</v>
      </c>
      <c r="AH1367" s="1">
        <v>42030</v>
      </c>
      <c r="AI1367" s="1">
        <v>573136</v>
      </c>
      <c r="AJ1367" s="1">
        <v>57314</v>
      </c>
      <c r="AK1367" s="1">
        <v>630450</v>
      </c>
      <c r="AL1367" s="2">
        <v>573136</v>
      </c>
      <c r="AM1367" s="2">
        <v>57314</v>
      </c>
      <c r="AN1367" s="22">
        <v>630450</v>
      </c>
      <c r="AP1367" t="s">
        <v>84</v>
      </c>
      <c r="AQ1367">
        <v>15</v>
      </c>
      <c r="AR1367" t="s">
        <v>221</v>
      </c>
      <c r="AS1367">
        <v>25004</v>
      </c>
      <c r="AT1367" t="b">
        <v>0</v>
      </c>
      <c r="AU1367" t="s">
        <v>81</v>
      </c>
      <c r="AW1367" t="s">
        <v>222</v>
      </c>
      <c r="AY1367" t="s">
        <v>85</v>
      </c>
      <c r="AZ1367" t="b">
        <v>0</v>
      </c>
      <c r="BE1367" t="b">
        <v>0</v>
      </c>
      <c r="BF1367" t="b">
        <v>0</v>
      </c>
      <c r="BI1367">
        <v>0</v>
      </c>
      <c r="BJ1367" s="20">
        <v>0</v>
      </c>
      <c r="BK1367" s="23">
        <v>630450</v>
      </c>
      <c r="BP1367" t="s">
        <v>86</v>
      </c>
      <c r="BS1367">
        <v>0</v>
      </c>
      <c r="BW1367" s="24" t="str">
        <f ca="1">VLOOKUP(BX1367,Data!B:D,3,0)</f>
        <v>김화니</v>
      </c>
      <c r="BX1367" s="24" t="str">
        <f>IFERROR(VLOOKUP(M1367, 할인점점포등록!E:I, 5, 0), M1367)</f>
        <v>백제약품영등포지점</v>
      </c>
    </row>
    <row r="1368" spans="3:76" ht="16.5" customHeight="1" x14ac:dyDescent="0.3">
      <c r="C1368" t="b">
        <v>1</v>
      </c>
      <c r="E1368" t="s">
        <v>211</v>
      </c>
      <c r="F1368">
        <v>202610150022</v>
      </c>
      <c r="G1368" s="21">
        <v>46310</v>
      </c>
      <c r="H1368" t="s">
        <v>82</v>
      </c>
      <c r="I1368" t="s">
        <v>83</v>
      </c>
      <c r="J1368" s="20" t="s">
        <v>212</v>
      </c>
      <c r="K1368" s="20" t="s">
        <v>213</v>
      </c>
      <c r="L1368" t="s">
        <v>467</v>
      </c>
      <c r="M1368" s="20" t="s">
        <v>467</v>
      </c>
      <c r="O1368" t="s">
        <v>468</v>
      </c>
      <c r="P1368" t="s">
        <v>470</v>
      </c>
      <c r="R1368" t="b">
        <v>0</v>
      </c>
      <c r="S1368" t="s">
        <v>524</v>
      </c>
      <c r="T1368" t="s">
        <v>286</v>
      </c>
      <c r="U1368">
        <v>30</v>
      </c>
      <c r="V1368" t="s">
        <v>86</v>
      </c>
      <c r="W1368" t="s">
        <v>283</v>
      </c>
      <c r="X1368" t="s">
        <v>284</v>
      </c>
      <c r="Z1368" t="s">
        <v>84</v>
      </c>
      <c r="AA1368" s="1">
        <v>14010</v>
      </c>
      <c r="AB1368" s="1">
        <v>12609</v>
      </c>
      <c r="AC1368">
        <v>10</v>
      </c>
      <c r="AD1368" t="b">
        <v>1</v>
      </c>
      <c r="AE1368">
        <v>10</v>
      </c>
      <c r="AF1368" t="s">
        <v>9</v>
      </c>
      <c r="AG1368">
        <v>1</v>
      </c>
      <c r="AH1368" s="1">
        <v>12609</v>
      </c>
      <c r="AI1368" s="1">
        <v>114627</v>
      </c>
      <c r="AJ1368" s="1">
        <v>11463</v>
      </c>
      <c r="AK1368" s="1">
        <v>126090</v>
      </c>
      <c r="AL1368" s="2">
        <v>114627</v>
      </c>
      <c r="AM1368" s="2">
        <v>11463</v>
      </c>
      <c r="AN1368" s="22">
        <v>126090</v>
      </c>
      <c r="AP1368" t="s">
        <v>84</v>
      </c>
      <c r="AQ1368">
        <v>10</v>
      </c>
      <c r="AR1368" t="s">
        <v>221</v>
      </c>
      <c r="AS1368" t="s">
        <v>260</v>
      </c>
      <c r="AT1368" t="b">
        <v>0</v>
      </c>
      <c r="AU1368" t="s">
        <v>81</v>
      </c>
      <c r="AW1368" t="s">
        <v>222</v>
      </c>
      <c r="AY1368" t="s">
        <v>85</v>
      </c>
      <c r="AZ1368" t="b">
        <v>0</v>
      </c>
      <c r="BE1368" t="b">
        <v>0</v>
      </c>
      <c r="BF1368" t="b">
        <v>0</v>
      </c>
      <c r="BI1368">
        <v>0</v>
      </c>
      <c r="BJ1368" s="20">
        <v>0</v>
      </c>
      <c r="BK1368" s="23">
        <v>126090</v>
      </c>
      <c r="BP1368" t="s">
        <v>86</v>
      </c>
      <c r="BS1368">
        <v>0</v>
      </c>
      <c r="BW1368" s="24" t="str">
        <f ca="1">VLOOKUP(BX1368,Data!B:D,3,0)</f>
        <v>김화니</v>
      </c>
      <c r="BX1368" s="24" t="str">
        <f>IFERROR(VLOOKUP(M1368, 할인점점포등록!E:I, 5, 0), M1368)</f>
        <v>백제약품영등포지점</v>
      </c>
    </row>
    <row r="1369" spans="3:76" ht="16.5" customHeight="1" x14ac:dyDescent="0.3">
      <c r="C1369" t="b">
        <v>1</v>
      </c>
      <c r="E1369" t="s">
        <v>211</v>
      </c>
      <c r="F1369">
        <v>202610150022</v>
      </c>
      <c r="G1369" s="21">
        <v>46310</v>
      </c>
      <c r="H1369" t="s">
        <v>82</v>
      </c>
      <c r="I1369" t="s">
        <v>83</v>
      </c>
      <c r="J1369" s="20" t="s">
        <v>212</v>
      </c>
      <c r="K1369" s="20" t="s">
        <v>213</v>
      </c>
      <c r="L1369" t="s">
        <v>467</v>
      </c>
      <c r="M1369" s="20" t="s">
        <v>467</v>
      </c>
      <c r="O1369" t="s">
        <v>468</v>
      </c>
      <c r="P1369" t="s">
        <v>470</v>
      </c>
      <c r="R1369" t="b">
        <v>0</v>
      </c>
      <c r="S1369" t="s">
        <v>290</v>
      </c>
      <c r="T1369" t="s">
        <v>291</v>
      </c>
      <c r="U1369">
        <v>30</v>
      </c>
      <c r="V1369" t="s">
        <v>234</v>
      </c>
      <c r="W1369" t="s">
        <v>235</v>
      </c>
      <c r="X1369" t="s">
        <v>236</v>
      </c>
      <c r="Z1369" t="s">
        <v>84</v>
      </c>
      <c r="AA1369" s="1">
        <v>21000</v>
      </c>
      <c r="AB1369" s="1">
        <v>18900</v>
      </c>
      <c r="AC1369">
        <v>10</v>
      </c>
      <c r="AD1369" t="b">
        <v>1</v>
      </c>
      <c r="AE1369">
        <v>10</v>
      </c>
      <c r="AF1369" t="s">
        <v>9</v>
      </c>
      <c r="AG1369">
        <v>1</v>
      </c>
      <c r="AH1369" s="1">
        <v>18900</v>
      </c>
      <c r="AI1369" s="1">
        <v>171818</v>
      </c>
      <c r="AJ1369" s="1">
        <v>17182</v>
      </c>
      <c r="AK1369" s="1">
        <v>189000</v>
      </c>
      <c r="AL1369" s="2">
        <v>171818</v>
      </c>
      <c r="AM1369" s="2">
        <v>17182</v>
      </c>
      <c r="AN1369" s="22">
        <v>189000</v>
      </c>
      <c r="AP1369" t="s">
        <v>84</v>
      </c>
      <c r="AQ1369">
        <v>10</v>
      </c>
      <c r="AR1369" t="s">
        <v>221</v>
      </c>
      <c r="AS1369">
        <v>26001</v>
      </c>
      <c r="AT1369" t="b">
        <v>0</v>
      </c>
      <c r="AU1369" t="s">
        <v>81</v>
      </c>
      <c r="AW1369" t="s">
        <v>222</v>
      </c>
      <c r="AY1369" t="s">
        <v>85</v>
      </c>
      <c r="AZ1369" t="b">
        <v>0</v>
      </c>
      <c r="BE1369" t="b">
        <v>0</v>
      </c>
      <c r="BF1369" t="b">
        <v>0</v>
      </c>
      <c r="BI1369">
        <v>0</v>
      </c>
      <c r="BJ1369" s="20">
        <v>0</v>
      </c>
      <c r="BK1369" s="23">
        <v>189000</v>
      </c>
      <c r="BP1369" t="s">
        <v>181</v>
      </c>
      <c r="BS1369">
        <v>0</v>
      </c>
      <c r="BW1369" s="24" t="str">
        <f ca="1">VLOOKUP(BX1369,Data!B:D,3,0)</f>
        <v>김화니</v>
      </c>
      <c r="BX1369" s="24" t="str">
        <f>IFERROR(VLOOKUP(M1369, 할인점점포등록!E:I, 5, 0), M1369)</f>
        <v>백제약품영등포지점</v>
      </c>
    </row>
    <row r="1370" spans="3:76" ht="16.5" customHeight="1" x14ac:dyDescent="0.3">
      <c r="C1370" t="b">
        <v>1</v>
      </c>
      <c r="E1370" t="s">
        <v>211</v>
      </c>
      <c r="F1370">
        <v>202610150023</v>
      </c>
      <c r="G1370" s="21">
        <v>46310</v>
      </c>
      <c r="H1370" t="s">
        <v>82</v>
      </c>
      <c r="I1370" t="s">
        <v>83</v>
      </c>
      <c r="J1370" s="20" t="s">
        <v>212</v>
      </c>
      <c r="K1370" s="20" t="s">
        <v>213</v>
      </c>
      <c r="L1370" t="s">
        <v>440</v>
      </c>
      <c r="M1370" s="20" t="s">
        <v>440</v>
      </c>
      <c r="O1370" t="s">
        <v>441</v>
      </c>
      <c r="P1370" t="s">
        <v>440</v>
      </c>
      <c r="R1370" t="b">
        <v>0</v>
      </c>
      <c r="S1370" t="s">
        <v>251</v>
      </c>
      <c r="T1370" t="s">
        <v>252</v>
      </c>
      <c r="U1370">
        <v>1</v>
      </c>
      <c r="V1370" t="s">
        <v>234</v>
      </c>
      <c r="W1370" t="s">
        <v>235</v>
      </c>
      <c r="X1370" t="s">
        <v>253</v>
      </c>
      <c r="Z1370" t="s">
        <v>84</v>
      </c>
      <c r="AA1370" s="1">
        <v>3450</v>
      </c>
      <c r="AB1370" s="1">
        <v>3105</v>
      </c>
      <c r="AC1370">
        <v>120</v>
      </c>
      <c r="AD1370" t="b">
        <v>1</v>
      </c>
      <c r="AE1370">
        <v>10</v>
      </c>
      <c r="AF1370" t="s">
        <v>9</v>
      </c>
      <c r="AG1370">
        <v>1</v>
      </c>
      <c r="AH1370" s="1">
        <v>3105</v>
      </c>
      <c r="AI1370" s="1">
        <v>338727</v>
      </c>
      <c r="AJ1370" s="1">
        <v>33873</v>
      </c>
      <c r="AK1370" s="1">
        <v>372600</v>
      </c>
      <c r="AL1370" s="2">
        <v>338727</v>
      </c>
      <c r="AM1370" s="2">
        <v>33873</v>
      </c>
      <c r="AN1370" s="22">
        <v>372600</v>
      </c>
      <c r="AP1370" t="s">
        <v>84</v>
      </c>
      <c r="AQ1370">
        <v>120</v>
      </c>
      <c r="AR1370" t="s">
        <v>221</v>
      </c>
      <c r="AS1370">
        <v>25001</v>
      </c>
      <c r="AT1370" t="b">
        <v>0</v>
      </c>
      <c r="AU1370" t="s">
        <v>81</v>
      </c>
      <c r="AW1370" t="s">
        <v>222</v>
      </c>
      <c r="AY1370" t="s">
        <v>85</v>
      </c>
      <c r="AZ1370" t="b">
        <v>0</v>
      </c>
      <c r="BE1370" t="b">
        <v>0</v>
      </c>
      <c r="BF1370" t="b">
        <v>0</v>
      </c>
      <c r="BI1370">
        <v>0</v>
      </c>
      <c r="BJ1370" s="20">
        <v>0</v>
      </c>
      <c r="BK1370" s="23">
        <v>372600</v>
      </c>
      <c r="BP1370" t="s">
        <v>181</v>
      </c>
      <c r="BS1370">
        <v>0</v>
      </c>
      <c r="BW1370" s="24" t="str">
        <f ca="1">VLOOKUP(BX1370,Data!B:D,3,0)</f>
        <v>김화니</v>
      </c>
      <c r="BX1370" s="24" t="str">
        <f>IFERROR(VLOOKUP(M1370, 할인점점포등록!E:I, 5, 0), M1370)</f>
        <v>수인약품</v>
      </c>
    </row>
    <row r="1371" spans="3:76" ht="16.5" customHeight="1" x14ac:dyDescent="0.3">
      <c r="C1371" t="b">
        <v>1</v>
      </c>
      <c r="E1371" t="s">
        <v>211</v>
      </c>
      <c r="F1371">
        <v>202610150023</v>
      </c>
      <c r="G1371" s="21">
        <v>46310</v>
      </c>
      <c r="H1371" t="s">
        <v>82</v>
      </c>
      <c r="I1371" t="s">
        <v>83</v>
      </c>
      <c r="J1371" s="20" t="s">
        <v>212</v>
      </c>
      <c r="K1371" s="20" t="s">
        <v>213</v>
      </c>
      <c r="L1371" t="s">
        <v>440</v>
      </c>
      <c r="M1371" s="20" t="s">
        <v>440</v>
      </c>
      <c r="O1371" t="s">
        <v>441</v>
      </c>
      <c r="P1371" t="s">
        <v>440</v>
      </c>
      <c r="R1371" t="b">
        <v>0</v>
      </c>
      <c r="S1371" t="s">
        <v>312</v>
      </c>
      <c r="T1371" t="s">
        <v>313</v>
      </c>
      <c r="U1371">
        <v>100</v>
      </c>
      <c r="V1371" t="s">
        <v>234</v>
      </c>
      <c r="W1371" t="s">
        <v>235</v>
      </c>
      <c r="X1371" t="s">
        <v>236</v>
      </c>
      <c r="Z1371" t="s">
        <v>84</v>
      </c>
      <c r="AA1371" s="1">
        <v>37000</v>
      </c>
      <c r="AB1371" s="1">
        <v>33300</v>
      </c>
      <c r="AC1371">
        <v>2</v>
      </c>
      <c r="AD1371" t="b">
        <v>1</v>
      </c>
      <c r="AE1371">
        <v>10</v>
      </c>
      <c r="AF1371" t="s">
        <v>9</v>
      </c>
      <c r="AG1371">
        <v>1</v>
      </c>
      <c r="AH1371" s="1">
        <v>33300</v>
      </c>
      <c r="AI1371" s="1">
        <v>60545</v>
      </c>
      <c r="AJ1371" s="1">
        <v>6055</v>
      </c>
      <c r="AK1371" s="1">
        <v>66600</v>
      </c>
      <c r="AL1371" s="2">
        <v>60545</v>
      </c>
      <c r="AM1371" s="2">
        <v>6055</v>
      </c>
      <c r="AN1371" s="22">
        <v>66600</v>
      </c>
      <c r="AP1371" t="s">
        <v>84</v>
      </c>
      <c r="AQ1371">
        <v>2</v>
      </c>
      <c r="AR1371" t="s">
        <v>221</v>
      </c>
      <c r="AS1371">
        <v>25004</v>
      </c>
      <c r="AT1371" t="b">
        <v>0</v>
      </c>
      <c r="AU1371" t="s">
        <v>81</v>
      </c>
      <c r="AW1371" s="25" t="s">
        <v>222</v>
      </c>
      <c r="AY1371" t="s">
        <v>85</v>
      </c>
      <c r="AZ1371" t="b">
        <v>0</v>
      </c>
      <c r="BE1371" t="b">
        <v>0</v>
      </c>
      <c r="BF1371" t="b">
        <v>0</v>
      </c>
      <c r="BI1371">
        <v>0</v>
      </c>
      <c r="BJ1371" s="20">
        <v>0</v>
      </c>
      <c r="BK1371" s="23">
        <v>66600</v>
      </c>
      <c r="BP1371" t="s">
        <v>181</v>
      </c>
      <c r="BS1371">
        <v>0</v>
      </c>
      <c r="BW1371" s="24" t="str">
        <f ca="1">VLOOKUP(BX1371,Data!B:D,3,0)</f>
        <v>김화니</v>
      </c>
      <c r="BX1371" s="24" t="str">
        <f>IFERROR(VLOOKUP(M1371, 할인점점포등록!E:I, 5, 0), M1371)</f>
        <v>수인약품</v>
      </c>
    </row>
    <row r="1372" spans="3:76" ht="16.5" customHeight="1" x14ac:dyDescent="0.3">
      <c r="C1372" t="b">
        <v>1</v>
      </c>
      <c r="E1372" t="s">
        <v>211</v>
      </c>
      <c r="F1372">
        <v>202610150023</v>
      </c>
      <c r="G1372" s="21">
        <v>46310</v>
      </c>
      <c r="H1372" t="s">
        <v>82</v>
      </c>
      <c r="I1372" t="s">
        <v>83</v>
      </c>
      <c r="J1372" s="20" t="s">
        <v>212</v>
      </c>
      <c r="K1372" s="20" t="s">
        <v>213</v>
      </c>
      <c r="L1372" t="s">
        <v>440</v>
      </c>
      <c r="M1372" s="20" t="s">
        <v>440</v>
      </c>
      <c r="O1372" t="s">
        <v>441</v>
      </c>
      <c r="P1372" t="s">
        <v>440</v>
      </c>
      <c r="R1372" t="b">
        <v>0</v>
      </c>
      <c r="S1372" t="s">
        <v>444</v>
      </c>
      <c r="T1372" t="s">
        <v>445</v>
      </c>
      <c r="U1372">
        <v>30</v>
      </c>
      <c r="V1372" t="s">
        <v>234</v>
      </c>
      <c r="W1372" t="s">
        <v>235</v>
      </c>
      <c r="X1372" t="s">
        <v>446</v>
      </c>
      <c r="Z1372" t="s">
        <v>84</v>
      </c>
      <c r="AA1372" s="1">
        <v>6810</v>
      </c>
      <c r="AB1372" s="1">
        <v>6129</v>
      </c>
      <c r="AC1372">
        <v>15</v>
      </c>
      <c r="AD1372" t="b">
        <v>1</v>
      </c>
      <c r="AE1372">
        <v>10</v>
      </c>
      <c r="AF1372" t="s">
        <v>9</v>
      </c>
      <c r="AG1372">
        <v>1</v>
      </c>
      <c r="AH1372" s="1">
        <v>6129</v>
      </c>
      <c r="AI1372" s="1">
        <v>83577</v>
      </c>
      <c r="AJ1372" s="1">
        <v>8358</v>
      </c>
      <c r="AK1372" s="1">
        <v>91935</v>
      </c>
      <c r="AL1372" s="2">
        <v>83577</v>
      </c>
      <c r="AM1372" s="2">
        <v>8358</v>
      </c>
      <c r="AN1372" s="22">
        <v>91935</v>
      </c>
      <c r="AP1372" t="s">
        <v>84</v>
      </c>
      <c r="AQ1372">
        <v>15</v>
      </c>
      <c r="AR1372" t="s">
        <v>221</v>
      </c>
      <c r="AS1372">
        <v>25001</v>
      </c>
      <c r="AT1372" t="b">
        <v>0</v>
      </c>
      <c r="AU1372" t="s">
        <v>81</v>
      </c>
      <c r="AW1372" t="s">
        <v>222</v>
      </c>
      <c r="AY1372" t="s">
        <v>85</v>
      </c>
      <c r="AZ1372" t="b">
        <v>0</v>
      </c>
      <c r="BE1372" t="b">
        <v>0</v>
      </c>
      <c r="BF1372" t="b">
        <v>0</v>
      </c>
      <c r="BI1372">
        <v>0</v>
      </c>
      <c r="BJ1372" s="20">
        <v>0</v>
      </c>
      <c r="BK1372" s="23">
        <v>91935</v>
      </c>
      <c r="BP1372" t="s">
        <v>181</v>
      </c>
      <c r="BS1372">
        <v>0</v>
      </c>
      <c r="BW1372" s="24" t="str">
        <f ca="1">VLOOKUP(BX1372,Data!B:D,3,0)</f>
        <v>김화니</v>
      </c>
      <c r="BX1372" s="24" t="str">
        <f>IFERROR(VLOOKUP(M1372, 할인점점포등록!E:I, 5, 0), M1372)</f>
        <v>수인약품</v>
      </c>
    </row>
    <row r="1373" spans="3:76" ht="16.5" customHeight="1" x14ac:dyDescent="0.3">
      <c r="C1373" t="b">
        <v>1</v>
      </c>
      <c r="E1373" t="s">
        <v>211</v>
      </c>
      <c r="F1373">
        <v>202610160001</v>
      </c>
      <c r="G1373" s="21">
        <v>46311</v>
      </c>
      <c r="H1373" t="s">
        <v>82</v>
      </c>
      <c r="I1373" t="s">
        <v>83</v>
      </c>
      <c r="J1373" s="20" t="s">
        <v>486</v>
      </c>
      <c r="K1373" s="20" t="s">
        <v>484</v>
      </c>
      <c r="L1373" t="s">
        <v>587</v>
      </c>
      <c r="M1373" s="20" t="s">
        <v>587</v>
      </c>
      <c r="O1373" t="s">
        <v>1756</v>
      </c>
      <c r="R1373" t="b">
        <v>0</v>
      </c>
      <c r="S1373" t="s">
        <v>1757</v>
      </c>
      <c r="T1373" t="s">
        <v>1758</v>
      </c>
      <c r="U1373">
        <v>6</v>
      </c>
      <c r="V1373" t="s">
        <v>218</v>
      </c>
      <c r="W1373" t="s">
        <v>256</v>
      </c>
      <c r="X1373" t="s">
        <v>336</v>
      </c>
      <c r="Z1373" t="s">
        <v>84</v>
      </c>
      <c r="AA1373" s="1">
        <v>0</v>
      </c>
      <c r="AB1373" s="1">
        <v>0</v>
      </c>
      <c r="AC1373" s="1">
        <v>23700</v>
      </c>
      <c r="AD1373" t="b">
        <v>0</v>
      </c>
      <c r="AE1373">
        <v>10</v>
      </c>
      <c r="AF1373" t="s">
        <v>9</v>
      </c>
      <c r="AG1373">
        <v>1</v>
      </c>
      <c r="AH1373" s="1">
        <v>1146</v>
      </c>
      <c r="AI1373" s="1">
        <v>27160200</v>
      </c>
      <c r="AJ1373" s="1">
        <v>2716020</v>
      </c>
      <c r="AK1373" s="1">
        <v>29876220</v>
      </c>
      <c r="AL1373" s="2">
        <v>27160200</v>
      </c>
      <c r="AM1373" s="2">
        <v>2716020</v>
      </c>
      <c r="AN1373" s="22">
        <v>29876220</v>
      </c>
      <c r="AP1373" t="s">
        <v>84</v>
      </c>
      <c r="AQ1373" s="1">
        <v>23700</v>
      </c>
      <c r="AR1373" t="s">
        <v>488</v>
      </c>
      <c r="AS1373">
        <v>2115647</v>
      </c>
      <c r="AT1373" t="b">
        <v>0</v>
      </c>
      <c r="AU1373" t="s">
        <v>81</v>
      </c>
      <c r="AW1373" s="25"/>
      <c r="AY1373" t="s">
        <v>85</v>
      </c>
      <c r="AZ1373" t="b">
        <v>0</v>
      </c>
      <c r="BE1373" t="b">
        <v>0</v>
      </c>
      <c r="BF1373" t="b">
        <v>0</v>
      </c>
      <c r="BI1373">
        <v>0</v>
      </c>
      <c r="BJ1373" s="20">
        <v>0</v>
      </c>
      <c r="BK1373" s="23">
        <v>29876220</v>
      </c>
      <c r="BP1373" t="s">
        <v>181</v>
      </c>
      <c r="BS1373">
        <v>0</v>
      </c>
      <c r="BW1373" s="24" t="str">
        <f ca="1">VLOOKUP(BX1373,Data!B:D,3,0)</f>
        <v>이운범</v>
      </c>
      <c r="BX1373" s="24" t="str">
        <f>IFERROR(VLOOKUP(M1373, 할인점점포등록!E:I, 5, 0), M1373)</f>
        <v>녹십자</v>
      </c>
    </row>
    <row r="1374" spans="3:76" ht="16.5" customHeight="1" x14ac:dyDescent="0.3">
      <c r="C1374" t="b">
        <v>0</v>
      </c>
      <c r="E1374" t="s">
        <v>211</v>
      </c>
      <c r="F1374">
        <v>202610160003</v>
      </c>
      <c r="G1374" s="21">
        <v>46311</v>
      </c>
      <c r="H1374" t="s">
        <v>82</v>
      </c>
      <c r="I1374" t="s">
        <v>83</v>
      </c>
      <c r="J1374" s="20" t="s">
        <v>486</v>
      </c>
      <c r="K1374" s="20" t="s">
        <v>484</v>
      </c>
      <c r="L1374" t="s">
        <v>489</v>
      </c>
      <c r="M1374" s="20" t="s">
        <v>489</v>
      </c>
      <c r="O1374" t="s">
        <v>1774</v>
      </c>
      <c r="R1374" t="b">
        <v>0</v>
      </c>
      <c r="S1374" t="s">
        <v>1775</v>
      </c>
      <c r="T1374" t="s">
        <v>1776</v>
      </c>
      <c r="U1374">
        <v>90</v>
      </c>
      <c r="V1374" t="s">
        <v>218</v>
      </c>
      <c r="W1374" t="s">
        <v>219</v>
      </c>
      <c r="X1374" t="s">
        <v>220</v>
      </c>
      <c r="Z1374" t="s">
        <v>84</v>
      </c>
      <c r="AA1374" s="1">
        <v>8370</v>
      </c>
      <c r="AB1374" s="1">
        <v>8370</v>
      </c>
      <c r="AC1374" s="1">
        <v>6567</v>
      </c>
      <c r="AD1374" t="b">
        <v>0</v>
      </c>
      <c r="AE1374">
        <v>10</v>
      </c>
      <c r="AF1374" t="s">
        <v>9</v>
      </c>
      <c r="AG1374">
        <v>1</v>
      </c>
      <c r="AH1374" s="1">
        <v>8370</v>
      </c>
      <c r="AI1374" s="1">
        <v>54965790</v>
      </c>
      <c r="AJ1374" s="1">
        <v>5496579</v>
      </c>
      <c r="AK1374" s="1">
        <v>60462369</v>
      </c>
      <c r="AL1374" s="2">
        <v>54965790</v>
      </c>
      <c r="AM1374" s="2">
        <v>5496579</v>
      </c>
      <c r="AN1374" s="22">
        <v>60462369</v>
      </c>
      <c r="AP1374" t="s">
        <v>84</v>
      </c>
      <c r="AQ1374" s="1">
        <v>6567</v>
      </c>
      <c r="AR1374" t="s">
        <v>488</v>
      </c>
      <c r="AS1374">
        <v>3156021</v>
      </c>
      <c r="AT1374" t="b">
        <v>0</v>
      </c>
      <c r="AU1374" t="s">
        <v>81</v>
      </c>
      <c r="AW1374" s="25"/>
      <c r="AY1374" t="s">
        <v>85</v>
      </c>
      <c r="AZ1374" t="b">
        <v>0</v>
      </c>
      <c r="BE1374" t="b">
        <v>0</v>
      </c>
      <c r="BF1374" t="b">
        <v>0</v>
      </c>
      <c r="BI1374">
        <v>0</v>
      </c>
      <c r="BJ1374" s="20">
        <v>0</v>
      </c>
      <c r="BK1374" s="23">
        <v>60462369</v>
      </c>
      <c r="BP1374" t="s">
        <v>181</v>
      </c>
      <c r="BS1374">
        <v>0</v>
      </c>
      <c r="BW1374" s="24" t="str">
        <f ca="1">VLOOKUP(BX1374,Data!B:D,3,0)</f>
        <v>이운범</v>
      </c>
      <c r="BX1374" s="24" t="str">
        <f>IFERROR(VLOOKUP(M1374, 할인점점포등록!E:I, 5, 0), M1374)</f>
        <v>동성제약 아산공장</v>
      </c>
    </row>
    <row r="1375" spans="3:76" ht="16.5" customHeight="1" x14ac:dyDescent="0.3">
      <c r="C1375" t="b">
        <v>1</v>
      </c>
      <c r="E1375" t="s">
        <v>211</v>
      </c>
      <c r="F1375">
        <v>202610160004</v>
      </c>
      <c r="G1375" s="21">
        <v>46311</v>
      </c>
      <c r="H1375" t="s">
        <v>82</v>
      </c>
      <c r="I1375" t="s">
        <v>83</v>
      </c>
      <c r="J1375" s="20" t="s">
        <v>212</v>
      </c>
      <c r="K1375" s="20" t="s">
        <v>213</v>
      </c>
      <c r="L1375" t="s">
        <v>625</v>
      </c>
      <c r="M1375" s="20" t="s">
        <v>625</v>
      </c>
      <c r="O1375" t="s">
        <v>968</v>
      </c>
      <c r="P1375" t="s">
        <v>969</v>
      </c>
      <c r="R1375" t="b">
        <v>0</v>
      </c>
      <c r="S1375" t="s">
        <v>365</v>
      </c>
      <c r="T1375" t="s">
        <v>366</v>
      </c>
      <c r="U1375">
        <v>30</v>
      </c>
      <c r="V1375" t="s">
        <v>234</v>
      </c>
      <c r="W1375" t="s">
        <v>235</v>
      </c>
      <c r="X1375" t="s">
        <v>236</v>
      </c>
      <c r="Z1375" t="s">
        <v>84</v>
      </c>
      <c r="AA1375" s="1">
        <v>18660</v>
      </c>
      <c r="AB1375" s="1">
        <v>16794</v>
      </c>
      <c r="AC1375">
        <v>150</v>
      </c>
      <c r="AD1375" t="b">
        <v>1</v>
      </c>
      <c r="AE1375">
        <v>10</v>
      </c>
      <c r="AF1375" t="s">
        <v>9</v>
      </c>
      <c r="AG1375">
        <v>1</v>
      </c>
      <c r="AH1375" s="1">
        <v>16794</v>
      </c>
      <c r="AI1375" s="1">
        <v>2290091</v>
      </c>
      <c r="AJ1375" s="1">
        <v>229009</v>
      </c>
      <c r="AK1375" s="1">
        <v>2519100</v>
      </c>
      <c r="AL1375" s="2">
        <v>2290091</v>
      </c>
      <c r="AM1375" s="2">
        <v>229009</v>
      </c>
      <c r="AN1375" s="22">
        <v>2519100</v>
      </c>
      <c r="AP1375" t="s">
        <v>84</v>
      </c>
      <c r="AQ1375">
        <v>150</v>
      </c>
      <c r="AR1375" t="s">
        <v>221</v>
      </c>
      <c r="AS1375">
        <v>25001</v>
      </c>
      <c r="AT1375" t="b">
        <v>0</v>
      </c>
      <c r="AU1375" t="s">
        <v>81</v>
      </c>
      <c r="AW1375" s="25" t="s">
        <v>222</v>
      </c>
      <c r="AY1375" t="s">
        <v>85</v>
      </c>
      <c r="AZ1375" t="b">
        <v>0</v>
      </c>
      <c r="BE1375" t="b">
        <v>0</v>
      </c>
      <c r="BF1375" t="b">
        <v>0</v>
      </c>
      <c r="BI1375">
        <v>0</v>
      </c>
      <c r="BJ1375" s="20">
        <v>0</v>
      </c>
      <c r="BK1375" s="23">
        <v>2519100</v>
      </c>
      <c r="BP1375" t="s">
        <v>181</v>
      </c>
      <c r="BS1375">
        <v>0</v>
      </c>
      <c r="BW1375" s="24" t="str">
        <f ca="1">VLOOKUP(BX1375,Data!B:D,3,0)</f>
        <v>김화니</v>
      </c>
      <c r="BX1375" s="24" t="str">
        <f>IFERROR(VLOOKUP(M1375, 할인점점포등록!E:I, 5, 0), M1375)</f>
        <v>동원약품중부</v>
      </c>
    </row>
    <row r="1376" spans="3:76" ht="16.5" customHeight="1" x14ac:dyDescent="0.3">
      <c r="C1376" t="b">
        <v>1</v>
      </c>
      <c r="E1376" t="s">
        <v>211</v>
      </c>
      <c r="F1376">
        <v>202610160005</v>
      </c>
      <c r="G1376" s="21">
        <v>46311</v>
      </c>
      <c r="H1376" t="s">
        <v>82</v>
      </c>
      <c r="I1376" t="s">
        <v>83</v>
      </c>
      <c r="J1376" s="20" t="s">
        <v>212</v>
      </c>
      <c r="K1376" s="20" t="s">
        <v>213</v>
      </c>
      <c r="L1376" t="s">
        <v>331</v>
      </c>
      <c r="M1376" s="20" t="s">
        <v>331</v>
      </c>
      <c r="O1376" t="s">
        <v>332</v>
      </c>
      <c r="P1376" t="s">
        <v>526</v>
      </c>
      <c r="R1376" t="b">
        <v>0</v>
      </c>
      <c r="S1376" t="s">
        <v>294</v>
      </c>
      <c r="T1376" t="s">
        <v>295</v>
      </c>
      <c r="U1376">
        <v>21</v>
      </c>
      <c r="V1376" t="s">
        <v>218</v>
      </c>
      <c r="W1376" t="s">
        <v>219</v>
      </c>
      <c r="X1376" t="s">
        <v>225</v>
      </c>
      <c r="Z1376" t="s">
        <v>84</v>
      </c>
      <c r="AA1376" s="1">
        <v>25200</v>
      </c>
      <c r="AB1376" s="1">
        <v>22680</v>
      </c>
      <c r="AC1376">
        <v>100</v>
      </c>
      <c r="AD1376" t="b">
        <v>1</v>
      </c>
      <c r="AE1376">
        <v>10</v>
      </c>
      <c r="AF1376" t="s">
        <v>9</v>
      </c>
      <c r="AG1376">
        <v>1</v>
      </c>
      <c r="AH1376" s="1">
        <v>22680</v>
      </c>
      <c r="AI1376" s="1">
        <v>2061818</v>
      </c>
      <c r="AJ1376" s="1">
        <v>206182</v>
      </c>
      <c r="AK1376" s="1">
        <v>2268000</v>
      </c>
      <c r="AL1376" s="2">
        <v>2061818</v>
      </c>
      <c r="AM1376" s="2">
        <v>206182</v>
      </c>
      <c r="AN1376" s="22">
        <v>2268000</v>
      </c>
      <c r="AP1376" t="s">
        <v>84</v>
      </c>
      <c r="AQ1376">
        <v>100</v>
      </c>
      <c r="AR1376" t="s">
        <v>221</v>
      </c>
      <c r="AS1376">
        <v>26005</v>
      </c>
      <c r="AT1376" t="b">
        <v>0</v>
      </c>
      <c r="AU1376" t="s">
        <v>81</v>
      </c>
      <c r="AW1376" s="25" t="s">
        <v>222</v>
      </c>
      <c r="AY1376" t="s">
        <v>85</v>
      </c>
      <c r="AZ1376" t="b">
        <v>0</v>
      </c>
      <c r="BE1376" t="b">
        <v>0</v>
      </c>
      <c r="BF1376" t="b">
        <v>0</v>
      </c>
      <c r="BI1376">
        <v>0</v>
      </c>
      <c r="BJ1376" s="20">
        <v>0</v>
      </c>
      <c r="BK1376" s="23">
        <v>2268000</v>
      </c>
      <c r="BP1376" t="s">
        <v>181</v>
      </c>
      <c r="BS1376">
        <v>0</v>
      </c>
      <c r="BU1376" t="s">
        <v>527</v>
      </c>
      <c r="BW1376" s="24" t="str">
        <f ca="1">VLOOKUP(BX1376,Data!B:D,3,0)</f>
        <v>김화니</v>
      </c>
      <c r="BX1376" s="24" t="str">
        <f>IFERROR(VLOOKUP(M1376, 할인점점포등록!E:I, 5, 0), M1376)</f>
        <v>지오영</v>
      </c>
    </row>
    <row r="1377" spans="3:76" ht="16.5" customHeight="1" x14ac:dyDescent="0.3">
      <c r="C1377" t="b">
        <v>1</v>
      </c>
      <c r="E1377" t="s">
        <v>211</v>
      </c>
      <c r="F1377">
        <v>202610160005</v>
      </c>
      <c r="G1377" s="21">
        <v>46311</v>
      </c>
      <c r="H1377" t="s">
        <v>82</v>
      </c>
      <c r="I1377" t="s">
        <v>83</v>
      </c>
      <c r="J1377" s="20" t="s">
        <v>212</v>
      </c>
      <c r="K1377" s="20" t="s">
        <v>213</v>
      </c>
      <c r="L1377" t="s">
        <v>331</v>
      </c>
      <c r="M1377" s="20" t="s">
        <v>331</v>
      </c>
      <c r="O1377" t="s">
        <v>332</v>
      </c>
      <c r="P1377" t="s">
        <v>526</v>
      </c>
      <c r="R1377" t="b">
        <v>0</v>
      </c>
      <c r="S1377" t="s">
        <v>433</v>
      </c>
      <c r="T1377" t="s">
        <v>434</v>
      </c>
      <c r="U1377">
        <v>30</v>
      </c>
      <c r="V1377" t="s">
        <v>234</v>
      </c>
      <c r="W1377" t="s">
        <v>235</v>
      </c>
      <c r="X1377" t="s">
        <v>236</v>
      </c>
      <c r="Z1377" t="s">
        <v>84</v>
      </c>
      <c r="AA1377" s="1">
        <v>17760</v>
      </c>
      <c r="AB1377" s="1">
        <v>15984</v>
      </c>
      <c r="AC1377">
        <v>60</v>
      </c>
      <c r="AD1377" t="b">
        <v>1</v>
      </c>
      <c r="AE1377">
        <v>10</v>
      </c>
      <c r="AF1377" t="s">
        <v>9</v>
      </c>
      <c r="AG1377">
        <v>1</v>
      </c>
      <c r="AH1377" s="1">
        <v>15984</v>
      </c>
      <c r="AI1377" s="1">
        <v>871855</v>
      </c>
      <c r="AJ1377" s="1">
        <v>87185</v>
      </c>
      <c r="AK1377" s="1">
        <v>959040</v>
      </c>
      <c r="AL1377" s="2">
        <v>871855</v>
      </c>
      <c r="AM1377" s="2">
        <v>87185</v>
      </c>
      <c r="AN1377" s="22">
        <v>959040</v>
      </c>
      <c r="AP1377" t="s">
        <v>84</v>
      </c>
      <c r="AQ1377">
        <v>60</v>
      </c>
      <c r="AR1377" t="s">
        <v>221</v>
      </c>
      <c r="AS1377">
        <v>25001</v>
      </c>
      <c r="AT1377" t="b">
        <v>0</v>
      </c>
      <c r="AU1377" t="s">
        <v>81</v>
      </c>
      <c r="AW1377" s="25" t="s">
        <v>222</v>
      </c>
      <c r="AY1377" t="s">
        <v>85</v>
      </c>
      <c r="AZ1377" t="b">
        <v>0</v>
      </c>
      <c r="BE1377" t="b">
        <v>0</v>
      </c>
      <c r="BF1377" t="b">
        <v>0</v>
      </c>
      <c r="BI1377">
        <v>0</v>
      </c>
      <c r="BJ1377" s="20">
        <v>0</v>
      </c>
      <c r="BK1377" s="23">
        <v>959040</v>
      </c>
      <c r="BP1377" t="s">
        <v>181</v>
      </c>
      <c r="BS1377">
        <v>0</v>
      </c>
      <c r="BU1377" t="s">
        <v>527</v>
      </c>
      <c r="BW1377" s="24" t="str">
        <f ca="1">VLOOKUP(BX1377,Data!B:D,3,0)</f>
        <v>김화니</v>
      </c>
      <c r="BX1377" s="24" t="str">
        <f>IFERROR(VLOOKUP(M1377, 할인점점포등록!E:I, 5, 0), M1377)</f>
        <v>지오영</v>
      </c>
    </row>
    <row r="1378" spans="3:76" ht="16.5" customHeight="1" x14ac:dyDescent="0.3">
      <c r="C1378" t="b">
        <v>1</v>
      </c>
      <c r="E1378" t="s">
        <v>211</v>
      </c>
      <c r="F1378">
        <v>202610160005</v>
      </c>
      <c r="G1378" s="21">
        <v>46311</v>
      </c>
      <c r="H1378" t="s">
        <v>82</v>
      </c>
      <c r="I1378" t="s">
        <v>83</v>
      </c>
      <c r="J1378" s="20" t="s">
        <v>212</v>
      </c>
      <c r="K1378" s="20" t="s">
        <v>213</v>
      </c>
      <c r="L1378" t="s">
        <v>331</v>
      </c>
      <c r="M1378" s="20" t="s">
        <v>331</v>
      </c>
      <c r="O1378" t="s">
        <v>332</v>
      </c>
      <c r="P1378" t="s">
        <v>526</v>
      </c>
      <c r="R1378" t="b">
        <v>0</v>
      </c>
      <c r="S1378" t="s">
        <v>427</v>
      </c>
      <c r="T1378" t="s">
        <v>313</v>
      </c>
      <c r="U1378">
        <v>30</v>
      </c>
      <c r="V1378" t="s">
        <v>234</v>
      </c>
      <c r="W1378" t="s">
        <v>235</v>
      </c>
      <c r="X1378" t="s">
        <v>236</v>
      </c>
      <c r="Z1378" t="s">
        <v>84</v>
      </c>
      <c r="AA1378" s="1">
        <v>11100</v>
      </c>
      <c r="AB1378" s="1">
        <v>9990</v>
      </c>
      <c r="AC1378">
        <v>20</v>
      </c>
      <c r="AD1378" t="b">
        <v>1</v>
      </c>
      <c r="AE1378">
        <v>10</v>
      </c>
      <c r="AF1378" t="s">
        <v>9</v>
      </c>
      <c r="AG1378">
        <v>1</v>
      </c>
      <c r="AH1378" s="1">
        <v>9990</v>
      </c>
      <c r="AI1378" s="1">
        <v>181636</v>
      </c>
      <c r="AJ1378" s="1">
        <v>18164</v>
      </c>
      <c r="AK1378" s="1">
        <v>199800</v>
      </c>
      <c r="AL1378" s="2">
        <v>181636</v>
      </c>
      <c r="AM1378" s="2">
        <v>18164</v>
      </c>
      <c r="AN1378" s="22">
        <v>199800</v>
      </c>
      <c r="AP1378" t="s">
        <v>84</v>
      </c>
      <c r="AQ1378">
        <v>20</v>
      </c>
      <c r="AR1378" t="s">
        <v>221</v>
      </c>
      <c r="AS1378" t="s">
        <v>428</v>
      </c>
      <c r="AT1378" t="b">
        <v>0</v>
      </c>
      <c r="AU1378" t="s">
        <v>81</v>
      </c>
      <c r="AW1378" s="25" t="s">
        <v>222</v>
      </c>
      <c r="AY1378" t="s">
        <v>85</v>
      </c>
      <c r="AZ1378" t="b">
        <v>0</v>
      </c>
      <c r="BE1378" t="b">
        <v>0</v>
      </c>
      <c r="BF1378" t="b">
        <v>0</v>
      </c>
      <c r="BI1378">
        <v>0</v>
      </c>
      <c r="BJ1378" s="20">
        <v>0</v>
      </c>
      <c r="BK1378" s="23">
        <v>199800</v>
      </c>
      <c r="BP1378" t="s">
        <v>181</v>
      </c>
      <c r="BS1378">
        <v>0</v>
      </c>
      <c r="BU1378" t="s">
        <v>527</v>
      </c>
      <c r="BW1378" s="24" t="str">
        <f ca="1">VLOOKUP(BX1378,Data!B:D,3,0)</f>
        <v>김화니</v>
      </c>
      <c r="BX1378" s="24" t="str">
        <f>IFERROR(VLOOKUP(M1378, 할인점점포등록!E:I, 5, 0), M1378)</f>
        <v>지오영</v>
      </c>
    </row>
    <row r="1379" spans="3:76" ht="16.5" customHeight="1" x14ac:dyDescent="0.3">
      <c r="C1379" t="b">
        <v>1</v>
      </c>
      <c r="E1379" t="s">
        <v>211</v>
      </c>
      <c r="F1379">
        <v>202610160005</v>
      </c>
      <c r="G1379" s="21">
        <v>46311</v>
      </c>
      <c r="H1379" t="s">
        <v>82</v>
      </c>
      <c r="I1379" t="s">
        <v>83</v>
      </c>
      <c r="J1379" s="20" t="s">
        <v>212</v>
      </c>
      <c r="K1379" s="20" t="s">
        <v>213</v>
      </c>
      <c r="L1379" t="s">
        <v>331</v>
      </c>
      <c r="M1379" s="20" t="s">
        <v>331</v>
      </c>
      <c r="O1379" t="s">
        <v>332</v>
      </c>
      <c r="P1379" t="s">
        <v>526</v>
      </c>
      <c r="R1379" t="b">
        <v>0</v>
      </c>
      <c r="S1379" t="s">
        <v>216</v>
      </c>
      <c r="T1379" t="s">
        <v>217</v>
      </c>
      <c r="U1379">
        <v>90</v>
      </c>
      <c r="V1379" t="s">
        <v>218</v>
      </c>
      <c r="W1379" t="s">
        <v>219</v>
      </c>
      <c r="X1379" t="s">
        <v>220</v>
      </c>
      <c r="Z1379" t="s">
        <v>84</v>
      </c>
      <c r="AA1379" s="1">
        <v>36000</v>
      </c>
      <c r="AB1379" s="1">
        <v>32400</v>
      </c>
      <c r="AC1379">
        <v>10</v>
      </c>
      <c r="AD1379" t="b">
        <v>1</v>
      </c>
      <c r="AE1379">
        <v>10</v>
      </c>
      <c r="AF1379" t="s">
        <v>9</v>
      </c>
      <c r="AG1379">
        <v>1</v>
      </c>
      <c r="AH1379" s="1">
        <v>32400</v>
      </c>
      <c r="AI1379" s="1">
        <v>294545</v>
      </c>
      <c r="AJ1379" s="1">
        <v>29455</v>
      </c>
      <c r="AK1379" s="1">
        <v>324000</v>
      </c>
      <c r="AL1379" s="2">
        <v>294545</v>
      </c>
      <c r="AM1379" s="2">
        <v>29455</v>
      </c>
      <c r="AN1379" s="22">
        <v>324000</v>
      </c>
      <c r="AP1379" t="s">
        <v>84</v>
      </c>
      <c r="AQ1379">
        <v>10</v>
      </c>
      <c r="AR1379" t="s">
        <v>221</v>
      </c>
      <c r="AS1379">
        <v>26004</v>
      </c>
      <c r="AT1379" t="b">
        <v>0</v>
      </c>
      <c r="AU1379" t="s">
        <v>81</v>
      </c>
      <c r="AW1379" t="s">
        <v>222</v>
      </c>
      <c r="AY1379" t="s">
        <v>85</v>
      </c>
      <c r="AZ1379" t="b">
        <v>0</v>
      </c>
      <c r="BE1379" t="b">
        <v>0</v>
      </c>
      <c r="BF1379" t="b">
        <v>0</v>
      </c>
      <c r="BI1379">
        <v>0</v>
      </c>
      <c r="BJ1379" s="23">
        <v>0</v>
      </c>
      <c r="BK1379" s="23">
        <v>324000</v>
      </c>
      <c r="BP1379" t="s">
        <v>181</v>
      </c>
      <c r="BS1379">
        <v>0</v>
      </c>
      <c r="BU1379" t="s">
        <v>527</v>
      </c>
      <c r="BW1379" s="24" t="str">
        <f ca="1">VLOOKUP(BX1379,Data!B:D,3,0)</f>
        <v>김화니</v>
      </c>
      <c r="BX1379" s="24" t="str">
        <f>IFERROR(VLOOKUP(M1379, 할인점점포등록!E:I, 5, 0), M1379)</f>
        <v>지오영</v>
      </c>
    </row>
    <row r="1380" spans="3:76" ht="16.5" customHeight="1" x14ac:dyDescent="0.3">
      <c r="C1380" t="b">
        <v>1</v>
      </c>
      <c r="E1380" t="s">
        <v>211</v>
      </c>
      <c r="F1380">
        <v>202610160005</v>
      </c>
      <c r="G1380" s="21">
        <v>46311</v>
      </c>
      <c r="H1380" t="s">
        <v>82</v>
      </c>
      <c r="I1380" t="s">
        <v>83</v>
      </c>
      <c r="J1380" s="20" t="s">
        <v>212</v>
      </c>
      <c r="K1380" s="20" t="s">
        <v>213</v>
      </c>
      <c r="L1380" t="s">
        <v>331</v>
      </c>
      <c r="M1380" s="20" t="s">
        <v>331</v>
      </c>
      <c r="O1380" t="s">
        <v>332</v>
      </c>
      <c r="P1380" t="s">
        <v>526</v>
      </c>
      <c r="R1380" t="b">
        <v>0</v>
      </c>
      <c r="S1380" t="s">
        <v>303</v>
      </c>
      <c r="T1380" t="s">
        <v>259</v>
      </c>
      <c r="U1380">
        <v>30</v>
      </c>
      <c r="V1380" t="s">
        <v>234</v>
      </c>
      <c r="W1380" t="s">
        <v>235</v>
      </c>
      <c r="X1380" t="s">
        <v>236</v>
      </c>
      <c r="Z1380" t="s">
        <v>84</v>
      </c>
      <c r="AA1380" s="1">
        <v>3090</v>
      </c>
      <c r="AB1380" s="1">
        <v>2781</v>
      </c>
      <c r="AC1380">
        <v>10</v>
      </c>
      <c r="AD1380" t="b">
        <v>1</v>
      </c>
      <c r="AE1380">
        <v>10</v>
      </c>
      <c r="AF1380" t="s">
        <v>9</v>
      </c>
      <c r="AG1380">
        <v>1</v>
      </c>
      <c r="AH1380" s="1">
        <v>2781</v>
      </c>
      <c r="AI1380" s="1">
        <v>25282</v>
      </c>
      <c r="AJ1380" s="1">
        <v>2528</v>
      </c>
      <c r="AK1380" s="1">
        <v>27810</v>
      </c>
      <c r="AL1380" s="2">
        <v>25282</v>
      </c>
      <c r="AM1380" s="2">
        <v>2528</v>
      </c>
      <c r="AN1380" s="22">
        <v>27810</v>
      </c>
      <c r="AP1380" t="s">
        <v>84</v>
      </c>
      <c r="AQ1380">
        <v>10</v>
      </c>
      <c r="AR1380" t="s">
        <v>221</v>
      </c>
      <c r="AS1380" t="s">
        <v>304</v>
      </c>
      <c r="AT1380" t="b">
        <v>0</v>
      </c>
      <c r="AU1380" t="s">
        <v>81</v>
      </c>
      <c r="AW1380" t="s">
        <v>222</v>
      </c>
      <c r="AY1380" t="s">
        <v>85</v>
      </c>
      <c r="AZ1380" t="b">
        <v>0</v>
      </c>
      <c r="BE1380" t="b">
        <v>0</v>
      </c>
      <c r="BF1380" t="b">
        <v>0</v>
      </c>
      <c r="BI1380">
        <v>0</v>
      </c>
      <c r="BJ1380" s="23">
        <v>0</v>
      </c>
      <c r="BK1380" s="23">
        <v>27810</v>
      </c>
      <c r="BP1380" t="s">
        <v>181</v>
      </c>
      <c r="BS1380">
        <v>0</v>
      </c>
      <c r="BU1380" t="s">
        <v>527</v>
      </c>
      <c r="BW1380" s="24" t="str">
        <f ca="1">VLOOKUP(BX1380,Data!B:D,3,0)</f>
        <v>김화니</v>
      </c>
      <c r="BX1380" s="24" t="str">
        <f>IFERROR(VLOOKUP(M1380, 할인점점포등록!E:I, 5, 0), M1380)</f>
        <v>지오영</v>
      </c>
    </row>
    <row r="1381" spans="3:76" ht="16.5" customHeight="1" x14ac:dyDescent="0.3">
      <c r="C1381" t="b">
        <v>1</v>
      </c>
      <c r="E1381" t="s">
        <v>211</v>
      </c>
      <c r="F1381">
        <v>202610160006</v>
      </c>
      <c r="G1381" s="21">
        <v>46311</v>
      </c>
      <c r="H1381" t="s">
        <v>82</v>
      </c>
      <c r="I1381" t="s">
        <v>83</v>
      </c>
      <c r="J1381" s="20" t="s">
        <v>212</v>
      </c>
      <c r="K1381" s="20" t="s">
        <v>213</v>
      </c>
      <c r="L1381" t="s">
        <v>542</v>
      </c>
      <c r="M1381" s="20" t="s">
        <v>542</v>
      </c>
      <c r="O1381" t="s">
        <v>543</v>
      </c>
      <c r="P1381" t="s">
        <v>542</v>
      </c>
      <c r="R1381" t="b">
        <v>0</v>
      </c>
      <c r="S1381" t="s">
        <v>453</v>
      </c>
      <c r="T1381" t="s">
        <v>454</v>
      </c>
      <c r="U1381">
        <v>30</v>
      </c>
      <c r="V1381" t="s">
        <v>234</v>
      </c>
      <c r="W1381" t="s">
        <v>235</v>
      </c>
      <c r="X1381" t="s">
        <v>446</v>
      </c>
      <c r="Z1381" t="s">
        <v>84</v>
      </c>
      <c r="AA1381" s="1">
        <v>18900</v>
      </c>
      <c r="AB1381" s="1">
        <v>17010</v>
      </c>
      <c r="AC1381">
        <v>20</v>
      </c>
      <c r="AD1381" t="b">
        <v>1</v>
      </c>
      <c r="AE1381">
        <v>10</v>
      </c>
      <c r="AF1381" t="s">
        <v>9</v>
      </c>
      <c r="AG1381">
        <v>1</v>
      </c>
      <c r="AH1381" s="1">
        <v>17010</v>
      </c>
      <c r="AI1381" s="1">
        <v>309273</v>
      </c>
      <c r="AJ1381" s="1">
        <v>30927</v>
      </c>
      <c r="AK1381" s="1">
        <v>340200</v>
      </c>
      <c r="AL1381" s="2">
        <v>309273</v>
      </c>
      <c r="AM1381" s="2">
        <v>30927</v>
      </c>
      <c r="AN1381" s="22">
        <v>340200</v>
      </c>
      <c r="AP1381" t="s">
        <v>84</v>
      </c>
      <c r="AQ1381">
        <v>20</v>
      </c>
      <c r="AR1381" t="s">
        <v>221</v>
      </c>
      <c r="AS1381">
        <v>24002</v>
      </c>
      <c r="AT1381" t="b">
        <v>0</v>
      </c>
      <c r="AU1381" t="s">
        <v>81</v>
      </c>
      <c r="AW1381" t="s">
        <v>222</v>
      </c>
      <c r="AY1381" t="s">
        <v>85</v>
      </c>
      <c r="AZ1381" t="b">
        <v>0</v>
      </c>
      <c r="BE1381" t="b">
        <v>0</v>
      </c>
      <c r="BF1381" t="b">
        <v>0</v>
      </c>
      <c r="BI1381">
        <v>0</v>
      </c>
      <c r="BJ1381" s="20">
        <v>0</v>
      </c>
      <c r="BK1381" s="23">
        <v>340200</v>
      </c>
      <c r="BP1381" t="s">
        <v>181</v>
      </c>
      <c r="BS1381">
        <v>0</v>
      </c>
      <c r="BW1381" s="24" t="str">
        <f ca="1">VLOOKUP(BX1381,Data!B:D,3,0)</f>
        <v>김화니</v>
      </c>
      <c r="BX1381" s="24" t="str">
        <f>IFERROR(VLOOKUP(M1381, 할인점점포등록!E:I, 5, 0), M1381)</f>
        <v>신덕팜</v>
      </c>
    </row>
    <row r="1382" spans="3:76" ht="16.5" customHeight="1" x14ac:dyDescent="0.3">
      <c r="C1382" t="b">
        <v>1</v>
      </c>
      <c r="E1382" t="s">
        <v>211</v>
      </c>
      <c r="F1382">
        <v>202610160006</v>
      </c>
      <c r="G1382" s="21">
        <v>46311</v>
      </c>
      <c r="H1382" t="s">
        <v>82</v>
      </c>
      <c r="I1382" t="s">
        <v>83</v>
      </c>
      <c r="J1382" s="20" t="s">
        <v>212</v>
      </c>
      <c r="K1382" s="20" t="s">
        <v>213</v>
      </c>
      <c r="L1382" t="s">
        <v>542</v>
      </c>
      <c r="M1382" s="20" t="s">
        <v>542</v>
      </c>
      <c r="O1382" t="s">
        <v>543</v>
      </c>
      <c r="P1382" t="s">
        <v>542</v>
      </c>
      <c r="R1382" t="b">
        <v>0</v>
      </c>
      <c r="S1382" t="s">
        <v>241</v>
      </c>
      <c r="T1382" t="s">
        <v>242</v>
      </c>
      <c r="U1382">
        <v>28</v>
      </c>
      <c r="V1382" t="s">
        <v>234</v>
      </c>
      <c r="W1382" t="s">
        <v>235</v>
      </c>
      <c r="X1382" t="s">
        <v>236</v>
      </c>
      <c r="Z1382" t="s">
        <v>84</v>
      </c>
      <c r="AA1382" s="1">
        <v>12712</v>
      </c>
      <c r="AB1382" s="1">
        <v>11441</v>
      </c>
      <c r="AC1382">
        <v>20</v>
      </c>
      <c r="AD1382" t="b">
        <v>1</v>
      </c>
      <c r="AE1382">
        <v>10</v>
      </c>
      <c r="AF1382" t="s">
        <v>9</v>
      </c>
      <c r="AG1382">
        <v>1</v>
      </c>
      <c r="AH1382" s="1">
        <v>11441</v>
      </c>
      <c r="AI1382" s="1">
        <v>208018</v>
      </c>
      <c r="AJ1382" s="1">
        <v>20802</v>
      </c>
      <c r="AK1382" s="1">
        <v>228820</v>
      </c>
      <c r="AL1382" s="2">
        <v>208018</v>
      </c>
      <c r="AM1382" s="2">
        <v>20802</v>
      </c>
      <c r="AN1382" s="22">
        <v>228820</v>
      </c>
      <c r="AP1382" t="s">
        <v>84</v>
      </c>
      <c r="AQ1382">
        <v>20</v>
      </c>
      <c r="AR1382" t="s">
        <v>221</v>
      </c>
      <c r="AS1382">
        <v>26001</v>
      </c>
      <c r="AT1382" t="b">
        <v>0</v>
      </c>
      <c r="AU1382" t="s">
        <v>81</v>
      </c>
      <c r="AW1382" t="s">
        <v>222</v>
      </c>
      <c r="AY1382" t="s">
        <v>85</v>
      </c>
      <c r="AZ1382" t="b">
        <v>0</v>
      </c>
      <c r="BE1382" t="b">
        <v>0</v>
      </c>
      <c r="BF1382" t="b">
        <v>0</v>
      </c>
      <c r="BI1382">
        <v>0</v>
      </c>
      <c r="BJ1382" s="20">
        <v>0</v>
      </c>
      <c r="BK1382" s="23">
        <v>228820</v>
      </c>
      <c r="BP1382" t="s">
        <v>181</v>
      </c>
      <c r="BS1382">
        <v>0</v>
      </c>
      <c r="BW1382" s="24" t="str">
        <f ca="1">VLOOKUP(BX1382,Data!B:D,3,0)</f>
        <v>김화니</v>
      </c>
      <c r="BX1382" s="24" t="str">
        <f>IFERROR(VLOOKUP(M1382, 할인점점포등록!E:I, 5, 0), M1382)</f>
        <v>신덕팜</v>
      </c>
    </row>
    <row r="1383" spans="3:76" ht="16.5" customHeight="1" x14ac:dyDescent="0.3">
      <c r="C1383" t="b">
        <v>1</v>
      </c>
      <c r="E1383" t="s">
        <v>211</v>
      </c>
      <c r="F1383">
        <v>202610160006</v>
      </c>
      <c r="G1383" s="21">
        <v>46311</v>
      </c>
      <c r="H1383" t="s">
        <v>82</v>
      </c>
      <c r="I1383" t="s">
        <v>83</v>
      </c>
      <c r="J1383" s="20" t="s">
        <v>212</v>
      </c>
      <c r="K1383" s="20" t="s">
        <v>213</v>
      </c>
      <c r="L1383" t="s">
        <v>542</v>
      </c>
      <c r="M1383" s="20" t="s">
        <v>542</v>
      </c>
      <c r="O1383" t="s">
        <v>543</v>
      </c>
      <c r="P1383" t="s">
        <v>542</v>
      </c>
      <c r="R1383" t="b">
        <v>0</v>
      </c>
      <c r="S1383" t="s">
        <v>433</v>
      </c>
      <c r="T1383" t="s">
        <v>434</v>
      </c>
      <c r="U1383">
        <v>30</v>
      </c>
      <c r="V1383" t="s">
        <v>234</v>
      </c>
      <c r="W1383" t="s">
        <v>235</v>
      </c>
      <c r="X1383" t="s">
        <v>236</v>
      </c>
      <c r="Z1383" t="s">
        <v>84</v>
      </c>
      <c r="AA1383" s="1">
        <v>17760</v>
      </c>
      <c r="AB1383" s="1">
        <v>15984</v>
      </c>
      <c r="AC1383">
        <v>20</v>
      </c>
      <c r="AD1383" t="b">
        <v>1</v>
      </c>
      <c r="AE1383">
        <v>10</v>
      </c>
      <c r="AF1383" t="s">
        <v>9</v>
      </c>
      <c r="AG1383">
        <v>1</v>
      </c>
      <c r="AH1383" s="1">
        <v>15984</v>
      </c>
      <c r="AI1383" s="1">
        <v>290618</v>
      </c>
      <c r="AJ1383" s="1">
        <v>29062</v>
      </c>
      <c r="AK1383" s="1">
        <v>319680</v>
      </c>
      <c r="AL1383" s="2">
        <v>290618</v>
      </c>
      <c r="AM1383" s="2">
        <v>29062</v>
      </c>
      <c r="AN1383" s="22">
        <v>319680</v>
      </c>
      <c r="AP1383" t="s">
        <v>84</v>
      </c>
      <c r="AQ1383">
        <v>20</v>
      </c>
      <c r="AR1383" t="s">
        <v>221</v>
      </c>
      <c r="AS1383">
        <v>25001</v>
      </c>
      <c r="AT1383" t="b">
        <v>0</v>
      </c>
      <c r="AU1383" t="s">
        <v>81</v>
      </c>
      <c r="AW1383" t="s">
        <v>222</v>
      </c>
      <c r="AY1383" t="s">
        <v>85</v>
      </c>
      <c r="AZ1383" t="b">
        <v>0</v>
      </c>
      <c r="BE1383" t="b">
        <v>0</v>
      </c>
      <c r="BF1383" t="b">
        <v>0</v>
      </c>
      <c r="BI1383">
        <v>0</v>
      </c>
      <c r="BJ1383" s="20">
        <v>0</v>
      </c>
      <c r="BK1383" s="23">
        <v>319680</v>
      </c>
      <c r="BP1383" t="s">
        <v>181</v>
      </c>
      <c r="BS1383">
        <v>0</v>
      </c>
      <c r="BW1383" s="24" t="str">
        <f ca="1">VLOOKUP(BX1383,Data!B:D,3,0)</f>
        <v>김화니</v>
      </c>
      <c r="BX1383" s="24" t="str">
        <f>IFERROR(VLOOKUP(M1383, 할인점점포등록!E:I, 5, 0), M1383)</f>
        <v>신덕팜</v>
      </c>
    </row>
    <row r="1384" spans="3:76" ht="16.5" customHeight="1" x14ac:dyDescent="0.3">
      <c r="C1384" t="b">
        <v>1</v>
      </c>
      <c r="E1384" t="s">
        <v>211</v>
      </c>
      <c r="F1384">
        <v>202610160006</v>
      </c>
      <c r="G1384" s="21">
        <v>46311</v>
      </c>
      <c r="H1384" t="s">
        <v>82</v>
      </c>
      <c r="I1384" t="s">
        <v>83</v>
      </c>
      <c r="J1384" s="20" t="s">
        <v>212</v>
      </c>
      <c r="K1384" s="20" t="s">
        <v>213</v>
      </c>
      <c r="L1384" t="s">
        <v>542</v>
      </c>
      <c r="M1384" s="20" t="s">
        <v>542</v>
      </c>
      <c r="O1384" t="s">
        <v>543</v>
      </c>
      <c r="P1384" t="s">
        <v>542</v>
      </c>
      <c r="R1384" t="b">
        <v>0</v>
      </c>
      <c r="S1384" t="s">
        <v>296</v>
      </c>
      <c r="T1384" t="s">
        <v>297</v>
      </c>
      <c r="U1384">
        <v>300</v>
      </c>
      <c r="V1384" t="s">
        <v>234</v>
      </c>
      <c r="W1384" t="s">
        <v>235</v>
      </c>
      <c r="X1384" t="s">
        <v>236</v>
      </c>
      <c r="Z1384" t="s">
        <v>84</v>
      </c>
      <c r="AA1384" s="1">
        <v>43500</v>
      </c>
      <c r="AB1384" s="1">
        <v>39150</v>
      </c>
      <c r="AC1384">
        <v>5</v>
      </c>
      <c r="AD1384" t="b">
        <v>1</v>
      </c>
      <c r="AE1384">
        <v>10</v>
      </c>
      <c r="AF1384" t="s">
        <v>9</v>
      </c>
      <c r="AG1384">
        <v>1</v>
      </c>
      <c r="AH1384" s="1">
        <v>39150</v>
      </c>
      <c r="AI1384" s="1">
        <v>177955</v>
      </c>
      <c r="AJ1384" s="1">
        <v>17795</v>
      </c>
      <c r="AK1384" s="1">
        <v>195750</v>
      </c>
      <c r="AL1384" s="2">
        <v>177955</v>
      </c>
      <c r="AM1384" s="2">
        <v>17795</v>
      </c>
      <c r="AN1384" s="22">
        <v>195750</v>
      </c>
      <c r="AP1384" t="s">
        <v>84</v>
      </c>
      <c r="AQ1384">
        <v>5</v>
      </c>
      <c r="AR1384" t="s">
        <v>221</v>
      </c>
      <c r="AS1384">
        <v>24003</v>
      </c>
      <c r="AT1384" t="b">
        <v>0</v>
      </c>
      <c r="AU1384" t="s">
        <v>81</v>
      </c>
      <c r="AW1384" t="s">
        <v>222</v>
      </c>
      <c r="AY1384" t="s">
        <v>85</v>
      </c>
      <c r="AZ1384" t="b">
        <v>0</v>
      </c>
      <c r="BE1384" t="b">
        <v>0</v>
      </c>
      <c r="BF1384" t="b">
        <v>0</v>
      </c>
      <c r="BI1384">
        <v>0</v>
      </c>
      <c r="BJ1384" s="20">
        <v>0</v>
      </c>
      <c r="BK1384" s="23">
        <v>195750</v>
      </c>
      <c r="BP1384" t="s">
        <v>181</v>
      </c>
      <c r="BS1384">
        <v>0</v>
      </c>
      <c r="BW1384" s="24" t="str">
        <f ca="1">VLOOKUP(BX1384,Data!B:D,3,0)</f>
        <v>김화니</v>
      </c>
      <c r="BX1384" s="24" t="str">
        <f>IFERROR(VLOOKUP(M1384, 할인점점포등록!E:I, 5, 0), M1384)</f>
        <v>신덕팜</v>
      </c>
    </row>
    <row r="1385" spans="3:76" ht="16.5" customHeight="1" x14ac:dyDescent="0.3">
      <c r="C1385" t="b">
        <v>1</v>
      </c>
      <c r="E1385" t="s">
        <v>211</v>
      </c>
      <c r="F1385">
        <v>202610160006</v>
      </c>
      <c r="G1385" s="21">
        <v>46311</v>
      </c>
      <c r="H1385" t="s">
        <v>82</v>
      </c>
      <c r="I1385" t="s">
        <v>83</v>
      </c>
      <c r="J1385" s="20" t="s">
        <v>212</v>
      </c>
      <c r="K1385" s="20" t="s">
        <v>213</v>
      </c>
      <c r="L1385" t="s">
        <v>542</v>
      </c>
      <c r="M1385" s="20" t="s">
        <v>542</v>
      </c>
      <c r="O1385" t="s">
        <v>543</v>
      </c>
      <c r="P1385" t="s">
        <v>542</v>
      </c>
      <c r="R1385" t="b">
        <v>0</v>
      </c>
      <c r="S1385" t="s">
        <v>223</v>
      </c>
      <c r="T1385" t="s">
        <v>224</v>
      </c>
      <c r="U1385">
        <v>300</v>
      </c>
      <c r="V1385" t="s">
        <v>218</v>
      </c>
      <c r="W1385" t="s">
        <v>219</v>
      </c>
      <c r="X1385" t="s">
        <v>225</v>
      </c>
      <c r="Z1385" t="s">
        <v>84</v>
      </c>
      <c r="AA1385" s="1">
        <v>44400</v>
      </c>
      <c r="AB1385" s="1">
        <v>39960</v>
      </c>
      <c r="AC1385">
        <v>5</v>
      </c>
      <c r="AD1385" t="b">
        <v>1</v>
      </c>
      <c r="AE1385">
        <v>10</v>
      </c>
      <c r="AF1385" t="s">
        <v>9</v>
      </c>
      <c r="AG1385">
        <v>1</v>
      </c>
      <c r="AH1385" s="1">
        <v>39960</v>
      </c>
      <c r="AI1385" s="1">
        <v>181636</v>
      </c>
      <c r="AJ1385" s="1">
        <v>18164</v>
      </c>
      <c r="AK1385" s="1">
        <v>199800</v>
      </c>
      <c r="AL1385" s="2">
        <v>181636</v>
      </c>
      <c r="AM1385" s="2">
        <v>18164</v>
      </c>
      <c r="AN1385" s="22">
        <v>199800</v>
      </c>
      <c r="AP1385" t="s">
        <v>84</v>
      </c>
      <c r="AQ1385">
        <v>5</v>
      </c>
      <c r="AR1385" t="s">
        <v>221</v>
      </c>
      <c r="AS1385" t="s">
        <v>1064</v>
      </c>
      <c r="AT1385" t="b">
        <v>0</v>
      </c>
      <c r="AU1385" t="s">
        <v>81</v>
      </c>
      <c r="AW1385" t="s">
        <v>222</v>
      </c>
      <c r="AY1385" t="s">
        <v>85</v>
      </c>
      <c r="AZ1385" t="b">
        <v>0</v>
      </c>
      <c r="BE1385" t="b">
        <v>0</v>
      </c>
      <c r="BF1385" t="b">
        <v>0</v>
      </c>
      <c r="BI1385">
        <v>0</v>
      </c>
      <c r="BJ1385" s="20">
        <v>0</v>
      </c>
      <c r="BK1385" s="23">
        <v>199800</v>
      </c>
      <c r="BP1385" t="s">
        <v>181</v>
      </c>
      <c r="BS1385">
        <v>0</v>
      </c>
      <c r="BW1385" s="24" t="str">
        <f ca="1">VLOOKUP(BX1385,Data!B:D,3,0)</f>
        <v>김화니</v>
      </c>
      <c r="BX1385" s="24" t="str">
        <f>IFERROR(VLOOKUP(M1385, 할인점점포등록!E:I, 5, 0), M1385)</f>
        <v>신덕팜</v>
      </c>
    </row>
    <row r="1386" spans="3:76" ht="16.5" customHeight="1" x14ac:dyDescent="0.3">
      <c r="C1386" t="b">
        <v>1</v>
      </c>
      <c r="E1386" t="s">
        <v>211</v>
      </c>
      <c r="F1386">
        <v>202610160006</v>
      </c>
      <c r="G1386" s="21">
        <v>46311</v>
      </c>
      <c r="H1386" t="s">
        <v>82</v>
      </c>
      <c r="I1386" t="s">
        <v>83</v>
      </c>
      <c r="J1386" s="20" t="s">
        <v>212</v>
      </c>
      <c r="K1386" s="20" t="s">
        <v>213</v>
      </c>
      <c r="L1386" t="s">
        <v>542</v>
      </c>
      <c r="M1386" s="20" t="s">
        <v>542</v>
      </c>
      <c r="O1386" t="s">
        <v>543</v>
      </c>
      <c r="P1386" t="s">
        <v>542</v>
      </c>
      <c r="R1386" t="b">
        <v>0</v>
      </c>
      <c r="S1386" t="s">
        <v>267</v>
      </c>
      <c r="T1386" t="s">
        <v>224</v>
      </c>
      <c r="U1386">
        <v>30</v>
      </c>
      <c r="V1386" t="s">
        <v>218</v>
      </c>
      <c r="W1386" t="s">
        <v>219</v>
      </c>
      <c r="X1386" t="s">
        <v>225</v>
      </c>
      <c r="Z1386" t="s">
        <v>84</v>
      </c>
      <c r="AA1386" s="1">
        <v>4440</v>
      </c>
      <c r="AB1386" s="1">
        <v>3996</v>
      </c>
      <c r="AC1386">
        <v>5</v>
      </c>
      <c r="AD1386" t="b">
        <v>1</v>
      </c>
      <c r="AE1386">
        <v>10</v>
      </c>
      <c r="AF1386" t="s">
        <v>9</v>
      </c>
      <c r="AG1386">
        <v>1</v>
      </c>
      <c r="AH1386" s="1">
        <v>3996</v>
      </c>
      <c r="AI1386" s="1">
        <v>18164</v>
      </c>
      <c r="AJ1386" s="1">
        <v>1816</v>
      </c>
      <c r="AK1386" s="1">
        <v>19980</v>
      </c>
      <c r="AL1386" s="2">
        <v>18164</v>
      </c>
      <c r="AM1386" s="2">
        <v>1816</v>
      </c>
      <c r="AN1386" s="22">
        <v>19980</v>
      </c>
      <c r="AP1386" t="s">
        <v>84</v>
      </c>
      <c r="AQ1386">
        <v>5</v>
      </c>
      <c r="AR1386" t="s">
        <v>221</v>
      </c>
      <c r="AS1386" t="s">
        <v>268</v>
      </c>
      <c r="AT1386" t="b">
        <v>0</v>
      </c>
      <c r="AU1386" t="s">
        <v>81</v>
      </c>
      <c r="AW1386" t="s">
        <v>222</v>
      </c>
      <c r="AY1386" t="s">
        <v>85</v>
      </c>
      <c r="AZ1386" t="b">
        <v>0</v>
      </c>
      <c r="BE1386" t="b">
        <v>0</v>
      </c>
      <c r="BF1386" t="b">
        <v>0</v>
      </c>
      <c r="BI1386">
        <v>0</v>
      </c>
      <c r="BJ1386" s="20">
        <v>0</v>
      </c>
      <c r="BK1386" s="23">
        <v>19980</v>
      </c>
      <c r="BP1386" t="s">
        <v>181</v>
      </c>
      <c r="BS1386">
        <v>0</v>
      </c>
      <c r="BW1386" s="24" t="str">
        <f ca="1">VLOOKUP(BX1386,Data!B:D,3,0)</f>
        <v>김화니</v>
      </c>
      <c r="BX1386" s="24" t="str">
        <f>IFERROR(VLOOKUP(M1386, 할인점점포등록!E:I, 5, 0), M1386)</f>
        <v>신덕팜</v>
      </c>
    </row>
    <row r="1387" spans="3:76" ht="16.5" customHeight="1" x14ac:dyDescent="0.3">
      <c r="C1387" t="b">
        <v>1</v>
      </c>
      <c r="E1387" t="s">
        <v>211</v>
      </c>
      <c r="F1387">
        <v>202610160006</v>
      </c>
      <c r="G1387" s="21">
        <v>46311</v>
      </c>
      <c r="H1387" t="s">
        <v>82</v>
      </c>
      <c r="I1387" t="s">
        <v>83</v>
      </c>
      <c r="J1387" s="20" t="s">
        <v>212</v>
      </c>
      <c r="K1387" s="20" t="s">
        <v>213</v>
      </c>
      <c r="L1387" t="s">
        <v>542</v>
      </c>
      <c r="M1387" s="20" t="s">
        <v>542</v>
      </c>
      <c r="O1387" t="s">
        <v>543</v>
      </c>
      <c r="P1387" t="s">
        <v>542</v>
      </c>
      <c r="R1387" t="b">
        <v>0</v>
      </c>
      <c r="S1387" t="s">
        <v>365</v>
      </c>
      <c r="T1387" t="s">
        <v>366</v>
      </c>
      <c r="U1387">
        <v>30</v>
      </c>
      <c r="V1387" t="s">
        <v>234</v>
      </c>
      <c r="W1387" t="s">
        <v>235</v>
      </c>
      <c r="X1387" t="s">
        <v>236</v>
      </c>
      <c r="Z1387" t="s">
        <v>84</v>
      </c>
      <c r="AA1387" s="1">
        <v>18660</v>
      </c>
      <c r="AB1387" s="1">
        <v>16794</v>
      </c>
      <c r="AC1387">
        <v>80</v>
      </c>
      <c r="AD1387" t="b">
        <v>1</v>
      </c>
      <c r="AE1387">
        <v>10</v>
      </c>
      <c r="AF1387" t="s">
        <v>9</v>
      </c>
      <c r="AG1387">
        <v>1</v>
      </c>
      <c r="AH1387" s="1">
        <v>16794</v>
      </c>
      <c r="AI1387" s="1">
        <v>1221382</v>
      </c>
      <c r="AJ1387" s="1">
        <v>122138</v>
      </c>
      <c r="AK1387" s="1">
        <v>1343520</v>
      </c>
      <c r="AL1387" s="2">
        <v>1221382</v>
      </c>
      <c r="AM1387" s="2">
        <v>122138</v>
      </c>
      <c r="AN1387" s="22">
        <v>1343520</v>
      </c>
      <c r="AP1387" t="s">
        <v>84</v>
      </c>
      <c r="AQ1387">
        <v>80</v>
      </c>
      <c r="AR1387" t="s">
        <v>221</v>
      </c>
      <c r="AS1387">
        <v>25001</v>
      </c>
      <c r="AT1387" t="b">
        <v>0</v>
      </c>
      <c r="AU1387" t="s">
        <v>81</v>
      </c>
      <c r="AW1387" t="s">
        <v>222</v>
      </c>
      <c r="AY1387" t="s">
        <v>85</v>
      </c>
      <c r="AZ1387" t="b">
        <v>0</v>
      </c>
      <c r="BE1387" t="b">
        <v>0</v>
      </c>
      <c r="BF1387" t="b">
        <v>0</v>
      </c>
      <c r="BI1387">
        <v>0</v>
      </c>
      <c r="BJ1387" s="20">
        <v>0</v>
      </c>
      <c r="BK1387" s="23">
        <v>1343520</v>
      </c>
      <c r="BP1387" t="s">
        <v>181</v>
      </c>
      <c r="BS1387">
        <v>0</v>
      </c>
      <c r="BW1387" s="24" t="str">
        <f ca="1">VLOOKUP(BX1387,Data!B:D,3,0)</f>
        <v>김화니</v>
      </c>
      <c r="BX1387" s="24" t="str">
        <f>IFERROR(VLOOKUP(M1387, 할인점점포등록!E:I, 5, 0), M1387)</f>
        <v>신덕팜</v>
      </c>
    </row>
    <row r="1388" spans="3:76" ht="16.5" customHeight="1" x14ac:dyDescent="0.3">
      <c r="C1388" t="b">
        <v>1</v>
      </c>
      <c r="E1388" t="s">
        <v>211</v>
      </c>
      <c r="F1388">
        <v>202610160006</v>
      </c>
      <c r="G1388" s="21">
        <v>46311</v>
      </c>
      <c r="H1388" t="s">
        <v>82</v>
      </c>
      <c r="I1388" t="s">
        <v>83</v>
      </c>
      <c r="J1388" s="20" t="s">
        <v>212</v>
      </c>
      <c r="K1388" s="20" t="s">
        <v>213</v>
      </c>
      <c r="L1388" t="s">
        <v>542</v>
      </c>
      <c r="M1388" s="20" t="s">
        <v>542</v>
      </c>
      <c r="O1388" t="s">
        <v>543</v>
      </c>
      <c r="P1388" t="s">
        <v>542</v>
      </c>
      <c r="R1388" t="b">
        <v>0</v>
      </c>
      <c r="S1388" t="s">
        <v>308</v>
      </c>
      <c r="T1388" t="s">
        <v>309</v>
      </c>
      <c r="U1388">
        <v>100</v>
      </c>
      <c r="V1388" t="s">
        <v>86</v>
      </c>
      <c r="W1388" t="s">
        <v>283</v>
      </c>
      <c r="X1388" t="s">
        <v>284</v>
      </c>
      <c r="Z1388" t="s">
        <v>84</v>
      </c>
      <c r="AA1388" s="1">
        <v>34600</v>
      </c>
      <c r="AB1388" s="1">
        <v>31140</v>
      </c>
      <c r="AC1388">
        <v>5</v>
      </c>
      <c r="AD1388" t="b">
        <v>1</v>
      </c>
      <c r="AE1388">
        <v>10</v>
      </c>
      <c r="AF1388" t="s">
        <v>9</v>
      </c>
      <c r="AG1388">
        <v>1</v>
      </c>
      <c r="AH1388" s="1">
        <v>31140</v>
      </c>
      <c r="AI1388" s="1">
        <v>141545</v>
      </c>
      <c r="AJ1388" s="1">
        <v>14155</v>
      </c>
      <c r="AK1388" s="1">
        <v>155700</v>
      </c>
      <c r="AL1388" s="2">
        <v>141545</v>
      </c>
      <c r="AM1388" s="2">
        <v>14155</v>
      </c>
      <c r="AN1388" s="22">
        <v>155700</v>
      </c>
      <c r="AP1388" t="s">
        <v>84</v>
      </c>
      <c r="AQ1388">
        <v>5</v>
      </c>
      <c r="AR1388" t="s">
        <v>221</v>
      </c>
      <c r="AS1388">
        <v>26001</v>
      </c>
      <c r="AT1388" t="b">
        <v>0</v>
      </c>
      <c r="AU1388" t="s">
        <v>81</v>
      </c>
      <c r="AW1388" t="s">
        <v>222</v>
      </c>
      <c r="AY1388" t="s">
        <v>85</v>
      </c>
      <c r="AZ1388" t="b">
        <v>0</v>
      </c>
      <c r="BE1388" t="b">
        <v>0</v>
      </c>
      <c r="BF1388" t="b">
        <v>0</v>
      </c>
      <c r="BI1388">
        <v>0</v>
      </c>
      <c r="BJ1388" s="20">
        <v>0</v>
      </c>
      <c r="BK1388" s="23">
        <v>155700</v>
      </c>
      <c r="BP1388" t="s">
        <v>86</v>
      </c>
      <c r="BS1388">
        <v>0</v>
      </c>
      <c r="BW1388" s="24" t="str">
        <f ca="1">VLOOKUP(BX1388,Data!B:D,3,0)</f>
        <v>김화니</v>
      </c>
      <c r="BX1388" s="24" t="str">
        <f>IFERROR(VLOOKUP(M1388, 할인점점포등록!E:I, 5, 0), M1388)</f>
        <v>신덕팜</v>
      </c>
    </row>
    <row r="1389" spans="3:76" ht="16.5" customHeight="1" x14ac:dyDescent="0.3">
      <c r="C1389" t="b">
        <v>1</v>
      </c>
      <c r="E1389" t="s">
        <v>211</v>
      </c>
      <c r="F1389">
        <v>202610160007</v>
      </c>
      <c r="G1389" s="21">
        <v>46311</v>
      </c>
      <c r="H1389" t="s">
        <v>82</v>
      </c>
      <c r="I1389" t="s">
        <v>83</v>
      </c>
      <c r="J1389" s="20" t="s">
        <v>212</v>
      </c>
      <c r="K1389" s="20" t="s">
        <v>213</v>
      </c>
      <c r="L1389" t="s">
        <v>501</v>
      </c>
      <c r="M1389" s="20" t="s">
        <v>501</v>
      </c>
      <c r="O1389" t="s">
        <v>502</v>
      </c>
      <c r="P1389" t="s">
        <v>501</v>
      </c>
      <c r="R1389" t="b">
        <v>0</v>
      </c>
      <c r="S1389" t="s">
        <v>343</v>
      </c>
      <c r="T1389" t="s">
        <v>325</v>
      </c>
      <c r="U1389">
        <v>100</v>
      </c>
      <c r="V1389" t="s">
        <v>218</v>
      </c>
      <c r="W1389" t="s">
        <v>219</v>
      </c>
      <c r="X1389" t="s">
        <v>225</v>
      </c>
      <c r="Z1389" t="s">
        <v>84</v>
      </c>
      <c r="AA1389" s="1">
        <v>175100</v>
      </c>
      <c r="AB1389" s="1">
        <v>157590</v>
      </c>
      <c r="AC1389">
        <v>5</v>
      </c>
      <c r="AD1389" t="b">
        <v>1</v>
      </c>
      <c r="AE1389">
        <v>10</v>
      </c>
      <c r="AF1389" t="s">
        <v>9</v>
      </c>
      <c r="AG1389">
        <v>1</v>
      </c>
      <c r="AH1389" s="1">
        <v>157590</v>
      </c>
      <c r="AI1389" s="1">
        <v>716318</v>
      </c>
      <c r="AJ1389" s="1">
        <v>71632</v>
      </c>
      <c r="AK1389" s="1">
        <v>787950</v>
      </c>
      <c r="AL1389" s="2">
        <v>716318</v>
      </c>
      <c r="AM1389" s="2">
        <v>71632</v>
      </c>
      <c r="AN1389" s="22">
        <v>787950</v>
      </c>
      <c r="AP1389" t="s">
        <v>84</v>
      </c>
      <c r="AQ1389">
        <v>5</v>
      </c>
      <c r="AR1389" t="s">
        <v>221</v>
      </c>
      <c r="AS1389" t="s">
        <v>344</v>
      </c>
      <c r="AT1389" t="b">
        <v>0</v>
      </c>
      <c r="AU1389" t="s">
        <v>81</v>
      </c>
      <c r="AW1389" t="s">
        <v>222</v>
      </c>
      <c r="AY1389" t="s">
        <v>85</v>
      </c>
      <c r="AZ1389" t="b">
        <v>0</v>
      </c>
      <c r="BE1389" t="b">
        <v>0</v>
      </c>
      <c r="BF1389" t="b">
        <v>0</v>
      </c>
      <c r="BI1389">
        <v>0</v>
      </c>
      <c r="BJ1389" s="20">
        <v>0</v>
      </c>
      <c r="BK1389" s="23">
        <v>787950</v>
      </c>
      <c r="BP1389" t="s">
        <v>181</v>
      </c>
      <c r="BS1389">
        <v>0</v>
      </c>
      <c r="BW1389" s="24" t="str">
        <f ca="1">VLOOKUP(BX1389,Data!B:D,3,0)</f>
        <v>김화니</v>
      </c>
      <c r="BX1389" s="24" t="str">
        <f>IFERROR(VLOOKUP(M1389, 할인점점포등록!E:I, 5, 0), M1389)</f>
        <v>광주태전</v>
      </c>
    </row>
    <row r="1390" spans="3:76" ht="16.5" customHeight="1" x14ac:dyDescent="0.3">
      <c r="C1390" t="b">
        <v>1</v>
      </c>
      <c r="E1390" t="s">
        <v>211</v>
      </c>
      <c r="F1390">
        <v>202610160007</v>
      </c>
      <c r="G1390" s="21">
        <v>46311</v>
      </c>
      <c r="H1390" t="s">
        <v>82</v>
      </c>
      <c r="I1390" t="s">
        <v>83</v>
      </c>
      <c r="J1390" s="20" t="s">
        <v>212</v>
      </c>
      <c r="K1390" s="20" t="s">
        <v>213</v>
      </c>
      <c r="L1390" t="s">
        <v>501</v>
      </c>
      <c r="M1390" s="20" t="s">
        <v>501</v>
      </c>
      <c r="O1390" t="s">
        <v>502</v>
      </c>
      <c r="P1390" t="s">
        <v>501</v>
      </c>
      <c r="R1390" t="b">
        <v>0</v>
      </c>
      <c r="S1390" t="s">
        <v>310</v>
      </c>
      <c r="T1390" t="s">
        <v>311</v>
      </c>
      <c r="U1390">
        <v>30</v>
      </c>
      <c r="V1390" t="s">
        <v>234</v>
      </c>
      <c r="W1390" t="s">
        <v>235</v>
      </c>
      <c r="X1390" t="s">
        <v>236</v>
      </c>
      <c r="Z1390" t="s">
        <v>84</v>
      </c>
      <c r="AA1390" s="1">
        <v>2640</v>
      </c>
      <c r="AB1390" s="1">
        <v>2376</v>
      </c>
      <c r="AC1390">
        <v>5</v>
      </c>
      <c r="AD1390" t="b">
        <v>1</v>
      </c>
      <c r="AE1390">
        <v>10</v>
      </c>
      <c r="AF1390" t="s">
        <v>9</v>
      </c>
      <c r="AG1390">
        <v>1</v>
      </c>
      <c r="AH1390" s="1">
        <v>2376</v>
      </c>
      <c r="AI1390" s="1">
        <v>10800</v>
      </c>
      <c r="AJ1390" s="1">
        <v>1080</v>
      </c>
      <c r="AK1390" s="1">
        <v>11880</v>
      </c>
      <c r="AL1390" s="2">
        <v>10800</v>
      </c>
      <c r="AM1390" s="2">
        <v>1080</v>
      </c>
      <c r="AN1390" s="22">
        <v>11880</v>
      </c>
      <c r="AP1390" t="s">
        <v>84</v>
      </c>
      <c r="AQ1390">
        <v>5</v>
      </c>
      <c r="AR1390" t="s">
        <v>221</v>
      </c>
      <c r="AS1390" t="s">
        <v>231</v>
      </c>
      <c r="AT1390" t="b">
        <v>0</v>
      </c>
      <c r="AU1390" t="s">
        <v>81</v>
      </c>
      <c r="AW1390" s="25" t="s">
        <v>222</v>
      </c>
      <c r="AY1390" t="s">
        <v>85</v>
      </c>
      <c r="AZ1390" t="b">
        <v>0</v>
      </c>
      <c r="BE1390" t="b">
        <v>0</v>
      </c>
      <c r="BF1390" t="b">
        <v>0</v>
      </c>
      <c r="BI1390">
        <v>0</v>
      </c>
      <c r="BJ1390" s="20">
        <v>0</v>
      </c>
      <c r="BK1390" s="23">
        <v>11880</v>
      </c>
      <c r="BP1390" t="s">
        <v>181</v>
      </c>
      <c r="BS1390">
        <v>0</v>
      </c>
      <c r="BW1390" s="24" t="str">
        <f ca="1">VLOOKUP(BX1390,Data!B:D,3,0)</f>
        <v>김화니</v>
      </c>
      <c r="BX1390" s="24" t="str">
        <f>IFERROR(VLOOKUP(M1390, 할인점점포등록!E:I, 5, 0), M1390)</f>
        <v>광주태전</v>
      </c>
    </row>
    <row r="1391" spans="3:76" ht="16.5" customHeight="1" x14ac:dyDescent="0.3">
      <c r="C1391" t="b">
        <v>1</v>
      </c>
      <c r="E1391" t="s">
        <v>211</v>
      </c>
      <c r="F1391">
        <v>202610160007</v>
      </c>
      <c r="G1391" s="21">
        <v>46311</v>
      </c>
      <c r="H1391" t="s">
        <v>82</v>
      </c>
      <c r="I1391" t="s">
        <v>83</v>
      </c>
      <c r="J1391" s="20" t="s">
        <v>212</v>
      </c>
      <c r="K1391" s="20" t="s">
        <v>213</v>
      </c>
      <c r="L1391" t="s">
        <v>501</v>
      </c>
      <c r="M1391" s="20" t="s">
        <v>501</v>
      </c>
      <c r="O1391" t="s">
        <v>502</v>
      </c>
      <c r="P1391" t="s">
        <v>501</v>
      </c>
      <c r="R1391" t="b">
        <v>0</v>
      </c>
      <c r="S1391" t="s">
        <v>373</v>
      </c>
      <c r="T1391" t="s">
        <v>374</v>
      </c>
      <c r="U1391">
        <v>1</v>
      </c>
      <c r="V1391" t="s">
        <v>234</v>
      </c>
      <c r="W1391" t="s">
        <v>375</v>
      </c>
      <c r="X1391" t="s">
        <v>376</v>
      </c>
      <c r="Z1391" t="s">
        <v>84</v>
      </c>
      <c r="AA1391" s="1">
        <v>9000</v>
      </c>
      <c r="AB1391" s="1">
        <v>8100</v>
      </c>
      <c r="AC1391">
        <v>5</v>
      </c>
      <c r="AD1391" t="b">
        <v>1</v>
      </c>
      <c r="AE1391">
        <v>10</v>
      </c>
      <c r="AF1391" t="s">
        <v>9</v>
      </c>
      <c r="AG1391">
        <v>1</v>
      </c>
      <c r="AH1391" s="1">
        <v>8100</v>
      </c>
      <c r="AI1391" s="1">
        <v>36818</v>
      </c>
      <c r="AJ1391" s="1">
        <v>3682</v>
      </c>
      <c r="AK1391" s="1">
        <v>40500</v>
      </c>
      <c r="AL1391" s="2">
        <v>36818</v>
      </c>
      <c r="AM1391" s="2">
        <v>3682</v>
      </c>
      <c r="AN1391" s="22">
        <v>40500</v>
      </c>
      <c r="AP1391" t="s">
        <v>84</v>
      </c>
      <c r="AQ1391">
        <v>5</v>
      </c>
      <c r="AR1391" t="s">
        <v>221</v>
      </c>
      <c r="AS1391">
        <v>25001</v>
      </c>
      <c r="AT1391" t="b">
        <v>0</v>
      </c>
      <c r="AU1391" t="s">
        <v>81</v>
      </c>
      <c r="AW1391" s="25" t="s">
        <v>222</v>
      </c>
      <c r="AY1391" t="s">
        <v>85</v>
      </c>
      <c r="AZ1391" t="b">
        <v>0</v>
      </c>
      <c r="BE1391" t="b">
        <v>0</v>
      </c>
      <c r="BF1391" t="b">
        <v>0</v>
      </c>
      <c r="BI1391">
        <v>0</v>
      </c>
      <c r="BJ1391" s="20">
        <v>0</v>
      </c>
      <c r="BK1391" s="23">
        <v>40500</v>
      </c>
      <c r="BP1391" t="s">
        <v>181</v>
      </c>
      <c r="BS1391">
        <v>0</v>
      </c>
      <c r="BW1391" s="24" t="str">
        <f ca="1">VLOOKUP(BX1391,Data!B:D,3,0)</f>
        <v>김화니</v>
      </c>
      <c r="BX1391" s="24" t="str">
        <f>IFERROR(VLOOKUP(M1391, 할인점점포등록!E:I, 5, 0), M1391)</f>
        <v>광주태전</v>
      </c>
    </row>
    <row r="1392" spans="3:76" ht="16.5" customHeight="1" x14ac:dyDescent="0.3">
      <c r="C1392" t="b">
        <v>1</v>
      </c>
      <c r="E1392" t="s">
        <v>211</v>
      </c>
      <c r="F1392">
        <v>202610160007</v>
      </c>
      <c r="G1392" s="21">
        <v>46311</v>
      </c>
      <c r="H1392" t="s">
        <v>82</v>
      </c>
      <c r="I1392" t="s">
        <v>83</v>
      </c>
      <c r="J1392" s="20" t="s">
        <v>212</v>
      </c>
      <c r="K1392" s="20" t="s">
        <v>213</v>
      </c>
      <c r="L1392" t="s">
        <v>501</v>
      </c>
      <c r="M1392" s="20" t="s">
        <v>501</v>
      </c>
      <c r="O1392" t="s">
        <v>502</v>
      </c>
      <c r="P1392" t="s">
        <v>501</v>
      </c>
      <c r="R1392" t="b">
        <v>0</v>
      </c>
      <c r="S1392" t="s">
        <v>272</v>
      </c>
      <c r="T1392" t="s">
        <v>230</v>
      </c>
      <c r="U1392">
        <v>300</v>
      </c>
      <c r="V1392" t="s">
        <v>218</v>
      </c>
      <c r="W1392" t="s">
        <v>219</v>
      </c>
      <c r="X1392" t="s">
        <v>225</v>
      </c>
      <c r="Z1392" t="s">
        <v>84</v>
      </c>
      <c r="AA1392" s="1">
        <v>37500</v>
      </c>
      <c r="AB1392" s="1">
        <v>33750</v>
      </c>
      <c r="AC1392">
        <v>3</v>
      </c>
      <c r="AD1392" t="b">
        <v>1</v>
      </c>
      <c r="AE1392">
        <v>10</v>
      </c>
      <c r="AF1392" t="s">
        <v>9</v>
      </c>
      <c r="AG1392">
        <v>1</v>
      </c>
      <c r="AH1392" s="1">
        <v>33750</v>
      </c>
      <c r="AI1392" s="1">
        <v>92045</v>
      </c>
      <c r="AJ1392" s="1">
        <v>9205</v>
      </c>
      <c r="AK1392" s="1">
        <v>101250</v>
      </c>
      <c r="AL1392" s="2">
        <v>92045</v>
      </c>
      <c r="AM1392" s="2">
        <v>9205</v>
      </c>
      <c r="AN1392" s="22">
        <v>101250</v>
      </c>
      <c r="AP1392" t="s">
        <v>84</v>
      </c>
      <c r="AQ1392">
        <v>3</v>
      </c>
      <c r="AR1392" t="s">
        <v>221</v>
      </c>
      <c r="AS1392" t="s">
        <v>1049</v>
      </c>
      <c r="AT1392" t="b">
        <v>0</v>
      </c>
      <c r="AU1392" t="s">
        <v>81</v>
      </c>
      <c r="AW1392" s="25" t="s">
        <v>222</v>
      </c>
      <c r="AY1392" t="s">
        <v>85</v>
      </c>
      <c r="AZ1392" t="b">
        <v>0</v>
      </c>
      <c r="BE1392" t="b">
        <v>0</v>
      </c>
      <c r="BF1392" t="b">
        <v>0</v>
      </c>
      <c r="BI1392">
        <v>0</v>
      </c>
      <c r="BJ1392" s="20">
        <v>0</v>
      </c>
      <c r="BK1392" s="23">
        <v>101250</v>
      </c>
      <c r="BP1392" t="s">
        <v>181</v>
      </c>
      <c r="BS1392">
        <v>0</v>
      </c>
      <c r="BW1392" s="24" t="str">
        <f ca="1">VLOOKUP(BX1392,Data!B:D,3,0)</f>
        <v>김화니</v>
      </c>
      <c r="BX1392" s="24" t="str">
        <f>IFERROR(VLOOKUP(M1392, 할인점점포등록!E:I, 5, 0), M1392)</f>
        <v>광주태전</v>
      </c>
    </row>
    <row r="1393" spans="3:76" ht="16.5" customHeight="1" x14ac:dyDescent="0.3">
      <c r="C1393" t="b">
        <v>1</v>
      </c>
      <c r="E1393" t="s">
        <v>211</v>
      </c>
      <c r="F1393">
        <v>202610160007</v>
      </c>
      <c r="G1393" s="21">
        <v>46311</v>
      </c>
      <c r="H1393" t="s">
        <v>82</v>
      </c>
      <c r="I1393" t="s">
        <v>83</v>
      </c>
      <c r="J1393" s="20" t="s">
        <v>212</v>
      </c>
      <c r="K1393" s="20" t="s">
        <v>213</v>
      </c>
      <c r="L1393" t="s">
        <v>501</v>
      </c>
      <c r="M1393" s="20" t="s">
        <v>501</v>
      </c>
      <c r="O1393" t="s">
        <v>502</v>
      </c>
      <c r="P1393" t="s">
        <v>501</v>
      </c>
      <c r="R1393" t="b">
        <v>0</v>
      </c>
      <c r="S1393" t="s">
        <v>394</v>
      </c>
      <c r="T1393" t="s">
        <v>395</v>
      </c>
      <c r="U1393">
        <v>30</v>
      </c>
      <c r="V1393" t="s">
        <v>234</v>
      </c>
      <c r="W1393" t="s">
        <v>235</v>
      </c>
      <c r="X1393" t="s">
        <v>236</v>
      </c>
      <c r="Z1393" t="s">
        <v>84</v>
      </c>
      <c r="AA1393" s="1">
        <v>3750</v>
      </c>
      <c r="AB1393" s="1">
        <v>3375</v>
      </c>
      <c r="AC1393">
        <v>5</v>
      </c>
      <c r="AD1393" t="b">
        <v>1</v>
      </c>
      <c r="AE1393">
        <v>10</v>
      </c>
      <c r="AF1393" t="s">
        <v>9</v>
      </c>
      <c r="AG1393">
        <v>1</v>
      </c>
      <c r="AH1393" s="1">
        <v>3375</v>
      </c>
      <c r="AI1393" s="1">
        <v>15341</v>
      </c>
      <c r="AJ1393" s="1">
        <v>1534</v>
      </c>
      <c r="AK1393" s="1">
        <v>16875</v>
      </c>
      <c r="AL1393" s="2">
        <v>15341</v>
      </c>
      <c r="AM1393" s="2">
        <v>1534</v>
      </c>
      <c r="AN1393" s="22">
        <v>16875</v>
      </c>
      <c r="AP1393" t="s">
        <v>84</v>
      </c>
      <c r="AQ1393">
        <v>5</v>
      </c>
      <c r="AR1393" t="s">
        <v>221</v>
      </c>
      <c r="AS1393" t="s">
        <v>396</v>
      </c>
      <c r="AT1393" t="b">
        <v>0</v>
      </c>
      <c r="AU1393" t="s">
        <v>81</v>
      </c>
      <c r="AW1393" s="25" t="s">
        <v>222</v>
      </c>
      <c r="AY1393" t="s">
        <v>85</v>
      </c>
      <c r="AZ1393" t="b">
        <v>0</v>
      </c>
      <c r="BE1393" t="b">
        <v>0</v>
      </c>
      <c r="BF1393" t="b">
        <v>0</v>
      </c>
      <c r="BI1393">
        <v>0</v>
      </c>
      <c r="BJ1393" s="20">
        <v>0</v>
      </c>
      <c r="BK1393" s="23">
        <v>16875</v>
      </c>
      <c r="BP1393" t="s">
        <v>181</v>
      </c>
      <c r="BS1393">
        <v>0</v>
      </c>
      <c r="BW1393" s="24" t="str">
        <f ca="1">VLOOKUP(BX1393,Data!B:D,3,0)</f>
        <v>김화니</v>
      </c>
      <c r="BX1393" s="24" t="str">
        <f>IFERROR(VLOOKUP(M1393, 할인점점포등록!E:I, 5, 0), M1393)</f>
        <v>광주태전</v>
      </c>
    </row>
    <row r="1394" spans="3:76" ht="16.5" customHeight="1" x14ac:dyDescent="0.3">
      <c r="C1394" t="b">
        <v>1</v>
      </c>
      <c r="E1394" t="s">
        <v>211</v>
      </c>
      <c r="F1394">
        <v>202610160007</v>
      </c>
      <c r="G1394" s="21">
        <v>46311</v>
      </c>
      <c r="H1394" t="s">
        <v>82</v>
      </c>
      <c r="I1394" t="s">
        <v>83</v>
      </c>
      <c r="J1394" s="20" t="s">
        <v>212</v>
      </c>
      <c r="K1394" s="20" t="s">
        <v>213</v>
      </c>
      <c r="L1394" t="s">
        <v>501</v>
      </c>
      <c r="M1394" s="20" t="s">
        <v>501</v>
      </c>
      <c r="O1394" t="s">
        <v>502</v>
      </c>
      <c r="P1394" t="s">
        <v>501</v>
      </c>
      <c r="R1394" t="b">
        <v>0</v>
      </c>
      <c r="S1394" t="s">
        <v>238</v>
      </c>
      <c r="T1394" t="s">
        <v>233</v>
      </c>
      <c r="U1394">
        <v>90</v>
      </c>
      <c r="V1394" t="s">
        <v>234</v>
      </c>
      <c r="W1394" t="s">
        <v>235</v>
      </c>
      <c r="X1394" t="s">
        <v>236</v>
      </c>
      <c r="Z1394" t="s">
        <v>84</v>
      </c>
      <c r="AA1394" s="1">
        <v>63000</v>
      </c>
      <c r="AB1394" s="1">
        <v>56700</v>
      </c>
      <c r="AC1394">
        <v>5</v>
      </c>
      <c r="AD1394" t="b">
        <v>1</v>
      </c>
      <c r="AE1394">
        <v>10</v>
      </c>
      <c r="AF1394" t="s">
        <v>9</v>
      </c>
      <c r="AG1394">
        <v>1</v>
      </c>
      <c r="AH1394" s="1">
        <v>56700</v>
      </c>
      <c r="AI1394" s="1">
        <v>257727</v>
      </c>
      <c r="AJ1394" s="1">
        <v>25773</v>
      </c>
      <c r="AK1394" s="1">
        <v>283500</v>
      </c>
      <c r="AL1394" s="2">
        <v>257727</v>
      </c>
      <c r="AM1394" s="2">
        <v>25773</v>
      </c>
      <c r="AN1394" s="22">
        <v>283500</v>
      </c>
      <c r="AP1394" t="s">
        <v>84</v>
      </c>
      <c r="AQ1394">
        <v>5</v>
      </c>
      <c r="AR1394" t="s">
        <v>221</v>
      </c>
      <c r="AS1394" t="s">
        <v>239</v>
      </c>
      <c r="AT1394" t="b">
        <v>0</v>
      </c>
      <c r="AU1394" t="s">
        <v>81</v>
      </c>
      <c r="AW1394" s="25" t="s">
        <v>222</v>
      </c>
      <c r="AY1394" t="s">
        <v>85</v>
      </c>
      <c r="AZ1394" t="b">
        <v>0</v>
      </c>
      <c r="BE1394" t="b">
        <v>0</v>
      </c>
      <c r="BF1394" t="b">
        <v>0</v>
      </c>
      <c r="BI1394">
        <v>0</v>
      </c>
      <c r="BJ1394" s="20">
        <v>0</v>
      </c>
      <c r="BK1394" s="23">
        <v>283500</v>
      </c>
      <c r="BP1394" t="s">
        <v>181</v>
      </c>
      <c r="BS1394">
        <v>0</v>
      </c>
      <c r="BW1394" s="24" t="str">
        <f ca="1">VLOOKUP(BX1394,Data!B:D,3,0)</f>
        <v>김화니</v>
      </c>
      <c r="BX1394" s="24" t="str">
        <f>IFERROR(VLOOKUP(M1394, 할인점점포등록!E:I, 5, 0), M1394)</f>
        <v>광주태전</v>
      </c>
    </row>
    <row r="1395" spans="3:76" ht="16.5" customHeight="1" x14ac:dyDescent="0.3">
      <c r="C1395" t="b">
        <v>1</v>
      </c>
      <c r="E1395" t="s">
        <v>211</v>
      </c>
      <c r="F1395">
        <v>202610160007</v>
      </c>
      <c r="G1395" s="21">
        <v>46311</v>
      </c>
      <c r="H1395" t="s">
        <v>82</v>
      </c>
      <c r="I1395" t="s">
        <v>83</v>
      </c>
      <c r="J1395" s="20" t="s">
        <v>212</v>
      </c>
      <c r="K1395" s="20" t="s">
        <v>213</v>
      </c>
      <c r="L1395" t="s">
        <v>501</v>
      </c>
      <c r="M1395" s="20" t="s">
        <v>501</v>
      </c>
      <c r="O1395" t="s">
        <v>502</v>
      </c>
      <c r="P1395" t="s">
        <v>501</v>
      </c>
      <c r="R1395" t="b">
        <v>0</v>
      </c>
      <c r="S1395" t="s">
        <v>298</v>
      </c>
      <c r="T1395" t="s">
        <v>299</v>
      </c>
      <c r="U1395">
        <v>30</v>
      </c>
      <c r="V1395" t="s">
        <v>86</v>
      </c>
      <c r="W1395" t="s">
        <v>283</v>
      </c>
      <c r="X1395" t="s">
        <v>284</v>
      </c>
      <c r="Z1395" t="s">
        <v>84</v>
      </c>
      <c r="AA1395" s="1">
        <v>11190</v>
      </c>
      <c r="AB1395" s="1">
        <v>10071</v>
      </c>
      <c r="AC1395">
        <v>5</v>
      </c>
      <c r="AD1395" t="b">
        <v>1</v>
      </c>
      <c r="AE1395">
        <v>10</v>
      </c>
      <c r="AF1395" t="s">
        <v>9</v>
      </c>
      <c r="AG1395">
        <v>1</v>
      </c>
      <c r="AH1395" s="1">
        <v>10071</v>
      </c>
      <c r="AI1395" s="1">
        <v>45777</v>
      </c>
      <c r="AJ1395" s="1">
        <v>4578</v>
      </c>
      <c r="AK1395" s="1">
        <v>50355</v>
      </c>
      <c r="AL1395" s="2">
        <v>45777</v>
      </c>
      <c r="AM1395" s="2">
        <v>4578</v>
      </c>
      <c r="AN1395" s="22">
        <v>50355</v>
      </c>
      <c r="AP1395" t="s">
        <v>84</v>
      </c>
      <c r="AQ1395">
        <v>5</v>
      </c>
      <c r="AR1395" t="s">
        <v>221</v>
      </c>
      <c r="AS1395">
        <v>26001</v>
      </c>
      <c r="AT1395" t="b">
        <v>0</v>
      </c>
      <c r="AU1395" t="s">
        <v>81</v>
      </c>
      <c r="AW1395" s="25" t="s">
        <v>222</v>
      </c>
      <c r="AY1395" t="s">
        <v>85</v>
      </c>
      <c r="AZ1395" t="b">
        <v>0</v>
      </c>
      <c r="BE1395" t="b">
        <v>0</v>
      </c>
      <c r="BF1395" t="b">
        <v>0</v>
      </c>
      <c r="BI1395">
        <v>0</v>
      </c>
      <c r="BJ1395" s="20">
        <v>0</v>
      </c>
      <c r="BK1395" s="23">
        <v>50355</v>
      </c>
      <c r="BP1395" t="s">
        <v>86</v>
      </c>
      <c r="BS1395">
        <v>0</v>
      </c>
      <c r="BW1395" s="24" t="str">
        <f ca="1">VLOOKUP(BX1395,Data!B:D,3,0)</f>
        <v>김화니</v>
      </c>
      <c r="BX1395" s="24" t="str">
        <f>IFERROR(VLOOKUP(M1395, 할인점점포등록!E:I, 5, 0), M1395)</f>
        <v>광주태전</v>
      </c>
    </row>
    <row r="1396" spans="3:76" ht="16.5" customHeight="1" x14ac:dyDescent="0.3">
      <c r="C1396" t="b">
        <v>1</v>
      </c>
      <c r="E1396" t="s">
        <v>211</v>
      </c>
      <c r="F1396">
        <v>202610160007</v>
      </c>
      <c r="G1396" s="21">
        <v>46311</v>
      </c>
      <c r="H1396" t="s">
        <v>82</v>
      </c>
      <c r="I1396" t="s">
        <v>83</v>
      </c>
      <c r="J1396" s="20" t="s">
        <v>212</v>
      </c>
      <c r="K1396" s="20" t="s">
        <v>213</v>
      </c>
      <c r="L1396" t="s">
        <v>501</v>
      </c>
      <c r="M1396" s="20" t="s">
        <v>501</v>
      </c>
      <c r="O1396" t="s">
        <v>502</v>
      </c>
      <c r="P1396" t="s">
        <v>501</v>
      </c>
      <c r="R1396" t="b">
        <v>0</v>
      </c>
      <c r="S1396" t="s">
        <v>379</v>
      </c>
      <c r="T1396" t="s">
        <v>299</v>
      </c>
      <c r="U1396">
        <v>100</v>
      </c>
      <c r="V1396" t="s">
        <v>86</v>
      </c>
      <c r="W1396" t="s">
        <v>283</v>
      </c>
      <c r="X1396" t="s">
        <v>284</v>
      </c>
      <c r="Z1396" t="s">
        <v>84</v>
      </c>
      <c r="AA1396" s="1">
        <v>37300</v>
      </c>
      <c r="AB1396" s="1">
        <v>33570</v>
      </c>
      <c r="AC1396">
        <v>5</v>
      </c>
      <c r="AD1396" t="b">
        <v>1</v>
      </c>
      <c r="AE1396">
        <v>10</v>
      </c>
      <c r="AF1396" t="s">
        <v>9</v>
      </c>
      <c r="AG1396">
        <v>1</v>
      </c>
      <c r="AH1396" s="1">
        <v>33570</v>
      </c>
      <c r="AI1396" s="1">
        <v>152591</v>
      </c>
      <c r="AJ1396" s="1">
        <v>15259</v>
      </c>
      <c r="AK1396" s="1">
        <v>167850</v>
      </c>
      <c r="AL1396" s="2">
        <v>152591</v>
      </c>
      <c r="AM1396" s="2">
        <v>15259</v>
      </c>
      <c r="AN1396" s="22">
        <v>167850</v>
      </c>
      <c r="AP1396" t="s">
        <v>84</v>
      </c>
      <c r="AQ1396">
        <v>5</v>
      </c>
      <c r="AR1396" t="s">
        <v>221</v>
      </c>
      <c r="AS1396">
        <v>26001</v>
      </c>
      <c r="AT1396" t="b">
        <v>0</v>
      </c>
      <c r="AU1396" t="s">
        <v>81</v>
      </c>
      <c r="AW1396" s="25" t="s">
        <v>222</v>
      </c>
      <c r="AY1396" t="s">
        <v>85</v>
      </c>
      <c r="AZ1396" t="b">
        <v>0</v>
      </c>
      <c r="BE1396" t="b">
        <v>0</v>
      </c>
      <c r="BF1396" t="b">
        <v>0</v>
      </c>
      <c r="BI1396">
        <v>0</v>
      </c>
      <c r="BJ1396" s="20">
        <v>0</v>
      </c>
      <c r="BK1396" s="23">
        <v>167850</v>
      </c>
      <c r="BP1396" t="s">
        <v>86</v>
      </c>
      <c r="BS1396">
        <v>0</v>
      </c>
      <c r="BW1396" s="24" t="str">
        <f ca="1">VLOOKUP(BX1396,Data!B:D,3,0)</f>
        <v>김화니</v>
      </c>
      <c r="BX1396" s="24" t="str">
        <f>IFERROR(VLOOKUP(M1396, 할인점점포등록!E:I, 5, 0), M1396)</f>
        <v>광주태전</v>
      </c>
    </row>
    <row r="1397" spans="3:76" ht="16.5" customHeight="1" x14ac:dyDescent="0.3">
      <c r="C1397" t="b">
        <v>1</v>
      </c>
      <c r="E1397" t="s">
        <v>211</v>
      </c>
      <c r="F1397">
        <v>202610160008</v>
      </c>
      <c r="G1397" s="21">
        <v>46311</v>
      </c>
      <c r="H1397" t="s">
        <v>82</v>
      </c>
      <c r="I1397" t="s">
        <v>83</v>
      </c>
      <c r="J1397" s="20" t="s">
        <v>212</v>
      </c>
      <c r="K1397" s="20" t="s">
        <v>213</v>
      </c>
      <c r="L1397" t="s">
        <v>509</v>
      </c>
      <c r="M1397" s="20" t="s">
        <v>509</v>
      </c>
      <c r="O1397" t="s">
        <v>510</v>
      </c>
      <c r="P1397" t="s">
        <v>560</v>
      </c>
      <c r="R1397" t="b">
        <v>0</v>
      </c>
      <c r="S1397" t="s">
        <v>294</v>
      </c>
      <c r="T1397" t="s">
        <v>295</v>
      </c>
      <c r="U1397">
        <v>21</v>
      </c>
      <c r="V1397" t="s">
        <v>218</v>
      </c>
      <c r="W1397" t="s">
        <v>219</v>
      </c>
      <c r="X1397" t="s">
        <v>225</v>
      </c>
      <c r="Z1397" t="s">
        <v>84</v>
      </c>
      <c r="AA1397" s="1">
        <v>25200</v>
      </c>
      <c r="AB1397" s="1">
        <v>22680</v>
      </c>
      <c r="AC1397">
        <v>50</v>
      </c>
      <c r="AD1397" t="b">
        <v>1</v>
      </c>
      <c r="AE1397">
        <v>10</v>
      </c>
      <c r="AF1397" t="s">
        <v>9</v>
      </c>
      <c r="AG1397">
        <v>1</v>
      </c>
      <c r="AH1397" s="1">
        <v>22680</v>
      </c>
      <c r="AI1397" s="1">
        <v>1030909</v>
      </c>
      <c r="AJ1397" s="1">
        <v>103091</v>
      </c>
      <c r="AK1397" s="1">
        <v>1134000</v>
      </c>
      <c r="AL1397" s="2">
        <v>1030909</v>
      </c>
      <c r="AM1397" s="2">
        <v>103091</v>
      </c>
      <c r="AN1397" s="22">
        <v>1134000</v>
      </c>
      <c r="AP1397" t="s">
        <v>84</v>
      </c>
      <c r="AQ1397">
        <v>50</v>
      </c>
      <c r="AR1397" t="s">
        <v>221</v>
      </c>
      <c r="AS1397">
        <v>26005</v>
      </c>
      <c r="AT1397" t="b">
        <v>0</v>
      </c>
      <c r="AU1397" t="s">
        <v>81</v>
      </c>
      <c r="AW1397" s="25" t="s">
        <v>222</v>
      </c>
      <c r="AY1397" t="s">
        <v>85</v>
      </c>
      <c r="AZ1397" t="b">
        <v>0</v>
      </c>
      <c r="BE1397" t="b">
        <v>0</v>
      </c>
      <c r="BF1397" t="b">
        <v>0</v>
      </c>
      <c r="BI1397">
        <v>0</v>
      </c>
      <c r="BJ1397" s="20">
        <v>0</v>
      </c>
      <c r="BK1397" s="23">
        <v>1134000</v>
      </c>
      <c r="BP1397" t="s">
        <v>181</v>
      </c>
      <c r="BS1397">
        <v>0</v>
      </c>
      <c r="BW1397" s="24" t="str">
        <f ca="1">VLOOKUP(BX1397,Data!B:D,3,0)</f>
        <v>김화니</v>
      </c>
      <c r="BX1397" s="24" t="str">
        <f>IFERROR(VLOOKUP(M1397, 할인점점포등록!E:I, 5, 0), M1397)</f>
        <v>인천약품</v>
      </c>
    </row>
    <row r="1398" spans="3:76" ht="16.5" customHeight="1" x14ac:dyDescent="0.3">
      <c r="C1398" t="b">
        <v>1</v>
      </c>
      <c r="E1398" t="s">
        <v>211</v>
      </c>
      <c r="F1398">
        <v>202610160008</v>
      </c>
      <c r="G1398" s="21">
        <v>46311</v>
      </c>
      <c r="H1398" t="s">
        <v>82</v>
      </c>
      <c r="I1398" t="s">
        <v>83</v>
      </c>
      <c r="J1398" s="20" t="s">
        <v>212</v>
      </c>
      <c r="K1398" s="20" t="s">
        <v>213</v>
      </c>
      <c r="L1398" t="s">
        <v>509</v>
      </c>
      <c r="M1398" s="20" t="s">
        <v>509</v>
      </c>
      <c r="O1398" t="s">
        <v>510</v>
      </c>
      <c r="P1398" t="s">
        <v>560</v>
      </c>
      <c r="R1398" t="b">
        <v>0</v>
      </c>
      <c r="S1398" t="s">
        <v>433</v>
      </c>
      <c r="T1398" t="s">
        <v>434</v>
      </c>
      <c r="U1398">
        <v>30</v>
      </c>
      <c r="V1398" t="s">
        <v>234</v>
      </c>
      <c r="W1398" t="s">
        <v>235</v>
      </c>
      <c r="X1398" t="s">
        <v>236</v>
      </c>
      <c r="Z1398" t="s">
        <v>84</v>
      </c>
      <c r="AA1398" s="1">
        <v>17760</v>
      </c>
      <c r="AB1398" s="1">
        <v>15984</v>
      </c>
      <c r="AC1398">
        <v>30</v>
      </c>
      <c r="AD1398" t="b">
        <v>1</v>
      </c>
      <c r="AE1398">
        <v>10</v>
      </c>
      <c r="AF1398" t="s">
        <v>9</v>
      </c>
      <c r="AG1398">
        <v>1</v>
      </c>
      <c r="AH1398" s="1">
        <v>15984</v>
      </c>
      <c r="AI1398" s="1">
        <v>435927</v>
      </c>
      <c r="AJ1398" s="1">
        <v>43593</v>
      </c>
      <c r="AK1398" s="1">
        <v>479520</v>
      </c>
      <c r="AL1398" s="2">
        <v>435927</v>
      </c>
      <c r="AM1398" s="2">
        <v>43593</v>
      </c>
      <c r="AN1398" s="22">
        <v>479520</v>
      </c>
      <c r="AP1398" t="s">
        <v>84</v>
      </c>
      <c r="AQ1398">
        <v>30</v>
      </c>
      <c r="AR1398" t="s">
        <v>221</v>
      </c>
      <c r="AS1398">
        <v>25001</v>
      </c>
      <c r="AT1398" t="b">
        <v>0</v>
      </c>
      <c r="AU1398" t="s">
        <v>81</v>
      </c>
      <c r="AW1398" s="25" t="s">
        <v>222</v>
      </c>
      <c r="AY1398" t="s">
        <v>85</v>
      </c>
      <c r="AZ1398" t="b">
        <v>0</v>
      </c>
      <c r="BE1398" t="b">
        <v>0</v>
      </c>
      <c r="BF1398" t="b">
        <v>0</v>
      </c>
      <c r="BI1398">
        <v>0</v>
      </c>
      <c r="BJ1398" s="23">
        <v>0</v>
      </c>
      <c r="BK1398" s="23">
        <v>479520</v>
      </c>
      <c r="BP1398" t="s">
        <v>181</v>
      </c>
      <c r="BS1398">
        <v>0</v>
      </c>
      <c r="BW1398" s="24" t="str">
        <f ca="1">VLOOKUP(BX1398,Data!B:D,3,0)</f>
        <v>김화니</v>
      </c>
      <c r="BX1398" s="24" t="str">
        <f>IFERROR(VLOOKUP(M1398, 할인점점포등록!E:I, 5, 0), M1398)</f>
        <v>인천약품</v>
      </c>
    </row>
    <row r="1399" spans="3:76" ht="16.5" customHeight="1" x14ac:dyDescent="0.3">
      <c r="C1399" t="b">
        <v>1</v>
      </c>
      <c r="E1399" t="s">
        <v>211</v>
      </c>
      <c r="F1399">
        <v>202610160008</v>
      </c>
      <c r="G1399" s="21">
        <v>46311</v>
      </c>
      <c r="H1399" t="s">
        <v>82</v>
      </c>
      <c r="I1399" t="s">
        <v>83</v>
      </c>
      <c r="J1399" s="20" t="s">
        <v>212</v>
      </c>
      <c r="K1399" s="20" t="s">
        <v>213</v>
      </c>
      <c r="L1399" t="s">
        <v>509</v>
      </c>
      <c r="M1399" s="20" t="s">
        <v>509</v>
      </c>
      <c r="O1399" t="s">
        <v>510</v>
      </c>
      <c r="P1399" t="s">
        <v>560</v>
      </c>
      <c r="R1399" t="b">
        <v>0</v>
      </c>
      <c r="S1399" t="s">
        <v>414</v>
      </c>
      <c r="T1399" t="s">
        <v>395</v>
      </c>
      <c r="U1399">
        <v>500</v>
      </c>
      <c r="V1399" t="s">
        <v>234</v>
      </c>
      <c r="W1399" t="s">
        <v>235</v>
      </c>
      <c r="X1399" t="s">
        <v>236</v>
      </c>
      <c r="Z1399" t="s">
        <v>84</v>
      </c>
      <c r="AA1399" s="1">
        <v>62500</v>
      </c>
      <c r="AB1399" s="1">
        <v>56250</v>
      </c>
      <c r="AC1399">
        <v>10</v>
      </c>
      <c r="AD1399" t="b">
        <v>1</v>
      </c>
      <c r="AE1399">
        <v>10</v>
      </c>
      <c r="AF1399" t="s">
        <v>9</v>
      </c>
      <c r="AG1399">
        <v>1</v>
      </c>
      <c r="AH1399" s="1">
        <v>56250</v>
      </c>
      <c r="AI1399" s="1">
        <v>511364</v>
      </c>
      <c r="AJ1399" s="1">
        <v>51136</v>
      </c>
      <c r="AK1399" s="1">
        <v>562500</v>
      </c>
      <c r="AL1399" s="2">
        <v>511364</v>
      </c>
      <c r="AM1399" s="2">
        <v>51136</v>
      </c>
      <c r="AN1399" s="22">
        <v>562500</v>
      </c>
      <c r="AP1399" t="s">
        <v>84</v>
      </c>
      <c r="AQ1399">
        <v>10</v>
      </c>
      <c r="AR1399" t="s">
        <v>221</v>
      </c>
      <c r="AS1399" t="s">
        <v>271</v>
      </c>
      <c r="AT1399" t="b">
        <v>0</v>
      </c>
      <c r="AU1399" t="s">
        <v>81</v>
      </c>
      <c r="AW1399" s="25" t="s">
        <v>222</v>
      </c>
      <c r="AY1399" t="s">
        <v>85</v>
      </c>
      <c r="AZ1399" t="b">
        <v>0</v>
      </c>
      <c r="BE1399" t="b">
        <v>0</v>
      </c>
      <c r="BF1399" t="b">
        <v>0</v>
      </c>
      <c r="BI1399">
        <v>0</v>
      </c>
      <c r="BJ1399" s="23">
        <v>0</v>
      </c>
      <c r="BK1399" s="23">
        <v>562500</v>
      </c>
      <c r="BP1399" t="s">
        <v>181</v>
      </c>
      <c r="BS1399">
        <v>0</v>
      </c>
      <c r="BW1399" s="24" t="str">
        <f ca="1">VLOOKUP(BX1399,Data!B:D,3,0)</f>
        <v>김화니</v>
      </c>
      <c r="BX1399" s="24" t="str">
        <f>IFERROR(VLOOKUP(M1399, 할인점점포등록!E:I, 5, 0), M1399)</f>
        <v>인천약품</v>
      </c>
    </row>
    <row r="1400" spans="3:76" ht="16.5" customHeight="1" x14ac:dyDescent="0.3">
      <c r="C1400" t="b">
        <v>1</v>
      </c>
      <c r="E1400" t="s">
        <v>211</v>
      </c>
      <c r="F1400">
        <v>202610160008</v>
      </c>
      <c r="G1400" s="21">
        <v>46311</v>
      </c>
      <c r="H1400" t="s">
        <v>82</v>
      </c>
      <c r="I1400" t="s">
        <v>83</v>
      </c>
      <c r="J1400" s="20" t="s">
        <v>212</v>
      </c>
      <c r="K1400" s="20" t="s">
        <v>213</v>
      </c>
      <c r="L1400" t="s">
        <v>509</v>
      </c>
      <c r="M1400" s="20" t="s">
        <v>509</v>
      </c>
      <c r="O1400" t="s">
        <v>510</v>
      </c>
      <c r="P1400" t="s">
        <v>560</v>
      </c>
      <c r="R1400" t="b">
        <v>0</v>
      </c>
      <c r="S1400" t="s">
        <v>216</v>
      </c>
      <c r="T1400" t="s">
        <v>217</v>
      </c>
      <c r="U1400">
        <v>90</v>
      </c>
      <c r="V1400" t="s">
        <v>218</v>
      </c>
      <c r="W1400" t="s">
        <v>219</v>
      </c>
      <c r="X1400" t="s">
        <v>220</v>
      </c>
      <c r="Z1400" t="s">
        <v>84</v>
      </c>
      <c r="AA1400" s="1">
        <v>36000</v>
      </c>
      <c r="AB1400" s="1">
        <v>32400</v>
      </c>
      <c r="AC1400">
        <v>10</v>
      </c>
      <c r="AD1400" t="b">
        <v>1</v>
      </c>
      <c r="AE1400">
        <v>10</v>
      </c>
      <c r="AF1400" t="s">
        <v>9</v>
      </c>
      <c r="AG1400">
        <v>1</v>
      </c>
      <c r="AH1400" s="1">
        <v>32400</v>
      </c>
      <c r="AI1400" s="1">
        <v>294545</v>
      </c>
      <c r="AJ1400" s="1">
        <v>29455</v>
      </c>
      <c r="AK1400" s="1">
        <v>324000</v>
      </c>
      <c r="AL1400" s="2">
        <v>294545</v>
      </c>
      <c r="AM1400" s="2">
        <v>29455</v>
      </c>
      <c r="AN1400" s="22">
        <v>324000</v>
      </c>
      <c r="AP1400" t="s">
        <v>84</v>
      </c>
      <c r="AQ1400">
        <v>10</v>
      </c>
      <c r="AR1400" t="s">
        <v>221</v>
      </c>
      <c r="AS1400">
        <v>26004</v>
      </c>
      <c r="AT1400" t="b">
        <v>0</v>
      </c>
      <c r="AU1400" t="s">
        <v>81</v>
      </c>
      <c r="AW1400" s="25" t="s">
        <v>222</v>
      </c>
      <c r="AY1400" t="s">
        <v>85</v>
      </c>
      <c r="AZ1400" t="b">
        <v>0</v>
      </c>
      <c r="BE1400" t="b">
        <v>0</v>
      </c>
      <c r="BF1400" t="b">
        <v>0</v>
      </c>
      <c r="BI1400">
        <v>0</v>
      </c>
      <c r="BJ1400" s="23">
        <v>0</v>
      </c>
      <c r="BK1400" s="23">
        <v>324000</v>
      </c>
      <c r="BP1400" t="s">
        <v>181</v>
      </c>
      <c r="BS1400">
        <v>0</v>
      </c>
      <c r="BW1400" s="24" t="str">
        <f ca="1">VLOOKUP(BX1400,Data!B:D,3,0)</f>
        <v>김화니</v>
      </c>
      <c r="BX1400" s="24" t="str">
        <f>IFERROR(VLOOKUP(M1400, 할인점점포등록!E:I, 5, 0), M1400)</f>
        <v>인천약품</v>
      </c>
    </row>
    <row r="1401" spans="3:76" ht="16.5" customHeight="1" x14ac:dyDescent="0.3">
      <c r="C1401" t="b">
        <v>1</v>
      </c>
      <c r="E1401" t="s">
        <v>211</v>
      </c>
      <c r="F1401">
        <v>202610160008</v>
      </c>
      <c r="G1401" s="21">
        <v>46311</v>
      </c>
      <c r="H1401" t="s">
        <v>82</v>
      </c>
      <c r="I1401" t="s">
        <v>83</v>
      </c>
      <c r="J1401" s="20" t="s">
        <v>212</v>
      </c>
      <c r="K1401" s="20" t="s">
        <v>213</v>
      </c>
      <c r="L1401" t="s">
        <v>509</v>
      </c>
      <c r="M1401" s="20" t="s">
        <v>509</v>
      </c>
      <c r="O1401" t="s">
        <v>510</v>
      </c>
      <c r="P1401" t="s">
        <v>560</v>
      </c>
      <c r="R1401" t="b">
        <v>0</v>
      </c>
      <c r="S1401" t="s">
        <v>321</v>
      </c>
      <c r="T1401" t="s">
        <v>322</v>
      </c>
      <c r="U1401">
        <v>100</v>
      </c>
      <c r="V1401" t="s">
        <v>86</v>
      </c>
      <c r="W1401" t="s">
        <v>283</v>
      </c>
      <c r="X1401" t="s">
        <v>284</v>
      </c>
      <c r="Z1401" t="s">
        <v>84</v>
      </c>
      <c r="AA1401" s="1">
        <v>16800</v>
      </c>
      <c r="AB1401" s="1">
        <v>15120</v>
      </c>
      <c r="AC1401">
        <v>10</v>
      </c>
      <c r="AD1401" t="b">
        <v>1</v>
      </c>
      <c r="AE1401">
        <v>10</v>
      </c>
      <c r="AF1401" t="s">
        <v>9</v>
      </c>
      <c r="AG1401">
        <v>1</v>
      </c>
      <c r="AH1401" s="1">
        <v>15120</v>
      </c>
      <c r="AI1401" s="1">
        <v>137455</v>
      </c>
      <c r="AJ1401" s="1">
        <v>13745</v>
      </c>
      <c r="AK1401" s="1">
        <v>151200</v>
      </c>
      <c r="AL1401" s="2">
        <v>137455</v>
      </c>
      <c r="AM1401" s="2">
        <v>13745</v>
      </c>
      <c r="AN1401" s="22">
        <v>151200</v>
      </c>
      <c r="AP1401" t="s">
        <v>84</v>
      </c>
      <c r="AQ1401">
        <v>10</v>
      </c>
      <c r="AR1401" t="s">
        <v>221</v>
      </c>
      <c r="AS1401">
        <v>24001</v>
      </c>
      <c r="AT1401" t="b">
        <v>0</v>
      </c>
      <c r="AU1401" t="s">
        <v>81</v>
      </c>
      <c r="AW1401" s="25" t="s">
        <v>222</v>
      </c>
      <c r="AY1401" t="s">
        <v>85</v>
      </c>
      <c r="AZ1401" t="b">
        <v>0</v>
      </c>
      <c r="BE1401" t="b">
        <v>0</v>
      </c>
      <c r="BF1401" t="b">
        <v>0</v>
      </c>
      <c r="BI1401">
        <v>0</v>
      </c>
      <c r="BJ1401" s="20">
        <v>0</v>
      </c>
      <c r="BK1401" s="23">
        <v>151200</v>
      </c>
      <c r="BP1401" t="s">
        <v>86</v>
      </c>
      <c r="BS1401">
        <v>0</v>
      </c>
      <c r="BW1401" s="24" t="str">
        <f ca="1">VLOOKUP(BX1401,Data!B:D,3,0)</f>
        <v>김화니</v>
      </c>
      <c r="BX1401" s="24" t="str">
        <f>IFERROR(VLOOKUP(M1401, 할인점점포등록!E:I, 5, 0), M1401)</f>
        <v>인천약품</v>
      </c>
    </row>
    <row r="1402" spans="3:76" ht="16.5" customHeight="1" x14ac:dyDescent="0.3">
      <c r="C1402" t="b">
        <v>1</v>
      </c>
      <c r="E1402" t="s">
        <v>211</v>
      </c>
      <c r="F1402">
        <v>202610160009</v>
      </c>
      <c r="G1402" s="21">
        <v>46311</v>
      </c>
      <c r="H1402" t="s">
        <v>82</v>
      </c>
      <c r="I1402" t="s">
        <v>83</v>
      </c>
      <c r="J1402" s="20" t="s">
        <v>212</v>
      </c>
      <c r="K1402" s="20" t="s">
        <v>213</v>
      </c>
      <c r="L1402" t="s">
        <v>557</v>
      </c>
      <c r="M1402" s="20" t="s">
        <v>557</v>
      </c>
      <c r="O1402" t="s">
        <v>558</v>
      </c>
      <c r="P1402" t="s">
        <v>557</v>
      </c>
      <c r="R1402" t="b">
        <v>0</v>
      </c>
      <c r="S1402" t="s">
        <v>321</v>
      </c>
      <c r="T1402" t="s">
        <v>322</v>
      </c>
      <c r="U1402">
        <v>100</v>
      </c>
      <c r="V1402" t="s">
        <v>86</v>
      </c>
      <c r="W1402" t="s">
        <v>283</v>
      </c>
      <c r="X1402" t="s">
        <v>284</v>
      </c>
      <c r="Z1402" t="s">
        <v>84</v>
      </c>
      <c r="AA1402" s="1">
        <v>16800</v>
      </c>
      <c r="AB1402" s="1">
        <v>15120</v>
      </c>
      <c r="AC1402">
        <v>5</v>
      </c>
      <c r="AD1402" t="b">
        <v>1</v>
      </c>
      <c r="AE1402">
        <v>10</v>
      </c>
      <c r="AF1402" t="s">
        <v>9</v>
      </c>
      <c r="AG1402">
        <v>1</v>
      </c>
      <c r="AH1402" s="1">
        <v>15120</v>
      </c>
      <c r="AI1402" s="1">
        <v>68727</v>
      </c>
      <c r="AJ1402" s="1">
        <v>6873</v>
      </c>
      <c r="AK1402" s="1">
        <v>75600</v>
      </c>
      <c r="AL1402" s="2">
        <v>68727</v>
      </c>
      <c r="AM1402" s="2">
        <v>6873</v>
      </c>
      <c r="AN1402" s="22">
        <v>75600</v>
      </c>
      <c r="AP1402" t="s">
        <v>84</v>
      </c>
      <c r="AQ1402">
        <v>5</v>
      </c>
      <c r="AR1402" t="s">
        <v>221</v>
      </c>
      <c r="AS1402">
        <v>24001</v>
      </c>
      <c r="AT1402" t="b">
        <v>0</v>
      </c>
      <c r="AU1402" t="s">
        <v>81</v>
      </c>
      <c r="AW1402" s="25" t="s">
        <v>222</v>
      </c>
      <c r="AY1402" t="s">
        <v>85</v>
      </c>
      <c r="AZ1402" t="b">
        <v>0</v>
      </c>
      <c r="BE1402" t="b">
        <v>0</v>
      </c>
      <c r="BF1402" t="b">
        <v>0</v>
      </c>
      <c r="BI1402">
        <v>0</v>
      </c>
      <c r="BJ1402" s="23">
        <v>0</v>
      </c>
      <c r="BK1402" s="23">
        <v>75600</v>
      </c>
      <c r="BP1402" t="s">
        <v>86</v>
      </c>
      <c r="BS1402">
        <v>0</v>
      </c>
      <c r="BW1402" s="24" t="str">
        <f ca="1">VLOOKUP(BX1402,Data!B:D,3,0)</f>
        <v>김화니</v>
      </c>
      <c r="BX1402" s="24" t="str">
        <f>IFERROR(VLOOKUP(M1402, 할인점점포등록!E:I, 5, 0), M1402)</f>
        <v>유진약품</v>
      </c>
    </row>
    <row r="1403" spans="3:76" ht="16.5" customHeight="1" x14ac:dyDescent="0.3">
      <c r="C1403" t="b">
        <v>1</v>
      </c>
      <c r="E1403" t="s">
        <v>211</v>
      </c>
      <c r="F1403">
        <v>202610160009</v>
      </c>
      <c r="G1403" s="21">
        <v>46311</v>
      </c>
      <c r="H1403" t="s">
        <v>82</v>
      </c>
      <c r="I1403" t="s">
        <v>83</v>
      </c>
      <c r="J1403" s="20" t="s">
        <v>212</v>
      </c>
      <c r="K1403" s="20" t="s">
        <v>213</v>
      </c>
      <c r="L1403" t="s">
        <v>557</v>
      </c>
      <c r="M1403" s="20" t="s">
        <v>557</v>
      </c>
      <c r="O1403" t="s">
        <v>558</v>
      </c>
      <c r="P1403" t="s">
        <v>557</v>
      </c>
      <c r="R1403" t="b">
        <v>0</v>
      </c>
      <c r="S1403" t="s">
        <v>294</v>
      </c>
      <c r="T1403" t="s">
        <v>295</v>
      </c>
      <c r="U1403">
        <v>21</v>
      </c>
      <c r="V1403" t="s">
        <v>218</v>
      </c>
      <c r="W1403" t="s">
        <v>219</v>
      </c>
      <c r="X1403" t="s">
        <v>225</v>
      </c>
      <c r="Z1403" t="s">
        <v>84</v>
      </c>
      <c r="AA1403" s="1">
        <v>25200</v>
      </c>
      <c r="AB1403" s="1">
        <v>22680</v>
      </c>
      <c r="AC1403">
        <v>150</v>
      </c>
      <c r="AD1403" t="b">
        <v>1</v>
      </c>
      <c r="AE1403">
        <v>10</v>
      </c>
      <c r="AF1403" t="s">
        <v>9</v>
      </c>
      <c r="AG1403">
        <v>1</v>
      </c>
      <c r="AH1403" s="1">
        <v>22680</v>
      </c>
      <c r="AI1403" s="1">
        <v>3092727</v>
      </c>
      <c r="AJ1403" s="1">
        <v>309273</v>
      </c>
      <c r="AK1403" s="1">
        <v>3402000</v>
      </c>
      <c r="AL1403" s="2">
        <v>3092727</v>
      </c>
      <c r="AM1403" s="2">
        <v>309273</v>
      </c>
      <c r="AN1403" s="22">
        <v>3402000</v>
      </c>
      <c r="AP1403" t="s">
        <v>84</v>
      </c>
      <c r="AQ1403">
        <v>150</v>
      </c>
      <c r="AR1403" t="s">
        <v>221</v>
      </c>
      <c r="AS1403">
        <v>26005</v>
      </c>
      <c r="AT1403" t="b">
        <v>0</v>
      </c>
      <c r="AU1403" t="s">
        <v>81</v>
      </c>
      <c r="AW1403" s="25" t="s">
        <v>222</v>
      </c>
      <c r="AY1403" t="s">
        <v>85</v>
      </c>
      <c r="AZ1403" t="b">
        <v>0</v>
      </c>
      <c r="BE1403" t="b">
        <v>0</v>
      </c>
      <c r="BF1403" t="b">
        <v>0</v>
      </c>
      <c r="BI1403">
        <v>0</v>
      </c>
      <c r="BJ1403" s="23">
        <v>0</v>
      </c>
      <c r="BK1403" s="23">
        <v>3402000</v>
      </c>
      <c r="BP1403" t="s">
        <v>181</v>
      </c>
      <c r="BS1403">
        <v>0</v>
      </c>
      <c r="BW1403" s="24" t="str">
        <f ca="1">VLOOKUP(BX1403,Data!B:D,3,0)</f>
        <v>김화니</v>
      </c>
      <c r="BX1403" s="24" t="str">
        <f>IFERROR(VLOOKUP(M1403, 할인점점포등록!E:I, 5, 0), M1403)</f>
        <v>유진약품</v>
      </c>
    </row>
    <row r="1404" spans="3:76" ht="16.5" customHeight="1" x14ac:dyDescent="0.3">
      <c r="C1404" t="b">
        <v>1</v>
      </c>
      <c r="E1404" t="s">
        <v>211</v>
      </c>
      <c r="F1404">
        <v>202610160009</v>
      </c>
      <c r="G1404" s="21">
        <v>46311</v>
      </c>
      <c r="H1404" t="s">
        <v>82</v>
      </c>
      <c r="I1404" t="s">
        <v>83</v>
      </c>
      <c r="J1404" s="20" t="s">
        <v>212</v>
      </c>
      <c r="K1404" s="20" t="s">
        <v>213</v>
      </c>
      <c r="L1404" t="s">
        <v>557</v>
      </c>
      <c r="M1404" s="20" t="s">
        <v>557</v>
      </c>
      <c r="O1404" t="s">
        <v>558</v>
      </c>
      <c r="P1404" t="s">
        <v>557</v>
      </c>
      <c r="R1404" t="b">
        <v>0</v>
      </c>
      <c r="S1404" t="s">
        <v>245</v>
      </c>
      <c r="T1404" t="s">
        <v>246</v>
      </c>
      <c r="U1404">
        <v>300</v>
      </c>
      <c r="V1404" t="s">
        <v>218</v>
      </c>
      <c r="W1404" t="s">
        <v>219</v>
      </c>
      <c r="X1404" t="s">
        <v>225</v>
      </c>
      <c r="Z1404" t="s">
        <v>84</v>
      </c>
      <c r="AA1404" s="1">
        <v>61500</v>
      </c>
      <c r="AB1404" s="1">
        <v>55350</v>
      </c>
      <c r="AC1404">
        <v>5</v>
      </c>
      <c r="AD1404" t="b">
        <v>1</v>
      </c>
      <c r="AE1404">
        <v>10</v>
      </c>
      <c r="AF1404" t="s">
        <v>9</v>
      </c>
      <c r="AG1404">
        <v>1</v>
      </c>
      <c r="AH1404" s="1">
        <v>55350</v>
      </c>
      <c r="AI1404" s="1">
        <v>251591</v>
      </c>
      <c r="AJ1404" s="1">
        <v>25159</v>
      </c>
      <c r="AK1404" s="1">
        <v>276750</v>
      </c>
      <c r="AL1404" s="2">
        <v>251591</v>
      </c>
      <c r="AM1404" s="2">
        <v>25159</v>
      </c>
      <c r="AN1404" s="22">
        <v>276750</v>
      </c>
      <c r="AP1404" t="s">
        <v>84</v>
      </c>
      <c r="AQ1404">
        <v>5</v>
      </c>
      <c r="AR1404" t="s">
        <v>221</v>
      </c>
      <c r="AS1404" t="s">
        <v>273</v>
      </c>
      <c r="AT1404" t="b">
        <v>0</v>
      </c>
      <c r="AU1404" t="s">
        <v>81</v>
      </c>
      <c r="AW1404" t="s">
        <v>222</v>
      </c>
      <c r="AY1404" t="s">
        <v>85</v>
      </c>
      <c r="AZ1404" t="b">
        <v>0</v>
      </c>
      <c r="BE1404" t="b">
        <v>0</v>
      </c>
      <c r="BF1404" t="b">
        <v>0</v>
      </c>
      <c r="BI1404">
        <v>0</v>
      </c>
      <c r="BJ1404" s="23">
        <v>0</v>
      </c>
      <c r="BK1404" s="23">
        <v>276750</v>
      </c>
      <c r="BP1404" t="s">
        <v>181</v>
      </c>
      <c r="BS1404">
        <v>0</v>
      </c>
      <c r="BW1404" s="24" t="str">
        <f ca="1">VLOOKUP(BX1404,Data!B:D,3,0)</f>
        <v>김화니</v>
      </c>
      <c r="BX1404" s="24" t="str">
        <f>IFERROR(VLOOKUP(M1404, 할인점점포등록!E:I, 5, 0), M1404)</f>
        <v>유진약품</v>
      </c>
    </row>
    <row r="1405" spans="3:76" ht="16.5" customHeight="1" x14ac:dyDescent="0.3">
      <c r="C1405" t="b">
        <v>1</v>
      </c>
      <c r="E1405" t="s">
        <v>211</v>
      </c>
      <c r="F1405">
        <v>202610160009</v>
      </c>
      <c r="G1405" s="21">
        <v>46311</v>
      </c>
      <c r="H1405" t="s">
        <v>82</v>
      </c>
      <c r="I1405" t="s">
        <v>83</v>
      </c>
      <c r="J1405" s="20" t="s">
        <v>212</v>
      </c>
      <c r="K1405" s="20" t="s">
        <v>213</v>
      </c>
      <c r="L1405" t="s">
        <v>557</v>
      </c>
      <c r="M1405" s="20" t="s">
        <v>557</v>
      </c>
      <c r="O1405" t="s">
        <v>558</v>
      </c>
      <c r="P1405" t="s">
        <v>557</v>
      </c>
      <c r="R1405" t="b">
        <v>0</v>
      </c>
      <c r="S1405" t="s">
        <v>267</v>
      </c>
      <c r="T1405" t="s">
        <v>224</v>
      </c>
      <c r="U1405">
        <v>30</v>
      </c>
      <c r="V1405" t="s">
        <v>218</v>
      </c>
      <c r="W1405" t="s">
        <v>219</v>
      </c>
      <c r="X1405" t="s">
        <v>225</v>
      </c>
      <c r="Z1405" t="s">
        <v>84</v>
      </c>
      <c r="AA1405" s="1">
        <v>4440</v>
      </c>
      <c r="AB1405" s="1">
        <v>3996</v>
      </c>
      <c r="AC1405">
        <v>20</v>
      </c>
      <c r="AD1405" t="b">
        <v>1</v>
      </c>
      <c r="AE1405">
        <v>10</v>
      </c>
      <c r="AF1405" t="s">
        <v>9</v>
      </c>
      <c r="AG1405">
        <v>1</v>
      </c>
      <c r="AH1405" s="1">
        <v>3996</v>
      </c>
      <c r="AI1405" s="1">
        <v>72655</v>
      </c>
      <c r="AJ1405" s="1">
        <v>7265</v>
      </c>
      <c r="AK1405" s="1">
        <v>79920</v>
      </c>
      <c r="AL1405" s="2">
        <v>72655</v>
      </c>
      <c r="AM1405" s="2">
        <v>7265</v>
      </c>
      <c r="AN1405" s="22">
        <v>79920</v>
      </c>
      <c r="AP1405" t="s">
        <v>84</v>
      </c>
      <c r="AQ1405">
        <v>20</v>
      </c>
      <c r="AR1405" t="s">
        <v>221</v>
      </c>
      <c r="AS1405" t="s">
        <v>268</v>
      </c>
      <c r="AT1405" t="b">
        <v>0</v>
      </c>
      <c r="AU1405" t="s">
        <v>81</v>
      </c>
      <c r="AW1405" t="s">
        <v>222</v>
      </c>
      <c r="AY1405" t="s">
        <v>85</v>
      </c>
      <c r="AZ1405" t="b">
        <v>0</v>
      </c>
      <c r="BE1405" t="b">
        <v>0</v>
      </c>
      <c r="BF1405" t="b">
        <v>0</v>
      </c>
      <c r="BI1405">
        <v>0</v>
      </c>
      <c r="BJ1405" s="23">
        <v>0</v>
      </c>
      <c r="BK1405" s="23">
        <v>79920</v>
      </c>
      <c r="BP1405" t="s">
        <v>181</v>
      </c>
      <c r="BS1405">
        <v>0</v>
      </c>
      <c r="BW1405" s="24" t="str">
        <f ca="1">VLOOKUP(BX1405,Data!B:D,3,0)</f>
        <v>김화니</v>
      </c>
      <c r="BX1405" s="24" t="str">
        <f>IFERROR(VLOOKUP(M1405, 할인점점포등록!E:I, 5, 0), M1405)</f>
        <v>유진약품</v>
      </c>
    </row>
    <row r="1406" spans="3:76" ht="16.5" customHeight="1" x14ac:dyDescent="0.3">
      <c r="C1406" t="b">
        <v>1</v>
      </c>
      <c r="E1406" t="s">
        <v>211</v>
      </c>
      <c r="F1406">
        <v>202610160009</v>
      </c>
      <c r="G1406" s="21">
        <v>46311</v>
      </c>
      <c r="H1406" t="s">
        <v>82</v>
      </c>
      <c r="I1406" t="s">
        <v>83</v>
      </c>
      <c r="J1406" s="20" t="s">
        <v>212</v>
      </c>
      <c r="K1406" s="20" t="s">
        <v>213</v>
      </c>
      <c r="L1406" t="s">
        <v>557</v>
      </c>
      <c r="M1406" s="20" t="s">
        <v>557</v>
      </c>
      <c r="O1406" t="s">
        <v>558</v>
      </c>
      <c r="P1406" t="s">
        <v>557</v>
      </c>
      <c r="R1406" t="b">
        <v>0</v>
      </c>
      <c r="S1406" t="s">
        <v>251</v>
      </c>
      <c r="T1406" t="s">
        <v>252</v>
      </c>
      <c r="U1406">
        <v>1</v>
      </c>
      <c r="V1406" t="s">
        <v>234</v>
      </c>
      <c r="W1406" t="s">
        <v>235</v>
      </c>
      <c r="X1406" t="s">
        <v>253</v>
      </c>
      <c r="Z1406" t="s">
        <v>84</v>
      </c>
      <c r="AA1406" s="1">
        <v>3450</v>
      </c>
      <c r="AB1406" s="1">
        <v>3105</v>
      </c>
      <c r="AC1406">
        <v>120</v>
      </c>
      <c r="AD1406" t="b">
        <v>1</v>
      </c>
      <c r="AE1406">
        <v>10</v>
      </c>
      <c r="AF1406" t="s">
        <v>9</v>
      </c>
      <c r="AG1406">
        <v>1</v>
      </c>
      <c r="AH1406" s="1">
        <v>3105</v>
      </c>
      <c r="AI1406" s="1">
        <v>338727</v>
      </c>
      <c r="AJ1406" s="1">
        <v>33873</v>
      </c>
      <c r="AK1406" s="1">
        <v>372600</v>
      </c>
      <c r="AL1406" s="2">
        <v>338727</v>
      </c>
      <c r="AM1406" s="2">
        <v>33873</v>
      </c>
      <c r="AN1406" s="22">
        <v>372600</v>
      </c>
      <c r="AP1406" t="s">
        <v>84</v>
      </c>
      <c r="AQ1406">
        <v>120</v>
      </c>
      <c r="AR1406" t="s">
        <v>221</v>
      </c>
      <c r="AS1406">
        <v>25001</v>
      </c>
      <c r="AT1406" t="b">
        <v>0</v>
      </c>
      <c r="AU1406" t="s">
        <v>81</v>
      </c>
      <c r="AW1406" t="s">
        <v>222</v>
      </c>
      <c r="AY1406" t="s">
        <v>85</v>
      </c>
      <c r="AZ1406" t="b">
        <v>0</v>
      </c>
      <c r="BE1406" t="b">
        <v>0</v>
      </c>
      <c r="BF1406" t="b">
        <v>0</v>
      </c>
      <c r="BI1406">
        <v>0</v>
      </c>
      <c r="BJ1406" s="20">
        <v>0</v>
      </c>
      <c r="BK1406" s="23">
        <v>372600</v>
      </c>
      <c r="BP1406" t="s">
        <v>181</v>
      </c>
      <c r="BS1406">
        <v>0</v>
      </c>
      <c r="BW1406" s="24" t="str">
        <f ca="1">VLOOKUP(BX1406,Data!B:D,3,0)</f>
        <v>김화니</v>
      </c>
      <c r="BX1406" s="24" t="str">
        <f>IFERROR(VLOOKUP(M1406, 할인점점포등록!E:I, 5, 0), M1406)</f>
        <v>유진약품</v>
      </c>
    </row>
    <row r="1407" spans="3:76" ht="16.5" customHeight="1" x14ac:dyDescent="0.3">
      <c r="C1407" t="b">
        <v>1</v>
      </c>
      <c r="E1407" t="s">
        <v>211</v>
      </c>
      <c r="F1407">
        <v>202610160009</v>
      </c>
      <c r="G1407" s="21">
        <v>46311</v>
      </c>
      <c r="H1407" t="s">
        <v>82</v>
      </c>
      <c r="I1407" t="s">
        <v>83</v>
      </c>
      <c r="J1407" s="20" t="s">
        <v>212</v>
      </c>
      <c r="K1407" s="20" t="s">
        <v>213</v>
      </c>
      <c r="L1407" t="s">
        <v>557</v>
      </c>
      <c r="M1407" s="20" t="s">
        <v>557</v>
      </c>
      <c r="O1407" t="s">
        <v>558</v>
      </c>
      <c r="P1407" t="s">
        <v>557</v>
      </c>
      <c r="R1407" t="b">
        <v>0</v>
      </c>
      <c r="S1407" t="s">
        <v>414</v>
      </c>
      <c r="T1407" t="s">
        <v>395</v>
      </c>
      <c r="U1407">
        <v>500</v>
      </c>
      <c r="V1407" t="s">
        <v>234</v>
      </c>
      <c r="W1407" t="s">
        <v>235</v>
      </c>
      <c r="X1407" t="s">
        <v>236</v>
      </c>
      <c r="Z1407" t="s">
        <v>84</v>
      </c>
      <c r="AA1407" s="1">
        <v>62500</v>
      </c>
      <c r="AB1407" s="1">
        <v>56250</v>
      </c>
      <c r="AC1407">
        <v>5</v>
      </c>
      <c r="AD1407" t="b">
        <v>1</v>
      </c>
      <c r="AE1407">
        <v>10</v>
      </c>
      <c r="AF1407" t="s">
        <v>9</v>
      </c>
      <c r="AG1407">
        <v>1</v>
      </c>
      <c r="AH1407" s="1">
        <v>56250</v>
      </c>
      <c r="AI1407" s="1">
        <v>255682</v>
      </c>
      <c r="AJ1407" s="1">
        <v>25568</v>
      </c>
      <c r="AK1407" s="1">
        <v>281250</v>
      </c>
      <c r="AL1407" s="2">
        <v>255682</v>
      </c>
      <c r="AM1407" s="2">
        <v>25568</v>
      </c>
      <c r="AN1407" s="22">
        <v>281250</v>
      </c>
      <c r="AP1407" t="s">
        <v>84</v>
      </c>
      <c r="AQ1407">
        <v>5</v>
      </c>
      <c r="AR1407" t="s">
        <v>221</v>
      </c>
      <c r="AS1407" t="s">
        <v>271</v>
      </c>
      <c r="AT1407" t="b">
        <v>0</v>
      </c>
      <c r="AU1407" t="s">
        <v>81</v>
      </c>
      <c r="AW1407" t="s">
        <v>222</v>
      </c>
      <c r="AY1407" t="s">
        <v>85</v>
      </c>
      <c r="AZ1407" t="b">
        <v>0</v>
      </c>
      <c r="BE1407" t="b">
        <v>0</v>
      </c>
      <c r="BF1407" t="b">
        <v>0</v>
      </c>
      <c r="BI1407">
        <v>0</v>
      </c>
      <c r="BJ1407" s="20">
        <v>0</v>
      </c>
      <c r="BK1407" s="23">
        <v>281250</v>
      </c>
      <c r="BP1407" t="s">
        <v>181</v>
      </c>
      <c r="BS1407">
        <v>0</v>
      </c>
      <c r="BW1407" s="24" t="str">
        <f ca="1">VLOOKUP(BX1407,Data!B:D,3,0)</f>
        <v>김화니</v>
      </c>
      <c r="BX1407" s="24" t="str">
        <f>IFERROR(VLOOKUP(M1407, 할인점점포등록!E:I, 5, 0), M1407)</f>
        <v>유진약품</v>
      </c>
    </row>
    <row r="1408" spans="3:76" ht="16.5" customHeight="1" x14ac:dyDescent="0.3">
      <c r="C1408" t="b">
        <v>1</v>
      </c>
      <c r="E1408" t="s">
        <v>211</v>
      </c>
      <c r="F1408">
        <v>202610160009</v>
      </c>
      <c r="G1408" s="21">
        <v>46311</v>
      </c>
      <c r="H1408" t="s">
        <v>82</v>
      </c>
      <c r="I1408" t="s">
        <v>83</v>
      </c>
      <c r="J1408" s="20" t="s">
        <v>212</v>
      </c>
      <c r="K1408" s="20" t="s">
        <v>213</v>
      </c>
      <c r="L1408" t="s">
        <v>557</v>
      </c>
      <c r="M1408" s="20" t="s">
        <v>557</v>
      </c>
      <c r="O1408" t="s">
        <v>558</v>
      </c>
      <c r="P1408" t="s">
        <v>557</v>
      </c>
      <c r="R1408" t="b">
        <v>0</v>
      </c>
      <c r="S1408" t="s">
        <v>398</v>
      </c>
      <c r="T1408" t="s">
        <v>338</v>
      </c>
      <c r="U1408">
        <v>30</v>
      </c>
      <c r="V1408" t="s">
        <v>234</v>
      </c>
      <c r="W1408" t="s">
        <v>235</v>
      </c>
      <c r="X1408" t="s">
        <v>330</v>
      </c>
      <c r="Z1408" t="s">
        <v>84</v>
      </c>
      <c r="AA1408" s="1">
        <v>9900</v>
      </c>
      <c r="AB1408" s="1">
        <v>8910</v>
      </c>
      <c r="AC1408">
        <v>20</v>
      </c>
      <c r="AD1408" t="b">
        <v>1</v>
      </c>
      <c r="AE1408">
        <v>10</v>
      </c>
      <c r="AF1408" t="s">
        <v>9</v>
      </c>
      <c r="AG1408">
        <v>1</v>
      </c>
      <c r="AH1408" s="1">
        <v>8910</v>
      </c>
      <c r="AI1408" s="1">
        <v>162000</v>
      </c>
      <c r="AJ1408" s="1">
        <v>16200</v>
      </c>
      <c r="AK1408" s="1">
        <v>178200</v>
      </c>
      <c r="AL1408" s="2">
        <v>162000</v>
      </c>
      <c r="AM1408" s="2">
        <v>16200</v>
      </c>
      <c r="AN1408" s="22">
        <v>178200</v>
      </c>
      <c r="AP1408" t="s">
        <v>84</v>
      </c>
      <c r="AQ1408">
        <v>20</v>
      </c>
      <c r="AR1408" t="s">
        <v>221</v>
      </c>
      <c r="AS1408" t="s">
        <v>1057</v>
      </c>
      <c r="AT1408" t="b">
        <v>0</v>
      </c>
      <c r="AU1408" t="s">
        <v>81</v>
      </c>
      <c r="AW1408" t="s">
        <v>222</v>
      </c>
      <c r="AY1408" t="s">
        <v>85</v>
      </c>
      <c r="AZ1408" t="b">
        <v>0</v>
      </c>
      <c r="BE1408" t="b">
        <v>0</v>
      </c>
      <c r="BF1408" t="b">
        <v>0</v>
      </c>
      <c r="BI1408">
        <v>0</v>
      </c>
      <c r="BJ1408" s="20">
        <v>0</v>
      </c>
      <c r="BK1408" s="23">
        <v>178200</v>
      </c>
      <c r="BP1408" t="s">
        <v>181</v>
      </c>
      <c r="BS1408">
        <v>0</v>
      </c>
      <c r="BW1408" s="24" t="str">
        <f ca="1">VLOOKUP(BX1408,Data!B:D,3,0)</f>
        <v>김화니</v>
      </c>
      <c r="BX1408" s="24" t="str">
        <f>IFERROR(VLOOKUP(M1408, 할인점점포등록!E:I, 5, 0), M1408)</f>
        <v>유진약품</v>
      </c>
    </row>
    <row r="1409" spans="3:76" ht="16.5" customHeight="1" x14ac:dyDescent="0.3">
      <c r="C1409" t="b">
        <v>1</v>
      </c>
      <c r="E1409" t="s">
        <v>211</v>
      </c>
      <c r="F1409">
        <v>202610160009</v>
      </c>
      <c r="G1409" s="21">
        <v>46311</v>
      </c>
      <c r="H1409" t="s">
        <v>82</v>
      </c>
      <c r="I1409" t="s">
        <v>83</v>
      </c>
      <c r="J1409" s="20" t="s">
        <v>212</v>
      </c>
      <c r="K1409" s="20" t="s">
        <v>213</v>
      </c>
      <c r="L1409" t="s">
        <v>557</v>
      </c>
      <c r="M1409" s="20" t="s">
        <v>557</v>
      </c>
      <c r="O1409" t="s">
        <v>558</v>
      </c>
      <c r="P1409" t="s">
        <v>557</v>
      </c>
      <c r="R1409" t="b">
        <v>0</v>
      </c>
      <c r="S1409" t="s">
        <v>290</v>
      </c>
      <c r="T1409" t="s">
        <v>291</v>
      </c>
      <c r="U1409">
        <v>30</v>
      </c>
      <c r="V1409" t="s">
        <v>234</v>
      </c>
      <c r="W1409" t="s">
        <v>235</v>
      </c>
      <c r="X1409" t="s">
        <v>236</v>
      </c>
      <c r="Z1409" t="s">
        <v>84</v>
      </c>
      <c r="AA1409" s="1">
        <v>21000</v>
      </c>
      <c r="AB1409" s="1">
        <v>18900</v>
      </c>
      <c r="AC1409">
        <v>50</v>
      </c>
      <c r="AD1409" t="b">
        <v>1</v>
      </c>
      <c r="AE1409">
        <v>10</v>
      </c>
      <c r="AF1409" t="s">
        <v>9</v>
      </c>
      <c r="AG1409">
        <v>1</v>
      </c>
      <c r="AH1409" s="1">
        <v>18900</v>
      </c>
      <c r="AI1409" s="1">
        <v>859091</v>
      </c>
      <c r="AJ1409" s="1">
        <v>85909</v>
      </c>
      <c r="AK1409" s="1">
        <v>945000</v>
      </c>
      <c r="AL1409" s="2">
        <v>859091</v>
      </c>
      <c r="AM1409" s="2">
        <v>85909</v>
      </c>
      <c r="AN1409" s="22">
        <v>945000</v>
      </c>
      <c r="AP1409" t="s">
        <v>84</v>
      </c>
      <c r="AQ1409">
        <v>50</v>
      </c>
      <c r="AR1409" t="s">
        <v>221</v>
      </c>
      <c r="AS1409">
        <v>26001</v>
      </c>
      <c r="AT1409" t="b">
        <v>0</v>
      </c>
      <c r="AU1409" t="s">
        <v>81</v>
      </c>
      <c r="AW1409" t="s">
        <v>222</v>
      </c>
      <c r="AY1409" t="s">
        <v>85</v>
      </c>
      <c r="AZ1409" t="b">
        <v>0</v>
      </c>
      <c r="BE1409" t="b">
        <v>0</v>
      </c>
      <c r="BF1409" t="b">
        <v>0</v>
      </c>
      <c r="BI1409">
        <v>0</v>
      </c>
      <c r="BJ1409" s="20">
        <v>0</v>
      </c>
      <c r="BK1409" s="23">
        <v>945000</v>
      </c>
      <c r="BP1409" t="s">
        <v>181</v>
      </c>
      <c r="BS1409">
        <v>0</v>
      </c>
      <c r="BW1409" s="24" t="str">
        <f ca="1">VLOOKUP(BX1409,Data!B:D,3,0)</f>
        <v>김화니</v>
      </c>
      <c r="BX1409" s="24" t="str">
        <f>IFERROR(VLOOKUP(M1409, 할인점점포등록!E:I, 5, 0), M1409)</f>
        <v>유진약품</v>
      </c>
    </row>
    <row r="1410" spans="3:76" ht="16.5" customHeight="1" x14ac:dyDescent="0.3">
      <c r="C1410" t="b">
        <v>1</v>
      </c>
      <c r="E1410" t="s">
        <v>211</v>
      </c>
      <c r="F1410">
        <v>202610160010</v>
      </c>
      <c r="G1410" s="21">
        <v>46311</v>
      </c>
      <c r="H1410" t="s">
        <v>82</v>
      </c>
      <c r="I1410" t="s">
        <v>83</v>
      </c>
      <c r="J1410" s="20" t="s">
        <v>212</v>
      </c>
      <c r="K1410" s="20" t="s">
        <v>213</v>
      </c>
      <c r="L1410" t="s">
        <v>540</v>
      </c>
      <c r="M1410" s="20" t="s">
        <v>540</v>
      </c>
      <c r="O1410" t="s">
        <v>541</v>
      </c>
      <c r="P1410" t="s">
        <v>540</v>
      </c>
      <c r="R1410" t="b">
        <v>0</v>
      </c>
      <c r="S1410" t="s">
        <v>249</v>
      </c>
      <c r="T1410" t="s">
        <v>250</v>
      </c>
      <c r="U1410">
        <v>30</v>
      </c>
      <c r="V1410" t="s">
        <v>234</v>
      </c>
      <c r="W1410" t="s">
        <v>235</v>
      </c>
      <c r="X1410" t="s">
        <v>236</v>
      </c>
      <c r="Z1410" t="s">
        <v>84</v>
      </c>
      <c r="AA1410" s="1">
        <v>18000</v>
      </c>
      <c r="AB1410" s="1">
        <v>16200</v>
      </c>
      <c r="AC1410">
        <v>10</v>
      </c>
      <c r="AD1410" t="b">
        <v>1</v>
      </c>
      <c r="AE1410">
        <v>10</v>
      </c>
      <c r="AF1410" t="s">
        <v>9</v>
      </c>
      <c r="AG1410">
        <v>1</v>
      </c>
      <c r="AH1410" s="1">
        <v>16200</v>
      </c>
      <c r="AI1410" s="1">
        <v>147273</v>
      </c>
      <c r="AJ1410" s="1">
        <v>14727</v>
      </c>
      <c r="AK1410" s="1">
        <v>162000</v>
      </c>
      <c r="AL1410" s="2">
        <v>147273</v>
      </c>
      <c r="AM1410" s="2">
        <v>14727</v>
      </c>
      <c r="AN1410" s="22">
        <v>162000</v>
      </c>
      <c r="AP1410" t="s">
        <v>84</v>
      </c>
      <c r="AQ1410">
        <v>10</v>
      </c>
      <c r="AR1410" t="s">
        <v>221</v>
      </c>
      <c r="AS1410">
        <v>26001</v>
      </c>
      <c r="AT1410" t="b">
        <v>0</v>
      </c>
      <c r="AU1410" t="s">
        <v>81</v>
      </c>
      <c r="AW1410" t="s">
        <v>222</v>
      </c>
      <c r="AY1410" t="s">
        <v>85</v>
      </c>
      <c r="AZ1410" t="b">
        <v>0</v>
      </c>
      <c r="BE1410" t="b">
        <v>0</v>
      </c>
      <c r="BF1410" t="b">
        <v>0</v>
      </c>
      <c r="BI1410">
        <v>0</v>
      </c>
      <c r="BJ1410" s="20">
        <v>0</v>
      </c>
      <c r="BK1410" s="23">
        <v>162000</v>
      </c>
      <c r="BP1410" t="s">
        <v>181</v>
      </c>
      <c r="BS1410">
        <v>0</v>
      </c>
      <c r="BW1410" s="24" t="str">
        <f ca="1">VLOOKUP(BX1410,Data!B:D,3,0)</f>
        <v>김화니</v>
      </c>
      <c r="BX1410" s="24" t="str">
        <f>IFERROR(VLOOKUP(M1410, 할인점점포등록!E:I, 5, 0), M1410)</f>
        <v>연성약품</v>
      </c>
    </row>
    <row r="1411" spans="3:76" ht="16.5" customHeight="1" x14ac:dyDescent="0.3">
      <c r="C1411" t="b">
        <v>1</v>
      </c>
      <c r="E1411" t="s">
        <v>211</v>
      </c>
      <c r="F1411">
        <v>202610160010</v>
      </c>
      <c r="G1411" s="21">
        <v>46311</v>
      </c>
      <c r="H1411" t="s">
        <v>82</v>
      </c>
      <c r="I1411" t="s">
        <v>83</v>
      </c>
      <c r="J1411" s="20" t="s">
        <v>212</v>
      </c>
      <c r="K1411" s="20" t="s">
        <v>213</v>
      </c>
      <c r="L1411" t="s">
        <v>540</v>
      </c>
      <c r="M1411" s="20" t="s">
        <v>540</v>
      </c>
      <c r="O1411" t="s">
        <v>541</v>
      </c>
      <c r="P1411" t="s">
        <v>540</v>
      </c>
      <c r="R1411" t="b">
        <v>0</v>
      </c>
      <c r="S1411" t="s">
        <v>241</v>
      </c>
      <c r="T1411" t="s">
        <v>242</v>
      </c>
      <c r="U1411">
        <v>28</v>
      </c>
      <c r="V1411" t="s">
        <v>234</v>
      </c>
      <c r="W1411" t="s">
        <v>235</v>
      </c>
      <c r="X1411" t="s">
        <v>236</v>
      </c>
      <c r="Z1411" t="s">
        <v>84</v>
      </c>
      <c r="AA1411" s="1">
        <v>12712</v>
      </c>
      <c r="AB1411" s="1">
        <v>11441</v>
      </c>
      <c r="AC1411">
        <v>20</v>
      </c>
      <c r="AD1411" t="b">
        <v>1</v>
      </c>
      <c r="AE1411">
        <v>10</v>
      </c>
      <c r="AF1411" t="s">
        <v>9</v>
      </c>
      <c r="AG1411">
        <v>1</v>
      </c>
      <c r="AH1411" s="1">
        <v>11441</v>
      </c>
      <c r="AI1411" s="1">
        <v>208018</v>
      </c>
      <c r="AJ1411" s="1">
        <v>20802</v>
      </c>
      <c r="AK1411" s="1">
        <v>228820</v>
      </c>
      <c r="AL1411" s="2">
        <v>208018</v>
      </c>
      <c r="AM1411" s="2">
        <v>20802</v>
      </c>
      <c r="AN1411" s="22">
        <v>228820</v>
      </c>
      <c r="AP1411" t="s">
        <v>84</v>
      </c>
      <c r="AQ1411">
        <v>20</v>
      </c>
      <c r="AR1411" t="s">
        <v>221</v>
      </c>
      <c r="AS1411">
        <v>26001</v>
      </c>
      <c r="AT1411" t="b">
        <v>0</v>
      </c>
      <c r="AU1411" t="s">
        <v>81</v>
      </c>
      <c r="AW1411" t="s">
        <v>222</v>
      </c>
      <c r="AY1411" t="s">
        <v>85</v>
      </c>
      <c r="AZ1411" t="b">
        <v>0</v>
      </c>
      <c r="BE1411" t="b">
        <v>0</v>
      </c>
      <c r="BF1411" t="b">
        <v>0</v>
      </c>
      <c r="BI1411">
        <v>0</v>
      </c>
      <c r="BJ1411" s="20">
        <v>0</v>
      </c>
      <c r="BK1411" s="23">
        <v>228820</v>
      </c>
      <c r="BP1411" t="s">
        <v>181</v>
      </c>
      <c r="BS1411">
        <v>0</v>
      </c>
      <c r="BW1411" s="24" t="str">
        <f ca="1">VLOOKUP(BX1411,Data!B:D,3,0)</f>
        <v>김화니</v>
      </c>
      <c r="BX1411" s="24" t="str">
        <f>IFERROR(VLOOKUP(M1411, 할인점점포등록!E:I, 5, 0), M1411)</f>
        <v>연성약품</v>
      </c>
    </row>
    <row r="1412" spans="3:76" ht="16.5" customHeight="1" x14ac:dyDescent="0.3">
      <c r="C1412" t="b">
        <v>1</v>
      </c>
      <c r="E1412" t="s">
        <v>211</v>
      </c>
      <c r="F1412">
        <v>202610160010</v>
      </c>
      <c r="G1412" s="21">
        <v>46311</v>
      </c>
      <c r="H1412" t="s">
        <v>82</v>
      </c>
      <c r="I1412" t="s">
        <v>83</v>
      </c>
      <c r="J1412" s="20" t="s">
        <v>212</v>
      </c>
      <c r="K1412" s="20" t="s">
        <v>213</v>
      </c>
      <c r="L1412" t="s">
        <v>540</v>
      </c>
      <c r="M1412" s="20" t="s">
        <v>540</v>
      </c>
      <c r="O1412" t="s">
        <v>541</v>
      </c>
      <c r="P1412" t="s">
        <v>540</v>
      </c>
      <c r="R1412" t="b">
        <v>0</v>
      </c>
      <c r="S1412" t="s">
        <v>367</v>
      </c>
      <c r="T1412" t="s">
        <v>368</v>
      </c>
      <c r="U1412">
        <v>100</v>
      </c>
      <c r="V1412" t="s">
        <v>234</v>
      </c>
      <c r="W1412" t="s">
        <v>235</v>
      </c>
      <c r="X1412" t="s">
        <v>236</v>
      </c>
      <c r="Z1412" t="s">
        <v>84</v>
      </c>
      <c r="AA1412" s="1">
        <v>30000</v>
      </c>
      <c r="AB1412" s="1">
        <v>27000</v>
      </c>
      <c r="AC1412">
        <v>10</v>
      </c>
      <c r="AD1412" t="b">
        <v>1</v>
      </c>
      <c r="AE1412">
        <v>10</v>
      </c>
      <c r="AF1412" t="s">
        <v>9</v>
      </c>
      <c r="AG1412">
        <v>1</v>
      </c>
      <c r="AH1412" s="1">
        <v>27000</v>
      </c>
      <c r="AI1412" s="1">
        <v>245455</v>
      </c>
      <c r="AJ1412" s="1">
        <v>24545</v>
      </c>
      <c r="AK1412" s="1">
        <v>270000</v>
      </c>
      <c r="AL1412" s="2">
        <v>245455</v>
      </c>
      <c r="AM1412" s="2">
        <v>24545</v>
      </c>
      <c r="AN1412" s="22">
        <v>270000</v>
      </c>
      <c r="AP1412" t="s">
        <v>84</v>
      </c>
      <c r="AQ1412">
        <v>10</v>
      </c>
      <c r="AR1412" t="s">
        <v>221</v>
      </c>
      <c r="AS1412">
        <v>25003</v>
      </c>
      <c r="AT1412" t="b">
        <v>0</v>
      </c>
      <c r="AU1412" t="s">
        <v>81</v>
      </c>
      <c r="AW1412" t="s">
        <v>222</v>
      </c>
      <c r="AY1412" t="s">
        <v>85</v>
      </c>
      <c r="AZ1412" t="b">
        <v>0</v>
      </c>
      <c r="BE1412" t="b">
        <v>0</v>
      </c>
      <c r="BF1412" t="b">
        <v>0</v>
      </c>
      <c r="BI1412">
        <v>0</v>
      </c>
      <c r="BJ1412" s="20">
        <v>0</v>
      </c>
      <c r="BK1412" s="23">
        <v>270000</v>
      </c>
      <c r="BP1412" t="s">
        <v>181</v>
      </c>
      <c r="BS1412">
        <v>0</v>
      </c>
      <c r="BW1412" s="24" t="str">
        <f ca="1">VLOOKUP(BX1412,Data!B:D,3,0)</f>
        <v>김화니</v>
      </c>
      <c r="BX1412" s="24" t="str">
        <f>IFERROR(VLOOKUP(M1412, 할인점점포등록!E:I, 5, 0), M1412)</f>
        <v>연성약품</v>
      </c>
    </row>
    <row r="1413" spans="3:76" ht="16.5" customHeight="1" x14ac:dyDescent="0.3">
      <c r="C1413" t="b">
        <v>1</v>
      </c>
      <c r="E1413" t="s">
        <v>211</v>
      </c>
      <c r="F1413">
        <v>202610160010</v>
      </c>
      <c r="G1413" s="21">
        <v>46311</v>
      </c>
      <c r="H1413" t="s">
        <v>82</v>
      </c>
      <c r="I1413" t="s">
        <v>83</v>
      </c>
      <c r="J1413" s="20" t="s">
        <v>212</v>
      </c>
      <c r="K1413" s="20" t="s">
        <v>213</v>
      </c>
      <c r="L1413" t="s">
        <v>540</v>
      </c>
      <c r="M1413" s="20" t="s">
        <v>540</v>
      </c>
      <c r="O1413" t="s">
        <v>541</v>
      </c>
      <c r="P1413" t="s">
        <v>540</v>
      </c>
      <c r="R1413" t="b">
        <v>0</v>
      </c>
      <c r="S1413" t="s">
        <v>223</v>
      </c>
      <c r="T1413" t="s">
        <v>224</v>
      </c>
      <c r="U1413">
        <v>300</v>
      </c>
      <c r="V1413" t="s">
        <v>218</v>
      </c>
      <c r="W1413" t="s">
        <v>219</v>
      </c>
      <c r="X1413" t="s">
        <v>225</v>
      </c>
      <c r="Z1413" t="s">
        <v>84</v>
      </c>
      <c r="AA1413" s="1">
        <v>44400</v>
      </c>
      <c r="AB1413" s="1">
        <v>39960</v>
      </c>
      <c r="AC1413">
        <v>20</v>
      </c>
      <c r="AD1413" t="b">
        <v>1</v>
      </c>
      <c r="AE1413">
        <v>10</v>
      </c>
      <c r="AF1413" t="s">
        <v>9</v>
      </c>
      <c r="AG1413">
        <v>1</v>
      </c>
      <c r="AH1413" s="1">
        <v>39960</v>
      </c>
      <c r="AI1413" s="1">
        <v>726545</v>
      </c>
      <c r="AJ1413" s="1">
        <v>72655</v>
      </c>
      <c r="AK1413" s="1">
        <v>799200</v>
      </c>
      <c r="AL1413" s="2">
        <v>726545</v>
      </c>
      <c r="AM1413" s="2">
        <v>72655</v>
      </c>
      <c r="AN1413" s="22">
        <v>799200</v>
      </c>
      <c r="AP1413" t="s">
        <v>84</v>
      </c>
      <c r="AQ1413">
        <v>20</v>
      </c>
      <c r="AR1413" t="s">
        <v>221</v>
      </c>
      <c r="AS1413" t="s">
        <v>1064</v>
      </c>
      <c r="AT1413" t="b">
        <v>0</v>
      </c>
      <c r="AU1413" t="s">
        <v>81</v>
      </c>
      <c r="AW1413" t="s">
        <v>222</v>
      </c>
      <c r="AY1413" t="s">
        <v>85</v>
      </c>
      <c r="AZ1413" t="b">
        <v>0</v>
      </c>
      <c r="BE1413" t="b">
        <v>0</v>
      </c>
      <c r="BF1413" t="b">
        <v>0</v>
      </c>
      <c r="BI1413">
        <v>0</v>
      </c>
      <c r="BJ1413" s="20">
        <v>0</v>
      </c>
      <c r="BK1413" s="23">
        <v>799200</v>
      </c>
      <c r="BP1413" t="s">
        <v>181</v>
      </c>
      <c r="BS1413">
        <v>0</v>
      </c>
      <c r="BW1413" s="24" t="str">
        <f ca="1">VLOOKUP(BX1413,Data!B:D,3,0)</f>
        <v>김화니</v>
      </c>
      <c r="BX1413" s="24" t="str">
        <f>IFERROR(VLOOKUP(M1413, 할인점점포등록!E:I, 5, 0), M1413)</f>
        <v>연성약품</v>
      </c>
    </row>
    <row r="1414" spans="3:76" ht="16.5" customHeight="1" x14ac:dyDescent="0.3">
      <c r="C1414" t="b">
        <v>1</v>
      </c>
      <c r="E1414" t="s">
        <v>211</v>
      </c>
      <c r="F1414">
        <v>202610160011</v>
      </c>
      <c r="G1414" s="21">
        <v>46311</v>
      </c>
      <c r="H1414" t="s">
        <v>82</v>
      </c>
      <c r="I1414" t="s">
        <v>83</v>
      </c>
      <c r="J1414" s="20" t="s">
        <v>212</v>
      </c>
      <c r="K1414" s="20" t="s">
        <v>213</v>
      </c>
      <c r="L1414" t="s">
        <v>247</v>
      </c>
      <c r="M1414" s="20" t="s">
        <v>247</v>
      </c>
      <c r="O1414" t="s">
        <v>248</v>
      </c>
      <c r="P1414" t="s">
        <v>247</v>
      </c>
      <c r="R1414" t="b">
        <v>0</v>
      </c>
      <c r="S1414" t="s">
        <v>343</v>
      </c>
      <c r="T1414" t="s">
        <v>325</v>
      </c>
      <c r="U1414">
        <v>100</v>
      </c>
      <c r="V1414" t="s">
        <v>218</v>
      </c>
      <c r="W1414" t="s">
        <v>219</v>
      </c>
      <c r="X1414" t="s">
        <v>225</v>
      </c>
      <c r="Z1414" t="s">
        <v>84</v>
      </c>
      <c r="AA1414" s="1">
        <v>175100</v>
      </c>
      <c r="AB1414" s="1">
        <v>157590</v>
      </c>
      <c r="AC1414">
        <v>5</v>
      </c>
      <c r="AD1414" t="b">
        <v>1</v>
      </c>
      <c r="AE1414">
        <v>10</v>
      </c>
      <c r="AF1414" t="s">
        <v>9</v>
      </c>
      <c r="AG1414">
        <v>1</v>
      </c>
      <c r="AH1414" s="1">
        <v>157590</v>
      </c>
      <c r="AI1414" s="1">
        <v>716318</v>
      </c>
      <c r="AJ1414" s="1">
        <v>71632</v>
      </c>
      <c r="AK1414" s="1">
        <v>787950</v>
      </c>
      <c r="AL1414" s="2">
        <v>716318</v>
      </c>
      <c r="AM1414" s="2">
        <v>71632</v>
      </c>
      <c r="AN1414" s="22">
        <v>787950</v>
      </c>
      <c r="AP1414" t="s">
        <v>84</v>
      </c>
      <c r="AQ1414">
        <v>5</v>
      </c>
      <c r="AR1414" t="s">
        <v>221</v>
      </c>
      <c r="AS1414" t="s">
        <v>344</v>
      </c>
      <c r="AT1414" t="b">
        <v>0</v>
      </c>
      <c r="AU1414" t="s">
        <v>81</v>
      </c>
      <c r="AW1414" t="s">
        <v>222</v>
      </c>
      <c r="AY1414" t="s">
        <v>85</v>
      </c>
      <c r="AZ1414" t="b">
        <v>0</v>
      </c>
      <c r="BE1414" t="b">
        <v>0</v>
      </c>
      <c r="BF1414" t="b">
        <v>0</v>
      </c>
      <c r="BI1414">
        <v>0</v>
      </c>
      <c r="BJ1414" s="20">
        <v>0</v>
      </c>
      <c r="BK1414" s="23">
        <v>787950</v>
      </c>
      <c r="BP1414" t="s">
        <v>181</v>
      </c>
      <c r="BS1414">
        <v>0</v>
      </c>
      <c r="BW1414" s="24" t="str">
        <f ca="1">VLOOKUP(BX1414,Data!B:D,3,0)</f>
        <v>김화니</v>
      </c>
      <c r="BX1414" s="24" t="str">
        <f>IFERROR(VLOOKUP(M1414, 할인점점포등록!E:I, 5, 0), M1414)</f>
        <v>백제약품전주지점</v>
      </c>
    </row>
    <row r="1415" spans="3:76" ht="16.5" customHeight="1" x14ac:dyDescent="0.3">
      <c r="C1415" t="b">
        <v>1</v>
      </c>
      <c r="E1415" t="s">
        <v>211</v>
      </c>
      <c r="F1415">
        <v>202610160011</v>
      </c>
      <c r="G1415" s="21">
        <v>46311</v>
      </c>
      <c r="H1415" t="s">
        <v>82</v>
      </c>
      <c r="I1415" t="s">
        <v>83</v>
      </c>
      <c r="J1415" s="20" t="s">
        <v>212</v>
      </c>
      <c r="K1415" s="20" t="s">
        <v>213</v>
      </c>
      <c r="L1415" t="s">
        <v>247</v>
      </c>
      <c r="M1415" s="20" t="s">
        <v>247</v>
      </c>
      <c r="O1415" t="s">
        <v>248</v>
      </c>
      <c r="P1415" t="s">
        <v>247</v>
      </c>
      <c r="R1415" t="b">
        <v>0</v>
      </c>
      <c r="S1415" t="s">
        <v>324</v>
      </c>
      <c r="T1415" t="s">
        <v>325</v>
      </c>
      <c r="U1415">
        <v>30</v>
      </c>
      <c r="V1415" t="s">
        <v>234</v>
      </c>
      <c r="W1415" t="s">
        <v>235</v>
      </c>
      <c r="X1415" t="s">
        <v>236</v>
      </c>
      <c r="Z1415" t="s">
        <v>84</v>
      </c>
      <c r="AA1415" s="1">
        <v>52530</v>
      </c>
      <c r="AB1415" s="1">
        <v>47277</v>
      </c>
      <c r="AC1415">
        <v>10</v>
      </c>
      <c r="AD1415" t="b">
        <v>1</v>
      </c>
      <c r="AE1415">
        <v>10</v>
      </c>
      <c r="AF1415" t="s">
        <v>9</v>
      </c>
      <c r="AG1415">
        <v>1</v>
      </c>
      <c r="AH1415" s="1">
        <v>47277</v>
      </c>
      <c r="AI1415" s="1">
        <v>429791</v>
      </c>
      <c r="AJ1415" s="1">
        <v>42979</v>
      </c>
      <c r="AK1415" s="1">
        <v>472770</v>
      </c>
      <c r="AL1415" s="2">
        <v>429791</v>
      </c>
      <c r="AM1415" s="2">
        <v>42979</v>
      </c>
      <c r="AN1415" s="22">
        <v>472770</v>
      </c>
      <c r="AP1415" t="s">
        <v>84</v>
      </c>
      <c r="AQ1415">
        <v>10</v>
      </c>
      <c r="AR1415" t="s">
        <v>221</v>
      </c>
      <c r="AS1415" t="s">
        <v>326</v>
      </c>
      <c r="AT1415" t="b">
        <v>0</v>
      </c>
      <c r="AU1415" t="s">
        <v>81</v>
      </c>
      <c r="AW1415" t="s">
        <v>222</v>
      </c>
      <c r="AY1415" t="s">
        <v>85</v>
      </c>
      <c r="AZ1415" t="b">
        <v>0</v>
      </c>
      <c r="BE1415" t="b">
        <v>0</v>
      </c>
      <c r="BF1415" t="b">
        <v>0</v>
      </c>
      <c r="BI1415">
        <v>0</v>
      </c>
      <c r="BJ1415" s="20">
        <v>0</v>
      </c>
      <c r="BK1415" s="23">
        <v>472770</v>
      </c>
      <c r="BP1415" t="s">
        <v>181</v>
      </c>
      <c r="BS1415">
        <v>0</v>
      </c>
      <c r="BW1415" s="24" t="str">
        <f ca="1">VLOOKUP(BX1415,Data!B:D,3,0)</f>
        <v>김화니</v>
      </c>
      <c r="BX1415" s="24" t="str">
        <f>IFERROR(VLOOKUP(M1415, 할인점점포등록!E:I, 5, 0), M1415)</f>
        <v>백제약품전주지점</v>
      </c>
    </row>
    <row r="1416" spans="3:76" ht="16.5" customHeight="1" x14ac:dyDescent="0.3">
      <c r="C1416" t="b">
        <v>1</v>
      </c>
      <c r="E1416" t="s">
        <v>211</v>
      </c>
      <c r="F1416">
        <v>202610160012</v>
      </c>
      <c r="G1416" s="21">
        <v>46311</v>
      </c>
      <c r="H1416" t="s">
        <v>82</v>
      </c>
      <c r="I1416" t="s">
        <v>83</v>
      </c>
      <c r="J1416" s="20" t="s">
        <v>212</v>
      </c>
      <c r="K1416" s="20" t="s">
        <v>213</v>
      </c>
      <c r="L1416" t="s">
        <v>607</v>
      </c>
      <c r="M1416" s="20" t="s">
        <v>607</v>
      </c>
      <c r="O1416" t="s">
        <v>951</v>
      </c>
      <c r="P1416" t="s">
        <v>607</v>
      </c>
      <c r="R1416" t="b">
        <v>0</v>
      </c>
      <c r="S1416" t="s">
        <v>296</v>
      </c>
      <c r="T1416" t="s">
        <v>297</v>
      </c>
      <c r="U1416">
        <v>300</v>
      </c>
      <c r="V1416" t="s">
        <v>234</v>
      </c>
      <c r="W1416" t="s">
        <v>235</v>
      </c>
      <c r="X1416" t="s">
        <v>236</v>
      </c>
      <c r="Z1416" t="s">
        <v>84</v>
      </c>
      <c r="AA1416" s="1">
        <v>43500</v>
      </c>
      <c r="AB1416" s="1">
        <v>39150</v>
      </c>
      <c r="AC1416">
        <v>20</v>
      </c>
      <c r="AD1416" t="b">
        <v>1</v>
      </c>
      <c r="AE1416">
        <v>10</v>
      </c>
      <c r="AF1416" t="s">
        <v>9</v>
      </c>
      <c r="AG1416">
        <v>1</v>
      </c>
      <c r="AH1416" s="1">
        <v>39150</v>
      </c>
      <c r="AI1416" s="1">
        <v>711818</v>
      </c>
      <c r="AJ1416" s="1">
        <v>71182</v>
      </c>
      <c r="AK1416" s="1">
        <v>783000</v>
      </c>
      <c r="AL1416" s="2">
        <v>711818</v>
      </c>
      <c r="AM1416" s="2">
        <v>71182</v>
      </c>
      <c r="AN1416" s="22">
        <v>783000</v>
      </c>
      <c r="AP1416" t="s">
        <v>84</v>
      </c>
      <c r="AQ1416">
        <v>20</v>
      </c>
      <c r="AR1416" t="s">
        <v>221</v>
      </c>
      <c r="AS1416">
        <v>24003</v>
      </c>
      <c r="AT1416" t="b">
        <v>0</v>
      </c>
      <c r="AU1416" t="s">
        <v>81</v>
      </c>
      <c r="AW1416" t="s">
        <v>222</v>
      </c>
      <c r="AY1416" t="s">
        <v>85</v>
      </c>
      <c r="AZ1416" t="b">
        <v>0</v>
      </c>
      <c r="BE1416" t="b">
        <v>0</v>
      </c>
      <c r="BF1416" t="b">
        <v>0</v>
      </c>
      <c r="BI1416">
        <v>0</v>
      </c>
      <c r="BJ1416" s="20">
        <v>0</v>
      </c>
      <c r="BK1416" s="23">
        <v>783000</v>
      </c>
      <c r="BP1416" t="s">
        <v>181</v>
      </c>
      <c r="BS1416">
        <v>0</v>
      </c>
      <c r="BW1416" s="24" t="str">
        <f ca="1">VLOOKUP(BX1416,Data!B:D,3,0)</f>
        <v>김화니</v>
      </c>
      <c r="BX1416" s="24" t="str">
        <f>IFERROR(VLOOKUP(M1416, 할인점점포등록!E:I, 5, 0), M1416)</f>
        <v>한신약품</v>
      </c>
    </row>
    <row r="1417" spans="3:76" ht="16.5" customHeight="1" x14ac:dyDescent="0.3">
      <c r="C1417" t="b">
        <v>1</v>
      </c>
      <c r="E1417" t="s">
        <v>211</v>
      </c>
      <c r="F1417">
        <v>202610160013</v>
      </c>
      <c r="G1417" s="21">
        <v>46311</v>
      </c>
      <c r="H1417" t="s">
        <v>82</v>
      </c>
      <c r="I1417" t="s">
        <v>83</v>
      </c>
      <c r="J1417" s="20" t="s">
        <v>212</v>
      </c>
      <c r="K1417" s="20" t="s">
        <v>213</v>
      </c>
      <c r="L1417" t="s">
        <v>331</v>
      </c>
      <c r="M1417" s="20" t="s">
        <v>331</v>
      </c>
      <c r="O1417" t="s">
        <v>332</v>
      </c>
      <c r="P1417" t="s">
        <v>526</v>
      </c>
      <c r="R1417" t="b">
        <v>0</v>
      </c>
      <c r="S1417" t="s">
        <v>423</v>
      </c>
      <c r="T1417" t="s">
        <v>424</v>
      </c>
      <c r="U1417">
        <v>28</v>
      </c>
      <c r="V1417" t="s">
        <v>234</v>
      </c>
      <c r="W1417" t="s">
        <v>235</v>
      </c>
      <c r="X1417" t="s">
        <v>236</v>
      </c>
      <c r="Z1417" t="s">
        <v>84</v>
      </c>
      <c r="AA1417" s="1">
        <v>30800</v>
      </c>
      <c r="AB1417" s="1">
        <v>27720</v>
      </c>
      <c r="AC1417">
        <v>200</v>
      </c>
      <c r="AD1417" t="b">
        <v>1</v>
      </c>
      <c r="AE1417">
        <v>10</v>
      </c>
      <c r="AF1417" t="s">
        <v>9</v>
      </c>
      <c r="AG1417">
        <v>1</v>
      </c>
      <c r="AH1417" s="1">
        <v>27720</v>
      </c>
      <c r="AI1417" s="1">
        <v>5040000</v>
      </c>
      <c r="AJ1417" s="1">
        <v>504000</v>
      </c>
      <c r="AK1417" s="1">
        <v>5544000</v>
      </c>
      <c r="AL1417" s="2">
        <v>5040000</v>
      </c>
      <c r="AM1417" s="2">
        <v>504000</v>
      </c>
      <c r="AN1417" s="22">
        <v>5544000</v>
      </c>
      <c r="AP1417" t="s">
        <v>84</v>
      </c>
      <c r="AQ1417">
        <v>200</v>
      </c>
      <c r="AR1417" t="s">
        <v>221</v>
      </c>
      <c r="AS1417">
        <v>26001</v>
      </c>
      <c r="AT1417" t="b">
        <v>0</v>
      </c>
      <c r="AU1417" t="s">
        <v>81</v>
      </c>
      <c r="AW1417" t="s">
        <v>222</v>
      </c>
      <c r="AY1417" t="s">
        <v>85</v>
      </c>
      <c r="AZ1417" t="b">
        <v>0</v>
      </c>
      <c r="BE1417" t="b">
        <v>0</v>
      </c>
      <c r="BF1417" t="b">
        <v>0</v>
      </c>
      <c r="BI1417">
        <v>0</v>
      </c>
      <c r="BJ1417" s="20">
        <v>0</v>
      </c>
      <c r="BK1417" s="23">
        <v>5544000</v>
      </c>
      <c r="BP1417" t="s">
        <v>181</v>
      </c>
      <c r="BS1417">
        <v>0</v>
      </c>
      <c r="BU1417" t="s">
        <v>527</v>
      </c>
      <c r="BW1417" s="24" t="str">
        <f ca="1">VLOOKUP(BX1417,Data!B:D,3,0)</f>
        <v>김화니</v>
      </c>
      <c r="BX1417" s="24" t="str">
        <f>IFERROR(VLOOKUP(M1417, 할인점점포등록!E:I, 5, 0), M1417)</f>
        <v>지오영</v>
      </c>
    </row>
    <row r="1418" spans="3:76" ht="16.5" customHeight="1" x14ac:dyDescent="0.3">
      <c r="C1418" t="b">
        <v>1</v>
      </c>
      <c r="E1418" t="s">
        <v>211</v>
      </c>
      <c r="F1418">
        <v>202610160013</v>
      </c>
      <c r="G1418" s="21">
        <v>46311</v>
      </c>
      <c r="H1418" t="s">
        <v>82</v>
      </c>
      <c r="I1418" t="s">
        <v>83</v>
      </c>
      <c r="J1418" s="20" t="s">
        <v>212</v>
      </c>
      <c r="K1418" s="20" t="s">
        <v>213</v>
      </c>
      <c r="L1418" t="s">
        <v>331</v>
      </c>
      <c r="M1418" s="20" t="s">
        <v>331</v>
      </c>
      <c r="O1418" t="s">
        <v>332</v>
      </c>
      <c r="P1418" t="s">
        <v>526</v>
      </c>
      <c r="R1418" t="b">
        <v>0</v>
      </c>
      <c r="S1418" t="s">
        <v>223</v>
      </c>
      <c r="T1418" t="s">
        <v>224</v>
      </c>
      <c r="U1418">
        <v>300</v>
      </c>
      <c r="V1418" t="s">
        <v>218</v>
      </c>
      <c r="W1418" t="s">
        <v>219</v>
      </c>
      <c r="X1418" t="s">
        <v>225</v>
      </c>
      <c r="Z1418" t="s">
        <v>84</v>
      </c>
      <c r="AA1418" s="1">
        <v>44400</v>
      </c>
      <c r="AB1418" s="1">
        <v>39960</v>
      </c>
      <c r="AC1418">
        <v>10</v>
      </c>
      <c r="AD1418" t="b">
        <v>1</v>
      </c>
      <c r="AE1418">
        <v>10</v>
      </c>
      <c r="AF1418" t="s">
        <v>9</v>
      </c>
      <c r="AG1418">
        <v>1</v>
      </c>
      <c r="AH1418" s="1">
        <v>39960</v>
      </c>
      <c r="AI1418" s="1">
        <v>363273</v>
      </c>
      <c r="AJ1418" s="1">
        <v>36327</v>
      </c>
      <c r="AK1418" s="1">
        <v>399600</v>
      </c>
      <c r="AL1418" s="2">
        <v>363273</v>
      </c>
      <c r="AM1418" s="2">
        <v>36327</v>
      </c>
      <c r="AN1418" s="22">
        <v>399600</v>
      </c>
      <c r="AP1418" t="s">
        <v>84</v>
      </c>
      <c r="AQ1418">
        <v>10</v>
      </c>
      <c r="AR1418" t="s">
        <v>221</v>
      </c>
      <c r="AS1418" t="s">
        <v>1064</v>
      </c>
      <c r="AT1418" t="b">
        <v>0</v>
      </c>
      <c r="AU1418" t="s">
        <v>81</v>
      </c>
      <c r="AW1418" t="s">
        <v>222</v>
      </c>
      <c r="AY1418" t="s">
        <v>85</v>
      </c>
      <c r="AZ1418" t="b">
        <v>0</v>
      </c>
      <c r="BE1418" t="b">
        <v>0</v>
      </c>
      <c r="BF1418" t="b">
        <v>0</v>
      </c>
      <c r="BI1418">
        <v>0</v>
      </c>
      <c r="BJ1418" s="20">
        <v>0</v>
      </c>
      <c r="BK1418" s="23">
        <v>399600</v>
      </c>
      <c r="BP1418" t="s">
        <v>181</v>
      </c>
      <c r="BS1418">
        <v>0</v>
      </c>
      <c r="BU1418" t="s">
        <v>527</v>
      </c>
      <c r="BW1418" s="24" t="str">
        <f ca="1">VLOOKUP(BX1418,Data!B:D,3,0)</f>
        <v>김화니</v>
      </c>
      <c r="BX1418" s="24" t="str">
        <f>IFERROR(VLOOKUP(M1418, 할인점점포등록!E:I, 5, 0), M1418)</f>
        <v>지오영</v>
      </c>
    </row>
    <row r="1419" spans="3:76" ht="16.5" customHeight="1" x14ac:dyDescent="0.3">
      <c r="C1419" t="b">
        <v>1</v>
      </c>
      <c r="E1419" t="s">
        <v>211</v>
      </c>
      <c r="F1419">
        <v>202610160013</v>
      </c>
      <c r="G1419" s="21">
        <v>46311</v>
      </c>
      <c r="H1419" t="s">
        <v>82</v>
      </c>
      <c r="I1419" t="s">
        <v>83</v>
      </c>
      <c r="J1419" s="20" t="s">
        <v>212</v>
      </c>
      <c r="K1419" s="20" t="s">
        <v>213</v>
      </c>
      <c r="L1419" t="s">
        <v>331</v>
      </c>
      <c r="M1419" s="20" t="s">
        <v>331</v>
      </c>
      <c r="O1419" t="s">
        <v>332</v>
      </c>
      <c r="P1419" t="s">
        <v>526</v>
      </c>
      <c r="R1419" t="b">
        <v>0</v>
      </c>
      <c r="S1419" t="s">
        <v>267</v>
      </c>
      <c r="T1419" t="s">
        <v>224</v>
      </c>
      <c r="U1419">
        <v>30</v>
      </c>
      <c r="V1419" t="s">
        <v>218</v>
      </c>
      <c r="W1419" t="s">
        <v>219</v>
      </c>
      <c r="X1419" t="s">
        <v>225</v>
      </c>
      <c r="Z1419" t="s">
        <v>84</v>
      </c>
      <c r="AA1419" s="1">
        <v>4440</v>
      </c>
      <c r="AB1419" s="1">
        <v>3996</v>
      </c>
      <c r="AC1419">
        <v>20</v>
      </c>
      <c r="AD1419" t="b">
        <v>1</v>
      </c>
      <c r="AE1419">
        <v>10</v>
      </c>
      <c r="AF1419" t="s">
        <v>9</v>
      </c>
      <c r="AG1419">
        <v>1</v>
      </c>
      <c r="AH1419" s="1">
        <v>3996</v>
      </c>
      <c r="AI1419" s="1">
        <v>72655</v>
      </c>
      <c r="AJ1419" s="1">
        <v>7265</v>
      </c>
      <c r="AK1419" s="1">
        <v>79920</v>
      </c>
      <c r="AL1419" s="2">
        <v>72655</v>
      </c>
      <c r="AM1419" s="2">
        <v>7265</v>
      </c>
      <c r="AN1419" s="22">
        <v>79920</v>
      </c>
      <c r="AP1419" t="s">
        <v>84</v>
      </c>
      <c r="AQ1419">
        <v>20</v>
      </c>
      <c r="AR1419" t="s">
        <v>221</v>
      </c>
      <c r="AS1419" t="s">
        <v>268</v>
      </c>
      <c r="AT1419" t="b">
        <v>0</v>
      </c>
      <c r="AU1419" t="s">
        <v>81</v>
      </c>
      <c r="AW1419" t="s">
        <v>222</v>
      </c>
      <c r="AY1419" t="s">
        <v>85</v>
      </c>
      <c r="AZ1419" t="b">
        <v>0</v>
      </c>
      <c r="BE1419" t="b">
        <v>0</v>
      </c>
      <c r="BF1419" t="b">
        <v>0</v>
      </c>
      <c r="BI1419">
        <v>0</v>
      </c>
      <c r="BJ1419" s="20">
        <v>0</v>
      </c>
      <c r="BK1419" s="23">
        <v>79920</v>
      </c>
      <c r="BP1419" t="s">
        <v>181</v>
      </c>
      <c r="BS1419">
        <v>0</v>
      </c>
      <c r="BU1419" t="s">
        <v>527</v>
      </c>
      <c r="BW1419" s="24" t="str">
        <f ca="1">VLOOKUP(BX1419,Data!B:D,3,0)</f>
        <v>김화니</v>
      </c>
      <c r="BX1419" s="24" t="str">
        <f>IFERROR(VLOOKUP(M1419, 할인점점포등록!E:I, 5, 0), M1419)</f>
        <v>지오영</v>
      </c>
    </row>
    <row r="1420" spans="3:76" ht="16.5" customHeight="1" x14ac:dyDescent="0.3">
      <c r="C1420" t="b">
        <v>1</v>
      </c>
      <c r="E1420" t="s">
        <v>211</v>
      </c>
      <c r="F1420">
        <v>202610160013</v>
      </c>
      <c r="G1420" s="21">
        <v>46311</v>
      </c>
      <c r="H1420" t="s">
        <v>82</v>
      </c>
      <c r="I1420" t="s">
        <v>83</v>
      </c>
      <c r="J1420" s="20" t="s">
        <v>212</v>
      </c>
      <c r="K1420" s="20" t="s">
        <v>213</v>
      </c>
      <c r="L1420" t="s">
        <v>331</v>
      </c>
      <c r="M1420" s="20" t="s">
        <v>331</v>
      </c>
      <c r="O1420" t="s">
        <v>332</v>
      </c>
      <c r="P1420" t="s">
        <v>526</v>
      </c>
      <c r="R1420" t="b">
        <v>0</v>
      </c>
      <c r="S1420" t="s">
        <v>367</v>
      </c>
      <c r="T1420" t="s">
        <v>368</v>
      </c>
      <c r="U1420">
        <v>100</v>
      </c>
      <c r="V1420" t="s">
        <v>234</v>
      </c>
      <c r="W1420" t="s">
        <v>235</v>
      </c>
      <c r="X1420" t="s">
        <v>236</v>
      </c>
      <c r="Z1420" t="s">
        <v>84</v>
      </c>
      <c r="AA1420" s="1">
        <v>30000</v>
      </c>
      <c r="AB1420" s="1">
        <v>27000</v>
      </c>
      <c r="AC1420">
        <v>10</v>
      </c>
      <c r="AD1420" t="b">
        <v>1</v>
      </c>
      <c r="AE1420">
        <v>10</v>
      </c>
      <c r="AF1420" t="s">
        <v>9</v>
      </c>
      <c r="AG1420">
        <v>1</v>
      </c>
      <c r="AH1420" s="1">
        <v>27000</v>
      </c>
      <c r="AI1420" s="1">
        <v>245455</v>
      </c>
      <c r="AJ1420" s="1">
        <v>24545</v>
      </c>
      <c r="AK1420" s="1">
        <v>270000</v>
      </c>
      <c r="AL1420" s="2">
        <v>245455</v>
      </c>
      <c r="AM1420" s="2">
        <v>24545</v>
      </c>
      <c r="AN1420" s="22">
        <v>270000</v>
      </c>
      <c r="AP1420" t="s">
        <v>84</v>
      </c>
      <c r="AQ1420">
        <v>10</v>
      </c>
      <c r="AR1420" t="s">
        <v>221</v>
      </c>
      <c r="AS1420">
        <v>25003</v>
      </c>
      <c r="AT1420" t="b">
        <v>0</v>
      </c>
      <c r="AU1420" t="s">
        <v>81</v>
      </c>
      <c r="AW1420" t="s">
        <v>222</v>
      </c>
      <c r="AY1420" t="s">
        <v>85</v>
      </c>
      <c r="AZ1420" t="b">
        <v>0</v>
      </c>
      <c r="BE1420" t="b">
        <v>0</v>
      </c>
      <c r="BF1420" t="b">
        <v>0</v>
      </c>
      <c r="BI1420">
        <v>0</v>
      </c>
      <c r="BJ1420" s="20">
        <v>0</v>
      </c>
      <c r="BK1420" s="23">
        <v>270000</v>
      </c>
      <c r="BP1420" t="s">
        <v>181</v>
      </c>
      <c r="BS1420">
        <v>0</v>
      </c>
      <c r="BU1420" t="s">
        <v>527</v>
      </c>
      <c r="BW1420" s="24" t="str">
        <f ca="1">VLOOKUP(BX1420,Data!B:D,3,0)</f>
        <v>김화니</v>
      </c>
      <c r="BX1420" s="24" t="str">
        <f>IFERROR(VLOOKUP(M1420, 할인점점포등록!E:I, 5, 0), M1420)</f>
        <v>지오영</v>
      </c>
    </row>
    <row r="1421" spans="3:76" ht="16.5" customHeight="1" x14ac:dyDescent="0.3">
      <c r="C1421" t="b">
        <v>1</v>
      </c>
      <c r="E1421" t="s">
        <v>211</v>
      </c>
      <c r="F1421">
        <v>202610160014</v>
      </c>
      <c r="G1421" s="21">
        <v>46311</v>
      </c>
      <c r="H1421" t="s">
        <v>82</v>
      </c>
      <c r="I1421" t="s">
        <v>83</v>
      </c>
      <c r="J1421" s="20" t="s">
        <v>212</v>
      </c>
      <c r="K1421" s="20" t="s">
        <v>213</v>
      </c>
      <c r="L1421" t="s">
        <v>522</v>
      </c>
      <c r="M1421" s="20" t="s">
        <v>522</v>
      </c>
      <c r="O1421" t="s">
        <v>523</v>
      </c>
      <c r="P1421" t="s">
        <v>522</v>
      </c>
      <c r="R1421" t="b">
        <v>0</v>
      </c>
      <c r="S1421" t="s">
        <v>298</v>
      </c>
      <c r="T1421" t="s">
        <v>299</v>
      </c>
      <c r="U1421">
        <v>30</v>
      </c>
      <c r="V1421" t="s">
        <v>86</v>
      </c>
      <c r="W1421" t="s">
        <v>283</v>
      </c>
      <c r="X1421" t="s">
        <v>284</v>
      </c>
      <c r="Z1421" t="s">
        <v>84</v>
      </c>
      <c r="AA1421" s="1">
        <v>11190</v>
      </c>
      <c r="AB1421" s="1">
        <v>10071</v>
      </c>
      <c r="AC1421">
        <v>10</v>
      </c>
      <c r="AD1421" t="b">
        <v>1</v>
      </c>
      <c r="AE1421">
        <v>10</v>
      </c>
      <c r="AF1421" t="s">
        <v>9</v>
      </c>
      <c r="AG1421">
        <v>1</v>
      </c>
      <c r="AH1421" s="1">
        <v>10071</v>
      </c>
      <c r="AI1421" s="1">
        <v>91555</v>
      </c>
      <c r="AJ1421" s="1">
        <v>9155</v>
      </c>
      <c r="AK1421" s="1">
        <v>100710</v>
      </c>
      <c r="AL1421" s="2">
        <v>91555</v>
      </c>
      <c r="AM1421" s="2">
        <v>9155</v>
      </c>
      <c r="AN1421" s="22">
        <v>100710</v>
      </c>
      <c r="AP1421" t="s">
        <v>84</v>
      </c>
      <c r="AQ1421">
        <v>10</v>
      </c>
      <c r="AR1421" t="s">
        <v>221</v>
      </c>
      <c r="AS1421">
        <v>26001</v>
      </c>
      <c r="AT1421" t="b">
        <v>0</v>
      </c>
      <c r="AU1421" t="s">
        <v>81</v>
      </c>
      <c r="AW1421" t="s">
        <v>222</v>
      </c>
      <c r="AY1421" t="s">
        <v>85</v>
      </c>
      <c r="AZ1421" t="b">
        <v>0</v>
      </c>
      <c r="BE1421" t="b">
        <v>0</v>
      </c>
      <c r="BF1421" t="b">
        <v>0</v>
      </c>
      <c r="BI1421">
        <v>0</v>
      </c>
      <c r="BJ1421" s="20">
        <v>0</v>
      </c>
      <c r="BK1421" s="23">
        <v>100710</v>
      </c>
      <c r="BP1421" t="s">
        <v>86</v>
      </c>
      <c r="BS1421">
        <v>0</v>
      </c>
      <c r="BW1421" s="24" t="str">
        <f ca="1">VLOOKUP(BX1421,Data!B:D,3,0)</f>
        <v>김화니</v>
      </c>
      <c r="BX1421" s="24" t="str">
        <f>IFERROR(VLOOKUP(M1421, 할인점점포등록!E:I, 5, 0), M1421)</f>
        <v>골드팜</v>
      </c>
    </row>
    <row r="1422" spans="3:76" ht="16.5" customHeight="1" x14ac:dyDescent="0.3">
      <c r="C1422" t="b">
        <v>1</v>
      </c>
      <c r="E1422" t="s">
        <v>211</v>
      </c>
      <c r="F1422">
        <v>202610160015</v>
      </c>
      <c r="G1422" s="21">
        <v>46311</v>
      </c>
      <c r="H1422" t="s">
        <v>82</v>
      </c>
      <c r="I1422" t="s">
        <v>83</v>
      </c>
      <c r="J1422" s="20" t="s">
        <v>212</v>
      </c>
      <c r="K1422" s="20" t="s">
        <v>213</v>
      </c>
      <c r="L1422" t="s">
        <v>407</v>
      </c>
      <c r="M1422" s="20" t="s">
        <v>407</v>
      </c>
      <c r="O1422" t="s">
        <v>408</v>
      </c>
      <c r="P1422" t="s">
        <v>407</v>
      </c>
      <c r="R1422" t="b">
        <v>0</v>
      </c>
      <c r="S1422" t="s">
        <v>241</v>
      </c>
      <c r="T1422" t="s">
        <v>242</v>
      </c>
      <c r="U1422">
        <v>28</v>
      </c>
      <c r="V1422" t="s">
        <v>234</v>
      </c>
      <c r="W1422" t="s">
        <v>235</v>
      </c>
      <c r="X1422" t="s">
        <v>236</v>
      </c>
      <c r="Z1422" t="s">
        <v>84</v>
      </c>
      <c r="AA1422" s="1">
        <v>12712</v>
      </c>
      <c r="AB1422" s="1">
        <v>11441</v>
      </c>
      <c r="AC1422">
        <v>10</v>
      </c>
      <c r="AD1422" t="b">
        <v>1</v>
      </c>
      <c r="AE1422">
        <v>10</v>
      </c>
      <c r="AF1422" t="s">
        <v>9</v>
      </c>
      <c r="AG1422">
        <v>1</v>
      </c>
      <c r="AH1422" s="1">
        <v>11441</v>
      </c>
      <c r="AI1422" s="1">
        <v>104009</v>
      </c>
      <c r="AJ1422" s="1">
        <v>10401</v>
      </c>
      <c r="AK1422" s="1">
        <v>114410</v>
      </c>
      <c r="AL1422" s="2">
        <v>104009</v>
      </c>
      <c r="AM1422" s="2">
        <v>10401</v>
      </c>
      <c r="AN1422" s="22">
        <v>114410</v>
      </c>
      <c r="AP1422" t="s">
        <v>84</v>
      </c>
      <c r="AQ1422">
        <v>10</v>
      </c>
      <c r="AR1422" t="s">
        <v>221</v>
      </c>
      <c r="AS1422">
        <v>26001</v>
      </c>
      <c r="AT1422" t="b">
        <v>0</v>
      </c>
      <c r="AU1422" t="s">
        <v>81</v>
      </c>
      <c r="AW1422" t="s">
        <v>222</v>
      </c>
      <c r="AY1422" t="s">
        <v>85</v>
      </c>
      <c r="AZ1422" t="b">
        <v>0</v>
      </c>
      <c r="BE1422" t="b">
        <v>0</v>
      </c>
      <c r="BF1422" t="b">
        <v>0</v>
      </c>
      <c r="BI1422">
        <v>0</v>
      </c>
      <c r="BJ1422" s="20">
        <v>0</v>
      </c>
      <c r="BK1422" s="23">
        <v>114410</v>
      </c>
      <c r="BP1422" t="s">
        <v>181</v>
      </c>
      <c r="BS1422">
        <v>0</v>
      </c>
      <c r="BW1422" s="24" t="str">
        <f ca="1">VLOOKUP(BX1422,Data!B:D,3,0)</f>
        <v>김화니</v>
      </c>
      <c r="BX1422" s="24" t="str">
        <f>IFERROR(VLOOKUP(M1422, 할인점점포등록!E:I, 5, 0), M1422)</f>
        <v>백제약품대전지점</v>
      </c>
    </row>
    <row r="1423" spans="3:76" ht="16.5" customHeight="1" x14ac:dyDescent="0.3">
      <c r="C1423" t="b">
        <v>1</v>
      </c>
      <c r="E1423" t="s">
        <v>211</v>
      </c>
      <c r="F1423">
        <v>202610160015</v>
      </c>
      <c r="G1423" s="21">
        <v>46311</v>
      </c>
      <c r="H1423" t="s">
        <v>82</v>
      </c>
      <c r="I1423" t="s">
        <v>83</v>
      </c>
      <c r="J1423" s="20" t="s">
        <v>212</v>
      </c>
      <c r="K1423" s="20" t="s">
        <v>213</v>
      </c>
      <c r="L1423" t="s">
        <v>407</v>
      </c>
      <c r="M1423" s="20" t="s">
        <v>407</v>
      </c>
      <c r="O1423" t="s">
        <v>408</v>
      </c>
      <c r="P1423" t="s">
        <v>407</v>
      </c>
      <c r="R1423" t="b">
        <v>0</v>
      </c>
      <c r="S1423" t="s">
        <v>223</v>
      </c>
      <c r="T1423" t="s">
        <v>224</v>
      </c>
      <c r="U1423">
        <v>300</v>
      </c>
      <c r="V1423" t="s">
        <v>218</v>
      </c>
      <c r="W1423" t="s">
        <v>219</v>
      </c>
      <c r="X1423" t="s">
        <v>225</v>
      </c>
      <c r="Z1423" t="s">
        <v>84</v>
      </c>
      <c r="AA1423" s="1">
        <v>44400</v>
      </c>
      <c r="AB1423" s="1">
        <v>39960</v>
      </c>
      <c r="AC1423">
        <v>10</v>
      </c>
      <c r="AD1423" t="b">
        <v>1</v>
      </c>
      <c r="AE1423">
        <v>10</v>
      </c>
      <c r="AF1423" t="s">
        <v>9</v>
      </c>
      <c r="AG1423">
        <v>1</v>
      </c>
      <c r="AH1423" s="1">
        <v>39960</v>
      </c>
      <c r="AI1423" s="1">
        <v>363273</v>
      </c>
      <c r="AJ1423" s="1">
        <v>36327</v>
      </c>
      <c r="AK1423" s="1">
        <v>399600</v>
      </c>
      <c r="AL1423" s="2">
        <v>363273</v>
      </c>
      <c r="AM1423" s="2">
        <v>36327</v>
      </c>
      <c r="AN1423" s="22">
        <v>399600</v>
      </c>
      <c r="AP1423" t="s">
        <v>84</v>
      </c>
      <c r="AQ1423">
        <v>10</v>
      </c>
      <c r="AR1423" t="s">
        <v>221</v>
      </c>
      <c r="AS1423" t="s">
        <v>1064</v>
      </c>
      <c r="AT1423" t="b">
        <v>0</v>
      </c>
      <c r="AU1423" t="s">
        <v>81</v>
      </c>
      <c r="AW1423" t="s">
        <v>222</v>
      </c>
      <c r="AY1423" t="s">
        <v>85</v>
      </c>
      <c r="AZ1423" t="b">
        <v>0</v>
      </c>
      <c r="BE1423" t="b">
        <v>0</v>
      </c>
      <c r="BF1423" t="b">
        <v>0</v>
      </c>
      <c r="BI1423">
        <v>0</v>
      </c>
      <c r="BJ1423" s="20">
        <v>0</v>
      </c>
      <c r="BK1423" s="23">
        <v>399600</v>
      </c>
      <c r="BP1423" t="s">
        <v>181</v>
      </c>
      <c r="BS1423">
        <v>0</v>
      </c>
      <c r="BW1423" s="24" t="str">
        <f ca="1">VLOOKUP(BX1423,Data!B:D,3,0)</f>
        <v>김화니</v>
      </c>
      <c r="BX1423" s="24" t="str">
        <f>IFERROR(VLOOKUP(M1423, 할인점점포등록!E:I, 5, 0), M1423)</f>
        <v>백제약품대전지점</v>
      </c>
    </row>
    <row r="1424" spans="3:76" ht="16.5" customHeight="1" x14ac:dyDescent="0.3">
      <c r="C1424" t="b">
        <v>1</v>
      </c>
      <c r="E1424" t="s">
        <v>211</v>
      </c>
      <c r="F1424">
        <v>202610160015</v>
      </c>
      <c r="G1424" s="21">
        <v>46311</v>
      </c>
      <c r="H1424" t="s">
        <v>82</v>
      </c>
      <c r="I1424" t="s">
        <v>83</v>
      </c>
      <c r="J1424" s="20" t="s">
        <v>212</v>
      </c>
      <c r="K1424" s="20" t="s">
        <v>213</v>
      </c>
      <c r="L1424" t="s">
        <v>407</v>
      </c>
      <c r="M1424" s="20" t="s">
        <v>407</v>
      </c>
      <c r="O1424" t="s">
        <v>408</v>
      </c>
      <c r="P1424" t="s">
        <v>407</v>
      </c>
      <c r="R1424" t="b">
        <v>0</v>
      </c>
      <c r="S1424" t="s">
        <v>272</v>
      </c>
      <c r="T1424" t="s">
        <v>230</v>
      </c>
      <c r="U1424">
        <v>300</v>
      </c>
      <c r="V1424" t="s">
        <v>218</v>
      </c>
      <c r="W1424" t="s">
        <v>219</v>
      </c>
      <c r="X1424" t="s">
        <v>225</v>
      </c>
      <c r="Z1424" t="s">
        <v>84</v>
      </c>
      <c r="AA1424" s="1">
        <v>37500</v>
      </c>
      <c r="AB1424" s="1">
        <v>33750</v>
      </c>
      <c r="AC1424">
        <v>10</v>
      </c>
      <c r="AD1424" t="b">
        <v>1</v>
      </c>
      <c r="AE1424">
        <v>10</v>
      </c>
      <c r="AF1424" t="s">
        <v>9</v>
      </c>
      <c r="AG1424">
        <v>1</v>
      </c>
      <c r="AH1424" s="1">
        <v>33750</v>
      </c>
      <c r="AI1424" s="1">
        <v>306818</v>
      </c>
      <c r="AJ1424" s="1">
        <v>30682</v>
      </c>
      <c r="AK1424" s="1">
        <v>337500</v>
      </c>
      <c r="AL1424" s="2">
        <v>306818</v>
      </c>
      <c r="AM1424" s="2">
        <v>30682</v>
      </c>
      <c r="AN1424" s="22">
        <v>337500</v>
      </c>
      <c r="AP1424" t="s">
        <v>84</v>
      </c>
      <c r="AQ1424">
        <v>10</v>
      </c>
      <c r="AR1424" t="s">
        <v>221</v>
      </c>
      <c r="AS1424" t="s">
        <v>1049</v>
      </c>
      <c r="AT1424" t="b">
        <v>0</v>
      </c>
      <c r="AU1424" t="s">
        <v>81</v>
      </c>
      <c r="AW1424" t="s">
        <v>222</v>
      </c>
      <c r="AY1424" t="s">
        <v>85</v>
      </c>
      <c r="AZ1424" t="b">
        <v>0</v>
      </c>
      <c r="BE1424" t="b">
        <v>0</v>
      </c>
      <c r="BF1424" t="b">
        <v>0</v>
      </c>
      <c r="BI1424">
        <v>0</v>
      </c>
      <c r="BJ1424" s="20">
        <v>0</v>
      </c>
      <c r="BK1424" s="23">
        <v>337500</v>
      </c>
      <c r="BP1424" t="s">
        <v>181</v>
      </c>
      <c r="BS1424">
        <v>0</v>
      </c>
      <c r="BW1424" s="24" t="str">
        <f ca="1">VLOOKUP(BX1424,Data!B:D,3,0)</f>
        <v>김화니</v>
      </c>
      <c r="BX1424" s="24" t="str">
        <f>IFERROR(VLOOKUP(M1424, 할인점점포등록!E:I, 5, 0), M1424)</f>
        <v>백제약품대전지점</v>
      </c>
    </row>
    <row r="1425" spans="3:76" ht="16.5" customHeight="1" x14ac:dyDescent="0.3">
      <c r="C1425" t="b">
        <v>1</v>
      </c>
      <c r="E1425" t="s">
        <v>211</v>
      </c>
      <c r="F1425">
        <v>202610160016</v>
      </c>
      <c r="G1425" s="21">
        <v>46311</v>
      </c>
      <c r="H1425" t="s">
        <v>82</v>
      </c>
      <c r="I1425" t="s">
        <v>83</v>
      </c>
      <c r="J1425" s="20" t="s">
        <v>212</v>
      </c>
      <c r="K1425" s="20" t="s">
        <v>213</v>
      </c>
      <c r="L1425" t="s">
        <v>463</v>
      </c>
      <c r="M1425" s="20" t="s">
        <v>463</v>
      </c>
      <c r="O1425" t="s">
        <v>464</v>
      </c>
      <c r="P1425" t="s">
        <v>463</v>
      </c>
      <c r="R1425" t="b">
        <v>0</v>
      </c>
      <c r="S1425" t="s">
        <v>263</v>
      </c>
      <c r="T1425" t="s">
        <v>264</v>
      </c>
      <c r="U1425">
        <v>28</v>
      </c>
      <c r="V1425" t="s">
        <v>234</v>
      </c>
      <c r="W1425" t="s">
        <v>235</v>
      </c>
      <c r="X1425" t="s">
        <v>236</v>
      </c>
      <c r="Z1425" t="s">
        <v>84</v>
      </c>
      <c r="AA1425" s="1">
        <v>18172</v>
      </c>
      <c r="AB1425" s="1">
        <v>16355</v>
      </c>
      <c r="AC1425">
        <v>20</v>
      </c>
      <c r="AD1425" t="b">
        <v>1</v>
      </c>
      <c r="AE1425">
        <v>10</v>
      </c>
      <c r="AF1425" t="s">
        <v>9</v>
      </c>
      <c r="AG1425">
        <v>1</v>
      </c>
      <c r="AH1425" s="1">
        <v>16355</v>
      </c>
      <c r="AI1425" s="1">
        <v>297364</v>
      </c>
      <c r="AJ1425" s="1">
        <v>29736</v>
      </c>
      <c r="AK1425" s="1">
        <v>327100</v>
      </c>
      <c r="AL1425" s="2">
        <v>297364</v>
      </c>
      <c r="AM1425" s="2">
        <v>29736</v>
      </c>
      <c r="AN1425" s="22">
        <v>327100</v>
      </c>
      <c r="AP1425" t="s">
        <v>84</v>
      </c>
      <c r="AQ1425">
        <v>20</v>
      </c>
      <c r="AR1425" t="s">
        <v>221</v>
      </c>
      <c r="AS1425">
        <v>26001</v>
      </c>
      <c r="AT1425" t="b">
        <v>0</v>
      </c>
      <c r="AU1425" t="s">
        <v>81</v>
      </c>
      <c r="AW1425" t="s">
        <v>222</v>
      </c>
      <c r="AY1425" t="s">
        <v>85</v>
      </c>
      <c r="AZ1425" t="b">
        <v>0</v>
      </c>
      <c r="BE1425" t="b">
        <v>0</v>
      </c>
      <c r="BF1425" t="b">
        <v>0</v>
      </c>
      <c r="BI1425">
        <v>0</v>
      </c>
      <c r="BJ1425" s="20">
        <v>0</v>
      </c>
      <c r="BK1425" s="23">
        <v>327100</v>
      </c>
      <c r="BP1425" t="s">
        <v>181</v>
      </c>
      <c r="BS1425">
        <v>0</v>
      </c>
      <c r="BW1425" s="24" t="str">
        <f ca="1">VLOOKUP(BX1425,Data!B:D,3,0)</f>
        <v>김화니</v>
      </c>
      <c r="BX1425" s="24" t="str">
        <f>IFERROR(VLOOKUP(M1425, 할인점점포등록!E:I, 5, 0), M1425)</f>
        <v>훼밀리팜</v>
      </c>
    </row>
    <row r="1426" spans="3:76" ht="16.5" customHeight="1" x14ac:dyDescent="0.3">
      <c r="C1426" t="b">
        <v>1</v>
      </c>
      <c r="E1426" t="s">
        <v>211</v>
      </c>
      <c r="F1426">
        <v>202610160016</v>
      </c>
      <c r="G1426" s="21">
        <v>46311</v>
      </c>
      <c r="H1426" t="s">
        <v>82</v>
      </c>
      <c r="I1426" t="s">
        <v>83</v>
      </c>
      <c r="J1426" s="20" t="s">
        <v>212</v>
      </c>
      <c r="K1426" s="20" t="s">
        <v>213</v>
      </c>
      <c r="L1426" t="s">
        <v>463</v>
      </c>
      <c r="M1426" s="20" t="s">
        <v>463</v>
      </c>
      <c r="O1426" t="s">
        <v>464</v>
      </c>
      <c r="P1426" t="s">
        <v>463</v>
      </c>
      <c r="R1426" t="b">
        <v>0</v>
      </c>
      <c r="S1426" t="s">
        <v>475</v>
      </c>
      <c r="T1426" t="s">
        <v>476</v>
      </c>
      <c r="U1426">
        <v>28</v>
      </c>
      <c r="V1426" t="s">
        <v>234</v>
      </c>
      <c r="W1426" t="s">
        <v>235</v>
      </c>
      <c r="X1426" t="s">
        <v>236</v>
      </c>
      <c r="Z1426" t="s">
        <v>84</v>
      </c>
      <c r="AA1426" s="1">
        <v>25648</v>
      </c>
      <c r="AB1426" s="1">
        <v>23083</v>
      </c>
      <c r="AC1426">
        <v>10</v>
      </c>
      <c r="AD1426" t="b">
        <v>1</v>
      </c>
      <c r="AE1426">
        <v>10</v>
      </c>
      <c r="AF1426" t="s">
        <v>9</v>
      </c>
      <c r="AG1426">
        <v>1</v>
      </c>
      <c r="AH1426" s="1">
        <v>23083</v>
      </c>
      <c r="AI1426" s="1">
        <v>209845</v>
      </c>
      <c r="AJ1426" s="1">
        <v>20985</v>
      </c>
      <c r="AK1426" s="1">
        <v>230830</v>
      </c>
      <c r="AL1426" s="2">
        <v>209845</v>
      </c>
      <c r="AM1426" s="2">
        <v>20985</v>
      </c>
      <c r="AN1426" s="22">
        <v>230830</v>
      </c>
      <c r="AP1426" t="s">
        <v>84</v>
      </c>
      <c r="AQ1426">
        <v>10</v>
      </c>
      <c r="AR1426" t="s">
        <v>221</v>
      </c>
      <c r="AS1426">
        <v>25001</v>
      </c>
      <c r="AT1426" t="b">
        <v>0</v>
      </c>
      <c r="AU1426" t="s">
        <v>81</v>
      </c>
      <c r="AW1426" t="s">
        <v>222</v>
      </c>
      <c r="AY1426" t="s">
        <v>85</v>
      </c>
      <c r="AZ1426" t="b">
        <v>0</v>
      </c>
      <c r="BE1426" t="b">
        <v>0</v>
      </c>
      <c r="BF1426" t="b">
        <v>0</v>
      </c>
      <c r="BI1426">
        <v>0</v>
      </c>
      <c r="BJ1426" s="20">
        <v>0</v>
      </c>
      <c r="BK1426" s="23">
        <v>230830</v>
      </c>
      <c r="BP1426" t="s">
        <v>181</v>
      </c>
      <c r="BS1426">
        <v>0</v>
      </c>
      <c r="BW1426" s="24" t="str">
        <f ca="1">VLOOKUP(BX1426,Data!B:D,3,0)</f>
        <v>김화니</v>
      </c>
      <c r="BX1426" s="24" t="str">
        <f>IFERROR(VLOOKUP(M1426, 할인점점포등록!E:I, 5, 0), M1426)</f>
        <v>훼밀리팜</v>
      </c>
    </row>
    <row r="1427" spans="3:76" ht="16.5" customHeight="1" x14ac:dyDescent="0.3">
      <c r="C1427" t="b">
        <v>1</v>
      </c>
      <c r="E1427" t="s">
        <v>211</v>
      </c>
      <c r="F1427">
        <v>202610160016</v>
      </c>
      <c r="G1427" s="21">
        <v>46311</v>
      </c>
      <c r="H1427" t="s">
        <v>82</v>
      </c>
      <c r="I1427" t="s">
        <v>83</v>
      </c>
      <c r="J1427" s="20" t="s">
        <v>212</v>
      </c>
      <c r="K1427" s="20" t="s">
        <v>213</v>
      </c>
      <c r="L1427" t="s">
        <v>463</v>
      </c>
      <c r="M1427" s="20" t="s">
        <v>463</v>
      </c>
      <c r="O1427" t="s">
        <v>464</v>
      </c>
      <c r="P1427" t="s">
        <v>463</v>
      </c>
      <c r="R1427" t="b">
        <v>0</v>
      </c>
      <c r="S1427" t="s">
        <v>241</v>
      </c>
      <c r="T1427" t="s">
        <v>242</v>
      </c>
      <c r="U1427">
        <v>28</v>
      </c>
      <c r="V1427" t="s">
        <v>234</v>
      </c>
      <c r="W1427" t="s">
        <v>235</v>
      </c>
      <c r="X1427" t="s">
        <v>236</v>
      </c>
      <c r="Z1427" t="s">
        <v>84</v>
      </c>
      <c r="AA1427" s="1">
        <v>12712</v>
      </c>
      <c r="AB1427" s="1">
        <v>11441</v>
      </c>
      <c r="AC1427">
        <v>40</v>
      </c>
      <c r="AD1427" t="b">
        <v>1</v>
      </c>
      <c r="AE1427">
        <v>10</v>
      </c>
      <c r="AF1427" t="s">
        <v>9</v>
      </c>
      <c r="AG1427">
        <v>1</v>
      </c>
      <c r="AH1427" s="1">
        <v>11441</v>
      </c>
      <c r="AI1427" s="1">
        <v>416036</v>
      </c>
      <c r="AJ1427" s="1">
        <v>41604</v>
      </c>
      <c r="AK1427" s="1">
        <v>457640</v>
      </c>
      <c r="AL1427" s="2">
        <v>416036</v>
      </c>
      <c r="AM1427" s="2">
        <v>41604</v>
      </c>
      <c r="AN1427" s="22">
        <v>457640</v>
      </c>
      <c r="AP1427" t="s">
        <v>84</v>
      </c>
      <c r="AQ1427">
        <v>40</v>
      </c>
      <c r="AR1427" t="s">
        <v>221</v>
      </c>
      <c r="AS1427">
        <v>26001</v>
      </c>
      <c r="AT1427" t="b">
        <v>0</v>
      </c>
      <c r="AU1427" t="s">
        <v>81</v>
      </c>
      <c r="AW1427" t="s">
        <v>222</v>
      </c>
      <c r="AY1427" t="s">
        <v>85</v>
      </c>
      <c r="AZ1427" t="b">
        <v>0</v>
      </c>
      <c r="BE1427" t="b">
        <v>0</v>
      </c>
      <c r="BF1427" t="b">
        <v>0</v>
      </c>
      <c r="BI1427">
        <v>0</v>
      </c>
      <c r="BJ1427" s="20">
        <v>0</v>
      </c>
      <c r="BK1427" s="23">
        <v>457640</v>
      </c>
      <c r="BP1427" t="s">
        <v>181</v>
      </c>
      <c r="BS1427">
        <v>0</v>
      </c>
      <c r="BW1427" s="24" t="str">
        <f ca="1">VLOOKUP(BX1427,Data!B:D,3,0)</f>
        <v>김화니</v>
      </c>
      <c r="BX1427" s="24" t="str">
        <f>IFERROR(VLOOKUP(M1427, 할인점점포등록!E:I, 5, 0), M1427)</f>
        <v>훼밀리팜</v>
      </c>
    </row>
    <row r="1428" spans="3:76" ht="16.5" customHeight="1" x14ac:dyDescent="0.3">
      <c r="C1428" t="b">
        <v>1</v>
      </c>
      <c r="E1428" t="s">
        <v>211</v>
      </c>
      <c r="F1428">
        <v>202610160016</v>
      </c>
      <c r="G1428" s="21">
        <v>46311</v>
      </c>
      <c r="H1428" t="s">
        <v>82</v>
      </c>
      <c r="I1428" t="s">
        <v>83</v>
      </c>
      <c r="J1428" s="20" t="s">
        <v>212</v>
      </c>
      <c r="K1428" s="20" t="s">
        <v>213</v>
      </c>
      <c r="L1428" t="s">
        <v>463</v>
      </c>
      <c r="M1428" s="20" t="s">
        <v>463</v>
      </c>
      <c r="O1428" t="s">
        <v>464</v>
      </c>
      <c r="P1428" t="s">
        <v>463</v>
      </c>
      <c r="R1428" t="b">
        <v>0</v>
      </c>
      <c r="S1428" t="s">
        <v>310</v>
      </c>
      <c r="T1428" t="s">
        <v>311</v>
      </c>
      <c r="U1428">
        <v>30</v>
      </c>
      <c r="V1428" t="s">
        <v>234</v>
      </c>
      <c r="W1428" t="s">
        <v>235</v>
      </c>
      <c r="X1428" t="s">
        <v>236</v>
      </c>
      <c r="Z1428" t="s">
        <v>84</v>
      </c>
      <c r="AA1428" s="1">
        <v>2640</v>
      </c>
      <c r="AB1428" s="1">
        <v>2376</v>
      </c>
      <c r="AC1428">
        <v>50</v>
      </c>
      <c r="AD1428" t="b">
        <v>1</v>
      </c>
      <c r="AE1428">
        <v>10</v>
      </c>
      <c r="AF1428" t="s">
        <v>9</v>
      </c>
      <c r="AG1428">
        <v>1</v>
      </c>
      <c r="AH1428" s="1">
        <v>2376</v>
      </c>
      <c r="AI1428" s="1">
        <v>108000</v>
      </c>
      <c r="AJ1428" s="1">
        <v>10800</v>
      </c>
      <c r="AK1428" s="1">
        <v>118800</v>
      </c>
      <c r="AL1428" s="2">
        <v>108000</v>
      </c>
      <c r="AM1428" s="2">
        <v>10800</v>
      </c>
      <c r="AN1428" s="22">
        <v>118800</v>
      </c>
      <c r="AP1428" t="s">
        <v>84</v>
      </c>
      <c r="AQ1428">
        <v>50</v>
      </c>
      <c r="AR1428" t="s">
        <v>221</v>
      </c>
      <c r="AS1428" t="s">
        <v>231</v>
      </c>
      <c r="AT1428" t="b">
        <v>0</v>
      </c>
      <c r="AU1428" t="s">
        <v>81</v>
      </c>
      <c r="AW1428" t="s">
        <v>222</v>
      </c>
      <c r="AY1428" t="s">
        <v>85</v>
      </c>
      <c r="AZ1428" t="b">
        <v>0</v>
      </c>
      <c r="BE1428" t="b">
        <v>0</v>
      </c>
      <c r="BF1428" t="b">
        <v>0</v>
      </c>
      <c r="BI1428">
        <v>0</v>
      </c>
      <c r="BJ1428" s="20">
        <v>0</v>
      </c>
      <c r="BK1428" s="23">
        <v>118800</v>
      </c>
      <c r="BP1428" t="s">
        <v>181</v>
      </c>
      <c r="BS1428">
        <v>0</v>
      </c>
      <c r="BW1428" s="24" t="str">
        <f ca="1">VLOOKUP(BX1428,Data!B:D,3,0)</f>
        <v>김화니</v>
      </c>
      <c r="BX1428" s="24" t="str">
        <f>IFERROR(VLOOKUP(M1428, 할인점점포등록!E:I, 5, 0), M1428)</f>
        <v>훼밀리팜</v>
      </c>
    </row>
    <row r="1429" spans="3:76" ht="16.5" customHeight="1" x14ac:dyDescent="0.3">
      <c r="C1429" t="b">
        <v>1</v>
      </c>
      <c r="E1429" t="s">
        <v>211</v>
      </c>
      <c r="F1429">
        <v>202610160016</v>
      </c>
      <c r="G1429" s="21">
        <v>46311</v>
      </c>
      <c r="H1429" t="s">
        <v>82</v>
      </c>
      <c r="I1429" t="s">
        <v>83</v>
      </c>
      <c r="J1429" s="20" t="s">
        <v>212</v>
      </c>
      <c r="K1429" s="20" t="s">
        <v>213</v>
      </c>
      <c r="L1429" t="s">
        <v>463</v>
      </c>
      <c r="M1429" s="20" t="s">
        <v>463</v>
      </c>
      <c r="O1429" t="s">
        <v>464</v>
      </c>
      <c r="P1429" t="s">
        <v>463</v>
      </c>
      <c r="R1429" t="b">
        <v>0</v>
      </c>
      <c r="S1429" t="s">
        <v>223</v>
      </c>
      <c r="T1429" t="s">
        <v>224</v>
      </c>
      <c r="U1429">
        <v>300</v>
      </c>
      <c r="V1429" t="s">
        <v>218</v>
      </c>
      <c r="W1429" t="s">
        <v>219</v>
      </c>
      <c r="X1429" t="s">
        <v>225</v>
      </c>
      <c r="Z1429" t="s">
        <v>84</v>
      </c>
      <c r="AA1429" s="1">
        <v>44400</v>
      </c>
      <c r="AB1429" s="1">
        <v>39960</v>
      </c>
      <c r="AC1429">
        <v>20</v>
      </c>
      <c r="AD1429" t="b">
        <v>1</v>
      </c>
      <c r="AE1429">
        <v>10</v>
      </c>
      <c r="AF1429" t="s">
        <v>9</v>
      </c>
      <c r="AG1429">
        <v>1</v>
      </c>
      <c r="AH1429" s="1">
        <v>39960</v>
      </c>
      <c r="AI1429" s="1">
        <v>726545</v>
      </c>
      <c r="AJ1429" s="1">
        <v>72655</v>
      </c>
      <c r="AK1429" s="1">
        <v>799200</v>
      </c>
      <c r="AL1429" s="2">
        <v>726545</v>
      </c>
      <c r="AM1429" s="2">
        <v>72655</v>
      </c>
      <c r="AN1429" s="22">
        <v>799200</v>
      </c>
      <c r="AP1429" t="s">
        <v>84</v>
      </c>
      <c r="AQ1429">
        <v>20</v>
      </c>
      <c r="AR1429" t="s">
        <v>221</v>
      </c>
      <c r="AS1429" t="s">
        <v>1064</v>
      </c>
      <c r="AT1429" t="b">
        <v>0</v>
      </c>
      <c r="AU1429" t="s">
        <v>81</v>
      </c>
      <c r="AW1429" t="s">
        <v>222</v>
      </c>
      <c r="AY1429" t="s">
        <v>85</v>
      </c>
      <c r="AZ1429" t="b">
        <v>0</v>
      </c>
      <c r="BE1429" t="b">
        <v>0</v>
      </c>
      <c r="BF1429" t="b">
        <v>0</v>
      </c>
      <c r="BI1429">
        <v>0</v>
      </c>
      <c r="BJ1429" s="20">
        <v>0</v>
      </c>
      <c r="BK1429" s="23">
        <v>799200</v>
      </c>
      <c r="BP1429" t="s">
        <v>181</v>
      </c>
      <c r="BS1429">
        <v>0</v>
      </c>
      <c r="BW1429" s="24" t="str">
        <f ca="1">VLOOKUP(BX1429,Data!B:D,3,0)</f>
        <v>김화니</v>
      </c>
      <c r="BX1429" s="24" t="str">
        <f>IFERROR(VLOOKUP(M1429, 할인점점포등록!E:I, 5, 0), M1429)</f>
        <v>훼밀리팜</v>
      </c>
    </row>
    <row r="1430" spans="3:76" ht="16.5" customHeight="1" x14ac:dyDescent="0.3">
      <c r="C1430" t="b">
        <v>1</v>
      </c>
      <c r="E1430" t="s">
        <v>211</v>
      </c>
      <c r="F1430">
        <v>202610160016</v>
      </c>
      <c r="G1430" s="21">
        <v>46311</v>
      </c>
      <c r="H1430" t="s">
        <v>82</v>
      </c>
      <c r="I1430" t="s">
        <v>83</v>
      </c>
      <c r="J1430" s="20" t="s">
        <v>212</v>
      </c>
      <c r="K1430" s="20" t="s">
        <v>213</v>
      </c>
      <c r="L1430" t="s">
        <v>463</v>
      </c>
      <c r="M1430" s="20" t="s">
        <v>463</v>
      </c>
      <c r="O1430" t="s">
        <v>464</v>
      </c>
      <c r="P1430" t="s">
        <v>463</v>
      </c>
      <c r="R1430" t="b">
        <v>0</v>
      </c>
      <c r="S1430" t="s">
        <v>267</v>
      </c>
      <c r="T1430" t="s">
        <v>224</v>
      </c>
      <c r="U1430">
        <v>30</v>
      </c>
      <c r="V1430" t="s">
        <v>218</v>
      </c>
      <c r="W1430" t="s">
        <v>219</v>
      </c>
      <c r="X1430" t="s">
        <v>225</v>
      </c>
      <c r="Z1430" t="s">
        <v>84</v>
      </c>
      <c r="AA1430" s="1">
        <v>4440</v>
      </c>
      <c r="AB1430" s="1">
        <v>3996</v>
      </c>
      <c r="AC1430">
        <v>20</v>
      </c>
      <c r="AD1430" t="b">
        <v>1</v>
      </c>
      <c r="AE1430">
        <v>10</v>
      </c>
      <c r="AF1430" t="s">
        <v>9</v>
      </c>
      <c r="AG1430">
        <v>1</v>
      </c>
      <c r="AH1430" s="1">
        <v>3996</v>
      </c>
      <c r="AI1430" s="1">
        <v>72655</v>
      </c>
      <c r="AJ1430" s="1">
        <v>7265</v>
      </c>
      <c r="AK1430" s="1">
        <v>79920</v>
      </c>
      <c r="AL1430" s="2">
        <v>72655</v>
      </c>
      <c r="AM1430" s="2">
        <v>7265</v>
      </c>
      <c r="AN1430" s="22">
        <v>79920</v>
      </c>
      <c r="AP1430" t="s">
        <v>84</v>
      </c>
      <c r="AQ1430">
        <v>20</v>
      </c>
      <c r="AR1430" t="s">
        <v>221</v>
      </c>
      <c r="AS1430" t="s">
        <v>268</v>
      </c>
      <c r="AT1430" t="b">
        <v>0</v>
      </c>
      <c r="AU1430" t="s">
        <v>81</v>
      </c>
      <c r="AW1430" t="s">
        <v>222</v>
      </c>
      <c r="AY1430" t="s">
        <v>85</v>
      </c>
      <c r="AZ1430" t="b">
        <v>0</v>
      </c>
      <c r="BE1430" t="b">
        <v>0</v>
      </c>
      <c r="BF1430" t="b">
        <v>0</v>
      </c>
      <c r="BI1430">
        <v>0</v>
      </c>
      <c r="BJ1430" s="20">
        <v>0</v>
      </c>
      <c r="BK1430" s="23">
        <v>79920</v>
      </c>
      <c r="BP1430" t="s">
        <v>181</v>
      </c>
      <c r="BS1430">
        <v>0</v>
      </c>
      <c r="BW1430" s="24" t="str">
        <f ca="1">VLOOKUP(BX1430,Data!B:D,3,0)</f>
        <v>김화니</v>
      </c>
      <c r="BX1430" s="24" t="str">
        <f>IFERROR(VLOOKUP(M1430, 할인점점포등록!E:I, 5, 0), M1430)</f>
        <v>훼밀리팜</v>
      </c>
    </row>
    <row r="1431" spans="3:76" ht="16.5" customHeight="1" x14ac:dyDescent="0.3">
      <c r="C1431" t="b">
        <v>1</v>
      </c>
      <c r="E1431" t="s">
        <v>211</v>
      </c>
      <c r="F1431">
        <v>202610160016</v>
      </c>
      <c r="G1431" s="21">
        <v>46311</v>
      </c>
      <c r="H1431" t="s">
        <v>82</v>
      </c>
      <c r="I1431" t="s">
        <v>83</v>
      </c>
      <c r="J1431" s="20" t="s">
        <v>212</v>
      </c>
      <c r="K1431" s="20" t="s">
        <v>213</v>
      </c>
      <c r="L1431" t="s">
        <v>463</v>
      </c>
      <c r="M1431" s="20" t="s">
        <v>463</v>
      </c>
      <c r="O1431" t="s">
        <v>464</v>
      </c>
      <c r="P1431" t="s">
        <v>463</v>
      </c>
      <c r="R1431" t="b">
        <v>0</v>
      </c>
      <c r="S1431" t="s">
        <v>269</v>
      </c>
      <c r="T1431" t="s">
        <v>270</v>
      </c>
      <c r="U1431">
        <v>200</v>
      </c>
      <c r="V1431" t="s">
        <v>234</v>
      </c>
      <c r="W1431" t="s">
        <v>235</v>
      </c>
      <c r="X1431" t="s">
        <v>236</v>
      </c>
      <c r="Z1431" t="s">
        <v>84</v>
      </c>
      <c r="AA1431" s="1">
        <v>77600</v>
      </c>
      <c r="AB1431" s="1">
        <v>69840</v>
      </c>
      <c r="AC1431">
        <v>10</v>
      </c>
      <c r="AD1431" t="b">
        <v>1</v>
      </c>
      <c r="AE1431">
        <v>10</v>
      </c>
      <c r="AF1431" t="s">
        <v>9</v>
      </c>
      <c r="AG1431">
        <v>1</v>
      </c>
      <c r="AH1431" s="1">
        <v>69840</v>
      </c>
      <c r="AI1431" s="1">
        <v>634909</v>
      </c>
      <c r="AJ1431" s="1">
        <v>63491</v>
      </c>
      <c r="AK1431" s="1">
        <v>698400</v>
      </c>
      <c r="AL1431" s="2">
        <v>634909</v>
      </c>
      <c r="AM1431" s="2">
        <v>63491</v>
      </c>
      <c r="AN1431" s="22">
        <v>698400</v>
      </c>
      <c r="AP1431" t="s">
        <v>84</v>
      </c>
      <c r="AQ1431">
        <v>10</v>
      </c>
      <c r="AR1431" t="s">
        <v>221</v>
      </c>
      <c r="AS1431" t="s">
        <v>271</v>
      </c>
      <c r="AT1431" t="b">
        <v>0</v>
      </c>
      <c r="AU1431" t="s">
        <v>81</v>
      </c>
      <c r="AW1431" t="s">
        <v>222</v>
      </c>
      <c r="AY1431" t="s">
        <v>85</v>
      </c>
      <c r="AZ1431" t="b">
        <v>0</v>
      </c>
      <c r="BE1431" t="b">
        <v>0</v>
      </c>
      <c r="BF1431" t="b">
        <v>0</v>
      </c>
      <c r="BI1431">
        <v>0</v>
      </c>
      <c r="BJ1431" s="20">
        <v>0</v>
      </c>
      <c r="BK1431" s="23">
        <v>698400</v>
      </c>
      <c r="BP1431" t="s">
        <v>181</v>
      </c>
      <c r="BS1431">
        <v>0</v>
      </c>
      <c r="BW1431" s="24" t="str">
        <f ca="1">VLOOKUP(BX1431,Data!B:D,3,0)</f>
        <v>김화니</v>
      </c>
      <c r="BX1431" s="24" t="str">
        <f>IFERROR(VLOOKUP(M1431, 할인점점포등록!E:I, 5, 0), M1431)</f>
        <v>훼밀리팜</v>
      </c>
    </row>
    <row r="1432" spans="3:76" ht="16.5" customHeight="1" x14ac:dyDescent="0.3">
      <c r="C1432" t="b">
        <v>1</v>
      </c>
      <c r="E1432" t="s">
        <v>211</v>
      </c>
      <c r="F1432">
        <v>202610160016</v>
      </c>
      <c r="G1432" s="21">
        <v>46311</v>
      </c>
      <c r="H1432" t="s">
        <v>82</v>
      </c>
      <c r="I1432" t="s">
        <v>83</v>
      </c>
      <c r="J1432" s="20" t="s">
        <v>212</v>
      </c>
      <c r="K1432" s="20" t="s">
        <v>213</v>
      </c>
      <c r="L1432" t="s">
        <v>463</v>
      </c>
      <c r="M1432" s="20" t="s">
        <v>463</v>
      </c>
      <c r="O1432" t="s">
        <v>464</v>
      </c>
      <c r="P1432" t="s">
        <v>463</v>
      </c>
      <c r="R1432" t="b">
        <v>0</v>
      </c>
      <c r="S1432" t="s">
        <v>367</v>
      </c>
      <c r="T1432" t="s">
        <v>368</v>
      </c>
      <c r="U1432">
        <v>100</v>
      </c>
      <c r="V1432" t="s">
        <v>234</v>
      </c>
      <c r="W1432" t="s">
        <v>235</v>
      </c>
      <c r="X1432" t="s">
        <v>236</v>
      </c>
      <c r="Z1432" t="s">
        <v>84</v>
      </c>
      <c r="AA1432" s="1">
        <v>30000</v>
      </c>
      <c r="AB1432" s="1">
        <v>27000</v>
      </c>
      <c r="AC1432">
        <v>10</v>
      </c>
      <c r="AD1432" t="b">
        <v>1</v>
      </c>
      <c r="AE1432">
        <v>10</v>
      </c>
      <c r="AF1432" t="s">
        <v>9</v>
      </c>
      <c r="AG1432">
        <v>1</v>
      </c>
      <c r="AH1432" s="1">
        <v>27000</v>
      </c>
      <c r="AI1432" s="1">
        <v>245455</v>
      </c>
      <c r="AJ1432" s="1">
        <v>24545</v>
      </c>
      <c r="AK1432" s="1">
        <v>270000</v>
      </c>
      <c r="AL1432" s="2">
        <v>245455</v>
      </c>
      <c r="AM1432" s="2">
        <v>24545</v>
      </c>
      <c r="AN1432" s="22">
        <v>270000</v>
      </c>
      <c r="AP1432" t="s">
        <v>84</v>
      </c>
      <c r="AQ1432">
        <v>10</v>
      </c>
      <c r="AR1432" t="s">
        <v>221</v>
      </c>
      <c r="AS1432">
        <v>25003</v>
      </c>
      <c r="AT1432" t="b">
        <v>0</v>
      </c>
      <c r="AU1432" t="s">
        <v>81</v>
      </c>
      <c r="AW1432" t="s">
        <v>222</v>
      </c>
      <c r="AY1432" t="s">
        <v>85</v>
      </c>
      <c r="AZ1432" t="b">
        <v>0</v>
      </c>
      <c r="BE1432" t="b">
        <v>0</v>
      </c>
      <c r="BF1432" t="b">
        <v>0</v>
      </c>
      <c r="BI1432">
        <v>0</v>
      </c>
      <c r="BJ1432" s="20">
        <v>0</v>
      </c>
      <c r="BK1432" s="23">
        <v>270000</v>
      </c>
      <c r="BP1432" t="s">
        <v>181</v>
      </c>
      <c r="BS1432">
        <v>0</v>
      </c>
      <c r="BW1432" s="24" t="str">
        <f ca="1">VLOOKUP(BX1432,Data!B:D,3,0)</f>
        <v>김화니</v>
      </c>
      <c r="BX1432" s="24" t="str">
        <f>IFERROR(VLOOKUP(M1432, 할인점점포등록!E:I, 5, 0), M1432)</f>
        <v>훼밀리팜</v>
      </c>
    </row>
    <row r="1433" spans="3:76" ht="16.5" customHeight="1" x14ac:dyDescent="0.3">
      <c r="AA1433" s="1"/>
      <c r="AB1433" s="1"/>
      <c r="AH1433" s="1"/>
      <c r="AI1433" s="1"/>
      <c r="AJ1433" s="1"/>
      <c r="AK1433" s="1"/>
      <c r="AL1433" s="2"/>
      <c r="AM1433" s="2"/>
      <c r="AN1433" s="22"/>
      <c r="BK1433" s="23"/>
    </row>
    <row r="1434" spans="3:76" ht="16.5" customHeight="1" x14ac:dyDescent="0.3">
      <c r="AA1434" s="1"/>
      <c r="AB1434" s="1"/>
      <c r="AH1434" s="1"/>
      <c r="AI1434" s="1"/>
      <c r="AJ1434" s="1"/>
      <c r="AK1434" s="1"/>
      <c r="AL1434" s="2"/>
      <c r="AM1434" s="2"/>
      <c r="AN1434" s="22"/>
      <c r="BK1434" s="23"/>
    </row>
    <row r="1435" spans="3:76" ht="16.5" customHeight="1" x14ac:dyDescent="0.3">
      <c r="AA1435" s="1"/>
      <c r="AB1435" s="1"/>
      <c r="AH1435" s="1"/>
      <c r="AI1435" s="1"/>
      <c r="AJ1435" s="1"/>
      <c r="AK1435" s="1"/>
      <c r="AL1435" s="2"/>
      <c r="AM1435" s="2"/>
      <c r="AN1435" s="22"/>
      <c r="BK1435" s="23"/>
    </row>
    <row r="1436" spans="3:76" ht="16.5" customHeight="1" x14ac:dyDescent="0.3">
      <c r="AA1436" s="1"/>
      <c r="AB1436" s="1"/>
      <c r="AH1436" s="1"/>
      <c r="AI1436" s="1"/>
      <c r="AJ1436" s="1"/>
      <c r="AK1436" s="1"/>
      <c r="AL1436" s="2"/>
      <c r="AM1436" s="2"/>
      <c r="AN1436" s="22"/>
      <c r="BK1436" s="23"/>
    </row>
    <row r="1437" spans="3:76" ht="16.5" customHeight="1" x14ac:dyDescent="0.3">
      <c r="AA1437" s="1"/>
      <c r="AB1437" s="1"/>
      <c r="AH1437" s="1"/>
      <c r="AI1437" s="1"/>
      <c r="AJ1437" s="1"/>
      <c r="AK1437" s="1"/>
      <c r="AL1437" s="2"/>
      <c r="AM1437" s="2"/>
      <c r="AN1437" s="22"/>
      <c r="BK1437" s="23"/>
    </row>
    <row r="1438" spans="3:76" ht="16.5" customHeight="1" x14ac:dyDescent="0.3">
      <c r="AA1438" s="1"/>
      <c r="AB1438" s="1"/>
      <c r="AH1438" s="1"/>
      <c r="AI1438" s="1"/>
      <c r="AJ1438" s="1"/>
      <c r="AK1438" s="1"/>
      <c r="AL1438" s="2"/>
      <c r="AM1438" s="2"/>
      <c r="AN1438" s="22"/>
      <c r="BK1438" s="23"/>
    </row>
    <row r="1439" spans="3:76" ht="16.5" customHeight="1" x14ac:dyDescent="0.3">
      <c r="AA1439" s="1"/>
      <c r="AB1439" s="1"/>
      <c r="AH1439" s="1"/>
      <c r="AI1439" s="1"/>
      <c r="AJ1439" s="1"/>
      <c r="AK1439" s="1"/>
      <c r="AL1439" s="2"/>
      <c r="AM1439" s="2"/>
      <c r="AN1439" s="22"/>
      <c r="BK1439" s="23"/>
    </row>
    <row r="1440" spans="3:76" ht="16.5" customHeight="1" x14ac:dyDescent="0.3">
      <c r="AA1440" s="1"/>
      <c r="AB1440" s="1"/>
      <c r="AH1440" s="1"/>
      <c r="AI1440" s="1"/>
      <c r="AJ1440" s="1"/>
      <c r="AK1440" s="1"/>
      <c r="AL1440" s="2"/>
      <c r="AM1440" s="2"/>
      <c r="AN1440" s="22"/>
      <c r="BK1440" s="23"/>
    </row>
    <row r="1441" spans="27:63" ht="16.5" customHeight="1" x14ac:dyDescent="0.3">
      <c r="AA1441" s="1"/>
      <c r="AB1441" s="1"/>
      <c r="AH1441" s="1"/>
      <c r="AI1441" s="1"/>
      <c r="AJ1441" s="1"/>
      <c r="AK1441" s="1"/>
      <c r="AL1441" s="2"/>
      <c r="AM1441" s="2"/>
      <c r="AN1441" s="22"/>
      <c r="BK1441" s="23"/>
    </row>
    <row r="1442" spans="27:63" ht="16.5" customHeight="1" x14ac:dyDescent="0.3">
      <c r="AA1442" s="1"/>
      <c r="AB1442" s="1"/>
      <c r="AH1442" s="1"/>
      <c r="AI1442" s="1"/>
      <c r="AJ1442" s="1"/>
      <c r="AK1442" s="1"/>
      <c r="AL1442" s="2"/>
      <c r="AM1442" s="2"/>
      <c r="AN1442" s="22"/>
      <c r="BK1442" s="23"/>
    </row>
    <row r="1443" spans="27:63" ht="16.5" customHeight="1" x14ac:dyDescent="0.3">
      <c r="AA1443" s="1"/>
      <c r="AB1443" s="1"/>
      <c r="AH1443" s="1"/>
      <c r="AI1443" s="1"/>
      <c r="AJ1443" s="1"/>
      <c r="AK1443" s="1"/>
      <c r="AL1443" s="2"/>
      <c r="AM1443" s="2"/>
      <c r="AN1443" s="22"/>
      <c r="BK1443" s="23"/>
    </row>
    <row r="1444" spans="27:63" ht="16.5" customHeight="1" x14ac:dyDescent="0.3">
      <c r="AA1444" s="1"/>
      <c r="AB1444" s="1"/>
      <c r="AH1444" s="1"/>
      <c r="AI1444" s="1"/>
      <c r="AJ1444" s="1"/>
      <c r="AK1444" s="1"/>
      <c r="AL1444" s="2"/>
      <c r="AM1444" s="2"/>
      <c r="AN1444" s="22"/>
      <c r="BK1444" s="23"/>
    </row>
    <row r="1445" spans="27:63" ht="16.5" customHeight="1" x14ac:dyDescent="0.3">
      <c r="AA1445" s="1"/>
      <c r="AB1445" s="1"/>
      <c r="AH1445" s="1"/>
      <c r="AI1445" s="1"/>
      <c r="AJ1445" s="1"/>
      <c r="AK1445" s="1"/>
      <c r="AL1445" s="2"/>
      <c r="AM1445" s="2"/>
      <c r="AN1445" s="22"/>
      <c r="BK1445" s="23"/>
    </row>
    <row r="1446" spans="27:63" ht="16.5" customHeight="1" x14ac:dyDescent="0.3">
      <c r="AA1446" s="1"/>
      <c r="AB1446" s="1"/>
      <c r="AH1446" s="1"/>
      <c r="AI1446" s="1"/>
      <c r="AJ1446" s="1"/>
      <c r="AK1446" s="1"/>
      <c r="AL1446" s="2"/>
      <c r="AM1446" s="2"/>
      <c r="AN1446" s="22"/>
      <c r="BK1446" s="23"/>
    </row>
    <row r="1447" spans="27:63" ht="16.5" customHeight="1" x14ac:dyDescent="0.3">
      <c r="AA1447" s="1"/>
      <c r="AB1447" s="1"/>
      <c r="AH1447" s="1"/>
      <c r="AI1447" s="1"/>
      <c r="AJ1447" s="1"/>
      <c r="AK1447" s="1"/>
      <c r="AL1447" s="2"/>
      <c r="AM1447" s="2"/>
      <c r="AN1447" s="22"/>
      <c r="BK1447" s="23"/>
    </row>
    <row r="1448" spans="27:63" ht="16.5" customHeight="1" x14ac:dyDescent="0.3">
      <c r="AA1448" s="1"/>
      <c r="AB1448" s="1"/>
      <c r="AH1448" s="1"/>
      <c r="AI1448" s="1"/>
      <c r="AJ1448" s="1"/>
      <c r="AK1448" s="1"/>
      <c r="AL1448" s="2"/>
      <c r="AM1448" s="2"/>
      <c r="AN1448" s="22"/>
      <c r="BK1448" s="23"/>
    </row>
    <row r="1449" spans="27:63" ht="16.5" customHeight="1" x14ac:dyDescent="0.3">
      <c r="AA1449" s="1"/>
      <c r="AB1449" s="1"/>
      <c r="AH1449" s="1"/>
      <c r="AI1449" s="1"/>
      <c r="AJ1449" s="1"/>
      <c r="AK1449" s="1"/>
      <c r="AL1449" s="2"/>
      <c r="AM1449" s="2"/>
      <c r="AN1449" s="22"/>
      <c r="BK1449" s="23"/>
    </row>
    <row r="1450" spans="27:63" ht="16.5" customHeight="1" x14ac:dyDescent="0.3">
      <c r="AA1450" s="1"/>
      <c r="AB1450" s="1"/>
      <c r="AH1450" s="1"/>
      <c r="AI1450" s="1"/>
      <c r="AJ1450" s="1"/>
      <c r="AK1450" s="1"/>
      <c r="AL1450" s="2"/>
      <c r="AM1450" s="2"/>
      <c r="AN1450" s="22"/>
      <c r="BK1450" s="23"/>
    </row>
    <row r="1451" spans="27:63" ht="16.5" customHeight="1" x14ac:dyDescent="0.3">
      <c r="AA1451" s="1"/>
      <c r="AB1451" s="1"/>
      <c r="AH1451" s="1"/>
      <c r="AI1451" s="1"/>
      <c r="AJ1451" s="1"/>
      <c r="AK1451" s="1"/>
      <c r="AL1451" s="2"/>
      <c r="AM1451" s="2"/>
      <c r="AN1451" s="22"/>
      <c r="BK1451" s="23"/>
    </row>
    <row r="1452" spans="27:63" ht="16.5" customHeight="1" x14ac:dyDescent="0.3">
      <c r="AA1452" s="1"/>
      <c r="AB1452" s="1"/>
      <c r="AH1452" s="1"/>
      <c r="AI1452" s="1"/>
      <c r="AJ1452" s="1"/>
      <c r="AK1452" s="1"/>
      <c r="AL1452" s="2"/>
      <c r="AM1452" s="2"/>
      <c r="AN1452" s="22"/>
      <c r="BK1452" s="23"/>
    </row>
    <row r="1453" spans="27:63" ht="16.5" customHeight="1" x14ac:dyDescent="0.3">
      <c r="AA1453" s="1"/>
      <c r="AB1453" s="1"/>
      <c r="AH1453" s="1"/>
      <c r="AI1453" s="1"/>
      <c r="AJ1453" s="1"/>
      <c r="AK1453" s="1"/>
      <c r="AL1453" s="2"/>
      <c r="AM1453" s="2"/>
      <c r="AN1453" s="22"/>
      <c r="BK1453" s="23"/>
    </row>
    <row r="1454" spans="27:63" ht="16.5" customHeight="1" x14ac:dyDescent="0.3">
      <c r="AA1454" s="1"/>
      <c r="AB1454" s="1"/>
      <c r="AH1454" s="1"/>
      <c r="AI1454" s="1"/>
      <c r="AJ1454" s="1"/>
      <c r="AK1454" s="1"/>
      <c r="AL1454" s="2"/>
      <c r="AM1454" s="2"/>
      <c r="AN1454" s="22"/>
      <c r="BK1454" s="23"/>
    </row>
    <row r="1455" spans="27:63" ht="16.5" customHeight="1" x14ac:dyDescent="0.3">
      <c r="AA1455" s="1"/>
      <c r="AB1455" s="1"/>
      <c r="AH1455" s="1"/>
      <c r="AI1455" s="1"/>
      <c r="AJ1455" s="1"/>
      <c r="AK1455" s="1"/>
      <c r="AL1455" s="2"/>
      <c r="AM1455" s="2"/>
      <c r="AN1455" s="22"/>
      <c r="BK1455" s="23"/>
    </row>
    <row r="1456" spans="27:63" ht="16.5" customHeight="1" x14ac:dyDescent="0.3">
      <c r="AA1456" s="1"/>
      <c r="AB1456" s="1"/>
      <c r="AH1456" s="1"/>
      <c r="AI1456" s="1"/>
      <c r="AJ1456" s="1"/>
      <c r="AK1456" s="1"/>
      <c r="AL1456" s="2"/>
      <c r="AM1456" s="2"/>
      <c r="AN1456" s="22"/>
      <c r="BK1456" s="23"/>
    </row>
    <row r="1457" spans="27:63" ht="16.5" customHeight="1" x14ac:dyDescent="0.3">
      <c r="AA1457" s="1"/>
      <c r="AB1457" s="1"/>
      <c r="AH1457" s="1"/>
      <c r="AI1457" s="1"/>
      <c r="AJ1457" s="1"/>
      <c r="AK1457" s="1"/>
      <c r="AL1457" s="2"/>
      <c r="AM1457" s="2"/>
      <c r="AN1457" s="22"/>
      <c r="BK1457" s="23"/>
    </row>
    <row r="1458" spans="27:63" ht="16.5" customHeight="1" x14ac:dyDescent="0.3">
      <c r="AA1458" s="1"/>
      <c r="AB1458" s="1"/>
      <c r="AH1458" s="1"/>
      <c r="AI1458" s="1"/>
      <c r="AJ1458" s="1"/>
      <c r="AK1458" s="1"/>
      <c r="AL1458" s="2"/>
      <c r="AM1458" s="2"/>
      <c r="AN1458" s="22"/>
      <c r="BK1458" s="23"/>
    </row>
    <row r="1459" spans="27:63" ht="16.5" customHeight="1" x14ac:dyDescent="0.3">
      <c r="AA1459" s="1"/>
      <c r="AB1459" s="1"/>
      <c r="AH1459" s="1"/>
      <c r="AI1459" s="1"/>
      <c r="AJ1459" s="1"/>
      <c r="AK1459" s="1"/>
      <c r="AL1459" s="2"/>
      <c r="AM1459" s="2"/>
      <c r="AN1459" s="22"/>
      <c r="BK1459" s="23"/>
    </row>
    <row r="1460" spans="27:63" ht="16.5" customHeight="1" x14ac:dyDescent="0.3">
      <c r="AA1460" s="1"/>
      <c r="AB1460" s="1"/>
      <c r="AH1460" s="1"/>
      <c r="AI1460" s="1"/>
      <c r="AJ1460" s="1"/>
      <c r="AK1460" s="1"/>
      <c r="AL1460" s="2"/>
      <c r="AM1460" s="2"/>
      <c r="AN1460" s="22"/>
      <c r="BK1460" s="23"/>
    </row>
    <row r="1461" spans="27:63" ht="16.5" customHeight="1" x14ac:dyDescent="0.3">
      <c r="AA1461" s="1"/>
      <c r="AB1461" s="1"/>
      <c r="AH1461" s="1"/>
      <c r="AI1461" s="1"/>
      <c r="AJ1461" s="1"/>
      <c r="AK1461" s="1"/>
      <c r="AL1461" s="2"/>
      <c r="AM1461" s="2"/>
      <c r="AN1461" s="22"/>
      <c r="BK1461" s="23"/>
    </row>
    <row r="1462" spans="27:63" ht="16.5" customHeight="1" x14ac:dyDescent="0.3">
      <c r="AA1462" s="1"/>
      <c r="AB1462" s="1"/>
      <c r="AH1462" s="1"/>
      <c r="AI1462" s="1"/>
      <c r="AJ1462" s="1"/>
      <c r="AK1462" s="1"/>
      <c r="AL1462" s="2"/>
      <c r="AM1462" s="2"/>
      <c r="AN1462" s="22"/>
      <c r="BK1462" s="23"/>
    </row>
    <row r="1463" spans="27:63" ht="16.5" customHeight="1" x14ac:dyDescent="0.3">
      <c r="AA1463" s="1"/>
      <c r="AB1463" s="1"/>
      <c r="AH1463" s="1"/>
      <c r="AI1463" s="1"/>
      <c r="AJ1463" s="1"/>
      <c r="AK1463" s="1"/>
      <c r="AL1463" s="2"/>
      <c r="AM1463" s="2"/>
      <c r="AN1463" s="22"/>
      <c r="BK1463" s="23"/>
    </row>
    <row r="1464" spans="27:63" ht="16.5" customHeight="1" x14ac:dyDescent="0.3">
      <c r="AA1464" s="1"/>
      <c r="AB1464" s="1"/>
      <c r="AH1464" s="1"/>
      <c r="AI1464" s="1"/>
      <c r="AJ1464" s="1"/>
      <c r="AK1464" s="1"/>
      <c r="AL1464" s="2"/>
      <c r="AM1464" s="2"/>
      <c r="AN1464" s="22"/>
      <c r="BK1464" s="23"/>
    </row>
    <row r="1465" spans="27:63" ht="16.5" customHeight="1" x14ac:dyDescent="0.3">
      <c r="AA1465" s="1"/>
      <c r="AB1465" s="1"/>
      <c r="AH1465" s="1"/>
      <c r="AI1465" s="1"/>
      <c r="AJ1465" s="1"/>
      <c r="AK1465" s="1"/>
      <c r="AL1465" s="2"/>
      <c r="AM1465" s="2"/>
      <c r="AN1465" s="22"/>
      <c r="BK1465" s="23"/>
    </row>
    <row r="1466" spans="27:63" ht="16.5" customHeight="1" x14ac:dyDescent="0.3">
      <c r="AA1466" s="1"/>
      <c r="AB1466" s="1"/>
      <c r="AH1466" s="1"/>
      <c r="AI1466" s="1"/>
      <c r="AJ1466" s="1"/>
      <c r="AK1466" s="1"/>
      <c r="AL1466" s="2"/>
      <c r="AM1466" s="2"/>
      <c r="AN1466" s="22"/>
      <c r="BK1466" s="23"/>
    </row>
    <row r="1467" spans="27:63" ht="16.5" customHeight="1" x14ac:dyDescent="0.3">
      <c r="AA1467" s="1"/>
      <c r="AB1467" s="1"/>
      <c r="AH1467" s="1"/>
      <c r="AI1467" s="1"/>
      <c r="AJ1467" s="1"/>
      <c r="AK1467" s="1"/>
      <c r="AL1467" s="2"/>
      <c r="AM1467" s="2"/>
      <c r="AN1467" s="22"/>
      <c r="BK1467" s="23"/>
    </row>
    <row r="1468" spans="27:63" ht="16.5" customHeight="1" x14ac:dyDescent="0.3">
      <c r="AA1468" s="1"/>
      <c r="AB1468" s="1"/>
      <c r="AH1468" s="1"/>
      <c r="AI1468" s="1"/>
      <c r="AJ1468" s="1"/>
      <c r="AK1468" s="1"/>
      <c r="AL1468" s="2"/>
      <c r="AM1468" s="2"/>
      <c r="AN1468" s="22"/>
      <c r="BK1468" s="23"/>
    </row>
    <row r="1469" spans="27:63" ht="16.5" customHeight="1" x14ac:dyDescent="0.3">
      <c r="AA1469" s="1"/>
      <c r="AB1469" s="1"/>
      <c r="AH1469" s="1"/>
      <c r="AI1469" s="1"/>
      <c r="AJ1469" s="1"/>
      <c r="AK1469" s="1"/>
      <c r="AL1469" s="2"/>
      <c r="AM1469" s="2"/>
      <c r="AN1469" s="22"/>
      <c r="BK1469" s="23"/>
    </row>
    <row r="1470" spans="27:63" ht="16.5" customHeight="1" x14ac:dyDescent="0.3">
      <c r="AA1470" s="1"/>
      <c r="AB1470" s="1"/>
      <c r="AH1470" s="1"/>
      <c r="AI1470" s="1"/>
      <c r="AJ1470" s="1"/>
      <c r="AK1470" s="1"/>
      <c r="AL1470" s="2"/>
      <c r="AM1470" s="2"/>
      <c r="AN1470" s="22"/>
      <c r="BK1470" s="23"/>
    </row>
    <row r="1471" spans="27:63" ht="16.5" customHeight="1" x14ac:dyDescent="0.3">
      <c r="AA1471" s="1"/>
      <c r="AB1471" s="1"/>
      <c r="AH1471" s="1"/>
      <c r="AI1471" s="1"/>
      <c r="AJ1471" s="1"/>
      <c r="AK1471" s="1"/>
      <c r="AL1471" s="2"/>
      <c r="AM1471" s="2"/>
      <c r="AN1471" s="22"/>
      <c r="BK1471" s="23"/>
    </row>
    <row r="1472" spans="27:63" ht="16.5" customHeight="1" x14ac:dyDescent="0.3">
      <c r="AA1472" s="1"/>
      <c r="AB1472" s="1"/>
      <c r="AH1472" s="1"/>
      <c r="AI1472" s="1"/>
      <c r="AJ1472" s="1"/>
      <c r="AK1472" s="1"/>
      <c r="AL1472" s="2"/>
      <c r="AM1472" s="2"/>
      <c r="AN1472" s="22"/>
      <c r="BK1472" s="23"/>
    </row>
    <row r="1473" spans="27:63" ht="16.5" customHeight="1" x14ac:dyDescent="0.3">
      <c r="AA1473" s="1"/>
      <c r="AB1473" s="1"/>
      <c r="AH1473" s="1"/>
      <c r="AI1473" s="1"/>
      <c r="AJ1473" s="1"/>
      <c r="AK1473" s="1"/>
      <c r="AL1473" s="2"/>
      <c r="AM1473" s="2"/>
      <c r="AN1473" s="22"/>
      <c r="BK1473" s="23"/>
    </row>
    <row r="1474" spans="27:63" ht="16.5" customHeight="1" x14ac:dyDescent="0.3">
      <c r="AA1474" s="1"/>
      <c r="AB1474" s="1"/>
      <c r="AH1474" s="1"/>
      <c r="AI1474" s="1"/>
      <c r="AJ1474" s="1"/>
      <c r="AK1474" s="1"/>
      <c r="AL1474" s="2"/>
      <c r="AM1474" s="2"/>
      <c r="AN1474" s="22"/>
      <c r="BK1474" s="23"/>
    </row>
    <row r="1475" spans="27:63" ht="16.5" customHeight="1" x14ac:dyDescent="0.3">
      <c r="AA1475" s="1"/>
      <c r="AB1475" s="1"/>
      <c r="AC1475" s="1"/>
      <c r="AH1475" s="1"/>
      <c r="AI1475" s="1"/>
      <c r="AJ1475" s="1"/>
      <c r="AK1475" s="1"/>
      <c r="AL1475" s="2"/>
      <c r="AM1475" s="2"/>
      <c r="AN1475" s="22"/>
      <c r="AQ1475" s="1"/>
      <c r="BI1475" s="1"/>
      <c r="BJ1475" s="23"/>
      <c r="BK1475" s="23"/>
    </row>
    <row r="1476" spans="27:63" ht="16.5" customHeight="1" x14ac:dyDescent="0.3">
      <c r="AA1476" s="1"/>
      <c r="AB1476" s="1"/>
      <c r="AH1476" s="1"/>
      <c r="AI1476" s="1"/>
      <c r="AJ1476" s="1"/>
      <c r="AK1476" s="1"/>
      <c r="AL1476" s="2"/>
      <c r="AM1476" s="2"/>
      <c r="AN1476" s="22"/>
      <c r="BJ1476" s="23"/>
      <c r="BK1476" s="23"/>
    </row>
    <row r="1477" spans="27:63" ht="16.5" customHeight="1" x14ac:dyDescent="0.3">
      <c r="AA1477" s="1"/>
      <c r="AB1477" s="1"/>
      <c r="AH1477" s="1"/>
      <c r="AI1477" s="1"/>
      <c r="AJ1477" s="1"/>
      <c r="AK1477" s="1"/>
      <c r="AL1477" s="2"/>
      <c r="AM1477" s="2"/>
      <c r="AN1477" s="22"/>
      <c r="BJ1477" s="23"/>
      <c r="BK1477" s="23"/>
    </row>
    <row r="1478" spans="27:63" ht="16.5" customHeight="1" x14ac:dyDescent="0.3">
      <c r="AA1478" s="1"/>
      <c r="AB1478" s="1"/>
      <c r="AH1478" s="1"/>
      <c r="AI1478" s="1"/>
      <c r="AJ1478" s="1"/>
      <c r="AK1478" s="1"/>
      <c r="AL1478" s="2"/>
      <c r="AM1478" s="2"/>
      <c r="AN1478" s="22"/>
      <c r="BJ1478" s="23"/>
      <c r="BK1478" s="23"/>
    </row>
    <row r="1479" spans="27:63" ht="16.5" customHeight="1" x14ac:dyDescent="0.3">
      <c r="AA1479" s="1"/>
      <c r="AB1479" s="1"/>
      <c r="AH1479" s="1"/>
      <c r="AI1479" s="1"/>
      <c r="AJ1479" s="1"/>
      <c r="AK1479" s="1"/>
      <c r="AL1479" s="2"/>
      <c r="AM1479" s="2"/>
      <c r="AN1479" s="22"/>
      <c r="BK1479" s="23"/>
    </row>
    <row r="1480" spans="27:63" ht="16.5" customHeight="1" x14ac:dyDescent="0.3">
      <c r="AA1480" s="1"/>
      <c r="AB1480" s="1"/>
      <c r="AH1480" s="1"/>
      <c r="AI1480" s="1"/>
      <c r="AJ1480" s="1"/>
      <c r="AK1480" s="1"/>
      <c r="AL1480" s="2"/>
      <c r="AM1480" s="2"/>
      <c r="AN1480" s="22"/>
      <c r="BJ1480" s="23"/>
      <c r="BK1480" s="23"/>
    </row>
    <row r="1481" spans="27:63" ht="16.5" customHeight="1" x14ac:dyDescent="0.3">
      <c r="AA1481" s="1"/>
      <c r="AB1481" s="1"/>
      <c r="AH1481" s="1"/>
      <c r="AI1481" s="1"/>
      <c r="AJ1481" s="1"/>
      <c r="AK1481" s="1"/>
      <c r="AL1481" s="2"/>
      <c r="AM1481" s="2"/>
      <c r="AN1481" s="22"/>
      <c r="BK1481" s="23"/>
    </row>
    <row r="1482" spans="27:63" ht="16.5" customHeight="1" x14ac:dyDescent="0.3">
      <c r="AA1482" s="1"/>
      <c r="AB1482" s="1"/>
      <c r="AH1482" s="1"/>
      <c r="AI1482" s="1"/>
      <c r="AJ1482" s="1"/>
      <c r="AK1482" s="1"/>
      <c r="AL1482" s="2"/>
      <c r="AM1482" s="2"/>
      <c r="AN1482" s="22"/>
      <c r="BK1482" s="23"/>
    </row>
    <row r="1483" spans="27:63" ht="16.5" customHeight="1" x14ac:dyDescent="0.3">
      <c r="AA1483" s="1"/>
      <c r="AB1483" s="1"/>
      <c r="AH1483" s="1"/>
      <c r="AI1483" s="1"/>
      <c r="AJ1483" s="1"/>
      <c r="AK1483" s="1"/>
      <c r="AL1483" s="2"/>
      <c r="AM1483" s="2"/>
      <c r="AN1483" s="22"/>
      <c r="BK1483" s="23"/>
    </row>
    <row r="1484" spans="27:63" ht="16.5" customHeight="1" x14ac:dyDescent="0.3">
      <c r="AA1484" s="1"/>
      <c r="AB1484" s="1"/>
      <c r="AH1484" s="1"/>
      <c r="AI1484" s="1"/>
      <c r="AJ1484" s="1"/>
      <c r="AK1484" s="1"/>
      <c r="AL1484" s="2"/>
      <c r="AM1484" s="2"/>
      <c r="AN1484" s="22"/>
      <c r="BK1484" s="23"/>
    </row>
    <row r="1485" spans="27:63" ht="16.5" customHeight="1" x14ac:dyDescent="0.3">
      <c r="AA1485" s="1"/>
      <c r="AB1485" s="1"/>
      <c r="AH1485" s="1"/>
      <c r="AI1485" s="1"/>
      <c r="AJ1485" s="1"/>
      <c r="AK1485" s="1"/>
      <c r="AL1485" s="2"/>
      <c r="AM1485" s="2"/>
      <c r="AN1485" s="22"/>
      <c r="BK1485" s="23"/>
    </row>
    <row r="1486" spans="27:63" ht="16.5" customHeight="1" x14ac:dyDescent="0.3">
      <c r="AA1486" s="1"/>
      <c r="AB1486" s="1"/>
      <c r="AH1486" s="1"/>
      <c r="AI1486" s="1"/>
      <c r="AJ1486" s="1"/>
      <c r="AK1486" s="1"/>
      <c r="AL1486" s="2"/>
      <c r="AM1486" s="2"/>
      <c r="AN1486" s="22"/>
      <c r="BK1486" s="23"/>
    </row>
    <row r="1487" spans="27:63" ht="16.5" customHeight="1" x14ac:dyDescent="0.3">
      <c r="AA1487" s="1"/>
      <c r="AB1487" s="1"/>
      <c r="AH1487" s="1"/>
      <c r="AI1487" s="1"/>
      <c r="AJ1487" s="1"/>
      <c r="AK1487" s="1"/>
      <c r="AL1487" s="2"/>
      <c r="AM1487" s="2"/>
      <c r="AN1487" s="22"/>
      <c r="BK1487" s="23"/>
    </row>
    <row r="1488" spans="27:63" ht="16.5" customHeight="1" x14ac:dyDescent="0.3">
      <c r="AA1488" s="1"/>
      <c r="AB1488" s="1"/>
      <c r="AH1488" s="1"/>
      <c r="AI1488" s="1"/>
      <c r="AJ1488" s="1"/>
      <c r="AK1488" s="1"/>
      <c r="AL1488" s="2"/>
      <c r="AM1488" s="2"/>
      <c r="AN1488" s="22"/>
      <c r="BK1488" s="23"/>
    </row>
    <row r="1489" spans="27:63" ht="16.5" customHeight="1" x14ac:dyDescent="0.3">
      <c r="AA1489" s="1"/>
      <c r="AB1489" s="1"/>
      <c r="AH1489" s="1"/>
      <c r="AI1489" s="1"/>
      <c r="AJ1489" s="1"/>
      <c r="AK1489" s="1"/>
      <c r="AL1489" s="2"/>
      <c r="AM1489" s="2"/>
      <c r="AN1489" s="22"/>
      <c r="BK1489" s="23"/>
    </row>
    <row r="1490" spans="27:63" ht="16.5" customHeight="1" x14ac:dyDescent="0.3">
      <c r="AA1490" s="1"/>
      <c r="AB1490" s="1"/>
      <c r="AH1490" s="1"/>
      <c r="AI1490" s="1"/>
      <c r="AJ1490" s="1"/>
      <c r="AK1490" s="1"/>
      <c r="AL1490" s="2"/>
      <c r="AM1490" s="2"/>
      <c r="AN1490" s="22"/>
      <c r="BK1490" s="23"/>
    </row>
    <row r="1491" spans="27:63" ht="16.5" customHeight="1" x14ac:dyDescent="0.3">
      <c r="AA1491" s="1"/>
      <c r="AB1491" s="1"/>
      <c r="AH1491" s="1"/>
      <c r="AI1491" s="1"/>
      <c r="AJ1491" s="1"/>
      <c r="AK1491" s="1"/>
      <c r="AL1491" s="2"/>
      <c r="AM1491" s="2"/>
      <c r="AN1491" s="22"/>
      <c r="BK1491" s="23"/>
    </row>
    <row r="1492" spans="27:63" ht="16.5" customHeight="1" x14ac:dyDescent="0.3">
      <c r="AA1492" s="1"/>
      <c r="AB1492" s="1"/>
      <c r="AH1492" s="1"/>
      <c r="AI1492" s="1"/>
      <c r="AJ1492" s="1"/>
      <c r="AK1492" s="1"/>
      <c r="AL1492" s="2"/>
      <c r="AM1492" s="2"/>
      <c r="AN1492" s="22"/>
      <c r="BK1492" s="23"/>
    </row>
    <row r="1493" spans="27:63" ht="16.5" customHeight="1" x14ac:dyDescent="0.3">
      <c r="AA1493" s="1"/>
      <c r="AB1493" s="1"/>
      <c r="AH1493" s="1"/>
      <c r="AI1493" s="1"/>
      <c r="AJ1493" s="1"/>
      <c r="AK1493" s="1"/>
      <c r="AL1493" s="2"/>
      <c r="AM1493" s="2"/>
      <c r="AN1493" s="22"/>
      <c r="BK1493" s="23"/>
    </row>
    <row r="1494" spans="27:63" ht="16.5" customHeight="1" x14ac:dyDescent="0.3">
      <c r="AA1494" s="1"/>
      <c r="AB1494" s="1"/>
      <c r="AH1494" s="1"/>
      <c r="AI1494" s="1"/>
      <c r="AJ1494" s="1"/>
      <c r="AK1494" s="1"/>
      <c r="AL1494" s="2"/>
      <c r="AM1494" s="2"/>
      <c r="AN1494" s="22"/>
      <c r="BK1494" s="23"/>
    </row>
    <row r="1495" spans="27:63" ht="16.5" customHeight="1" x14ac:dyDescent="0.3">
      <c r="AA1495" s="1"/>
      <c r="AB1495" s="1"/>
      <c r="AH1495" s="1"/>
      <c r="AI1495" s="1"/>
      <c r="AJ1495" s="1"/>
      <c r="AK1495" s="1"/>
      <c r="AL1495" s="2"/>
      <c r="AM1495" s="2"/>
      <c r="AN1495" s="22"/>
      <c r="BK1495" s="23"/>
    </row>
    <row r="1496" spans="27:63" ht="16.5" customHeight="1" x14ac:dyDescent="0.3">
      <c r="AA1496" s="1"/>
      <c r="AB1496" s="1"/>
      <c r="AH1496" s="1"/>
      <c r="AI1496" s="1"/>
      <c r="AJ1496" s="1"/>
      <c r="AK1496" s="1"/>
      <c r="AL1496" s="2"/>
      <c r="AM1496" s="2"/>
      <c r="AN1496" s="22"/>
      <c r="BK1496" s="23"/>
    </row>
    <row r="1497" spans="27:63" ht="16.5" customHeight="1" x14ac:dyDescent="0.3">
      <c r="AA1497" s="1"/>
      <c r="AB1497" s="1"/>
      <c r="AH1497" s="1"/>
      <c r="AI1497" s="1"/>
      <c r="AJ1497" s="1"/>
      <c r="AK1497" s="1"/>
      <c r="AL1497" s="2"/>
      <c r="AM1497" s="2"/>
      <c r="AN1497" s="22"/>
      <c r="BK1497" s="23"/>
    </row>
    <row r="1498" spans="27:63" ht="16.5" customHeight="1" x14ac:dyDescent="0.3">
      <c r="AA1498" s="1"/>
      <c r="AB1498" s="1"/>
      <c r="AH1498" s="1"/>
      <c r="AI1498" s="1"/>
      <c r="AJ1498" s="1"/>
      <c r="AK1498" s="1"/>
      <c r="AL1498" s="2"/>
      <c r="AM1498" s="2"/>
      <c r="AN1498" s="22"/>
      <c r="BK1498" s="23"/>
    </row>
    <row r="1499" spans="27:63" ht="16.5" customHeight="1" x14ac:dyDescent="0.3">
      <c r="AA1499" s="1"/>
      <c r="AB1499" s="1"/>
      <c r="AH1499" s="1"/>
      <c r="AI1499" s="1"/>
      <c r="AJ1499" s="1"/>
      <c r="AK1499" s="1"/>
      <c r="AL1499" s="2"/>
      <c r="AM1499" s="2"/>
      <c r="AN1499" s="22"/>
      <c r="BK1499" s="23"/>
    </row>
    <row r="1500" spans="27:63" ht="16.5" customHeight="1" x14ac:dyDescent="0.3">
      <c r="AA1500" s="1"/>
      <c r="AB1500" s="1"/>
      <c r="AH1500" s="1"/>
      <c r="AI1500" s="1"/>
      <c r="AJ1500" s="1"/>
      <c r="AK1500" s="1"/>
      <c r="AL1500" s="2"/>
      <c r="AM1500" s="2"/>
      <c r="AN1500" s="22"/>
      <c r="BK1500" s="23"/>
    </row>
    <row r="1501" spans="27:63" ht="16.5" customHeight="1" x14ac:dyDescent="0.3">
      <c r="AA1501" s="1"/>
      <c r="AB1501" s="1"/>
      <c r="AH1501" s="1"/>
      <c r="AI1501" s="1"/>
      <c r="AJ1501" s="1"/>
      <c r="AK1501" s="1"/>
      <c r="AL1501" s="2"/>
      <c r="AM1501" s="2"/>
      <c r="AN1501" s="22"/>
      <c r="BK1501" s="23"/>
    </row>
    <row r="1502" spans="27:63" ht="16.5" customHeight="1" x14ac:dyDescent="0.3">
      <c r="AA1502" s="1"/>
      <c r="AB1502" s="1"/>
      <c r="AH1502" s="1"/>
      <c r="AI1502" s="1"/>
      <c r="AJ1502" s="1"/>
      <c r="AK1502" s="1"/>
      <c r="AL1502" s="2"/>
      <c r="AM1502" s="2"/>
      <c r="AN1502" s="22"/>
      <c r="BK1502" s="23"/>
    </row>
    <row r="1503" spans="27:63" ht="16.5" customHeight="1" x14ac:dyDescent="0.3">
      <c r="AA1503" s="1"/>
      <c r="AB1503" s="1"/>
      <c r="AH1503" s="1"/>
      <c r="AI1503" s="1"/>
      <c r="AJ1503" s="1"/>
      <c r="AK1503" s="1"/>
      <c r="AL1503" s="2"/>
      <c r="AM1503" s="2"/>
      <c r="AN1503" s="22"/>
      <c r="BK1503" s="23"/>
    </row>
    <row r="1504" spans="27:63" ht="16.5" customHeight="1" x14ac:dyDescent="0.3">
      <c r="AA1504" s="1"/>
      <c r="AB1504" s="1"/>
      <c r="AH1504" s="1"/>
      <c r="AI1504" s="1"/>
      <c r="AJ1504" s="1"/>
      <c r="AK1504" s="1"/>
      <c r="AL1504" s="2"/>
      <c r="AM1504" s="2"/>
      <c r="AN1504" s="22"/>
      <c r="BK1504" s="23"/>
    </row>
    <row r="1505" spans="27:63" ht="16.5" customHeight="1" x14ac:dyDescent="0.3">
      <c r="AA1505" s="1"/>
      <c r="AB1505" s="1"/>
      <c r="AH1505" s="1"/>
      <c r="AI1505" s="1"/>
      <c r="AJ1505" s="1"/>
      <c r="AK1505" s="1"/>
      <c r="AL1505" s="2"/>
      <c r="AM1505" s="2"/>
      <c r="AN1505" s="22"/>
      <c r="BK1505" s="23"/>
    </row>
    <row r="1506" spans="27:63" ht="16.5" customHeight="1" x14ac:dyDescent="0.3">
      <c r="AA1506" s="1"/>
      <c r="AB1506" s="1"/>
      <c r="AH1506" s="1"/>
      <c r="AI1506" s="1"/>
      <c r="AJ1506" s="1"/>
      <c r="AK1506" s="1"/>
      <c r="AL1506" s="2"/>
      <c r="AM1506" s="2"/>
      <c r="AN1506" s="22"/>
      <c r="BK1506" s="23"/>
    </row>
    <row r="1507" spans="27:63" ht="16.5" customHeight="1" x14ac:dyDescent="0.3">
      <c r="AA1507" s="1"/>
      <c r="AB1507" s="1"/>
      <c r="AH1507" s="1"/>
      <c r="AI1507" s="1"/>
      <c r="AJ1507" s="1"/>
      <c r="AK1507" s="1"/>
      <c r="AL1507" s="2"/>
      <c r="AM1507" s="2"/>
      <c r="AN1507" s="22"/>
      <c r="BK1507" s="23"/>
    </row>
    <row r="1508" spans="27:63" ht="16.5" customHeight="1" x14ac:dyDescent="0.3">
      <c r="AA1508" s="1"/>
      <c r="AB1508" s="1"/>
      <c r="AH1508" s="1"/>
      <c r="AI1508" s="1"/>
      <c r="AJ1508" s="1"/>
      <c r="AK1508" s="1"/>
      <c r="AL1508" s="2"/>
      <c r="AM1508" s="2"/>
      <c r="AN1508" s="22"/>
      <c r="BK1508" s="23"/>
    </row>
    <row r="1509" spans="27:63" ht="16.5" customHeight="1" x14ac:dyDescent="0.3">
      <c r="AA1509" s="1"/>
      <c r="AB1509" s="1"/>
      <c r="AH1509" s="1"/>
      <c r="AI1509" s="1"/>
      <c r="AJ1509" s="1"/>
      <c r="AK1509" s="1"/>
      <c r="AL1509" s="2"/>
      <c r="AM1509" s="2"/>
      <c r="AN1509" s="22"/>
      <c r="BK1509" s="23"/>
    </row>
    <row r="1510" spans="27:63" ht="16.5" customHeight="1" x14ac:dyDescent="0.3">
      <c r="AA1510" s="1"/>
      <c r="AB1510" s="1"/>
      <c r="AH1510" s="1"/>
      <c r="AI1510" s="1"/>
      <c r="AJ1510" s="1"/>
      <c r="AK1510" s="1"/>
      <c r="AL1510" s="2"/>
      <c r="AM1510" s="2"/>
      <c r="AN1510" s="22"/>
      <c r="BK1510" s="23"/>
    </row>
    <row r="1511" spans="27:63" ht="16.5" customHeight="1" x14ac:dyDescent="0.3">
      <c r="AA1511" s="1"/>
      <c r="AB1511" s="1"/>
      <c r="AH1511" s="1"/>
      <c r="AI1511" s="1"/>
      <c r="AJ1511" s="1"/>
      <c r="AK1511" s="1"/>
      <c r="AL1511" s="2"/>
      <c r="AM1511" s="2"/>
      <c r="AN1511" s="22"/>
      <c r="BK1511" s="23"/>
    </row>
    <row r="1512" spans="27:63" ht="16.5" customHeight="1" x14ac:dyDescent="0.3">
      <c r="AA1512" s="1"/>
      <c r="AB1512" s="1"/>
      <c r="AH1512" s="1"/>
      <c r="AI1512" s="1"/>
      <c r="AJ1512" s="1"/>
      <c r="AK1512" s="1"/>
      <c r="AL1512" s="2"/>
      <c r="AM1512" s="2"/>
      <c r="AN1512" s="22"/>
      <c r="BK1512" s="23"/>
    </row>
    <row r="1513" spans="27:63" ht="16.5" customHeight="1" x14ac:dyDescent="0.3">
      <c r="AA1513" s="1"/>
      <c r="AB1513" s="1"/>
      <c r="AH1513" s="1"/>
      <c r="AI1513" s="1"/>
      <c r="AJ1513" s="1"/>
      <c r="AK1513" s="1"/>
      <c r="AL1513" s="2"/>
      <c r="AM1513" s="2"/>
      <c r="AN1513" s="22"/>
      <c r="BK1513" s="23"/>
    </row>
    <row r="1514" spans="27:63" ht="16.5" customHeight="1" x14ac:dyDescent="0.3">
      <c r="AA1514" s="1"/>
      <c r="AB1514" s="1"/>
      <c r="AH1514" s="1"/>
      <c r="AI1514" s="1"/>
      <c r="AJ1514" s="1"/>
      <c r="AK1514" s="1"/>
      <c r="AL1514" s="2"/>
      <c r="AM1514" s="2"/>
      <c r="AN1514" s="22"/>
      <c r="BK1514" s="23"/>
    </row>
    <row r="1515" spans="27:63" ht="16.5" customHeight="1" x14ac:dyDescent="0.3">
      <c r="AA1515" s="1"/>
      <c r="AB1515" s="1"/>
      <c r="AH1515" s="1"/>
      <c r="AI1515" s="1"/>
      <c r="AJ1515" s="1"/>
      <c r="AK1515" s="1"/>
      <c r="AL1515" s="2"/>
      <c r="AM1515" s="2"/>
      <c r="AN1515" s="22"/>
      <c r="BK1515" s="23"/>
    </row>
    <row r="1516" spans="27:63" ht="16.5" customHeight="1" x14ac:dyDescent="0.3">
      <c r="AA1516" s="1"/>
      <c r="AB1516" s="1"/>
      <c r="AH1516" s="1"/>
      <c r="AI1516" s="1"/>
      <c r="AJ1516" s="1"/>
      <c r="AK1516" s="1"/>
      <c r="AL1516" s="2"/>
      <c r="AM1516" s="2"/>
      <c r="AN1516" s="22"/>
      <c r="BK1516" s="23"/>
    </row>
    <row r="1517" spans="27:63" ht="16.5" customHeight="1" x14ac:dyDescent="0.3">
      <c r="AA1517" s="1"/>
      <c r="AB1517" s="1"/>
      <c r="AH1517" s="1"/>
      <c r="AI1517" s="1"/>
      <c r="AJ1517" s="1"/>
      <c r="AK1517" s="1"/>
      <c r="AL1517" s="2"/>
      <c r="AM1517" s="2"/>
      <c r="AN1517" s="22"/>
      <c r="BK1517" s="23"/>
    </row>
    <row r="1518" spans="27:63" ht="16.5" customHeight="1" x14ac:dyDescent="0.3">
      <c r="AA1518" s="1"/>
      <c r="AB1518" s="1"/>
      <c r="AH1518" s="1"/>
      <c r="AI1518" s="1"/>
      <c r="AJ1518" s="1"/>
      <c r="AK1518" s="1"/>
      <c r="AL1518" s="2"/>
      <c r="AM1518" s="2"/>
      <c r="AN1518" s="22"/>
      <c r="BK1518" s="23"/>
    </row>
    <row r="1519" spans="27:63" ht="16.5" customHeight="1" x14ac:dyDescent="0.3">
      <c r="AA1519" s="1"/>
      <c r="AB1519" s="1"/>
      <c r="AH1519" s="1"/>
      <c r="AI1519" s="1"/>
      <c r="AJ1519" s="1"/>
      <c r="AK1519" s="1"/>
      <c r="AL1519" s="2"/>
      <c r="AM1519" s="2"/>
      <c r="AN1519" s="22"/>
      <c r="BK1519" s="23"/>
    </row>
    <row r="1520" spans="27:63" ht="16.5" customHeight="1" x14ac:dyDescent="0.3">
      <c r="AA1520" s="1"/>
      <c r="AB1520" s="1"/>
      <c r="AH1520" s="1"/>
      <c r="AI1520" s="1"/>
      <c r="AJ1520" s="1"/>
      <c r="AK1520" s="1"/>
      <c r="AL1520" s="2"/>
      <c r="AM1520" s="2"/>
      <c r="AN1520" s="22"/>
      <c r="BK1520" s="23"/>
    </row>
    <row r="1521" spans="27:63" ht="16.5" customHeight="1" x14ac:dyDescent="0.3">
      <c r="AA1521" s="1"/>
      <c r="AB1521" s="1"/>
      <c r="AH1521" s="1"/>
      <c r="AI1521" s="1"/>
      <c r="AJ1521" s="1"/>
      <c r="AK1521" s="1"/>
      <c r="AL1521" s="2"/>
      <c r="AM1521" s="2"/>
      <c r="AN1521" s="22"/>
      <c r="BK1521" s="23"/>
    </row>
    <row r="1522" spans="27:63" ht="16.5" customHeight="1" x14ac:dyDescent="0.3">
      <c r="AA1522" s="1"/>
      <c r="AB1522" s="1"/>
      <c r="AH1522" s="1"/>
      <c r="AI1522" s="1"/>
      <c r="AJ1522" s="1"/>
      <c r="AK1522" s="1"/>
      <c r="AL1522" s="2"/>
      <c r="AM1522" s="2"/>
      <c r="AN1522" s="22"/>
      <c r="BK1522" s="23"/>
    </row>
    <row r="1523" spans="27:63" ht="16.5" customHeight="1" x14ac:dyDescent="0.3">
      <c r="AA1523" s="1"/>
      <c r="AB1523" s="1"/>
      <c r="AH1523" s="1"/>
      <c r="AI1523" s="1"/>
      <c r="AJ1523" s="1"/>
      <c r="AK1523" s="1"/>
      <c r="AL1523" s="2"/>
      <c r="AM1523" s="2"/>
      <c r="AN1523" s="22"/>
      <c r="BK1523" s="23"/>
    </row>
    <row r="1524" spans="27:63" ht="16.5" customHeight="1" x14ac:dyDescent="0.3">
      <c r="AA1524" s="1"/>
      <c r="AB1524" s="1"/>
      <c r="AH1524" s="1"/>
      <c r="AI1524" s="1"/>
      <c r="AJ1524" s="1"/>
      <c r="AK1524" s="1"/>
      <c r="AL1524" s="2"/>
      <c r="AM1524" s="2"/>
      <c r="AN1524" s="22"/>
      <c r="BK1524" s="23"/>
    </row>
    <row r="1525" spans="27:63" ht="16.5" customHeight="1" x14ac:dyDescent="0.3">
      <c r="AA1525" s="1"/>
      <c r="AB1525" s="1"/>
      <c r="AH1525" s="1"/>
      <c r="AI1525" s="1"/>
      <c r="AJ1525" s="1"/>
      <c r="AK1525" s="1"/>
      <c r="AL1525" s="2"/>
      <c r="AM1525" s="2"/>
      <c r="AN1525" s="22"/>
      <c r="BK1525" s="23"/>
    </row>
    <row r="1526" spans="27:63" ht="16.5" customHeight="1" x14ac:dyDescent="0.3">
      <c r="AA1526" s="1"/>
      <c r="AB1526" s="1"/>
      <c r="AH1526" s="1"/>
      <c r="AI1526" s="1"/>
      <c r="AJ1526" s="1"/>
      <c r="AK1526" s="1"/>
      <c r="AL1526" s="2"/>
      <c r="AM1526" s="2"/>
      <c r="AN1526" s="22"/>
      <c r="BK1526" s="23"/>
    </row>
    <row r="1527" spans="27:63" ht="16.5" customHeight="1" x14ac:dyDescent="0.3">
      <c r="AA1527" s="1"/>
      <c r="AB1527" s="1"/>
      <c r="AH1527" s="1"/>
      <c r="AI1527" s="1"/>
      <c r="AJ1527" s="1"/>
      <c r="AK1527" s="1"/>
      <c r="AL1527" s="2"/>
      <c r="AM1527" s="2"/>
      <c r="AN1527" s="22"/>
      <c r="BK1527" s="23"/>
    </row>
    <row r="1528" spans="27:63" ht="16.5" customHeight="1" x14ac:dyDescent="0.3">
      <c r="AA1528" s="1"/>
      <c r="AB1528" s="1"/>
      <c r="AH1528" s="1"/>
      <c r="AI1528" s="1"/>
      <c r="AJ1528" s="1"/>
      <c r="AK1528" s="1"/>
      <c r="AL1528" s="2"/>
      <c r="AM1528" s="2"/>
      <c r="AN1528" s="22"/>
      <c r="BK1528" s="23"/>
    </row>
    <row r="1529" spans="27:63" ht="16.5" customHeight="1" x14ac:dyDescent="0.3">
      <c r="AA1529" s="1"/>
      <c r="AB1529" s="1"/>
      <c r="AH1529" s="1"/>
      <c r="AI1529" s="1"/>
      <c r="AJ1529" s="1"/>
      <c r="AK1529" s="1"/>
      <c r="AL1529" s="2"/>
      <c r="AM1529" s="2"/>
      <c r="AN1529" s="22"/>
      <c r="BK1529" s="23"/>
    </row>
    <row r="1530" spans="27:63" ht="16.5" customHeight="1" x14ac:dyDescent="0.3">
      <c r="AA1530" s="1"/>
      <c r="AB1530" s="1"/>
      <c r="AH1530" s="1"/>
      <c r="AI1530" s="1"/>
      <c r="AJ1530" s="1"/>
      <c r="AK1530" s="1"/>
      <c r="AL1530" s="2"/>
      <c r="AM1530" s="2"/>
      <c r="AN1530" s="22"/>
      <c r="BK1530" s="23"/>
    </row>
    <row r="1531" spans="27:63" ht="16.5" customHeight="1" x14ac:dyDescent="0.3">
      <c r="AA1531" s="1"/>
      <c r="AB1531" s="1"/>
      <c r="AH1531" s="1"/>
      <c r="AI1531" s="1"/>
      <c r="AJ1531" s="1"/>
      <c r="AK1531" s="1"/>
      <c r="AL1531" s="2"/>
      <c r="AM1531" s="2"/>
      <c r="AN1531" s="22"/>
      <c r="BK1531" s="23"/>
    </row>
    <row r="1532" spans="27:63" ht="16.5" customHeight="1" x14ac:dyDescent="0.3">
      <c r="AA1532" s="1"/>
      <c r="AB1532" s="1"/>
      <c r="AH1532" s="1"/>
      <c r="AI1532" s="1"/>
      <c r="AJ1532" s="1"/>
      <c r="AK1532" s="1"/>
      <c r="AL1532" s="2"/>
      <c r="AM1532" s="2"/>
      <c r="AN1532" s="22"/>
      <c r="BK1532" s="23"/>
    </row>
    <row r="1533" spans="27:63" ht="16.5" customHeight="1" x14ac:dyDescent="0.3">
      <c r="AA1533" s="1"/>
      <c r="AB1533" s="1"/>
      <c r="AH1533" s="1"/>
      <c r="AI1533" s="1"/>
      <c r="AJ1533" s="1"/>
      <c r="AK1533" s="1"/>
      <c r="AL1533" s="2"/>
      <c r="AM1533" s="2"/>
      <c r="AN1533" s="22"/>
      <c r="BK1533" s="23"/>
    </row>
    <row r="1534" spans="27:63" ht="16.5" customHeight="1" x14ac:dyDescent="0.3">
      <c r="AA1534" s="1"/>
      <c r="AB1534" s="1"/>
      <c r="AH1534" s="1"/>
      <c r="AI1534" s="1"/>
      <c r="AJ1534" s="1"/>
      <c r="AK1534" s="1"/>
      <c r="AL1534" s="2"/>
      <c r="AM1534" s="2"/>
      <c r="AN1534" s="22"/>
      <c r="BK1534" s="23"/>
    </row>
    <row r="1535" spans="27:63" ht="16.5" customHeight="1" x14ac:dyDescent="0.3">
      <c r="AA1535" s="1"/>
      <c r="AB1535" s="1"/>
      <c r="AH1535" s="1"/>
      <c r="AI1535" s="1"/>
      <c r="AJ1535" s="1"/>
      <c r="AK1535" s="1"/>
      <c r="AL1535" s="2"/>
      <c r="AM1535" s="2"/>
      <c r="AN1535" s="22"/>
      <c r="BK1535" s="23"/>
    </row>
    <row r="1536" spans="27:63" ht="16.5" customHeight="1" x14ac:dyDescent="0.3">
      <c r="AA1536" s="1"/>
      <c r="AB1536" s="1"/>
      <c r="AH1536" s="1"/>
      <c r="AI1536" s="1"/>
      <c r="AJ1536" s="1"/>
      <c r="AK1536" s="1"/>
      <c r="AL1536" s="2"/>
      <c r="AM1536" s="2"/>
      <c r="AN1536" s="22"/>
      <c r="BK1536" s="23"/>
    </row>
    <row r="1537" spans="27:63" ht="16.5" customHeight="1" x14ac:dyDescent="0.3">
      <c r="AA1537" s="1"/>
      <c r="AB1537" s="1"/>
      <c r="AH1537" s="1"/>
      <c r="AI1537" s="1"/>
      <c r="AJ1537" s="1"/>
      <c r="AK1537" s="1"/>
      <c r="AL1537" s="2"/>
      <c r="AM1537" s="2"/>
      <c r="AN1537" s="22"/>
      <c r="BK1537" s="23"/>
    </row>
    <row r="1538" spans="27:63" ht="16.5" customHeight="1" x14ac:dyDescent="0.3">
      <c r="AA1538" s="1"/>
      <c r="AB1538" s="1"/>
      <c r="AH1538" s="1"/>
      <c r="AI1538" s="1"/>
      <c r="AJ1538" s="1"/>
      <c r="AK1538" s="1"/>
      <c r="AL1538" s="2"/>
      <c r="AM1538" s="2"/>
      <c r="AN1538" s="22"/>
      <c r="BK1538" s="23"/>
    </row>
    <row r="1539" spans="27:63" ht="16.5" customHeight="1" x14ac:dyDescent="0.3">
      <c r="AA1539" s="1"/>
      <c r="AB1539" s="1"/>
      <c r="AH1539" s="1"/>
      <c r="AI1539" s="1"/>
      <c r="AJ1539" s="1"/>
      <c r="AK1539" s="1"/>
      <c r="AL1539" s="2"/>
      <c r="AM1539" s="2"/>
      <c r="AN1539" s="22"/>
      <c r="BK1539" s="23"/>
    </row>
    <row r="1540" spans="27:63" ht="16.5" customHeight="1" x14ac:dyDescent="0.3">
      <c r="AA1540" s="1"/>
      <c r="AB1540" s="1"/>
      <c r="AH1540" s="1"/>
      <c r="AI1540" s="1"/>
      <c r="AJ1540" s="1"/>
      <c r="AK1540" s="1"/>
      <c r="AL1540" s="2"/>
      <c r="AM1540" s="2"/>
      <c r="AN1540" s="22"/>
      <c r="BK1540" s="23"/>
    </row>
    <row r="1541" spans="27:63" ht="16.5" customHeight="1" x14ac:dyDescent="0.3">
      <c r="AA1541" s="1"/>
      <c r="AB1541" s="1"/>
      <c r="AH1541" s="1"/>
      <c r="AI1541" s="1"/>
      <c r="AJ1541" s="1"/>
      <c r="AK1541" s="1"/>
      <c r="AL1541" s="2"/>
      <c r="AM1541" s="2"/>
      <c r="AN1541" s="22"/>
      <c r="BK1541" s="23"/>
    </row>
    <row r="1542" spans="27:63" ht="16.5" customHeight="1" x14ac:dyDescent="0.3">
      <c r="AA1542" s="1"/>
      <c r="AB1542" s="1"/>
      <c r="AH1542" s="1"/>
      <c r="AI1542" s="1"/>
      <c r="AJ1542" s="1"/>
      <c r="AK1542" s="1"/>
      <c r="AL1542" s="2"/>
      <c r="AM1542" s="2"/>
      <c r="AN1542" s="22"/>
      <c r="BK1542" s="23"/>
    </row>
    <row r="1543" spans="27:63" ht="16.5" customHeight="1" x14ac:dyDescent="0.3">
      <c r="AA1543" s="1"/>
      <c r="AB1543" s="1"/>
      <c r="AH1543" s="1"/>
      <c r="AI1543" s="1"/>
      <c r="AJ1543" s="1"/>
      <c r="AK1543" s="1"/>
      <c r="AL1543" s="2"/>
      <c r="AM1543" s="2"/>
      <c r="AN1543" s="22"/>
      <c r="BK1543" s="23"/>
    </row>
    <row r="1544" spans="27:63" ht="16.5" customHeight="1" x14ac:dyDescent="0.3">
      <c r="AA1544" s="1"/>
      <c r="AB1544" s="1"/>
      <c r="AH1544" s="1"/>
      <c r="AI1544" s="1"/>
      <c r="AJ1544" s="1"/>
      <c r="AK1544" s="1"/>
      <c r="AL1544" s="2"/>
      <c r="AM1544" s="2"/>
      <c r="AN1544" s="22"/>
      <c r="BK1544" s="23"/>
    </row>
    <row r="1545" spans="27:63" ht="16.5" customHeight="1" x14ac:dyDescent="0.3">
      <c r="AA1545" s="1"/>
      <c r="AB1545" s="1"/>
      <c r="AH1545" s="1"/>
      <c r="AI1545" s="1"/>
      <c r="AJ1545" s="1"/>
      <c r="AK1545" s="1"/>
      <c r="AL1545" s="2"/>
      <c r="AM1545" s="2"/>
      <c r="AN1545" s="22"/>
      <c r="BK1545" s="23"/>
    </row>
    <row r="1546" spans="27:63" ht="16.5" customHeight="1" x14ac:dyDescent="0.3">
      <c r="AA1546" s="1"/>
      <c r="AB1546" s="1"/>
      <c r="AH1546" s="1"/>
      <c r="AI1546" s="1"/>
      <c r="AJ1546" s="1"/>
      <c r="AK1546" s="1"/>
      <c r="AL1546" s="2"/>
      <c r="AM1546" s="2"/>
      <c r="AN1546" s="22"/>
      <c r="BK1546" s="23"/>
    </row>
    <row r="1547" spans="27:63" ht="16.5" customHeight="1" x14ac:dyDescent="0.3">
      <c r="AA1547" s="1"/>
      <c r="AB1547" s="1"/>
      <c r="AH1547" s="1"/>
      <c r="AI1547" s="1"/>
      <c r="AJ1547" s="1"/>
      <c r="AK1547" s="1"/>
      <c r="AL1547" s="2"/>
      <c r="AM1547" s="2"/>
      <c r="AN1547" s="22"/>
      <c r="BK1547" s="23"/>
    </row>
    <row r="1548" spans="27:63" ht="16.5" customHeight="1" x14ac:dyDescent="0.3">
      <c r="AA1548" s="1"/>
      <c r="AB1548" s="1"/>
      <c r="AH1548" s="1"/>
      <c r="AI1548" s="1"/>
      <c r="AJ1548" s="1"/>
      <c r="AK1548" s="1"/>
      <c r="AL1548" s="2"/>
      <c r="AM1548" s="2"/>
      <c r="AN1548" s="22"/>
      <c r="BK1548" s="23"/>
    </row>
    <row r="1549" spans="27:63" ht="16.5" customHeight="1" x14ac:dyDescent="0.3">
      <c r="AA1549" s="1"/>
      <c r="AB1549" s="1"/>
      <c r="AH1549" s="1"/>
      <c r="AI1549" s="1"/>
      <c r="AJ1549" s="1"/>
      <c r="AK1549" s="1"/>
      <c r="AL1549" s="2"/>
      <c r="AM1549" s="2"/>
      <c r="AN1549" s="22"/>
      <c r="BK1549" s="23"/>
    </row>
    <row r="1550" spans="27:63" ht="16.5" customHeight="1" x14ac:dyDescent="0.3">
      <c r="AA1550" s="1"/>
      <c r="AB1550" s="1"/>
      <c r="AH1550" s="1"/>
      <c r="AI1550" s="1"/>
      <c r="AJ1550" s="1"/>
      <c r="AK1550" s="1"/>
      <c r="AL1550" s="2"/>
      <c r="AM1550" s="2"/>
      <c r="AN1550" s="22"/>
      <c r="BK1550" s="23"/>
    </row>
    <row r="1551" spans="27:63" ht="16.5" customHeight="1" x14ac:dyDescent="0.3">
      <c r="AA1551" s="1"/>
      <c r="AB1551" s="1"/>
      <c r="AC1551" s="1"/>
      <c r="AH1551" s="1"/>
      <c r="AI1551" s="1"/>
      <c r="AJ1551" s="1"/>
      <c r="AK1551" s="1"/>
      <c r="AL1551" s="2"/>
      <c r="AM1551" s="2"/>
      <c r="AN1551" s="22"/>
      <c r="AQ1551" s="1"/>
      <c r="BK1551" s="23"/>
    </row>
    <row r="1552" spans="27:63" ht="16.5" customHeight="1" x14ac:dyDescent="0.3">
      <c r="AB1552" s="1"/>
      <c r="AC1552" s="1"/>
      <c r="AH1552" s="1"/>
      <c r="AI1552" s="1"/>
      <c r="AJ1552" s="1"/>
      <c r="AK1552" s="1"/>
      <c r="AL1552" s="2"/>
      <c r="AM1552" s="2"/>
      <c r="AN1552" s="22"/>
      <c r="AQ1552" s="1"/>
      <c r="BK1552" s="23"/>
    </row>
    <row r="1553" spans="27:63" ht="16.5" customHeight="1" x14ac:dyDescent="0.3">
      <c r="AC1553" s="1"/>
      <c r="AH1553" s="1"/>
      <c r="AI1553" s="1"/>
      <c r="AJ1553" s="1"/>
      <c r="AK1553" s="1"/>
      <c r="AL1553" s="2"/>
      <c r="AM1553" s="2"/>
      <c r="AN1553" s="22"/>
      <c r="AQ1553" s="1"/>
      <c r="BK1553" s="23"/>
    </row>
    <row r="1554" spans="27:63" ht="16.5" customHeight="1" x14ac:dyDescent="0.3">
      <c r="AC1554" s="1"/>
      <c r="AH1554" s="1"/>
      <c r="AI1554" s="1"/>
      <c r="AJ1554" s="1"/>
      <c r="AK1554" s="1"/>
      <c r="AL1554" s="2"/>
      <c r="AM1554" s="2"/>
      <c r="AN1554" s="22"/>
      <c r="AQ1554" s="1"/>
      <c r="BK1554" s="23"/>
    </row>
    <row r="1555" spans="27:63" ht="16.5" customHeight="1" x14ac:dyDescent="0.3">
      <c r="AA1555" s="1"/>
      <c r="AB1555" s="1"/>
      <c r="AH1555" s="1"/>
      <c r="AI1555" s="1"/>
      <c r="AJ1555" s="1"/>
      <c r="AK1555" s="1"/>
      <c r="AL1555" s="2"/>
      <c r="AM1555" s="2"/>
      <c r="AN1555" s="22"/>
      <c r="BK1555" s="23"/>
    </row>
    <row r="1556" spans="27:63" ht="16.5" customHeight="1" x14ac:dyDescent="0.3">
      <c r="AA1556" s="1"/>
      <c r="AB1556" s="1"/>
      <c r="AH1556" s="1"/>
      <c r="AI1556" s="1"/>
      <c r="AJ1556" s="1"/>
      <c r="AK1556" s="1"/>
      <c r="AL1556" s="2"/>
      <c r="AM1556" s="2"/>
      <c r="AN1556" s="22"/>
      <c r="BK1556" s="23"/>
    </row>
    <row r="1557" spans="27:63" ht="16.5" customHeight="1" x14ac:dyDescent="0.3">
      <c r="AA1557" s="1"/>
      <c r="AB1557" s="1"/>
      <c r="AH1557" s="1"/>
      <c r="AI1557" s="1"/>
      <c r="AJ1557" s="1"/>
      <c r="AK1557" s="1"/>
      <c r="AL1557" s="2"/>
      <c r="AM1557" s="2"/>
      <c r="AN1557" s="22"/>
      <c r="BK1557" s="23"/>
    </row>
    <row r="1558" spans="27:63" ht="16.5" customHeight="1" x14ac:dyDescent="0.3">
      <c r="AA1558" s="1"/>
      <c r="AB1558" s="1"/>
      <c r="AH1558" s="1"/>
      <c r="AI1558" s="1"/>
      <c r="AJ1558" s="1"/>
      <c r="AK1558" s="1"/>
      <c r="AL1558" s="2"/>
      <c r="AM1558" s="2"/>
      <c r="AN1558" s="22"/>
      <c r="BK1558" s="23"/>
    </row>
    <row r="1559" spans="27:63" ht="16.5" customHeight="1" x14ac:dyDescent="0.3">
      <c r="AA1559" s="1"/>
      <c r="AB1559" s="1"/>
      <c r="AH1559" s="1"/>
      <c r="AI1559" s="1"/>
      <c r="AJ1559" s="1"/>
      <c r="AK1559" s="1"/>
      <c r="AL1559" s="2"/>
      <c r="AM1559" s="2"/>
      <c r="AN1559" s="22"/>
      <c r="BK1559" s="23"/>
    </row>
    <row r="1560" spans="27:63" ht="16.5" customHeight="1" x14ac:dyDescent="0.3">
      <c r="AA1560" s="1"/>
      <c r="AB1560" s="1"/>
      <c r="AH1560" s="1"/>
      <c r="AI1560" s="1"/>
      <c r="AJ1560" s="1"/>
      <c r="AK1560" s="1"/>
      <c r="AL1560" s="2"/>
      <c r="AM1560" s="2"/>
      <c r="AN1560" s="22"/>
      <c r="BK1560" s="23"/>
    </row>
    <row r="1561" spans="27:63" ht="16.5" customHeight="1" x14ac:dyDescent="0.3">
      <c r="AA1561" s="1"/>
      <c r="AB1561" s="1"/>
      <c r="AH1561" s="1"/>
      <c r="AI1561" s="1"/>
      <c r="AJ1561" s="1"/>
      <c r="AK1561" s="1"/>
      <c r="AL1561" s="2"/>
      <c r="AM1561" s="2"/>
      <c r="AN1561" s="22"/>
      <c r="BK1561" s="23"/>
    </row>
    <row r="1562" spans="27:63" ht="16.5" customHeight="1" x14ac:dyDescent="0.3">
      <c r="AA1562" s="1"/>
      <c r="AB1562" s="1"/>
      <c r="AH1562" s="1"/>
      <c r="AI1562" s="1"/>
      <c r="AJ1562" s="1"/>
      <c r="AK1562" s="1"/>
      <c r="AL1562" s="2"/>
      <c r="AM1562" s="2"/>
      <c r="AN1562" s="22"/>
      <c r="BK1562" s="23"/>
    </row>
    <row r="1563" spans="27:63" ht="16.5" customHeight="1" x14ac:dyDescent="0.3">
      <c r="AA1563" s="1"/>
      <c r="AB1563" s="1"/>
      <c r="AH1563" s="1"/>
      <c r="AI1563" s="1"/>
      <c r="AJ1563" s="1"/>
      <c r="AK1563" s="1"/>
      <c r="AL1563" s="2"/>
      <c r="AM1563" s="2"/>
      <c r="AN1563" s="22"/>
      <c r="BK1563" s="23"/>
    </row>
    <row r="1564" spans="27:63" ht="16.5" customHeight="1" x14ac:dyDescent="0.3">
      <c r="AA1564" s="1"/>
      <c r="AB1564" s="1"/>
      <c r="AH1564" s="1"/>
      <c r="AI1564" s="1"/>
      <c r="AJ1564" s="1"/>
      <c r="AK1564" s="1"/>
      <c r="AL1564" s="2"/>
      <c r="AM1564" s="2"/>
      <c r="AN1564" s="22"/>
      <c r="BK1564" s="23"/>
    </row>
    <row r="1565" spans="27:63" ht="16.5" customHeight="1" x14ac:dyDescent="0.3">
      <c r="AA1565" s="1"/>
      <c r="AB1565" s="1"/>
      <c r="AH1565" s="1"/>
      <c r="AI1565" s="1"/>
      <c r="AJ1565" s="1"/>
      <c r="AK1565" s="1"/>
      <c r="AL1565" s="2"/>
      <c r="AM1565" s="2"/>
      <c r="AN1565" s="22"/>
      <c r="BK1565" s="23"/>
    </row>
    <row r="1566" spans="27:63" ht="16.5" customHeight="1" x14ac:dyDescent="0.3">
      <c r="AA1566" s="1"/>
      <c r="AB1566" s="1"/>
      <c r="AH1566" s="1"/>
      <c r="AI1566" s="1"/>
      <c r="AJ1566" s="1"/>
      <c r="AK1566" s="1"/>
      <c r="AL1566" s="2"/>
      <c r="AM1566" s="2"/>
      <c r="AN1566" s="22"/>
      <c r="BK1566" s="23"/>
    </row>
    <row r="1567" spans="27:63" ht="16.5" customHeight="1" x14ac:dyDescent="0.3">
      <c r="AA1567" s="1"/>
      <c r="AB1567" s="1"/>
      <c r="AH1567" s="1"/>
      <c r="AI1567" s="1"/>
      <c r="AJ1567" s="1"/>
      <c r="AK1567" s="1"/>
      <c r="AL1567" s="2"/>
      <c r="AM1567" s="2"/>
      <c r="AN1567" s="22"/>
      <c r="BK1567" s="23"/>
    </row>
    <row r="1568" spans="27:63" ht="16.5" customHeight="1" x14ac:dyDescent="0.3">
      <c r="AA1568" s="1"/>
      <c r="AB1568" s="1"/>
      <c r="AH1568" s="1"/>
      <c r="AI1568" s="1"/>
      <c r="AJ1568" s="1"/>
      <c r="AK1568" s="1"/>
      <c r="AL1568" s="2"/>
      <c r="AM1568" s="2"/>
      <c r="AN1568" s="22"/>
      <c r="BK1568" s="23"/>
    </row>
    <row r="1569" spans="27:63" ht="16.5" customHeight="1" x14ac:dyDescent="0.3">
      <c r="AA1569" s="1"/>
      <c r="AB1569" s="1"/>
      <c r="AH1569" s="1"/>
      <c r="AI1569" s="1"/>
      <c r="AJ1569" s="1"/>
      <c r="AK1569" s="1"/>
      <c r="AL1569" s="2"/>
      <c r="AM1569" s="2"/>
      <c r="AN1569" s="22"/>
      <c r="BK1569" s="23"/>
    </row>
    <row r="1570" spans="27:63" ht="16.5" customHeight="1" x14ac:dyDescent="0.3">
      <c r="AA1570" s="1"/>
      <c r="AB1570" s="1"/>
      <c r="AH1570" s="1"/>
      <c r="AI1570" s="1"/>
      <c r="AJ1570" s="1"/>
      <c r="AK1570" s="1"/>
      <c r="AL1570" s="2"/>
      <c r="AM1570" s="2"/>
      <c r="AN1570" s="22"/>
      <c r="BK1570" s="23"/>
    </row>
    <row r="1571" spans="27:63" ht="16.5" customHeight="1" x14ac:dyDescent="0.3">
      <c r="AA1571" s="1"/>
      <c r="AB1571" s="1"/>
      <c r="AH1571" s="1"/>
      <c r="AI1571" s="1"/>
      <c r="AJ1571" s="1"/>
      <c r="AK1571" s="1"/>
      <c r="AL1571" s="2"/>
      <c r="AM1571" s="2"/>
      <c r="AN1571" s="22"/>
      <c r="BK1571" s="23"/>
    </row>
    <row r="1572" spans="27:63" ht="16.5" customHeight="1" x14ac:dyDescent="0.3">
      <c r="AA1572" s="1"/>
      <c r="AB1572" s="1"/>
      <c r="AH1572" s="1"/>
      <c r="AI1572" s="1"/>
      <c r="AJ1572" s="1"/>
      <c r="AK1572" s="1"/>
      <c r="AL1572" s="2"/>
      <c r="AM1572" s="2"/>
      <c r="AN1572" s="22"/>
      <c r="BK1572" s="23"/>
    </row>
    <row r="1573" spans="27:63" ht="16.5" customHeight="1" x14ac:dyDescent="0.3">
      <c r="AA1573" s="1"/>
      <c r="AB1573" s="1"/>
      <c r="AH1573" s="1"/>
      <c r="AI1573" s="1"/>
      <c r="AJ1573" s="1"/>
      <c r="AK1573" s="1"/>
      <c r="AL1573" s="2"/>
      <c r="AM1573" s="2"/>
      <c r="AN1573" s="22"/>
      <c r="BK1573" s="23"/>
    </row>
    <row r="1574" spans="27:63" ht="16.5" customHeight="1" x14ac:dyDescent="0.3">
      <c r="AA1574" s="1"/>
      <c r="AB1574" s="1"/>
      <c r="AH1574" s="1"/>
      <c r="AI1574" s="1"/>
      <c r="AJ1574" s="1"/>
      <c r="AK1574" s="1"/>
      <c r="AL1574" s="2"/>
      <c r="AM1574" s="2"/>
      <c r="AN1574" s="22"/>
      <c r="BK1574" s="23"/>
    </row>
    <row r="1575" spans="27:63" ht="16.5" customHeight="1" x14ac:dyDescent="0.3">
      <c r="AA1575" s="1"/>
      <c r="AB1575" s="1"/>
      <c r="AH1575" s="1"/>
      <c r="AI1575" s="1"/>
      <c r="AJ1575" s="1"/>
      <c r="AK1575" s="1"/>
      <c r="AL1575" s="2"/>
      <c r="AM1575" s="2"/>
      <c r="AN1575" s="22"/>
      <c r="BK1575" s="23"/>
    </row>
    <row r="1576" spans="27:63" ht="16.5" customHeight="1" x14ac:dyDescent="0.3">
      <c r="AA1576" s="1"/>
      <c r="AB1576" s="1"/>
      <c r="AH1576" s="1"/>
      <c r="AI1576" s="1"/>
      <c r="AJ1576" s="1"/>
      <c r="AK1576" s="1"/>
      <c r="AL1576" s="2"/>
      <c r="AM1576" s="2"/>
      <c r="AN1576" s="22"/>
      <c r="BK1576" s="23"/>
    </row>
    <row r="1577" spans="27:63" ht="16.5" customHeight="1" x14ac:dyDescent="0.3">
      <c r="AA1577" s="1"/>
      <c r="AB1577" s="1"/>
      <c r="AH1577" s="1"/>
      <c r="AI1577" s="1"/>
      <c r="AJ1577" s="1"/>
      <c r="AK1577" s="1"/>
      <c r="AL1577" s="2"/>
      <c r="AM1577" s="2"/>
      <c r="AN1577" s="22"/>
      <c r="BK1577" s="23"/>
    </row>
    <row r="1578" spans="27:63" ht="16.5" customHeight="1" x14ac:dyDescent="0.3">
      <c r="AA1578" s="1"/>
      <c r="AB1578" s="1"/>
      <c r="AH1578" s="1"/>
      <c r="AI1578" s="1"/>
      <c r="AJ1578" s="1"/>
      <c r="AK1578" s="1"/>
      <c r="AL1578" s="2"/>
      <c r="AM1578" s="2"/>
      <c r="AN1578" s="22"/>
      <c r="BK1578" s="23"/>
    </row>
    <row r="1579" spans="27:63" ht="16.5" customHeight="1" x14ac:dyDescent="0.3">
      <c r="AA1579" s="1"/>
      <c r="AB1579" s="1"/>
      <c r="AH1579" s="1"/>
      <c r="AI1579" s="1"/>
      <c r="AJ1579" s="1"/>
      <c r="AK1579" s="1"/>
      <c r="AL1579" s="2"/>
      <c r="AM1579" s="2"/>
      <c r="AN1579" s="22"/>
      <c r="BK1579" s="23"/>
    </row>
    <row r="1580" spans="27:63" ht="16.5" customHeight="1" x14ac:dyDescent="0.3">
      <c r="AA1580" s="1"/>
      <c r="AB1580" s="1"/>
      <c r="AH1580" s="1"/>
      <c r="AI1580" s="1"/>
      <c r="AJ1580" s="1"/>
      <c r="AK1580" s="1"/>
      <c r="AL1580" s="2"/>
      <c r="AM1580" s="2"/>
      <c r="AN1580" s="22"/>
      <c r="BK1580" s="23"/>
    </row>
    <row r="1581" spans="27:63" ht="16.5" customHeight="1" x14ac:dyDescent="0.3">
      <c r="AA1581" s="1"/>
      <c r="AB1581" s="1"/>
      <c r="AH1581" s="1"/>
      <c r="AI1581" s="1"/>
      <c r="AJ1581" s="1"/>
      <c r="AK1581" s="1"/>
      <c r="AL1581" s="2"/>
      <c r="AM1581" s="2"/>
      <c r="AN1581" s="22"/>
      <c r="BK1581" s="23"/>
    </row>
    <row r="1582" spans="27:63" ht="16.5" customHeight="1" x14ac:dyDescent="0.3">
      <c r="AA1582" s="1"/>
      <c r="AB1582" s="1"/>
      <c r="AH1582" s="1"/>
      <c r="AI1582" s="1"/>
      <c r="AJ1582" s="1"/>
      <c r="AK1582" s="1"/>
      <c r="AL1582" s="2"/>
      <c r="AM1582" s="2"/>
      <c r="AN1582" s="22"/>
      <c r="BK1582" s="23"/>
    </row>
    <row r="1583" spans="27:63" ht="16.5" customHeight="1" x14ac:dyDescent="0.3">
      <c r="AA1583" s="1"/>
      <c r="AB1583" s="1"/>
      <c r="AH1583" s="1"/>
      <c r="AI1583" s="1"/>
      <c r="AJ1583" s="1"/>
      <c r="AK1583" s="1"/>
      <c r="AL1583" s="2"/>
      <c r="AM1583" s="2"/>
      <c r="AN1583" s="22"/>
      <c r="BK1583" s="23"/>
    </row>
    <row r="1584" spans="27:63" ht="16.5" customHeight="1" x14ac:dyDescent="0.3">
      <c r="AA1584" s="1"/>
      <c r="AB1584" s="1"/>
      <c r="AH1584" s="1"/>
      <c r="AI1584" s="1"/>
      <c r="AJ1584" s="1"/>
      <c r="AK1584" s="1"/>
      <c r="AL1584" s="2"/>
      <c r="AM1584" s="2"/>
      <c r="AN1584" s="22"/>
      <c r="BK1584" s="23"/>
    </row>
    <row r="1585" spans="27:63" ht="16.5" customHeight="1" x14ac:dyDescent="0.3">
      <c r="AA1585" s="1"/>
      <c r="AB1585" s="1"/>
      <c r="AH1585" s="1"/>
      <c r="AI1585" s="1"/>
      <c r="AJ1585" s="1"/>
      <c r="AK1585" s="1"/>
      <c r="AL1585" s="2"/>
      <c r="AM1585" s="2"/>
      <c r="AN1585" s="22"/>
      <c r="BK1585" s="23"/>
    </row>
    <row r="1586" spans="27:63" ht="16.5" customHeight="1" x14ac:dyDescent="0.3">
      <c r="AA1586" s="1"/>
      <c r="AB1586" s="1"/>
      <c r="AH1586" s="1"/>
      <c r="AI1586" s="1"/>
      <c r="AJ1586" s="1"/>
      <c r="AK1586" s="1"/>
      <c r="AL1586" s="2"/>
      <c r="AM1586" s="2"/>
      <c r="AN1586" s="22"/>
      <c r="BK1586" s="23"/>
    </row>
    <row r="1587" spans="27:63" ht="16.5" customHeight="1" x14ac:dyDescent="0.3">
      <c r="AA1587" s="1"/>
      <c r="AB1587" s="1"/>
      <c r="AH1587" s="1"/>
      <c r="AI1587" s="1"/>
      <c r="AJ1587" s="1"/>
      <c r="AK1587" s="1"/>
      <c r="AL1587" s="2"/>
      <c r="AM1587" s="2"/>
      <c r="AN1587" s="22"/>
      <c r="BK1587" s="23"/>
    </row>
    <row r="1588" spans="27:63" ht="16.5" customHeight="1" x14ac:dyDescent="0.3">
      <c r="AA1588" s="1"/>
      <c r="AB1588" s="1"/>
      <c r="AH1588" s="1"/>
      <c r="AI1588" s="1"/>
      <c r="AJ1588" s="1"/>
      <c r="AK1588" s="1"/>
      <c r="AL1588" s="2"/>
      <c r="AM1588" s="2"/>
      <c r="AN1588" s="22"/>
      <c r="BK1588" s="23"/>
    </row>
    <row r="1589" spans="27:63" ht="16.5" customHeight="1" x14ac:dyDescent="0.3">
      <c r="AA1589" s="1"/>
      <c r="AB1589" s="1"/>
      <c r="AH1589" s="1"/>
      <c r="AI1589" s="1"/>
      <c r="AJ1589" s="1"/>
      <c r="AK1589" s="1"/>
      <c r="AL1589" s="2"/>
      <c r="AM1589" s="2"/>
      <c r="AN1589" s="22"/>
      <c r="BK1589" s="23"/>
    </row>
    <row r="1590" spans="27:63" ht="16.5" customHeight="1" x14ac:dyDescent="0.3">
      <c r="AA1590" s="1"/>
      <c r="AB1590" s="1"/>
      <c r="AH1590" s="1"/>
      <c r="AI1590" s="1"/>
      <c r="AJ1590" s="1"/>
      <c r="AK1590" s="1"/>
      <c r="AL1590" s="2"/>
      <c r="AM1590" s="2"/>
      <c r="AN1590" s="22"/>
      <c r="BK1590" s="23"/>
    </row>
    <row r="1591" spans="27:63" ht="16.5" customHeight="1" x14ac:dyDescent="0.3">
      <c r="AA1591" s="1"/>
      <c r="AB1591" s="1"/>
      <c r="AH1591" s="1"/>
      <c r="AI1591" s="1"/>
      <c r="AJ1591" s="1"/>
      <c r="AK1591" s="1"/>
      <c r="AL1591" s="2"/>
      <c r="AM1591" s="2"/>
      <c r="AN1591" s="22"/>
      <c r="BK1591" s="23"/>
    </row>
    <row r="1592" spans="27:63" ht="16.5" customHeight="1" x14ac:dyDescent="0.3">
      <c r="AA1592" s="1"/>
      <c r="AB1592" s="1"/>
      <c r="AH1592" s="1"/>
      <c r="AI1592" s="1"/>
      <c r="AJ1592" s="1"/>
      <c r="AK1592" s="1"/>
      <c r="AL1592" s="2"/>
      <c r="AM1592" s="2"/>
      <c r="AN1592" s="22"/>
      <c r="BK1592" s="23"/>
    </row>
    <row r="1593" spans="27:63" ht="16.5" customHeight="1" x14ac:dyDescent="0.3">
      <c r="AA1593" s="1"/>
      <c r="AB1593" s="1"/>
      <c r="AH1593" s="1"/>
      <c r="AI1593" s="1"/>
      <c r="AJ1593" s="1"/>
      <c r="AK1593" s="1"/>
      <c r="AL1593" s="2"/>
      <c r="AM1593" s="2"/>
      <c r="AN1593" s="22"/>
      <c r="BK1593" s="23"/>
    </row>
    <row r="1594" spans="27:63" ht="16.5" customHeight="1" x14ac:dyDescent="0.3">
      <c r="AA1594" s="1"/>
      <c r="AB1594" s="1"/>
      <c r="AH1594" s="1"/>
      <c r="AI1594" s="1"/>
      <c r="AJ1594" s="1"/>
      <c r="AK1594" s="1"/>
      <c r="AL1594" s="2"/>
      <c r="AM1594" s="2"/>
      <c r="AN1594" s="22"/>
      <c r="BK1594" s="23"/>
    </row>
    <row r="1595" spans="27:63" ht="16.5" customHeight="1" x14ac:dyDescent="0.3">
      <c r="AA1595" s="1"/>
      <c r="AB1595" s="1"/>
      <c r="AH1595" s="1"/>
      <c r="AI1595" s="1"/>
      <c r="AJ1595" s="1"/>
      <c r="AK1595" s="1"/>
      <c r="AL1595" s="2"/>
      <c r="AM1595" s="2"/>
      <c r="AN1595" s="22"/>
      <c r="BK1595" s="23"/>
    </row>
    <row r="1596" spans="27:63" ht="16.5" customHeight="1" x14ac:dyDescent="0.3">
      <c r="AA1596" s="1"/>
      <c r="AB1596" s="1"/>
      <c r="AH1596" s="1"/>
      <c r="AI1596" s="1"/>
      <c r="AJ1596" s="1"/>
      <c r="AK1596" s="1"/>
      <c r="AL1596" s="2"/>
      <c r="AM1596" s="2"/>
      <c r="AN1596" s="22"/>
      <c r="BK1596" s="23"/>
    </row>
    <row r="1597" spans="27:63" ht="16.5" customHeight="1" x14ac:dyDescent="0.3">
      <c r="AA1597" s="1"/>
      <c r="AB1597" s="1"/>
      <c r="AH1597" s="1"/>
      <c r="AI1597" s="1"/>
      <c r="AJ1597" s="1"/>
      <c r="AK1597" s="1"/>
      <c r="AL1597" s="2"/>
      <c r="AM1597" s="2"/>
      <c r="AN1597" s="22"/>
      <c r="BK1597" s="23"/>
    </row>
    <row r="1598" spans="27:63" ht="16.5" customHeight="1" x14ac:dyDescent="0.3">
      <c r="AA1598" s="1"/>
      <c r="AB1598" s="1"/>
      <c r="AH1598" s="1"/>
      <c r="AI1598" s="1"/>
      <c r="AJ1598" s="1"/>
      <c r="AK1598" s="1"/>
      <c r="AL1598" s="2"/>
      <c r="AM1598" s="2"/>
      <c r="AN1598" s="22"/>
      <c r="BK1598" s="23"/>
    </row>
    <row r="1599" spans="27:63" ht="16.5" customHeight="1" x14ac:dyDescent="0.3">
      <c r="AA1599" s="1"/>
      <c r="AB1599" s="1"/>
      <c r="AH1599" s="1"/>
      <c r="AI1599" s="1"/>
      <c r="AJ1599" s="1"/>
      <c r="AK1599" s="1"/>
      <c r="AL1599" s="2"/>
      <c r="AM1599" s="2"/>
      <c r="AN1599" s="22"/>
      <c r="BK1599" s="23"/>
    </row>
    <row r="1600" spans="27:63" ht="16.5" customHeight="1" x14ac:dyDescent="0.3">
      <c r="AA1600" s="1"/>
      <c r="AB1600" s="1"/>
      <c r="AH1600" s="1"/>
      <c r="AI1600" s="1"/>
      <c r="AJ1600" s="1"/>
      <c r="AK1600" s="1"/>
      <c r="AL1600" s="2"/>
      <c r="AM1600" s="2"/>
      <c r="AN1600" s="22"/>
      <c r="BK1600" s="23"/>
    </row>
    <row r="1601" spans="27:63" ht="16.5" customHeight="1" x14ac:dyDescent="0.3">
      <c r="AA1601" s="1"/>
      <c r="AB1601" s="1"/>
      <c r="AH1601" s="1"/>
      <c r="AI1601" s="1"/>
      <c r="AJ1601" s="1"/>
      <c r="AK1601" s="1"/>
      <c r="AL1601" s="2"/>
      <c r="AM1601" s="2"/>
      <c r="AN1601" s="22"/>
      <c r="BK1601" s="23"/>
    </row>
    <row r="1602" spans="27:63" ht="16.5" customHeight="1" x14ac:dyDescent="0.3">
      <c r="AA1602" s="1"/>
      <c r="AB1602" s="1"/>
      <c r="AH1602" s="1"/>
      <c r="AI1602" s="1"/>
      <c r="AJ1602" s="1"/>
      <c r="AK1602" s="1"/>
      <c r="AL1602" s="2"/>
      <c r="AM1602" s="2"/>
      <c r="AN1602" s="22"/>
      <c r="BK1602" s="23"/>
    </row>
    <row r="1603" spans="27:63" ht="16.5" customHeight="1" x14ac:dyDescent="0.3">
      <c r="AA1603" s="1"/>
      <c r="AB1603" s="1"/>
      <c r="AH1603" s="1"/>
      <c r="AI1603" s="1"/>
      <c r="AJ1603" s="1"/>
      <c r="AK1603" s="1"/>
      <c r="AL1603" s="2"/>
      <c r="AM1603" s="2"/>
      <c r="AN1603" s="22"/>
      <c r="BK1603" s="23"/>
    </row>
    <row r="1604" spans="27:63" ht="16.5" customHeight="1" x14ac:dyDescent="0.3">
      <c r="AA1604" s="1"/>
      <c r="AB1604" s="1"/>
      <c r="AH1604" s="1"/>
      <c r="AI1604" s="1"/>
      <c r="AJ1604" s="1"/>
      <c r="AK1604" s="1"/>
      <c r="AL1604" s="2"/>
      <c r="AM1604" s="2"/>
      <c r="AN1604" s="22"/>
      <c r="BK1604" s="23"/>
    </row>
    <row r="1605" spans="27:63" ht="16.5" customHeight="1" x14ac:dyDescent="0.3">
      <c r="AA1605" s="1"/>
      <c r="AB1605" s="1"/>
      <c r="AH1605" s="1"/>
      <c r="AI1605" s="1"/>
      <c r="AJ1605" s="1"/>
      <c r="AK1605" s="1"/>
      <c r="AL1605" s="2"/>
      <c r="AM1605" s="2"/>
      <c r="AN1605" s="22"/>
      <c r="BK1605" s="23"/>
    </row>
    <row r="1606" spans="27:63" ht="16.5" customHeight="1" x14ac:dyDescent="0.3">
      <c r="AA1606" s="1"/>
      <c r="AB1606" s="1"/>
      <c r="AH1606" s="1"/>
      <c r="AI1606" s="1"/>
      <c r="AJ1606" s="1"/>
      <c r="AK1606" s="1"/>
      <c r="AL1606" s="2"/>
      <c r="AM1606" s="2"/>
      <c r="AN1606" s="22"/>
      <c r="BK1606" s="23"/>
    </row>
    <row r="1607" spans="27:63" ht="16.5" customHeight="1" x14ac:dyDescent="0.3">
      <c r="AA1607" s="1"/>
      <c r="AB1607" s="1"/>
      <c r="AH1607" s="1"/>
      <c r="AI1607" s="1"/>
      <c r="AJ1607" s="1"/>
      <c r="AK1607" s="1"/>
      <c r="AL1607" s="2"/>
      <c r="AM1607" s="2"/>
      <c r="AN1607" s="22"/>
      <c r="BK1607" s="23"/>
    </row>
    <row r="1608" spans="27:63" ht="16.5" customHeight="1" x14ac:dyDescent="0.3">
      <c r="AA1608" s="1"/>
      <c r="AB1608" s="1"/>
      <c r="AH1608" s="1"/>
      <c r="AI1608" s="1"/>
      <c r="AJ1608" s="1"/>
      <c r="AK1608" s="1"/>
      <c r="AL1608" s="2"/>
      <c r="AM1608" s="2"/>
      <c r="AN1608" s="22"/>
      <c r="BK1608" s="23"/>
    </row>
    <row r="1609" spans="27:63" ht="16.5" customHeight="1" x14ac:dyDescent="0.3">
      <c r="AA1609" s="1"/>
      <c r="AB1609" s="1"/>
      <c r="AH1609" s="1"/>
      <c r="AI1609" s="1"/>
      <c r="AJ1609" s="1"/>
      <c r="AK1609" s="1"/>
      <c r="AL1609" s="2"/>
      <c r="AM1609" s="2"/>
      <c r="AN1609" s="22"/>
      <c r="BK1609" s="23"/>
    </row>
    <row r="1610" spans="27:63" ht="16.5" customHeight="1" x14ac:dyDescent="0.3">
      <c r="AA1610" s="1"/>
      <c r="AB1610" s="1"/>
      <c r="AH1610" s="1"/>
      <c r="AI1610" s="1"/>
      <c r="AJ1610" s="1"/>
      <c r="AK1610" s="1"/>
      <c r="AL1610" s="2"/>
      <c r="AM1610" s="2"/>
      <c r="AN1610" s="22"/>
      <c r="BK1610" s="23"/>
    </row>
    <row r="1611" spans="27:63" ht="16.5" customHeight="1" x14ac:dyDescent="0.3">
      <c r="AA1611" s="1"/>
      <c r="AB1611" s="1"/>
      <c r="AH1611" s="1"/>
      <c r="AI1611" s="1"/>
      <c r="AJ1611" s="1"/>
      <c r="AK1611" s="1"/>
      <c r="AL1611" s="2"/>
      <c r="AM1611" s="2"/>
      <c r="AN1611" s="22"/>
      <c r="BK1611" s="23"/>
    </row>
    <row r="1612" spans="27:63" ht="16.5" customHeight="1" x14ac:dyDescent="0.3">
      <c r="AA1612" s="1"/>
      <c r="AB1612" s="1"/>
      <c r="AH1612" s="1"/>
      <c r="AI1612" s="1"/>
      <c r="AJ1612" s="1"/>
      <c r="AK1612" s="1"/>
      <c r="AL1612" s="2"/>
      <c r="AM1612" s="2"/>
      <c r="AN1612" s="22"/>
      <c r="BK1612" s="23"/>
    </row>
    <row r="1613" spans="27:63" ht="16.5" customHeight="1" x14ac:dyDescent="0.3">
      <c r="AA1613" s="1"/>
      <c r="AB1613" s="1"/>
      <c r="AH1613" s="1"/>
      <c r="AI1613" s="1"/>
      <c r="AJ1613" s="1"/>
      <c r="AK1613" s="1"/>
      <c r="AL1613" s="2"/>
      <c r="AM1613" s="2"/>
      <c r="AN1613" s="22"/>
      <c r="BK1613" s="23"/>
    </row>
    <row r="1614" spans="27:63" ht="16.5" customHeight="1" x14ac:dyDescent="0.3">
      <c r="AA1614" s="1"/>
      <c r="AB1614" s="1"/>
      <c r="AH1614" s="1"/>
      <c r="AI1614" s="1"/>
      <c r="AJ1614" s="1"/>
      <c r="AK1614" s="1"/>
      <c r="AL1614" s="2"/>
      <c r="AM1614" s="2"/>
      <c r="AN1614" s="22"/>
      <c r="BK1614" s="23"/>
    </row>
    <row r="1615" spans="27:63" ht="16.5" customHeight="1" x14ac:dyDescent="0.3">
      <c r="AA1615" s="1"/>
      <c r="AB1615" s="1"/>
      <c r="AH1615" s="1"/>
      <c r="AI1615" s="1"/>
      <c r="AJ1615" s="1"/>
      <c r="AK1615" s="1"/>
      <c r="AL1615" s="2"/>
      <c r="AM1615" s="2"/>
      <c r="AN1615" s="22"/>
      <c r="BK1615" s="23"/>
    </row>
    <row r="1616" spans="27:63" ht="16.5" customHeight="1" x14ac:dyDescent="0.3">
      <c r="AA1616" s="1"/>
      <c r="AB1616" s="1"/>
      <c r="AH1616" s="1"/>
      <c r="AI1616" s="1"/>
      <c r="AJ1616" s="1"/>
      <c r="AK1616" s="1"/>
      <c r="AL1616" s="2"/>
      <c r="AM1616" s="2"/>
      <c r="AN1616" s="22"/>
      <c r="BK1616" s="23"/>
    </row>
    <row r="1617" spans="27:63" ht="16.5" customHeight="1" x14ac:dyDescent="0.3">
      <c r="AA1617" s="1"/>
      <c r="AB1617" s="1"/>
      <c r="AH1617" s="1"/>
      <c r="AI1617" s="1"/>
      <c r="AJ1617" s="1"/>
      <c r="AK1617" s="1"/>
      <c r="AL1617" s="2"/>
      <c r="AM1617" s="2"/>
      <c r="AN1617" s="22"/>
      <c r="BK1617" s="23"/>
    </row>
    <row r="1618" spans="27:63" ht="16.5" customHeight="1" x14ac:dyDescent="0.3">
      <c r="AA1618" s="1"/>
      <c r="AB1618" s="1"/>
      <c r="AH1618" s="1"/>
      <c r="AI1618" s="1"/>
      <c r="AJ1618" s="1"/>
      <c r="AK1618" s="1"/>
      <c r="AL1618" s="2"/>
      <c r="AM1618" s="2"/>
      <c r="AN1618" s="22"/>
      <c r="BK1618" s="23"/>
    </row>
    <row r="1619" spans="27:63" ht="16.5" customHeight="1" x14ac:dyDescent="0.3">
      <c r="AA1619" s="1"/>
      <c r="AB1619" s="1"/>
      <c r="AH1619" s="1"/>
      <c r="AI1619" s="1"/>
      <c r="AJ1619" s="1"/>
      <c r="AK1619" s="1"/>
      <c r="AL1619" s="2"/>
      <c r="AM1619" s="2"/>
      <c r="AN1619" s="22"/>
      <c r="BK1619" s="23"/>
    </row>
    <row r="1620" spans="27:63" ht="16.5" customHeight="1" x14ac:dyDescent="0.3">
      <c r="AA1620" s="1"/>
      <c r="AB1620" s="1"/>
      <c r="AH1620" s="1"/>
      <c r="AI1620" s="1"/>
      <c r="AJ1620" s="1"/>
      <c r="AK1620" s="1"/>
      <c r="AL1620" s="2"/>
      <c r="AM1620" s="2"/>
      <c r="AN1620" s="22"/>
      <c r="BK1620" s="23"/>
    </row>
    <row r="1621" spans="27:63" ht="16.5" customHeight="1" x14ac:dyDescent="0.3">
      <c r="AA1621" s="1"/>
      <c r="AB1621" s="1"/>
      <c r="AH1621" s="1"/>
      <c r="AI1621" s="1"/>
      <c r="AJ1621" s="1"/>
      <c r="AK1621" s="1"/>
      <c r="AL1621" s="2"/>
      <c r="AM1621" s="2"/>
      <c r="AN1621" s="22"/>
      <c r="BK1621" s="23"/>
    </row>
    <row r="1622" spans="27:63" ht="16.5" customHeight="1" x14ac:dyDescent="0.3">
      <c r="AA1622" s="1"/>
      <c r="AB1622" s="1"/>
      <c r="AH1622" s="1"/>
      <c r="AI1622" s="1"/>
      <c r="AJ1622" s="1"/>
      <c r="AK1622" s="1"/>
      <c r="AL1622" s="2"/>
      <c r="AM1622" s="2"/>
      <c r="AN1622" s="22"/>
      <c r="BK1622" s="23"/>
    </row>
    <row r="1623" spans="27:63" ht="16.5" customHeight="1" x14ac:dyDescent="0.3">
      <c r="AA1623" s="1"/>
      <c r="AB1623" s="1"/>
      <c r="AH1623" s="1"/>
      <c r="AI1623" s="1"/>
      <c r="AJ1623" s="1"/>
      <c r="AK1623" s="1"/>
      <c r="AL1623" s="2"/>
      <c r="AM1623" s="2"/>
      <c r="AN1623" s="22"/>
      <c r="BK1623" s="23"/>
    </row>
    <row r="1624" spans="27:63" ht="16.5" customHeight="1" x14ac:dyDescent="0.3">
      <c r="AA1624" s="1"/>
      <c r="AB1624" s="1"/>
      <c r="AH1624" s="1"/>
      <c r="AI1624" s="1"/>
      <c r="AJ1624" s="1"/>
      <c r="AK1624" s="1"/>
      <c r="AL1624" s="2"/>
      <c r="AM1624" s="2"/>
      <c r="AN1624" s="22"/>
      <c r="BK1624" s="23"/>
    </row>
    <row r="1625" spans="27:63" ht="16.5" customHeight="1" x14ac:dyDescent="0.3">
      <c r="AA1625" s="1"/>
      <c r="AB1625" s="1"/>
      <c r="AH1625" s="1"/>
      <c r="AI1625" s="1"/>
      <c r="AJ1625" s="1"/>
      <c r="AK1625" s="1"/>
      <c r="AL1625" s="2"/>
      <c r="AM1625" s="2"/>
      <c r="AN1625" s="22"/>
      <c r="BK1625" s="23"/>
    </row>
    <row r="1626" spans="27:63" ht="16.5" customHeight="1" x14ac:dyDescent="0.3">
      <c r="AA1626" s="1"/>
      <c r="AB1626" s="1"/>
      <c r="AH1626" s="1"/>
      <c r="AI1626" s="1"/>
      <c r="AJ1626" s="1"/>
      <c r="AK1626" s="1"/>
      <c r="AL1626" s="2"/>
      <c r="AM1626" s="2"/>
      <c r="AN1626" s="22"/>
      <c r="BK1626" s="23"/>
    </row>
    <row r="1627" spans="27:63" ht="16.5" customHeight="1" x14ac:dyDescent="0.3">
      <c r="AA1627" s="1"/>
      <c r="AB1627" s="1"/>
      <c r="AH1627" s="1"/>
      <c r="AI1627" s="1"/>
      <c r="AJ1627" s="1"/>
      <c r="AK1627" s="1"/>
      <c r="AL1627" s="2"/>
      <c r="AM1627" s="2"/>
      <c r="AN1627" s="22"/>
      <c r="BK1627" s="23"/>
    </row>
    <row r="1628" spans="27:63" ht="16.5" customHeight="1" x14ac:dyDescent="0.3">
      <c r="AA1628" s="1"/>
      <c r="AB1628" s="1"/>
      <c r="AH1628" s="1"/>
      <c r="AI1628" s="1"/>
      <c r="AJ1628" s="1"/>
      <c r="AK1628" s="1"/>
      <c r="AL1628" s="2"/>
      <c r="AM1628" s="2"/>
      <c r="AN1628" s="22"/>
      <c r="BK1628" s="23"/>
    </row>
    <row r="1629" spans="27:63" ht="16.5" customHeight="1" x14ac:dyDescent="0.3">
      <c r="AA1629" s="1"/>
      <c r="AB1629" s="1"/>
      <c r="AH1629" s="1"/>
      <c r="AI1629" s="1"/>
      <c r="AJ1629" s="1"/>
      <c r="AK1629" s="1"/>
      <c r="AL1629" s="2"/>
      <c r="AM1629" s="2"/>
      <c r="AN1629" s="22"/>
      <c r="BK1629" s="23"/>
    </row>
    <row r="1630" spans="27:63" ht="16.5" customHeight="1" x14ac:dyDescent="0.3">
      <c r="AA1630" s="1"/>
      <c r="AB1630" s="1"/>
      <c r="AH1630" s="1"/>
      <c r="AI1630" s="1"/>
      <c r="AJ1630" s="1"/>
      <c r="AK1630" s="1"/>
      <c r="AL1630" s="2"/>
      <c r="AM1630" s="2"/>
      <c r="AN1630" s="22"/>
      <c r="BK1630" s="23"/>
    </row>
    <row r="1631" spans="27:63" ht="16.5" customHeight="1" x14ac:dyDescent="0.3">
      <c r="AA1631" s="1"/>
      <c r="AB1631" s="1"/>
      <c r="AH1631" s="1"/>
      <c r="AI1631" s="1"/>
      <c r="AJ1631" s="1"/>
      <c r="AK1631" s="1"/>
      <c r="AL1631" s="2"/>
      <c r="AM1631" s="2"/>
      <c r="AN1631" s="22"/>
      <c r="BK1631" s="23"/>
    </row>
    <row r="1632" spans="27:63" ht="16.5" customHeight="1" x14ac:dyDescent="0.3">
      <c r="AA1632" s="1"/>
      <c r="AB1632" s="1"/>
      <c r="AH1632" s="1"/>
      <c r="AI1632" s="1"/>
      <c r="AJ1632" s="1"/>
      <c r="AK1632" s="1"/>
      <c r="AL1632" s="2"/>
      <c r="AM1632" s="2"/>
      <c r="AN1632" s="22"/>
      <c r="BK1632" s="23"/>
    </row>
    <row r="1633" spans="27:63" ht="16.5" customHeight="1" x14ac:dyDescent="0.3">
      <c r="AA1633" s="1"/>
      <c r="AB1633" s="1"/>
      <c r="AH1633" s="1"/>
      <c r="AI1633" s="1"/>
      <c r="AJ1633" s="1"/>
      <c r="AK1633" s="1"/>
      <c r="AL1633" s="2"/>
      <c r="AM1633" s="2"/>
      <c r="AN1633" s="22"/>
      <c r="BK1633" s="23"/>
    </row>
    <row r="1634" spans="27:63" ht="16.5" customHeight="1" x14ac:dyDescent="0.3">
      <c r="AA1634" s="1"/>
      <c r="AB1634" s="1"/>
      <c r="AH1634" s="1"/>
      <c r="AI1634" s="1"/>
      <c r="AJ1634" s="1"/>
      <c r="AK1634" s="1"/>
      <c r="AL1634" s="2"/>
      <c r="AM1634" s="2"/>
      <c r="AN1634" s="22"/>
      <c r="BK1634" s="23"/>
    </row>
    <row r="1635" spans="27:63" ht="16.5" customHeight="1" x14ac:dyDescent="0.3">
      <c r="AA1635" s="1"/>
      <c r="AB1635" s="1"/>
      <c r="AH1635" s="1"/>
      <c r="AI1635" s="1"/>
      <c r="AJ1635" s="1"/>
      <c r="AK1635" s="1"/>
      <c r="AL1635" s="2"/>
      <c r="AM1635" s="2"/>
      <c r="AN1635" s="22"/>
      <c r="BK1635" s="23"/>
    </row>
    <row r="1636" spans="27:63" ht="16.5" customHeight="1" x14ac:dyDescent="0.3">
      <c r="AA1636" s="1"/>
      <c r="AB1636" s="1"/>
      <c r="AH1636" s="1"/>
      <c r="AI1636" s="1"/>
      <c r="AJ1636" s="1"/>
      <c r="AK1636" s="1"/>
      <c r="AL1636" s="2"/>
      <c r="AM1636" s="2"/>
      <c r="AN1636" s="22"/>
      <c r="BK1636" s="23"/>
    </row>
    <row r="1637" spans="27:63" ht="16.5" customHeight="1" x14ac:dyDescent="0.3">
      <c r="AA1637" s="1"/>
      <c r="AB1637" s="1"/>
      <c r="AH1637" s="1"/>
      <c r="AI1637" s="1"/>
      <c r="AJ1637" s="1"/>
      <c r="AK1637" s="1"/>
      <c r="AL1637" s="2"/>
      <c r="AM1637" s="2"/>
      <c r="AN1637" s="22"/>
      <c r="BK1637" s="23"/>
    </row>
    <row r="1638" spans="27:63" ht="16.5" customHeight="1" x14ac:dyDescent="0.3">
      <c r="AA1638" s="1"/>
      <c r="AB1638" s="1"/>
      <c r="AH1638" s="1"/>
      <c r="AI1638" s="1"/>
      <c r="AJ1638" s="1"/>
      <c r="AK1638" s="1"/>
      <c r="AL1638" s="2"/>
      <c r="AM1638" s="2"/>
      <c r="AN1638" s="22"/>
      <c r="BK1638" s="23"/>
    </row>
    <row r="1639" spans="27:63" ht="16.5" customHeight="1" x14ac:dyDescent="0.3">
      <c r="AA1639" s="1"/>
      <c r="AB1639" s="1"/>
      <c r="AH1639" s="1"/>
      <c r="AI1639" s="1"/>
      <c r="AJ1639" s="1"/>
      <c r="AK1639" s="1"/>
      <c r="AL1639" s="2"/>
      <c r="AM1639" s="2"/>
      <c r="AN1639" s="22"/>
      <c r="BK1639" s="23"/>
    </row>
    <row r="1640" spans="27:63" ht="16.5" customHeight="1" x14ac:dyDescent="0.3">
      <c r="AA1640" s="1"/>
      <c r="AB1640" s="1"/>
      <c r="AH1640" s="1"/>
      <c r="AI1640" s="1"/>
      <c r="AJ1640" s="1"/>
      <c r="AK1640" s="1"/>
      <c r="AL1640" s="2"/>
      <c r="AM1640" s="2"/>
      <c r="AN1640" s="22"/>
      <c r="BK1640" s="23"/>
    </row>
    <row r="1641" spans="27:63" ht="16.5" customHeight="1" x14ac:dyDescent="0.3">
      <c r="AA1641" s="1"/>
      <c r="AB1641" s="1"/>
      <c r="AH1641" s="1"/>
      <c r="AI1641" s="1"/>
      <c r="AJ1641" s="1"/>
      <c r="AK1641" s="1"/>
      <c r="AL1641" s="2"/>
      <c r="AM1641" s="2"/>
      <c r="AN1641" s="22"/>
      <c r="BK1641" s="23"/>
    </row>
    <row r="1642" spans="27:63" ht="16.5" customHeight="1" x14ac:dyDescent="0.3">
      <c r="AA1642" s="1"/>
      <c r="AB1642" s="1"/>
      <c r="AH1642" s="1"/>
      <c r="AI1642" s="1"/>
      <c r="AJ1642" s="1"/>
      <c r="AK1642" s="1"/>
      <c r="AL1642" s="2"/>
      <c r="AM1642" s="2"/>
      <c r="AN1642" s="22"/>
      <c r="BK1642" s="23"/>
    </row>
    <row r="1643" spans="27:63" ht="16.5" customHeight="1" x14ac:dyDescent="0.3">
      <c r="AA1643" s="1"/>
      <c r="AB1643" s="1"/>
      <c r="AH1643" s="1"/>
      <c r="AI1643" s="1"/>
      <c r="AJ1643" s="1"/>
      <c r="AK1643" s="1"/>
      <c r="AL1643" s="2"/>
      <c r="AM1643" s="2"/>
      <c r="AN1643" s="22"/>
      <c r="BK1643" s="23"/>
    </row>
    <row r="1644" spans="27:63" ht="16.5" customHeight="1" x14ac:dyDescent="0.3">
      <c r="AA1644" s="1"/>
      <c r="AB1644" s="1"/>
      <c r="AH1644" s="1"/>
      <c r="AI1644" s="1"/>
      <c r="AJ1644" s="1"/>
      <c r="AK1644" s="1"/>
      <c r="AL1644" s="2"/>
      <c r="AM1644" s="2"/>
      <c r="AN1644" s="22"/>
      <c r="BK1644" s="23"/>
    </row>
    <row r="1645" spans="27:63" ht="16.5" customHeight="1" x14ac:dyDescent="0.3">
      <c r="AA1645" s="1"/>
      <c r="AB1645" s="1"/>
      <c r="AH1645" s="1"/>
      <c r="AI1645" s="1"/>
      <c r="AJ1645" s="1"/>
      <c r="AK1645" s="1"/>
      <c r="AL1645" s="2"/>
      <c r="AM1645" s="2"/>
      <c r="AN1645" s="22"/>
      <c r="BK1645" s="23"/>
    </row>
    <row r="1646" spans="27:63" ht="16.5" customHeight="1" x14ac:dyDescent="0.3">
      <c r="AA1646" s="1"/>
      <c r="AB1646" s="1"/>
      <c r="AH1646" s="1"/>
      <c r="AI1646" s="1"/>
      <c r="AJ1646" s="1"/>
      <c r="AK1646" s="1"/>
      <c r="AL1646" s="2"/>
      <c r="AM1646" s="2"/>
      <c r="AN1646" s="22"/>
      <c r="BK1646" s="23"/>
    </row>
    <row r="1647" spans="27:63" ht="16.5" customHeight="1" x14ac:dyDescent="0.3">
      <c r="AA1647" s="1"/>
      <c r="AB1647" s="1"/>
      <c r="AH1647" s="1"/>
      <c r="AI1647" s="1"/>
      <c r="AJ1647" s="1"/>
      <c r="AK1647" s="1"/>
      <c r="AL1647" s="2"/>
      <c r="AM1647" s="2"/>
      <c r="AN1647" s="22"/>
      <c r="BK1647" s="23"/>
    </row>
    <row r="1648" spans="27:63" ht="16.5" customHeight="1" x14ac:dyDescent="0.3">
      <c r="AA1648" s="1"/>
      <c r="AB1648" s="1"/>
      <c r="AH1648" s="1"/>
      <c r="AI1648" s="1"/>
      <c r="AJ1648" s="1"/>
      <c r="AK1648" s="1"/>
      <c r="AL1648" s="2"/>
      <c r="AM1648" s="2"/>
      <c r="AN1648" s="22"/>
      <c r="BK1648" s="23"/>
    </row>
    <row r="1649" spans="27:63" ht="16.5" customHeight="1" x14ac:dyDescent="0.3">
      <c r="AA1649" s="1"/>
      <c r="AB1649" s="1"/>
      <c r="AH1649" s="1"/>
      <c r="AI1649" s="1"/>
      <c r="AJ1649" s="1"/>
      <c r="AK1649" s="1"/>
      <c r="AL1649" s="2"/>
      <c r="AM1649" s="2"/>
      <c r="AN1649" s="22"/>
      <c r="BK1649" s="23"/>
    </row>
    <row r="1650" spans="27:63" ht="16.5" customHeight="1" x14ac:dyDescent="0.3">
      <c r="AA1650" s="1"/>
      <c r="AB1650" s="1"/>
      <c r="AH1650" s="1"/>
      <c r="AI1650" s="1"/>
      <c r="AJ1650" s="1"/>
      <c r="AK1650" s="1"/>
      <c r="AL1650" s="2"/>
      <c r="AM1650" s="2"/>
      <c r="AN1650" s="22"/>
      <c r="BK1650" s="23"/>
    </row>
    <row r="1651" spans="27:63" ht="16.5" customHeight="1" x14ac:dyDescent="0.3">
      <c r="AA1651" s="1"/>
      <c r="AB1651" s="1"/>
      <c r="AH1651" s="1"/>
      <c r="AI1651" s="1"/>
      <c r="AJ1651" s="1"/>
      <c r="AK1651" s="1"/>
      <c r="AL1651" s="2"/>
      <c r="AM1651" s="2"/>
      <c r="AN1651" s="22"/>
      <c r="BK1651" s="23"/>
    </row>
    <row r="1652" spans="27:63" ht="16.5" customHeight="1" x14ac:dyDescent="0.3">
      <c r="AA1652" s="1"/>
      <c r="AB1652" s="1"/>
      <c r="AH1652" s="1"/>
      <c r="AI1652" s="1"/>
      <c r="AJ1652" s="1"/>
      <c r="AK1652" s="1"/>
      <c r="AL1652" s="2"/>
      <c r="AM1652" s="2"/>
      <c r="AN1652" s="22"/>
      <c r="BK1652" s="23"/>
    </row>
    <row r="1653" spans="27:63" ht="16.5" customHeight="1" x14ac:dyDescent="0.3">
      <c r="AA1653" s="1"/>
      <c r="AB1653" s="1"/>
      <c r="AH1653" s="1"/>
      <c r="AI1653" s="1"/>
      <c r="AJ1653" s="1"/>
      <c r="AK1653" s="1"/>
      <c r="AL1653" s="2"/>
      <c r="AM1653" s="2"/>
      <c r="AN1653" s="22"/>
      <c r="BK1653" s="23"/>
    </row>
    <row r="1654" spans="27:63" ht="16.5" customHeight="1" x14ac:dyDescent="0.3">
      <c r="AA1654" s="1"/>
      <c r="AB1654" s="1"/>
      <c r="AH1654" s="1"/>
      <c r="AI1654" s="1"/>
      <c r="AJ1654" s="1"/>
      <c r="AK1654" s="1"/>
      <c r="AL1654" s="2"/>
      <c r="AM1654" s="2"/>
      <c r="AN1654" s="22"/>
      <c r="BK1654" s="23"/>
    </row>
    <row r="1655" spans="27:63" ht="16.5" customHeight="1" x14ac:dyDescent="0.3">
      <c r="AA1655" s="1"/>
      <c r="AB1655" s="1"/>
      <c r="AH1655" s="1"/>
      <c r="AI1655" s="1"/>
      <c r="AJ1655" s="1"/>
      <c r="AK1655" s="1"/>
      <c r="AL1655" s="2"/>
      <c r="AM1655" s="2"/>
      <c r="AN1655" s="22"/>
      <c r="BK1655" s="23"/>
    </row>
    <row r="1656" spans="27:63" ht="16.5" customHeight="1" x14ac:dyDescent="0.3">
      <c r="AA1656" s="1"/>
      <c r="AB1656" s="1"/>
      <c r="AH1656" s="1"/>
      <c r="AI1656" s="1"/>
      <c r="AJ1656" s="1"/>
      <c r="AK1656" s="1"/>
      <c r="AL1656" s="2"/>
      <c r="AM1656" s="2"/>
      <c r="AN1656" s="22"/>
      <c r="BK1656" s="23"/>
    </row>
    <row r="1657" spans="27:63" ht="16.5" customHeight="1" x14ac:dyDescent="0.3">
      <c r="AA1657" s="1"/>
      <c r="AB1657" s="1"/>
      <c r="AH1657" s="1"/>
      <c r="AI1657" s="1"/>
      <c r="AJ1657" s="1"/>
      <c r="AK1657" s="1"/>
      <c r="AL1657" s="2"/>
      <c r="AM1657" s="2"/>
      <c r="AN1657" s="22"/>
      <c r="BK1657" s="23"/>
    </row>
    <row r="1658" spans="27:63" ht="16.5" customHeight="1" x14ac:dyDescent="0.3">
      <c r="AA1658" s="1"/>
      <c r="AB1658" s="1"/>
      <c r="AH1658" s="1"/>
      <c r="AI1658" s="1"/>
      <c r="AJ1658" s="1"/>
      <c r="AK1658" s="1"/>
      <c r="AL1658" s="2"/>
      <c r="AM1658" s="2"/>
      <c r="AN1658" s="22"/>
      <c r="BK1658" s="23"/>
    </row>
    <row r="1659" spans="27:63" ht="16.5" customHeight="1" x14ac:dyDescent="0.3">
      <c r="AA1659" s="1"/>
      <c r="AB1659" s="1"/>
      <c r="AH1659" s="1"/>
      <c r="AI1659" s="1"/>
      <c r="AJ1659" s="1"/>
      <c r="AK1659" s="1"/>
      <c r="AL1659" s="2"/>
      <c r="AM1659" s="2"/>
      <c r="AN1659" s="22"/>
      <c r="BK1659" s="23"/>
    </row>
    <row r="1660" spans="27:63" ht="16.5" customHeight="1" x14ac:dyDescent="0.3">
      <c r="AA1660" s="1"/>
      <c r="AB1660" s="1"/>
      <c r="AH1660" s="1"/>
      <c r="AI1660" s="1"/>
      <c r="AJ1660" s="1"/>
      <c r="AK1660" s="1"/>
      <c r="AL1660" s="2"/>
      <c r="AM1660" s="2"/>
      <c r="AN1660" s="22"/>
      <c r="BK1660" s="23"/>
    </row>
    <row r="1661" spans="27:63" ht="16.5" customHeight="1" x14ac:dyDescent="0.3">
      <c r="AA1661" s="1"/>
      <c r="AB1661" s="1"/>
      <c r="AH1661" s="1"/>
      <c r="AI1661" s="1"/>
      <c r="AJ1661" s="1"/>
      <c r="AK1661" s="1"/>
      <c r="AL1661" s="2"/>
      <c r="AM1661" s="2"/>
      <c r="AN1661" s="22"/>
      <c r="BK1661" s="23"/>
    </row>
    <row r="1662" spans="27:63" ht="16.5" customHeight="1" x14ac:dyDescent="0.3">
      <c r="AA1662" s="1"/>
      <c r="AB1662" s="1"/>
      <c r="AH1662" s="1"/>
      <c r="AI1662" s="1"/>
      <c r="AJ1662" s="1"/>
      <c r="AK1662" s="1"/>
      <c r="AL1662" s="2"/>
      <c r="AM1662" s="2"/>
      <c r="AN1662" s="22"/>
      <c r="BK1662" s="23"/>
    </row>
    <row r="1663" spans="27:63" ht="16.5" customHeight="1" x14ac:dyDescent="0.3">
      <c r="AA1663" s="1"/>
      <c r="AB1663" s="1"/>
      <c r="AH1663" s="1"/>
      <c r="AI1663" s="1"/>
      <c r="AJ1663" s="1"/>
      <c r="AK1663" s="1"/>
      <c r="AL1663" s="2"/>
      <c r="AM1663" s="2"/>
      <c r="AN1663" s="22"/>
      <c r="BK1663" s="23"/>
    </row>
    <row r="1664" spans="27:63" ht="16.5" customHeight="1" x14ac:dyDescent="0.3">
      <c r="AA1664" s="1"/>
      <c r="AB1664" s="1"/>
      <c r="AH1664" s="1"/>
      <c r="AI1664" s="1"/>
      <c r="AJ1664" s="1"/>
      <c r="AK1664" s="1"/>
      <c r="AL1664" s="2"/>
      <c r="AM1664" s="2"/>
      <c r="AN1664" s="22"/>
      <c r="BK1664" s="23"/>
    </row>
    <row r="1665" spans="27:63" ht="16.5" customHeight="1" x14ac:dyDescent="0.3">
      <c r="AA1665" s="1"/>
      <c r="AB1665" s="1"/>
      <c r="AH1665" s="1"/>
      <c r="AI1665" s="1"/>
      <c r="AJ1665" s="1"/>
      <c r="AK1665" s="1"/>
      <c r="AL1665" s="2"/>
      <c r="AM1665" s="2"/>
      <c r="AN1665" s="22"/>
      <c r="BK1665" s="23"/>
    </row>
    <row r="1666" spans="27:63" ht="16.5" customHeight="1" x14ac:dyDescent="0.3">
      <c r="AA1666" s="1"/>
      <c r="AB1666" s="1"/>
      <c r="AH1666" s="1"/>
      <c r="AI1666" s="1"/>
      <c r="AJ1666" s="1"/>
      <c r="AK1666" s="1"/>
      <c r="AL1666" s="2"/>
      <c r="AM1666" s="2"/>
      <c r="AN1666" s="22"/>
      <c r="BK1666" s="23"/>
    </row>
    <row r="1667" spans="27:63" ht="16.5" customHeight="1" x14ac:dyDescent="0.3">
      <c r="AA1667" s="1"/>
      <c r="AB1667" s="1"/>
      <c r="AH1667" s="1"/>
      <c r="AI1667" s="1"/>
      <c r="AJ1667" s="1"/>
      <c r="AK1667" s="1"/>
      <c r="AL1667" s="2"/>
      <c r="AM1667" s="2"/>
      <c r="AN1667" s="22"/>
      <c r="BK1667" s="23"/>
    </row>
    <row r="1668" spans="27:63" ht="16.5" customHeight="1" x14ac:dyDescent="0.3">
      <c r="AA1668" s="1"/>
      <c r="AB1668" s="1"/>
      <c r="AH1668" s="1"/>
      <c r="AI1668" s="1"/>
      <c r="AJ1668" s="1"/>
      <c r="AK1668" s="1"/>
      <c r="AL1668" s="2"/>
      <c r="AM1668" s="2"/>
      <c r="AN1668" s="22"/>
      <c r="BK1668" s="23"/>
    </row>
    <row r="1669" spans="27:63" ht="16.5" customHeight="1" x14ac:dyDescent="0.3">
      <c r="AA1669" s="1"/>
      <c r="AB1669" s="1"/>
      <c r="AH1669" s="1"/>
      <c r="AI1669" s="1"/>
      <c r="AJ1669" s="1"/>
      <c r="AK1669" s="1"/>
      <c r="AL1669" s="2"/>
      <c r="AM1669" s="2"/>
      <c r="AN1669" s="22"/>
      <c r="BK1669" s="23"/>
    </row>
    <row r="1670" spans="27:63" ht="16.5" customHeight="1" x14ac:dyDescent="0.3">
      <c r="AA1670" s="1"/>
      <c r="AB1670" s="1"/>
      <c r="AH1670" s="1"/>
      <c r="AI1670" s="1"/>
      <c r="AJ1670" s="1"/>
      <c r="AK1670" s="1"/>
      <c r="AL1670" s="2"/>
      <c r="AM1670" s="2"/>
      <c r="AN1670" s="22"/>
      <c r="BK1670" s="23"/>
    </row>
    <row r="1671" spans="27:63" ht="16.5" customHeight="1" x14ac:dyDescent="0.3">
      <c r="AA1671" s="1"/>
      <c r="AB1671" s="1"/>
      <c r="AH1671" s="1"/>
      <c r="AI1671" s="1"/>
      <c r="AJ1671" s="1"/>
      <c r="AK1671" s="1"/>
      <c r="AL1671" s="2"/>
      <c r="AM1671" s="2"/>
      <c r="AN1671" s="22"/>
      <c r="BK1671" s="23"/>
    </row>
    <row r="1672" spans="27:63" ht="16.5" customHeight="1" x14ac:dyDescent="0.3">
      <c r="AA1672" s="1"/>
      <c r="AB1672" s="1"/>
      <c r="AH1672" s="1"/>
      <c r="AI1672" s="1"/>
      <c r="AJ1672" s="1"/>
      <c r="AK1672" s="1"/>
      <c r="AL1672" s="2"/>
      <c r="AM1672" s="2"/>
      <c r="AN1672" s="22"/>
      <c r="BK1672" s="23"/>
    </row>
    <row r="1673" spans="27:63" ht="16.5" customHeight="1" x14ac:dyDescent="0.3">
      <c r="AA1673" s="1"/>
      <c r="AB1673" s="1"/>
      <c r="AH1673" s="1"/>
      <c r="AI1673" s="1"/>
      <c r="AJ1673" s="1"/>
      <c r="AK1673" s="1"/>
      <c r="AL1673" s="2"/>
      <c r="AM1673" s="2"/>
      <c r="AN1673" s="22"/>
      <c r="BK1673" s="23"/>
    </row>
    <row r="1674" spans="27:63" ht="16.5" customHeight="1" x14ac:dyDescent="0.3">
      <c r="AA1674" s="1"/>
      <c r="AB1674" s="1"/>
      <c r="AH1674" s="1"/>
      <c r="AI1674" s="1"/>
      <c r="AJ1674" s="1"/>
      <c r="AK1674" s="1"/>
      <c r="AL1674" s="2"/>
      <c r="AM1674" s="2"/>
      <c r="AN1674" s="22"/>
      <c r="BK1674" s="23"/>
    </row>
    <row r="1675" spans="27:63" ht="16.5" customHeight="1" x14ac:dyDescent="0.3">
      <c r="AA1675" s="1"/>
      <c r="AB1675" s="1"/>
      <c r="AH1675" s="1"/>
      <c r="AI1675" s="1"/>
      <c r="AJ1675" s="1"/>
      <c r="AK1675" s="1"/>
      <c r="AL1675" s="2"/>
      <c r="AM1675" s="2"/>
      <c r="AN1675" s="22"/>
      <c r="BK1675" s="23"/>
    </row>
    <row r="1676" spans="27:63" ht="16.5" customHeight="1" x14ac:dyDescent="0.3">
      <c r="AA1676" s="1"/>
      <c r="AB1676" s="1"/>
      <c r="AH1676" s="1"/>
      <c r="AI1676" s="1"/>
      <c r="AJ1676" s="1"/>
      <c r="AK1676" s="1"/>
      <c r="AL1676" s="2"/>
      <c r="AM1676" s="2"/>
      <c r="AN1676" s="22"/>
      <c r="BK1676" s="23"/>
    </row>
    <row r="1677" spans="27:63" ht="16.5" customHeight="1" x14ac:dyDescent="0.3">
      <c r="AA1677" s="1"/>
      <c r="AB1677" s="1"/>
      <c r="AH1677" s="1"/>
      <c r="AI1677" s="1"/>
      <c r="AJ1677" s="1"/>
      <c r="AK1677" s="1"/>
      <c r="AL1677" s="2"/>
      <c r="AM1677" s="2"/>
      <c r="AN1677" s="22"/>
      <c r="BK1677" s="23"/>
    </row>
    <row r="1678" spans="27:63" ht="16.5" customHeight="1" x14ac:dyDescent="0.3">
      <c r="AA1678" s="1"/>
      <c r="AB1678" s="1"/>
      <c r="AH1678" s="1"/>
      <c r="AI1678" s="1"/>
      <c r="AJ1678" s="1"/>
      <c r="AK1678" s="1"/>
      <c r="AL1678" s="2"/>
      <c r="AM1678" s="2"/>
      <c r="AN1678" s="22"/>
      <c r="BK1678" s="23"/>
    </row>
    <row r="1679" spans="27:63" ht="16.5" customHeight="1" x14ac:dyDescent="0.3">
      <c r="AA1679" s="1"/>
      <c r="AB1679" s="1"/>
      <c r="AH1679" s="1"/>
      <c r="AI1679" s="1"/>
      <c r="AJ1679" s="1"/>
      <c r="AK1679" s="1"/>
      <c r="AL1679" s="2"/>
      <c r="AM1679" s="2"/>
      <c r="AN1679" s="22"/>
      <c r="BK1679" s="23"/>
    </row>
    <row r="1680" spans="27:63" ht="16.5" customHeight="1" x14ac:dyDescent="0.3">
      <c r="AA1680" s="1"/>
      <c r="AB1680" s="1"/>
      <c r="AH1680" s="1"/>
      <c r="AI1680" s="1"/>
      <c r="AJ1680" s="1"/>
      <c r="AK1680" s="1"/>
      <c r="AL1680" s="2"/>
      <c r="AM1680" s="2"/>
      <c r="AN1680" s="22"/>
      <c r="BK1680" s="23"/>
    </row>
    <row r="1681" spans="27:63" ht="16.5" customHeight="1" x14ac:dyDescent="0.3">
      <c r="AA1681" s="1"/>
      <c r="AB1681" s="1"/>
      <c r="AH1681" s="1"/>
      <c r="AI1681" s="1"/>
      <c r="AJ1681" s="1"/>
      <c r="AK1681" s="1"/>
      <c r="AL1681" s="2"/>
      <c r="AM1681" s="2"/>
      <c r="AN1681" s="22"/>
      <c r="BK1681" s="23"/>
    </row>
    <row r="1682" spans="27:63" ht="16.5" customHeight="1" x14ac:dyDescent="0.3">
      <c r="AA1682" s="1"/>
      <c r="AB1682" s="1"/>
      <c r="AH1682" s="1"/>
      <c r="AI1682" s="1"/>
      <c r="AJ1682" s="1"/>
      <c r="AK1682" s="1"/>
      <c r="AL1682" s="2"/>
      <c r="AM1682" s="2"/>
      <c r="AN1682" s="22"/>
      <c r="BK1682" s="23"/>
    </row>
    <row r="1683" spans="27:63" ht="16.5" customHeight="1" x14ac:dyDescent="0.3">
      <c r="AA1683" s="1"/>
      <c r="AB1683" s="1"/>
      <c r="AH1683" s="1"/>
      <c r="AI1683" s="1"/>
      <c r="AJ1683" s="1"/>
      <c r="AK1683" s="1"/>
      <c r="AL1683" s="2"/>
      <c r="AM1683" s="2"/>
      <c r="AN1683" s="22"/>
      <c r="BK1683" s="23"/>
    </row>
    <row r="1684" spans="27:63" ht="16.5" customHeight="1" x14ac:dyDescent="0.3">
      <c r="AA1684" s="1"/>
      <c r="AB1684" s="1"/>
      <c r="AH1684" s="1"/>
      <c r="AI1684" s="1"/>
      <c r="AJ1684" s="1"/>
      <c r="AK1684" s="1"/>
      <c r="AL1684" s="2"/>
      <c r="AM1684" s="2"/>
      <c r="AN1684" s="22"/>
      <c r="BK1684" s="23"/>
    </row>
    <row r="1685" spans="27:63" ht="16.5" customHeight="1" x14ac:dyDescent="0.3">
      <c r="AA1685" s="1"/>
      <c r="AB1685" s="1"/>
      <c r="AH1685" s="1"/>
      <c r="AI1685" s="1"/>
      <c r="AJ1685" s="1"/>
      <c r="AK1685" s="1"/>
      <c r="AL1685" s="2"/>
      <c r="AM1685" s="2"/>
      <c r="AN1685" s="22"/>
      <c r="BK1685" s="23"/>
    </row>
    <row r="1686" spans="27:63" ht="16.5" customHeight="1" x14ac:dyDescent="0.3">
      <c r="AA1686" s="1"/>
      <c r="AB1686" s="1"/>
      <c r="AH1686" s="1"/>
      <c r="AI1686" s="1"/>
      <c r="AJ1686" s="1"/>
      <c r="AK1686" s="1"/>
      <c r="AL1686" s="2"/>
      <c r="AM1686" s="2"/>
      <c r="AN1686" s="22"/>
      <c r="BK1686" s="23"/>
    </row>
    <row r="1687" spans="27:63" ht="16.5" customHeight="1" x14ac:dyDescent="0.3">
      <c r="AA1687" s="1"/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7:63" ht="16.5" customHeight="1" x14ac:dyDescent="0.3">
      <c r="AA1688" s="1"/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7:63" ht="16.5" customHeight="1" x14ac:dyDescent="0.3">
      <c r="AA1689" s="1"/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7:63" ht="16.5" customHeight="1" x14ac:dyDescent="0.3">
      <c r="AA1690" s="1"/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7:63" ht="16.5" customHeight="1" x14ac:dyDescent="0.3">
      <c r="AA1691" s="1"/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7:63" ht="16.5" customHeight="1" x14ac:dyDescent="0.3">
      <c r="AA1692" s="1"/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7:63" ht="16.5" customHeight="1" x14ac:dyDescent="0.3">
      <c r="AA1693" s="1"/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7:63" ht="16.5" customHeight="1" x14ac:dyDescent="0.3">
      <c r="AA1694" s="1"/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7:63" ht="16.5" customHeight="1" x14ac:dyDescent="0.3">
      <c r="AA1695" s="1"/>
      <c r="AB1695" s="1"/>
      <c r="AH1695" s="1"/>
      <c r="AI1695" s="1"/>
      <c r="AJ1695" s="1"/>
      <c r="AK1695" s="1"/>
      <c r="AL1695" s="2"/>
      <c r="AM1695" s="2"/>
      <c r="AN1695" s="22"/>
      <c r="BK1695" s="23"/>
    </row>
    <row r="1696" spans="27:63" ht="16.5" customHeight="1" x14ac:dyDescent="0.3">
      <c r="AA1696" s="1"/>
      <c r="AB1696" s="1"/>
      <c r="AH1696" s="1"/>
      <c r="AI1696" s="1"/>
      <c r="AJ1696" s="1"/>
      <c r="AK1696" s="1"/>
      <c r="AL1696" s="2"/>
      <c r="AM1696" s="2"/>
      <c r="AN1696" s="22"/>
      <c r="BK1696" s="23"/>
    </row>
    <row r="1697" spans="27:63" ht="16.5" customHeight="1" x14ac:dyDescent="0.3">
      <c r="AA1697" s="1"/>
      <c r="AB1697" s="1"/>
      <c r="AH1697" s="1"/>
      <c r="AI1697" s="1"/>
      <c r="AJ1697" s="1"/>
      <c r="AK1697" s="1"/>
      <c r="AL1697" s="2"/>
      <c r="AM1697" s="2"/>
      <c r="AN1697" s="22"/>
      <c r="BK1697" s="23"/>
    </row>
    <row r="1698" spans="27:63" ht="16.5" customHeight="1" x14ac:dyDescent="0.3">
      <c r="AA1698" s="1"/>
      <c r="AB1698" s="1"/>
      <c r="AH1698" s="1"/>
      <c r="AI1698" s="1"/>
      <c r="AJ1698" s="1"/>
      <c r="AK1698" s="1"/>
      <c r="AL1698" s="2"/>
      <c r="AM1698" s="2"/>
      <c r="AN1698" s="22"/>
      <c r="BK1698" s="23"/>
    </row>
    <row r="1699" spans="27:63" ht="16.5" customHeight="1" x14ac:dyDescent="0.3">
      <c r="AA1699" s="1"/>
      <c r="AB1699" s="1"/>
      <c r="AH1699" s="1"/>
      <c r="AI1699" s="1"/>
      <c r="AJ1699" s="1"/>
      <c r="AK1699" s="1"/>
      <c r="AL1699" s="2"/>
      <c r="AM1699" s="2"/>
      <c r="AN1699" s="22"/>
      <c r="BK1699" s="23"/>
    </row>
    <row r="1700" spans="27:63" ht="16.5" customHeight="1" x14ac:dyDescent="0.3">
      <c r="AA1700" s="1"/>
      <c r="AB1700" s="1"/>
      <c r="AH1700" s="1"/>
      <c r="AI1700" s="1"/>
      <c r="AJ1700" s="1"/>
      <c r="AK1700" s="1"/>
      <c r="AL1700" s="2"/>
      <c r="AM1700" s="2"/>
      <c r="AN1700" s="22"/>
      <c r="BK1700" s="23"/>
    </row>
    <row r="1701" spans="27:63" ht="16.5" customHeight="1" x14ac:dyDescent="0.3">
      <c r="AA1701" s="1"/>
      <c r="AB1701" s="1"/>
      <c r="AH1701" s="1"/>
      <c r="AI1701" s="1"/>
      <c r="AJ1701" s="1"/>
      <c r="AK1701" s="1"/>
      <c r="AL1701" s="2"/>
      <c r="AM1701" s="2"/>
      <c r="AN1701" s="22"/>
      <c r="BK1701" s="23"/>
    </row>
    <row r="1702" spans="27:63" ht="16.5" customHeight="1" x14ac:dyDescent="0.3">
      <c r="AA1702" s="1"/>
      <c r="AB1702" s="1"/>
      <c r="AH1702" s="1"/>
      <c r="AI1702" s="1"/>
      <c r="AJ1702" s="1"/>
      <c r="AK1702" s="1"/>
      <c r="AL1702" s="2"/>
      <c r="AM1702" s="2"/>
      <c r="AN1702" s="22"/>
      <c r="BK1702" s="23"/>
    </row>
    <row r="1703" spans="27:63" ht="16.5" customHeight="1" x14ac:dyDescent="0.3">
      <c r="AA1703" s="1"/>
      <c r="AB1703" s="1"/>
      <c r="AH1703" s="1"/>
      <c r="AI1703" s="1"/>
      <c r="AJ1703" s="1"/>
      <c r="AK1703" s="1"/>
      <c r="AL1703" s="2"/>
      <c r="AM1703" s="2"/>
      <c r="AN1703" s="22"/>
      <c r="BK1703" s="23"/>
    </row>
    <row r="1704" spans="27:63" ht="16.5" customHeight="1" x14ac:dyDescent="0.3">
      <c r="AA1704" s="1"/>
      <c r="AB1704" s="1"/>
      <c r="AH1704" s="1"/>
      <c r="AI1704" s="1"/>
      <c r="AJ1704" s="1"/>
      <c r="AK1704" s="1"/>
      <c r="AL1704" s="2"/>
      <c r="AM1704" s="2"/>
      <c r="AN1704" s="22"/>
      <c r="BK1704" s="23"/>
    </row>
    <row r="1705" spans="27:63" ht="16.5" customHeight="1" x14ac:dyDescent="0.3">
      <c r="AA1705" s="1"/>
      <c r="AB1705" s="1"/>
      <c r="AH1705" s="1"/>
      <c r="AI1705" s="1"/>
      <c r="AJ1705" s="1"/>
      <c r="AK1705" s="1"/>
      <c r="AL1705" s="2"/>
      <c r="AM1705" s="2"/>
      <c r="AN1705" s="22"/>
      <c r="BK1705" s="23"/>
    </row>
    <row r="1706" spans="27:63" ht="16.5" customHeight="1" x14ac:dyDescent="0.3">
      <c r="AA1706" s="1"/>
      <c r="AB1706" s="1"/>
      <c r="AH1706" s="1"/>
      <c r="AI1706" s="1"/>
      <c r="AJ1706" s="1"/>
      <c r="AK1706" s="1"/>
      <c r="AL1706" s="2"/>
      <c r="AM1706" s="2"/>
      <c r="AN1706" s="22"/>
      <c r="BK1706" s="23"/>
    </row>
    <row r="1707" spans="27:63" ht="16.5" customHeight="1" x14ac:dyDescent="0.3">
      <c r="AA1707" s="1"/>
      <c r="AB1707" s="1"/>
      <c r="AH1707" s="1"/>
      <c r="AI1707" s="1"/>
      <c r="AJ1707" s="1"/>
      <c r="AK1707" s="1"/>
      <c r="AL1707" s="2"/>
      <c r="AM1707" s="2"/>
      <c r="AN1707" s="22"/>
      <c r="BK1707" s="23"/>
    </row>
    <row r="1708" spans="27:63" ht="16.5" customHeight="1" x14ac:dyDescent="0.3">
      <c r="AA1708" s="1"/>
      <c r="AB1708" s="1"/>
      <c r="AH1708" s="1"/>
      <c r="AI1708" s="1"/>
      <c r="AJ1708" s="1"/>
      <c r="AK1708" s="1"/>
      <c r="AL1708" s="2"/>
      <c r="AM1708" s="2"/>
      <c r="AN1708" s="22"/>
      <c r="BK1708" s="23"/>
    </row>
    <row r="1709" spans="27:63" ht="16.5" customHeight="1" x14ac:dyDescent="0.3">
      <c r="AA1709" s="1"/>
      <c r="AB1709" s="1"/>
      <c r="AH1709" s="1"/>
      <c r="AI1709" s="1"/>
      <c r="AJ1709" s="1"/>
      <c r="AK1709" s="1"/>
      <c r="AL1709" s="2"/>
      <c r="AM1709" s="2"/>
      <c r="AN1709" s="22"/>
      <c r="BK1709" s="23"/>
    </row>
    <row r="1710" spans="27:63" ht="16.5" customHeight="1" x14ac:dyDescent="0.3">
      <c r="AA1710" s="1"/>
      <c r="AB1710" s="1"/>
      <c r="AH1710" s="1"/>
      <c r="AI1710" s="1"/>
      <c r="AJ1710" s="1"/>
      <c r="AK1710" s="1"/>
      <c r="AL1710" s="2"/>
      <c r="AM1710" s="2"/>
      <c r="AN1710" s="22"/>
      <c r="BK1710" s="23"/>
    </row>
    <row r="1711" spans="27:63" ht="16.5" customHeight="1" x14ac:dyDescent="0.3">
      <c r="AA1711" s="1"/>
      <c r="AB1711" s="1"/>
      <c r="AH1711" s="1"/>
      <c r="AI1711" s="1"/>
      <c r="AJ1711" s="1"/>
      <c r="AK1711" s="1"/>
      <c r="AL1711" s="2"/>
      <c r="AM1711" s="2"/>
      <c r="AN1711" s="22"/>
      <c r="BK1711" s="23"/>
    </row>
    <row r="1712" spans="27:63" ht="16.5" customHeight="1" x14ac:dyDescent="0.3">
      <c r="AA1712" s="1"/>
      <c r="AB1712" s="1"/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A1713" s="1"/>
      <c r="AB1713" s="1"/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A1714" s="1"/>
      <c r="AB1714" s="1"/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A1715" s="1"/>
      <c r="AB1715" s="1"/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A1716" s="1"/>
      <c r="AB1716" s="1"/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A1717" s="1"/>
      <c r="AB1717" s="1"/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A1718" s="1"/>
      <c r="AB1718" s="1"/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A1719" s="1"/>
      <c r="AB1719" s="1"/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A1720" s="1"/>
      <c r="AB1720" s="1"/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A1721" s="1"/>
      <c r="AB1721" s="1"/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A1722" s="1"/>
      <c r="AB1722" s="1"/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A1723" s="1"/>
      <c r="AB1723" s="1"/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A1724" s="1"/>
      <c r="AB1724" s="1"/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A1725" s="1"/>
      <c r="AB1725" s="1"/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A1726" s="1"/>
      <c r="AB1726" s="1"/>
      <c r="AC1726" s="1"/>
      <c r="AH1726" s="1"/>
      <c r="AI1726" s="1"/>
      <c r="AJ1726" s="1"/>
      <c r="AK1726" s="1"/>
      <c r="AL1726" s="2"/>
      <c r="AM1726" s="2"/>
      <c r="AN1726" s="22"/>
      <c r="AQ1726" s="1"/>
      <c r="BK1726" s="23"/>
    </row>
    <row r="1727" spans="27:63" ht="16.5" customHeight="1" x14ac:dyDescent="0.3">
      <c r="AA1727" s="1"/>
      <c r="AB1727" s="1"/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A1728" s="1"/>
      <c r="AB1728" s="1"/>
      <c r="AH1728" s="1"/>
      <c r="AI1728" s="1"/>
      <c r="AJ1728" s="1"/>
      <c r="AK1728" s="1"/>
      <c r="AL1728" s="2"/>
      <c r="AM1728" s="2"/>
      <c r="AN1728" s="22"/>
      <c r="BK1728" s="23"/>
    </row>
    <row r="1729" spans="27:63" ht="16.5" customHeight="1" x14ac:dyDescent="0.3">
      <c r="AA1729" s="1"/>
      <c r="AB1729" s="1"/>
      <c r="AH1729" s="1"/>
      <c r="AI1729" s="1"/>
      <c r="AJ1729" s="1"/>
      <c r="AK1729" s="1"/>
      <c r="AL1729" s="2"/>
      <c r="AM1729" s="2"/>
      <c r="AN1729" s="22"/>
      <c r="BK1729" s="23"/>
    </row>
    <row r="1730" spans="27:63" ht="16.5" customHeight="1" x14ac:dyDescent="0.3">
      <c r="AA1730" s="1"/>
      <c r="AB1730" s="1"/>
      <c r="AH1730" s="1"/>
      <c r="AI1730" s="1"/>
      <c r="AJ1730" s="1"/>
      <c r="AK1730" s="1"/>
      <c r="AL1730" s="2"/>
      <c r="AM1730" s="2"/>
      <c r="AN1730" s="22"/>
      <c r="BK1730" s="23"/>
    </row>
    <row r="1731" spans="27:63" ht="16.5" customHeight="1" x14ac:dyDescent="0.3">
      <c r="AA1731" s="1"/>
      <c r="AB1731" s="1"/>
      <c r="AH1731" s="1"/>
      <c r="AI1731" s="1"/>
      <c r="AJ1731" s="1"/>
      <c r="AK1731" s="1"/>
      <c r="AL1731" s="2"/>
      <c r="AM1731" s="2"/>
      <c r="AN1731" s="22"/>
      <c r="BK1731" s="23"/>
    </row>
    <row r="1732" spans="27:63" ht="16.5" customHeight="1" x14ac:dyDescent="0.3">
      <c r="AA1732" s="1"/>
      <c r="AB1732" s="1"/>
      <c r="AH1732" s="1"/>
      <c r="AI1732" s="1"/>
      <c r="AJ1732" s="1"/>
      <c r="AK1732" s="1"/>
      <c r="AL1732" s="2"/>
      <c r="AM1732" s="2"/>
      <c r="AN1732" s="22"/>
      <c r="BK1732" s="23"/>
    </row>
    <row r="1733" spans="27:63" ht="16.5" customHeight="1" x14ac:dyDescent="0.3">
      <c r="AA1733" s="1"/>
      <c r="AB1733" s="1"/>
      <c r="AH1733" s="1"/>
      <c r="AI1733" s="1"/>
      <c r="AJ1733" s="1"/>
      <c r="AK1733" s="1"/>
      <c r="AL1733" s="2"/>
      <c r="AM1733" s="2"/>
      <c r="AN1733" s="22"/>
      <c r="BK1733" s="23"/>
    </row>
    <row r="1734" spans="27:63" ht="16.5" customHeight="1" x14ac:dyDescent="0.3">
      <c r="AA1734" s="1"/>
      <c r="AB1734" s="1"/>
      <c r="AH1734" s="1"/>
      <c r="AI1734" s="1"/>
      <c r="AJ1734" s="1"/>
      <c r="AK1734" s="1"/>
      <c r="AL1734" s="2"/>
      <c r="AM1734" s="2"/>
      <c r="AN1734" s="22"/>
      <c r="BK1734" s="23"/>
    </row>
    <row r="1735" spans="27:63" ht="16.5" customHeight="1" x14ac:dyDescent="0.3">
      <c r="AA1735" s="1"/>
      <c r="AB1735" s="1"/>
      <c r="AH1735" s="1"/>
      <c r="AI1735" s="1"/>
      <c r="AJ1735" s="1"/>
      <c r="AK1735" s="1"/>
      <c r="AL1735" s="2"/>
      <c r="AM1735" s="2"/>
      <c r="AN1735" s="22"/>
      <c r="BK1735" s="23"/>
    </row>
    <row r="1736" spans="27:63" ht="16.5" customHeight="1" x14ac:dyDescent="0.3">
      <c r="AA1736" s="1"/>
      <c r="AB1736" s="1"/>
      <c r="AH1736" s="1"/>
      <c r="AI1736" s="1"/>
      <c r="AJ1736" s="1"/>
      <c r="AK1736" s="1"/>
      <c r="AL1736" s="2"/>
      <c r="AM1736" s="2"/>
      <c r="AN1736" s="22"/>
      <c r="BK1736" s="23"/>
    </row>
    <row r="1737" spans="27:63" ht="16.5" customHeight="1" x14ac:dyDescent="0.3">
      <c r="AA1737" s="1"/>
      <c r="AB1737" s="1"/>
      <c r="AH1737" s="1"/>
      <c r="AI1737" s="1"/>
      <c r="AJ1737" s="1"/>
      <c r="AK1737" s="1"/>
      <c r="AL1737" s="2"/>
      <c r="AM1737" s="2"/>
      <c r="AN1737" s="22"/>
      <c r="BK1737" s="23"/>
    </row>
    <row r="1738" spans="27:63" ht="16.5" customHeight="1" x14ac:dyDescent="0.3">
      <c r="AA1738" s="1"/>
      <c r="AB1738" s="1"/>
      <c r="AH1738" s="1"/>
      <c r="AI1738" s="1"/>
      <c r="AJ1738" s="1"/>
      <c r="AK1738" s="1"/>
      <c r="AL1738" s="2"/>
      <c r="AM1738" s="2"/>
      <c r="AN1738" s="22"/>
      <c r="BK1738" s="23"/>
    </row>
    <row r="1739" spans="27:63" ht="16.5" customHeight="1" x14ac:dyDescent="0.3">
      <c r="AA1739" s="1"/>
      <c r="AB1739" s="1"/>
      <c r="AH1739" s="1"/>
      <c r="AI1739" s="1"/>
      <c r="AJ1739" s="1"/>
      <c r="AK1739" s="1"/>
      <c r="AL1739" s="2"/>
      <c r="AM1739" s="2"/>
      <c r="AN1739" s="22"/>
      <c r="BK1739" s="23"/>
    </row>
    <row r="1740" spans="27:63" ht="16.5" customHeight="1" x14ac:dyDescent="0.3">
      <c r="AA1740" s="1"/>
      <c r="AB1740" s="1"/>
      <c r="AH1740" s="1"/>
      <c r="AI1740" s="1"/>
      <c r="AJ1740" s="1"/>
      <c r="AK1740" s="1"/>
      <c r="AL1740" s="2"/>
      <c r="AM1740" s="2"/>
      <c r="AN1740" s="22"/>
      <c r="BK1740" s="23"/>
    </row>
    <row r="1741" spans="27:63" ht="16.5" customHeight="1" x14ac:dyDescent="0.3">
      <c r="AA1741" s="1"/>
      <c r="AB1741" s="1"/>
      <c r="AH1741" s="1"/>
      <c r="AI1741" s="1"/>
      <c r="AJ1741" s="1"/>
      <c r="AK1741" s="1"/>
      <c r="AL1741" s="2"/>
      <c r="AM1741" s="2"/>
      <c r="AN1741" s="22"/>
      <c r="BK1741" s="23"/>
    </row>
    <row r="1742" spans="27:63" ht="16.5" customHeight="1" x14ac:dyDescent="0.3">
      <c r="AA1742" s="1"/>
      <c r="AB1742" s="1"/>
      <c r="AH1742" s="1"/>
      <c r="AI1742" s="1"/>
      <c r="AJ1742" s="1"/>
      <c r="AK1742" s="1"/>
      <c r="AL1742" s="2"/>
      <c r="AM1742" s="2"/>
      <c r="AN1742" s="22"/>
      <c r="BK1742" s="23"/>
    </row>
    <row r="1743" spans="27:63" ht="16.5" customHeight="1" x14ac:dyDescent="0.3">
      <c r="AA1743" s="1"/>
      <c r="AB1743" s="1"/>
      <c r="AH1743" s="1"/>
      <c r="AI1743" s="1"/>
      <c r="AJ1743" s="1"/>
      <c r="AK1743" s="1"/>
      <c r="AL1743" s="2"/>
      <c r="AM1743" s="2"/>
      <c r="AN1743" s="22"/>
      <c r="BK1743" s="23"/>
    </row>
    <row r="1744" spans="27:63" ht="16.5" customHeight="1" x14ac:dyDescent="0.3">
      <c r="AA1744" s="1"/>
      <c r="AB1744" s="1"/>
      <c r="AH1744" s="1"/>
      <c r="AI1744" s="1"/>
      <c r="AJ1744" s="1"/>
      <c r="AK1744" s="1"/>
      <c r="AL1744" s="2"/>
      <c r="AM1744" s="2"/>
      <c r="AN1744" s="22"/>
      <c r="BK1744" s="23"/>
    </row>
    <row r="1745" spans="27:63" ht="16.5" customHeight="1" x14ac:dyDescent="0.3">
      <c r="AA1745" s="1"/>
      <c r="AB1745" s="1"/>
      <c r="AH1745" s="1"/>
      <c r="AI1745" s="1"/>
      <c r="AJ1745" s="1"/>
      <c r="AK1745" s="1"/>
      <c r="AL1745" s="2"/>
      <c r="AM1745" s="2"/>
      <c r="AN1745" s="22"/>
      <c r="BK1745" s="23"/>
    </row>
    <row r="1746" spans="27:63" ht="16.5" customHeight="1" x14ac:dyDescent="0.3">
      <c r="AA1746" s="1"/>
      <c r="AB1746" s="1"/>
      <c r="AH1746" s="1"/>
      <c r="AI1746" s="1"/>
      <c r="AJ1746" s="1"/>
      <c r="AK1746" s="1"/>
      <c r="AL1746" s="2"/>
      <c r="AM1746" s="2"/>
      <c r="AN1746" s="22"/>
      <c r="BK1746" s="23"/>
    </row>
    <row r="1747" spans="27:63" ht="16.5" customHeight="1" x14ac:dyDescent="0.3">
      <c r="AA1747" s="1"/>
      <c r="AB1747" s="1"/>
      <c r="AH1747" s="1"/>
      <c r="AI1747" s="1"/>
      <c r="AJ1747" s="1"/>
      <c r="AK1747" s="1"/>
      <c r="AL1747" s="2"/>
      <c r="AM1747" s="2"/>
      <c r="AN1747" s="22"/>
      <c r="BK1747" s="23"/>
    </row>
    <row r="1748" spans="27:63" ht="16.5" customHeight="1" x14ac:dyDescent="0.3">
      <c r="AA1748" s="1"/>
      <c r="AB1748" s="1"/>
      <c r="AH1748" s="1"/>
      <c r="AI1748" s="1"/>
      <c r="AJ1748" s="1"/>
      <c r="AK1748" s="1"/>
      <c r="AL1748" s="2"/>
      <c r="AM1748" s="2"/>
      <c r="AN1748" s="22"/>
      <c r="BK1748" s="23"/>
    </row>
    <row r="1749" spans="27:63" ht="16.5" customHeight="1" x14ac:dyDescent="0.3">
      <c r="AA1749" s="1"/>
      <c r="AB1749" s="1"/>
      <c r="AH1749" s="1"/>
      <c r="AI1749" s="1"/>
      <c r="AJ1749" s="1"/>
      <c r="AK1749" s="1"/>
      <c r="AL1749" s="2"/>
      <c r="AM1749" s="2"/>
      <c r="AN1749" s="22"/>
      <c r="BK1749" s="23"/>
    </row>
    <row r="1750" spans="27:63" ht="16.5" customHeight="1" x14ac:dyDescent="0.3">
      <c r="AA1750" s="1"/>
      <c r="AB1750" s="1"/>
      <c r="AH1750" s="1"/>
      <c r="AI1750" s="1"/>
      <c r="AJ1750" s="1"/>
      <c r="AK1750" s="1"/>
      <c r="AL1750" s="2"/>
      <c r="AM1750" s="2"/>
      <c r="AN1750" s="22"/>
      <c r="BK1750" s="23"/>
    </row>
    <row r="1751" spans="27:63" ht="16.5" customHeight="1" x14ac:dyDescent="0.3">
      <c r="AA1751" s="1"/>
      <c r="AB1751" s="1"/>
      <c r="AH1751" s="1"/>
      <c r="AI1751" s="1"/>
      <c r="AJ1751" s="1"/>
      <c r="AK1751" s="1"/>
      <c r="AL1751" s="2"/>
      <c r="AM1751" s="2"/>
      <c r="AN1751" s="22"/>
      <c r="BK1751" s="23"/>
    </row>
    <row r="1752" spans="27:63" ht="16.5" customHeight="1" x14ac:dyDescent="0.3">
      <c r="AA1752" s="1"/>
      <c r="AB1752" s="1"/>
      <c r="AH1752" s="1"/>
      <c r="AI1752" s="1"/>
      <c r="AJ1752" s="1"/>
      <c r="AK1752" s="1"/>
      <c r="AL1752" s="2"/>
      <c r="AM1752" s="2"/>
      <c r="AN1752" s="22"/>
      <c r="BK1752" s="23"/>
    </row>
    <row r="1753" spans="27:63" ht="16.5" customHeight="1" x14ac:dyDescent="0.3">
      <c r="AA1753" s="1"/>
      <c r="AB1753" s="1"/>
      <c r="AH1753" s="1"/>
      <c r="AI1753" s="1"/>
      <c r="AJ1753" s="1"/>
      <c r="AK1753" s="1"/>
      <c r="AL1753" s="2"/>
      <c r="AM1753" s="2"/>
      <c r="AN1753" s="22"/>
      <c r="BK1753" s="23"/>
    </row>
    <row r="1754" spans="27:63" ht="16.5" customHeight="1" x14ac:dyDescent="0.3">
      <c r="AA1754" s="1"/>
      <c r="AB1754" s="1"/>
      <c r="AH1754" s="1"/>
      <c r="AI1754" s="1"/>
      <c r="AJ1754" s="1"/>
      <c r="AK1754" s="1"/>
      <c r="AL1754" s="2"/>
      <c r="AM1754" s="2"/>
      <c r="AN1754" s="22"/>
      <c r="BK1754" s="23"/>
    </row>
    <row r="1755" spans="27:63" ht="16.5" customHeight="1" x14ac:dyDescent="0.3">
      <c r="AA1755" s="1"/>
      <c r="AB1755" s="1"/>
      <c r="AH1755" s="1"/>
      <c r="AI1755" s="1"/>
      <c r="AJ1755" s="1"/>
      <c r="AK1755" s="1"/>
      <c r="AL1755" s="2"/>
      <c r="AM1755" s="2"/>
      <c r="AN1755" s="22"/>
      <c r="BK1755" s="23"/>
    </row>
    <row r="1756" spans="27:63" ht="16.5" customHeight="1" x14ac:dyDescent="0.3">
      <c r="AA1756" s="1"/>
      <c r="AB1756" s="1"/>
      <c r="AH1756" s="1"/>
      <c r="AI1756" s="1"/>
      <c r="AJ1756" s="1"/>
      <c r="AK1756" s="1"/>
      <c r="AL1756" s="2"/>
      <c r="AM1756" s="2"/>
      <c r="AN1756" s="22"/>
      <c r="BK1756" s="23"/>
    </row>
    <row r="1757" spans="27:63" ht="16.5" customHeight="1" x14ac:dyDescent="0.3">
      <c r="AA1757" s="1"/>
      <c r="AB1757" s="1"/>
      <c r="AH1757" s="1"/>
      <c r="AI1757" s="1"/>
      <c r="AJ1757" s="1"/>
      <c r="AK1757" s="1"/>
      <c r="AL1757" s="2"/>
      <c r="AM1757" s="2"/>
      <c r="AN1757" s="22"/>
      <c r="BK1757" s="23"/>
    </row>
    <row r="1758" spans="27:63" ht="16.5" customHeight="1" x14ac:dyDescent="0.3">
      <c r="AA1758" s="1"/>
      <c r="AB1758" s="1"/>
      <c r="AH1758" s="1"/>
      <c r="AI1758" s="1"/>
      <c r="AJ1758" s="1"/>
      <c r="AK1758" s="1"/>
      <c r="AL1758" s="2"/>
      <c r="AM1758" s="2"/>
      <c r="AN1758" s="22"/>
      <c r="BK1758" s="23"/>
    </row>
    <row r="1759" spans="27:63" ht="16.5" customHeight="1" x14ac:dyDescent="0.3">
      <c r="AA1759" s="1"/>
      <c r="AB1759" s="1"/>
      <c r="AH1759" s="1"/>
      <c r="AI1759" s="1"/>
      <c r="AJ1759" s="1"/>
      <c r="AK1759" s="1"/>
      <c r="AL1759" s="2"/>
      <c r="AM1759" s="2"/>
      <c r="AN1759" s="22"/>
      <c r="BJ1759" s="23"/>
      <c r="BK1759" s="23"/>
    </row>
    <row r="1760" spans="27:63" ht="16.5" customHeight="1" x14ac:dyDescent="0.3">
      <c r="AA1760" s="1"/>
      <c r="AB1760" s="1"/>
      <c r="AH1760" s="1"/>
      <c r="AI1760" s="1"/>
      <c r="AJ1760" s="1"/>
      <c r="AK1760" s="1"/>
      <c r="AL1760" s="2"/>
      <c r="AM1760" s="2"/>
      <c r="AN1760" s="22"/>
      <c r="BK1760" s="23"/>
    </row>
    <row r="1761" spans="27:63" ht="16.5" customHeight="1" x14ac:dyDescent="0.3">
      <c r="AA1761" s="1"/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7:63" ht="16.5" customHeight="1" x14ac:dyDescent="0.3">
      <c r="AA1762" s="1"/>
      <c r="AB1762" s="1"/>
      <c r="AH1762" s="1"/>
      <c r="AI1762" s="1"/>
      <c r="AJ1762" s="1"/>
      <c r="AK1762" s="1"/>
      <c r="AL1762" s="2"/>
      <c r="AM1762" s="2"/>
      <c r="AN1762" s="22"/>
      <c r="BJ1762" s="23"/>
      <c r="BK1762" s="23"/>
    </row>
    <row r="1763" spans="27:63" ht="16.5" customHeight="1" x14ac:dyDescent="0.3">
      <c r="AA1763" s="1"/>
      <c r="AB1763" s="1"/>
      <c r="AH1763" s="1"/>
      <c r="AI1763" s="1"/>
      <c r="AJ1763" s="1"/>
      <c r="AK1763" s="1"/>
      <c r="AL1763" s="2"/>
      <c r="AM1763" s="2"/>
      <c r="AN1763" s="22"/>
      <c r="BJ1763" s="23"/>
      <c r="BK1763" s="23"/>
    </row>
    <row r="1764" spans="27:63" ht="16.5" customHeight="1" x14ac:dyDescent="0.3">
      <c r="AA1764" s="1"/>
      <c r="AB1764" s="1"/>
      <c r="AH1764" s="1"/>
      <c r="AI1764" s="1"/>
      <c r="AJ1764" s="1"/>
      <c r="AK1764" s="1"/>
      <c r="AL1764" s="2"/>
      <c r="AM1764" s="2"/>
      <c r="AN1764" s="22"/>
      <c r="BJ1764" s="23"/>
      <c r="BK1764" s="23"/>
    </row>
    <row r="1765" spans="27:63" ht="16.5" customHeight="1" x14ac:dyDescent="0.3">
      <c r="AA1765" s="1"/>
      <c r="AB1765" s="1"/>
      <c r="AH1765" s="1"/>
      <c r="AI1765" s="1"/>
      <c r="AJ1765" s="1"/>
      <c r="AK1765" s="1"/>
      <c r="AL1765" s="2"/>
      <c r="AM1765" s="2"/>
      <c r="AN1765" s="22"/>
      <c r="BK1765" s="23"/>
    </row>
    <row r="1766" spans="27:63" ht="16.5" customHeight="1" x14ac:dyDescent="0.3">
      <c r="AA1766" s="1"/>
      <c r="AB1766" s="1"/>
      <c r="AH1766" s="1"/>
      <c r="AI1766" s="1"/>
      <c r="AJ1766" s="1"/>
      <c r="AK1766" s="1"/>
      <c r="AL1766" s="2"/>
      <c r="AM1766" s="2"/>
      <c r="AN1766" s="22"/>
      <c r="AW1766" s="25"/>
      <c r="BK1766" s="23"/>
    </row>
    <row r="1767" spans="27:63" ht="16.5" customHeight="1" x14ac:dyDescent="0.3">
      <c r="AA1767" s="1"/>
      <c r="AB1767" s="1"/>
      <c r="AH1767" s="1"/>
      <c r="AI1767" s="1"/>
      <c r="AJ1767" s="1"/>
      <c r="AK1767" s="1"/>
      <c r="AL1767" s="2"/>
      <c r="AM1767" s="2"/>
      <c r="AN1767" s="22"/>
      <c r="AW1767" s="25"/>
      <c r="BK1767" s="23"/>
    </row>
    <row r="1768" spans="27:63" ht="16.5" customHeight="1" x14ac:dyDescent="0.3">
      <c r="AA1768" s="1"/>
      <c r="AB1768" s="1"/>
      <c r="AH1768" s="1"/>
      <c r="AI1768" s="1"/>
      <c r="AJ1768" s="1"/>
      <c r="AK1768" s="1"/>
      <c r="AL1768" s="2"/>
      <c r="AM1768" s="2"/>
      <c r="AN1768" s="22"/>
      <c r="BK1768" s="23"/>
    </row>
    <row r="1769" spans="27:63" ht="16.5" customHeight="1" x14ac:dyDescent="0.3">
      <c r="AA1769" s="1"/>
      <c r="AB1769" s="1"/>
      <c r="AH1769" s="1"/>
      <c r="AI1769" s="1"/>
      <c r="AJ1769" s="1"/>
      <c r="AK1769" s="1"/>
      <c r="AL1769" s="2"/>
      <c r="AM1769" s="2"/>
      <c r="AN1769" s="22"/>
      <c r="BK1769" s="23"/>
    </row>
    <row r="1770" spans="27:63" ht="16.5" customHeight="1" x14ac:dyDescent="0.3">
      <c r="AA1770" s="1"/>
      <c r="AB1770" s="1"/>
      <c r="AH1770" s="1"/>
      <c r="AI1770" s="1"/>
      <c r="AJ1770" s="1"/>
      <c r="AK1770" s="1"/>
      <c r="AL1770" s="2"/>
      <c r="AM1770" s="2"/>
      <c r="AN1770" s="22"/>
      <c r="BK1770" s="23"/>
    </row>
    <row r="1771" spans="27:63" ht="16.5" customHeight="1" x14ac:dyDescent="0.3">
      <c r="AA1771" s="1"/>
      <c r="AB1771" s="1"/>
      <c r="AH1771" s="1"/>
      <c r="AI1771" s="1"/>
      <c r="AJ1771" s="1"/>
      <c r="AK1771" s="1"/>
      <c r="AL1771" s="2"/>
      <c r="AM1771" s="2"/>
      <c r="AN1771" s="22"/>
      <c r="BK1771" s="23"/>
    </row>
    <row r="1772" spans="27:63" ht="16.5" customHeight="1" x14ac:dyDescent="0.3">
      <c r="AA1772" s="1"/>
      <c r="AB1772" s="1"/>
      <c r="AH1772" s="1"/>
      <c r="AI1772" s="1"/>
      <c r="AJ1772" s="1"/>
      <c r="AK1772" s="1"/>
      <c r="AL1772" s="2"/>
      <c r="AM1772" s="2"/>
      <c r="AN1772" s="22"/>
      <c r="BK1772" s="23"/>
    </row>
    <row r="1773" spans="27:63" ht="16.5" customHeight="1" x14ac:dyDescent="0.3">
      <c r="AA1773" s="1"/>
      <c r="AB1773" s="1"/>
      <c r="AH1773" s="1"/>
      <c r="AI1773" s="1"/>
      <c r="AJ1773" s="1"/>
      <c r="AK1773" s="1"/>
      <c r="AL1773" s="2"/>
      <c r="AM1773" s="2"/>
      <c r="AN1773" s="22"/>
      <c r="BK1773" s="23"/>
    </row>
    <row r="1774" spans="27:63" ht="16.5" customHeight="1" x14ac:dyDescent="0.3">
      <c r="AA1774" s="1"/>
      <c r="AB1774" s="1"/>
      <c r="AH1774" s="1"/>
      <c r="AI1774" s="1"/>
      <c r="AJ1774" s="1"/>
      <c r="AK1774" s="1"/>
      <c r="AL1774" s="2"/>
      <c r="AM1774" s="2"/>
      <c r="AN1774" s="22"/>
      <c r="BK1774" s="23"/>
    </row>
    <row r="1775" spans="27:63" ht="16.5" customHeight="1" x14ac:dyDescent="0.3">
      <c r="AA1775" s="1"/>
      <c r="AB1775" s="1"/>
      <c r="AH1775" s="1"/>
      <c r="AI1775" s="1"/>
      <c r="AJ1775" s="1"/>
      <c r="AK1775" s="1"/>
      <c r="AL1775" s="2"/>
      <c r="AM1775" s="2"/>
      <c r="AN1775" s="22"/>
      <c r="BK1775" s="23"/>
    </row>
    <row r="1776" spans="27:63" ht="16.5" customHeight="1" x14ac:dyDescent="0.3">
      <c r="AA1776" s="1"/>
      <c r="AB1776" s="1"/>
      <c r="AH1776" s="1"/>
      <c r="AI1776" s="1"/>
      <c r="AJ1776" s="1"/>
      <c r="AK1776" s="1"/>
      <c r="AL1776" s="2"/>
      <c r="AM1776" s="2"/>
      <c r="AN1776" s="22"/>
      <c r="BK1776" s="23"/>
    </row>
    <row r="1777" spans="27:63" ht="16.5" customHeight="1" x14ac:dyDescent="0.3">
      <c r="AA1777" s="1"/>
      <c r="AB1777" s="1"/>
      <c r="AH1777" s="1"/>
      <c r="AI1777" s="1"/>
      <c r="AJ1777" s="1"/>
      <c r="AK1777" s="1"/>
      <c r="AL1777" s="2"/>
      <c r="AM1777" s="2"/>
      <c r="AN1777" s="22"/>
      <c r="BK1777" s="23"/>
    </row>
    <row r="1778" spans="27:63" ht="16.5" customHeight="1" x14ac:dyDescent="0.3">
      <c r="AA1778" s="1"/>
      <c r="AB1778" s="1"/>
      <c r="AH1778" s="1"/>
      <c r="AI1778" s="1"/>
      <c r="AJ1778" s="1"/>
      <c r="AK1778" s="1"/>
      <c r="AL1778" s="2"/>
      <c r="AM1778" s="2"/>
      <c r="AN1778" s="22"/>
      <c r="BK1778" s="23"/>
    </row>
    <row r="1779" spans="27:63" ht="16.5" customHeight="1" x14ac:dyDescent="0.3">
      <c r="AA1779" s="1"/>
      <c r="AB1779" s="1"/>
      <c r="AH1779" s="1"/>
      <c r="AI1779" s="1"/>
      <c r="AJ1779" s="1"/>
      <c r="AK1779" s="1"/>
      <c r="AL1779" s="2"/>
      <c r="AM1779" s="2"/>
      <c r="AN1779" s="22"/>
      <c r="BK1779" s="23"/>
    </row>
    <row r="1780" spans="27:63" ht="16.5" customHeight="1" x14ac:dyDescent="0.3">
      <c r="AA1780" s="1"/>
      <c r="AB1780" s="1"/>
      <c r="AH1780" s="1"/>
      <c r="AI1780" s="1"/>
      <c r="AJ1780" s="1"/>
      <c r="AK1780" s="1"/>
      <c r="AL1780" s="2"/>
      <c r="AM1780" s="2"/>
      <c r="AN1780" s="22"/>
      <c r="BK1780" s="23"/>
    </row>
    <row r="1781" spans="27:63" ht="16.5" customHeight="1" x14ac:dyDescent="0.3">
      <c r="AA1781" s="1"/>
      <c r="AB1781" s="1"/>
      <c r="AH1781" s="1"/>
      <c r="AI1781" s="1"/>
      <c r="AJ1781" s="1"/>
      <c r="AK1781" s="1"/>
      <c r="AL1781" s="2"/>
      <c r="AM1781" s="2"/>
      <c r="AN1781" s="22"/>
      <c r="AW1781" s="25"/>
      <c r="BK1781" s="23"/>
    </row>
    <row r="1782" spans="27:63" ht="16.5" customHeight="1" x14ac:dyDescent="0.3">
      <c r="AA1782" s="1"/>
      <c r="AB1782" s="1"/>
      <c r="AH1782" s="1"/>
      <c r="AI1782" s="1"/>
      <c r="AJ1782" s="1"/>
      <c r="AK1782" s="1"/>
      <c r="AL1782" s="2"/>
      <c r="AM1782" s="2"/>
      <c r="AN1782" s="22"/>
      <c r="BK1782" s="23"/>
    </row>
    <row r="1783" spans="27:63" ht="16.5" customHeight="1" x14ac:dyDescent="0.3">
      <c r="AA1783" s="1"/>
      <c r="AB1783" s="1"/>
      <c r="AH1783" s="1"/>
      <c r="AI1783" s="1"/>
      <c r="AJ1783" s="1"/>
      <c r="AK1783" s="1"/>
      <c r="AL1783" s="2"/>
      <c r="AM1783" s="2"/>
      <c r="AN1783" s="22"/>
      <c r="BK1783" s="23"/>
    </row>
    <row r="1784" spans="27:63" ht="16.5" customHeight="1" x14ac:dyDescent="0.3">
      <c r="AA1784" s="1"/>
      <c r="AB1784" s="1"/>
      <c r="AH1784" s="1"/>
      <c r="AI1784" s="1"/>
      <c r="AJ1784" s="1"/>
      <c r="AK1784" s="1"/>
      <c r="AL1784" s="2"/>
      <c r="AM1784" s="2"/>
      <c r="AN1784" s="22"/>
      <c r="BK1784" s="23"/>
    </row>
    <row r="1785" spans="27:63" ht="16.5" customHeight="1" x14ac:dyDescent="0.3">
      <c r="AA1785" s="1"/>
      <c r="AB1785" s="1"/>
      <c r="AH1785" s="1"/>
      <c r="AI1785" s="1"/>
      <c r="AJ1785" s="1"/>
      <c r="AK1785" s="1"/>
      <c r="AL1785" s="2"/>
      <c r="AM1785" s="2"/>
      <c r="AN1785" s="22"/>
      <c r="BK1785" s="23"/>
    </row>
    <row r="1786" spans="27:63" ht="16.5" customHeight="1" x14ac:dyDescent="0.3">
      <c r="AA1786" s="1"/>
      <c r="AB1786" s="1"/>
      <c r="AH1786" s="1"/>
      <c r="AI1786" s="1"/>
      <c r="AJ1786" s="1"/>
      <c r="AK1786" s="1"/>
      <c r="AL1786" s="2"/>
      <c r="AM1786" s="2"/>
      <c r="AN1786" s="22"/>
      <c r="BK1786" s="23"/>
    </row>
    <row r="1787" spans="27:63" ht="16.5" customHeight="1" x14ac:dyDescent="0.3">
      <c r="AA1787" s="1"/>
      <c r="AB1787" s="1"/>
      <c r="AH1787" s="1"/>
      <c r="AI1787" s="1"/>
      <c r="AJ1787" s="1"/>
      <c r="AK1787" s="1"/>
      <c r="AL1787" s="2"/>
      <c r="AM1787" s="2"/>
      <c r="AN1787" s="22"/>
      <c r="BK1787" s="23"/>
    </row>
    <row r="1788" spans="27:63" ht="16.5" customHeight="1" x14ac:dyDescent="0.3">
      <c r="AA1788" s="1"/>
      <c r="AB1788" s="1"/>
      <c r="AH1788" s="1"/>
      <c r="AI1788" s="1"/>
      <c r="AJ1788" s="1"/>
      <c r="AK1788" s="1"/>
      <c r="AL1788" s="2"/>
      <c r="AM1788" s="2"/>
      <c r="AN1788" s="22"/>
      <c r="BK1788" s="23"/>
    </row>
    <row r="1789" spans="27:63" ht="16.5" customHeight="1" x14ac:dyDescent="0.3">
      <c r="AA1789" s="1"/>
      <c r="AB1789" s="1"/>
      <c r="AH1789" s="1"/>
      <c r="AI1789" s="1"/>
      <c r="AJ1789" s="1"/>
      <c r="AK1789" s="1"/>
      <c r="AL1789" s="2"/>
      <c r="AM1789" s="2"/>
      <c r="AN1789" s="22"/>
      <c r="BK1789" s="23"/>
    </row>
    <row r="1790" spans="27:63" ht="16.5" customHeight="1" x14ac:dyDescent="0.3">
      <c r="AA1790" s="1"/>
      <c r="AB1790" s="1"/>
      <c r="AH1790" s="1"/>
      <c r="AI1790" s="1"/>
      <c r="AJ1790" s="1"/>
      <c r="AK1790" s="1"/>
      <c r="AL1790" s="2"/>
      <c r="AM1790" s="2"/>
      <c r="AN1790" s="22"/>
      <c r="BK1790" s="23"/>
    </row>
    <row r="1791" spans="27:63" ht="16.5" customHeight="1" x14ac:dyDescent="0.3">
      <c r="AA1791" s="1"/>
      <c r="AB1791" s="1"/>
      <c r="AH1791" s="1"/>
      <c r="AI1791" s="1"/>
      <c r="AJ1791" s="1"/>
      <c r="AK1791" s="1"/>
      <c r="AL1791" s="2"/>
      <c r="AM1791" s="2"/>
      <c r="AN1791" s="22"/>
      <c r="BK1791" s="23"/>
    </row>
    <row r="1792" spans="27:63" ht="16.5" customHeight="1" x14ac:dyDescent="0.3">
      <c r="AA1792" s="1"/>
      <c r="AB1792" s="1"/>
      <c r="AH1792" s="1"/>
      <c r="AI1792" s="1"/>
      <c r="AJ1792" s="1"/>
      <c r="AK1792" s="1"/>
      <c r="AL1792" s="2"/>
      <c r="AM1792" s="2"/>
      <c r="AN1792" s="22"/>
      <c r="BK1792" s="23"/>
    </row>
    <row r="1793" spans="27:63" ht="16.5" customHeight="1" x14ac:dyDescent="0.3">
      <c r="AA1793" s="1"/>
      <c r="AB1793" s="1"/>
      <c r="AH1793" s="1"/>
      <c r="AI1793" s="1"/>
      <c r="AJ1793" s="1"/>
      <c r="AK1793" s="1"/>
      <c r="AL1793" s="2"/>
      <c r="AM1793" s="2"/>
      <c r="AN1793" s="22"/>
      <c r="BK1793" s="23"/>
    </row>
    <row r="1794" spans="27:63" ht="16.5" customHeight="1" x14ac:dyDescent="0.3">
      <c r="AA1794" s="1"/>
      <c r="AB1794" s="1"/>
      <c r="AH1794" s="1"/>
      <c r="AI1794" s="1"/>
      <c r="AJ1794" s="1"/>
      <c r="AK1794" s="1"/>
      <c r="AL1794" s="2"/>
      <c r="AM1794" s="2"/>
      <c r="AN1794" s="22"/>
      <c r="AW1794" s="25"/>
      <c r="BK1794" s="23"/>
    </row>
    <row r="1795" spans="27:63" ht="16.5" customHeight="1" x14ac:dyDescent="0.3">
      <c r="AA1795" s="1"/>
      <c r="AB1795" s="1"/>
      <c r="AH1795" s="1"/>
      <c r="AI1795" s="1"/>
      <c r="AJ1795" s="1"/>
      <c r="AK1795" s="1"/>
      <c r="AL1795" s="2"/>
      <c r="AM1795" s="2"/>
      <c r="AN1795" s="22"/>
      <c r="BK1795" s="23"/>
    </row>
    <row r="1796" spans="27:63" ht="16.5" customHeight="1" x14ac:dyDescent="0.3">
      <c r="AA1796" s="1"/>
      <c r="AB1796" s="1"/>
      <c r="AH1796" s="1"/>
      <c r="AI1796" s="1"/>
      <c r="AJ1796" s="1"/>
      <c r="AK1796" s="1"/>
      <c r="AL1796" s="2"/>
      <c r="AM1796" s="2"/>
      <c r="AN1796" s="22"/>
      <c r="BK1796" s="23"/>
    </row>
    <row r="1797" spans="27:63" ht="16.5" customHeight="1" x14ac:dyDescent="0.3">
      <c r="AA1797" s="1"/>
      <c r="AB1797" s="1"/>
      <c r="AH1797" s="1"/>
      <c r="AI1797" s="1"/>
      <c r="AJ1797" s="1"/>
      <c r="AK1797" s="1"/>
      <c r="AL1797" s="2"/>
      <c r="AM1797" s="2"/>
      <c r="AN1797" s="22"/>
      <c r="BK1797" s="23"/>
    </row>
    <row r="1798" spans="27:63" ht="16.5" customHeight="1" x14ac:dyDescent="0.3">
      <c r="AA1798" s="1"/>
      <c r="AB1798" s="1"/>
      <c r="AH1798" s="1"/>
      <c r="AI1798" s="1"/>
      <c r="AJ1798" s="1"/>
      <c r="AK1798" s="1"/>
      <c r="AL1798" s="2"/>
      <c r="AM1798" s="2"/>
      <c r="AN1798" s="22"/>
      <c r="BK1798" s="23"/>
    </row>
    <row r="1799" spans="27:63" ht="16.5" customHeight="1" x14ac:dyDescent="0.3">
      <c r="AA1799" s="1"/>
      <c r="AB1799" s="1"/>
      <c r="AH1799" s="1"/>
      <c r="AI1799" s="1"/>
      <c r="AJ1799" s="1"/>
      <c r="AK1799" s="1"/>
      <c r="AL1799" s="2"/>
      <c r="AM1799" s="2"/>
      <c r="AN1799" s="22"/>
      <c r="BK1799" s="23"/>
    </row>
    <row r="1800" spans="27:63" ht="16.5" customHeight="1" x14ac:dyDescent="0.3">
      <c r="AA1800" s="1"/>
      <c r="AB1800" s="1"/>
      <c r="AH1800" s="1"/>
      <c r="AI1800" s="1"/>
      <c r="AJ1800" s="1"/>
      <c r="AK1800" s="1"/>
      <c r="AL1800" s="2"/>
      <c r="AM1800" s="2"/>
      <c r="AN1800" s="22"/>
      <c r="BK1800" s="23"/>
    </row>
    <row r="1801" spans="27:63" ht="16.5" customHeight="1" x14ac:dyDescent="0.3">
      <c r="AA1801" s="1"/>
      <c r="AB1801" s="1"/>
      <c r="AH1801" s="1"/>
      <c r="AI1801" s="1"/>
      <c r="AJ1801" s="1"/>
      <c r="AK1801" s="1"/>
      <c r="AL1801" s="2"/>
      <c r="AM1801" s="2"/>
      <c r="AN1801" s="22"/>
      <c r="BK1801" s="23"/>
    </row>
    <row r="1802" spans="27:63" ht="16.5" customHeight="1" x14ac:dyDescent="0.3">
      <c r="AA1802" s="1"/>
      <c r="AB1802" s="1"/>
      <c r="AH1802" s="1"/>
      <c r="AI1802" s="1"/>
      <c r="AJ1802" s="1"/>
      <c r="AK1802" s="1"/>
      <c r="AL1802" s="2"/>
      <c r="AM1802" s="2"/>
      <c r="AN1802" s="22"/>
      <c r="BK1802" s="23"/>
    </row>
    <row r="1803" spans="27:63" ht="16.5" customHeight="1" x14ac:dyDescent="0.3">
      <c r="AA1803" s="1"/>
      <c r="AB1803" s="1"/>
      <c r="AH1803" s="1"/>
      <c r="AI1803" s="1"/>
      <c r="AJ1803" s="1"/>
      <c r="AK1803" s="1"/>
      <c r="AL1803" s="2"/>
      <c r="AM1803" s="2"/>
      <c r="AN1803" s="22"/>
      <c r="AW1803" s="25"/>
      <c r="BK1803" s="23"/>
    </row>
    <row r="1804" spans="27:63" ht="16.5" customHeight="1" x14ac:dyDescent="0.3">
      <c r="AA1804" s="1"/>
      <c r="AB1804" s="1"/>
      <c r="AH1804" s="1"/>
      <c r="AI1804" s="1"/>
      <c r="AJ1804" s="1"/>
      <c r="AK1804" s="1"/>
      <c r="AL1804" s="2"/>
      <c r="AM1804" s="2"/>
      <c r="AN1804" s="22"/>
      <c r="AW1804" s="25"/>
      <c r="BK1804" s="23"/>
    </row>
    <row r="1805" spans="27:63" ht="16.5" customHeight="1" x14ac:dyDescent="0.3">
      <c r="AA1805" s="1"/>
      <c r="AB1805" s="1"/>
      <c r="AH1805" s="1"/>
      <c r="AI1805" s="1"/>
      <c r="AJ1805" s="1"/>
      <c r="AK1805" s="1"/>
      <c r="AL1805" s="2"/>
      <c r="AM1805" s="2"/>
      <c r="AN1805" s="22"/>
      <c r="BK1805" s="23"/>
    </row>
    <row r="1806" spans="27:63" ht="16.5" customHeight="1" x14ac:dyDescent="0.3">
      <c r="AA1806" s="1"/>
      <c r="AB1806" s="1"/>
      <c r="AH1806" s="1"/>
      <c r="AI1806" s="1"/>
      <c r="AJ1806" s="1"/>
      <c r="AK1806" s="1"/>
      <c r="AL1806" s="2"/>
      <c r="AM1806" s="2"/>
      <c r="AN1806" s="22"/>
      <c r="BK1806" s="23"/>
    </row>
    <row r="1807" spans="27:63" ht="16.5" customHeight="1" x14ac:dyDescent="0.3">
      <c r="AA1807" s="1"/>
      <c r="AB1807" s="1"/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27:63" ht="16.5" customHeight="1" x14ac:dyDescent="0.3">
      <c r="AA1808" s="1"/>
      <c r="AB1808" s="1"/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27:63" ht="16.5" customHeight="1" x14ac:dyDescent="0.3">
      <c r="AA1809" s="1"/>
      <c r="AB1809" s="1"/>
      <c r="AH1809" s="1"/>
      <c r="AI1809" s="1"/>
      <c r="AJ1809" s="1"/>
      <c r="AK1809" s="1"/>
      <c r="AL1809" s="2"/>
      <c r="AM1809" s="2"/>
      <c r="AN1809" s="22"/>
      <c r="AW1809" s="25"/>
      <c r="BK1809" s="23"/>
    </row>
    <row r="1810" spans="27:63" ht="16.5" customHeight="1" x14ac:dyDescent="0.3">
      <c r="AA1810" s="1"/>
      <c r="AB1810" s="1"/>
      <c r="AH1810" s="1"/>
      <c r="AI1810" s="1"/>
      <c r="AJ1810" s="1"/>
      <c r="AK1810" s="1"/>
      <c r="AL1810" s="2"/>
      <c r="AM1810" s="2"/>
      <c r="AN1810" s="22"/>
      <c r="BK1810" s="23"/>
    </row>
    <row r="1811" spans="27:63" ht="16.5" customHeight="1" x14ac:dyDescent="0.3">
      <c r="AA1811" s="1"/>
      <c r="AB1811" s="1"/>
      <c r="AH1811" s="1"/>
      <c r="AI1811" s="1"/>
      <c r="AJ1811" s="1"/>
      <c r="AK1811" s="1"/>
      <c r="AL1811" s="2"/>
      <c r="AM1811" s="2"/>
      <c r="AN1811" s="22"/>
      <c r="BK1811" s="23"/>
    </row>
    <row r="1812" spans="27:63" ht="16.5" customHeight="1" x14ac:dyDescent="0.3">
      <c r="AA1812" s="1"/>
      <c r="AB1812" s="1"/>
      <c r="AH1812" s="1"/>
      <c r="AI1812" s="1"/>
      <c r="AJ1812" s="1"/>
      <c r="AK1812" s="1"/>
      <c r="AL1812" s="2"/>
      <c r="AM1812" s="2"/>
      <c r="AN1812" s="22"/>
      <c r="BK1812" s="23"/>
    </row>
    <row r="1813" spans="27:63" ht="16.5" customHeight="1" x14ac:dyDescent="0.3">
      <c r="AA1813" s="1"/>
      <c r="AB1813" s="1"/>
      <c r="AH1813" s="1"/>
      <c r="AI1813" s="1"/>
      <c r="AJ1813" s="1"/>
      <c r="AK1813" s="1"/>
      <c r="AL1813" s="2"/>
      <c r="AM1813" s="2"/>
      <c r="AN1813" s="22"/>
      <c r="BK1813" s="23"/>
    </row>
    <row r="1814" spans="27:63" ht="16.5" customHeight="1" x14ac:dyDescent="0.3">
      <c r="AA1814" s="1"/>
      <c r="AB1814" s="1"/>
      <c r="AH1814" s="1"/>
      <c r="AI1814" s="1"/>
      <c r="AJ1814" s="1"/>
      <c r="AK1814" s="1"/>
      <c r="AL1814" s="2"/>
      <c r="AM1814" s="2"/>
      <c r="AN1814" s="22"/>
      <c r="BK1814" s="23"/>
    </row>
    <row r="1815" spans="27:63" ht="16.5" customHeight="1" x14ac:dyDescent="0.3">
      <c r="AA1815" s="1"/>
      <c r="AB1815" s="1"/>
      <c r="AH1815" s="1"/>
      <c r="AI1815" s="1"/>
      <c r="AJ1815" s="1"/>
      <c r="AK1815" s="1"/>
      <c r="AL1815" s="2"/>
      <c r="AM1815" s="2"/>
      <c r="AN1815" s="22"/>
      <c r="BK1815" s="23"/>
    </row>
    <row r="1816" spans="27:63" ht="16.5" customHeight="1" x14ac:dyDescent="0.3">
      <c r="AA1816" s="1"/>
      <c r="AB1816" s="1"/>
      <c r="AH1816" s="1"/>
      <c r="AI1816" s="1"/>
      <c r="AJ1816" s="1"/>
      <c r="AK1816" s="1"/>
      <c r="AL1816" s="2"/>
      <c r="AM1816" s="2"/>
      <c r="AN1816" s="22"/>
      <c r="BK1816" s="23"/>
    </row>
    <row r="1817" spans="27:63" ht="16.5" customHeight="1" x14ac:dyDescent="0.3">
      <c r="AA1817" s="1"/>
      <c r="AB1817" s="1"/>
      <c r="AH1817" s="1"/>
      <c r="AI1817" s="1"/>
      <c r="AJ1817" s="1"/>
      <c r="AK1817" s="1"/>
      <c r="AL1817" s="2"/>
      <c r="AM1817" s="2"/>
      <c r="AN1817" s="22"/>
      <c r="BK1817" s="23"/>
    </row>
    <row r="1818" spans="27:63" ht="16.5" customHeight="1" x14ac:dyDescent="0.3">
      <c r="AA1818" s="1"/>
      <c r="AB1818" s="1"/>
      <c r="AH1818" s="1"/>
      <c r="AI1818" s="1"/>
      <c r="AJ1818" s="1"/>
      <c r="AK1818" s="1"/>
      <c r="AL1818" s="2"/>
      <c r="AM1818" s="2"/>
      <c r="AN1818" s="22"/>
      <c r="BK1818" s="23"/>
    </row>
    <row r="1819" spans="27:63" ht="16.5" customHeight="1" x14ac:dyDescent="0.3">
      <c r="AA1819" s="1"/>
      <c r="AB1819" s="1"/>
      <c r="AH1819" s="1"/>
      <c r="AI1819" s="1"/>
      <c r="AJ1819" s="1"/>
      <c r="AK1819" s="1"/>
      <c r="AL1819" s="2"/>
      <c r="AM1819" s="2"/>
      <c r="AN1819" s="22"/>
      <c r="BK1819" s="23"/>
    </row>
    <row r="1820" spans="27:63" ht="16.5" customHeight="1" x14ac:dyDescent="0.3">
      <c r="AA1820" s="1"/>
      <c r="AB1820" s="1"/>
      <c r="AH1820" s="1"/>
      <c r="AI1820" s="1"/>
      <c r="AJ1820" s="1"/>
      <c r="AK1820" s="1"/>
      <c r="AL1820" s="2"/>
      <c r="AM1820" s="2"/>
      <c r="AN1820" s="22"/>
      <c r="BK1820" s="23"/>
    </row>
    <row r="1821" spans="27:63" ht="16.5" customHeight="1" x14ac:dyDescent="0.3">
      <c r="AA1821" s="1"/>
      <c r="AB1821" s="1"/>
      <c r="AH1821" s="1"/>
      <c r="AI1821" s="1"/>
      <c r="AJ1821" s="1"/>
      <c r="AK1821" s="1"/>
      <c r="AL1821" s="2"/>
      <c r="AM1821" s="2"/>
      <c r="AN1821" s="22"/>
      <c r="BK1821" s="23"/>
    </row>
    <row r="1822" spans="27:63" ht="16.5" customHeight="1" x14ac:dyDescent="0.3">
      <c r="AA1822" s="1"/>
      <c r="AB1822" s="1"/>
      <c r="AH1822" s="1"/>
      <c r="AI1822" s="1"/>
      <c r="AJ1822" s="1"/>
      <c r="AK1822" s="1"/>
      <c r="AL1822" s="2"/>
      <c r="AM1822" s="2"/>
      <c r="AN1822" s="22"/>
      <c r="BK1822" s="23"/>
    </row>
    <row r="1823" spans="27:63" ht="16.5" customHeight="1" x14ac:dyDescent="0.3">
      <c r="AA1823" s="1"/>
      <c r="AB1823" s="1"/>
      <c r="AH1823" s="1"/>
      <c r="AI1823" s="1"/>
      <c r="AJ1823" s="1"/>
      <c r="AK1823" s="1"/>
      <c r="AL1823" s="2"/>
      <c r="AM1823" s="2"/>
      <c r="AN1823" s="22"/>
      <c r="BK1823" s="23"/>
    </row>
    <row r="1824" spans="27:63" ht="16.5" customHeight="1" x14ac:dyDescent="0.3">
      <c r="AA1824" s="1"/>
      <c r="AB1824" s="1"/>
      <c r="AH1824" s="1"/>
      <c r="AI1824" s="1"/>
      <c r="AJ1824" s="1"/>
      <c r="AK1824" s="1"/>
      <c r="AL1824" s="2"/>
      <c r="AM1824" s="2"/>
      <c r="AN1824" s="22"/>
      <c r="BK1824" s="23"/>
    </row>
    <row r="1825" spans="27:63" ht="16.5" customHeight="1" x14ac:dyDescent="0.3">
      <c r="AA1825" s="1"/>
      <c r="AB1825" s="1"/>
      <c r="AH1825" s="1"/>
      <c r="AI1825" s="1"/>
      <c r="AJ1825" s="1"/>
      <c r="AK1825" s="1"/>
      <c r="AL1825" s="2"/>
      <c r="AM1825" s="2"/>
      <c r="AN1825" s="22"/>
      <c r="BK1825" s="23"/>
    </row>
    <row r="1826" spans="27:63" ht="16.5" customHeight="1" x14ac:dyDescent="0.3">
      <c r="AA1826" s="1"/>
      <c r="AB1826" s="1"/>
      <c r="AH1826" s="1"/>
      <c r="AI1826" s="1"/>
      <c r="AJ1826" s="1"/>
      <c r="AK1826" s="1"/>
      <c r="AL1826" s="2"/>
      <c r="AM1826" s="2"/>
      <c r="AN1826" s="22"/>
      <c r="BK1826" s="23"/>
    </row>
    <row r="1827" spans="27:63" ht="16.5" customHeight="1" x14ac:dyDescent="0.3">
      <c r="AA1827" s="1"/>
      <c r="AB1827" s="1"/>
      <c r="AH1827" s="1"/>
      <c r="AI1827" s="1"/>
      <c r="AJ1827" s="1"/>
      <c r="AK1827" s="1"/>
      <c r="AL1827" s="2"/>
      <c r="AM1827" s="2"/>
      <c r="AN1827" s="22"/>
      <c r="BK1827" s="23"/>
    </row>
    <row r="1828" spans="27:63" ht="16.5" customHeight="1" x14ac:dyDescent="0.3">
      <c r="AA1828" s="1"/>
      <c r="AB1828" s="1"/>
      <c r="AH1828" s="1"/>
      <c r="AI1828" s="1"/>
      <c r="AJ1828" s="1"/>
      <c r="AK1828" s="1"/>
      <c r="AL1828" s="2"/>
      <c r="AM1828" s="2"/>
      <c r="AN1828" s="22"/>
      <c r="BK1828" s="23"/>
    </row>
    <row r="1829" spans="27:63" ht="16.5" customHeight="1" x14ac:dyDescent="0.3">
      <c r="AA1829" s="1"/>
      <c r="AB1829" s="1"/>
      <c r="AH1829" s="1"/>
      <c r="AI1829" s="1"/>
      <c r="AJ1829" s="1"/>
      <c r="AK1829" s="1"/>
      <c r="AL1829" s="2"/>
      <c r="AM1829" s="2"/>
      <c r="AN1829" s="22"/>
      <c r="BK1829" s="23"/>
    </row>
    <row r="1830" spans="27:63" ht="16.5" customHeight="1" x14ac:dyDescent="0.3">
      <c r="AA1830" s="1"/>
      <c r="AB1830" s="1"/>
      <c r="AH1830" s="1"/>
      <c r="AI1830" s="1"/>
      <c r="AJ1830" s="1"/>
      <c r="AK1830" s="1"/>
      <c r="AL1830" s="2"/>
      <c r="AM1830" s="2"/>
      <c r="AN1830" s="22"/>
      <c r="BK1830" s="23"/>
    </row>
    <row r="1831" spans="27:63" ht="16.5" customHeight="1" x14ac:dyDescent="0.3">
      <c r="AA1831" s="1"/>
      <c r="AB1831" s="1"/>
      <c r="AH1831" s="1"/>
      <c r="AI1831" s="1"/>
      <c r="AJ1831" s="1"/>
      <c r="AK1831" s="1"/>
      <c r="AL1831" s="2"/>
      <c r="AM1831" s="2"/>
      <c r="AN1831" s="22"/>
      <c r="BK1831" s="23"/>
    </row>
    <row r="1832" spans="27:63" ht="16.5" customHeight="1" x14ac:dyDescent="0.3">
      <c r="AA1832" s="1"/>
      <c r="AB1832" s="1"/>
      <c r="AH1832" s="1"/>
      <c r="AI1832" s="1"/>
      <c r="AJ1832" s="1"/>
      <c r="AK1832" s="1"/>
      <c r="AL1832" s="2"/>
      <c r="AM1832" s="2"/>
      <c r="AN1832" s="22"/>
      <c r="BK1832" s="23"/>
    </row>
    <row r="1833" spans="27:63" ht="16.5" customHeight="1" x14ac:dyDescent="0.3">
      <c r="AA1833" s="1"/>
      <c r="AB1833" s="1"/>
      <c r="AH1833" s="1"/>
      <c r="AI1833" s="1"/>
      <c r="AJ1833" s="1"/>
      <c r="AK1833" s="1"/>
      <c r="AL1833" s="2"/>
      <c r="AM1833" s="2"/>
      <c r="AN1833" s="22"/>
      <c r="BK1833" s="23"/>
    </row>
    <row r="1834" spans="27:63" ht="16.5" customHeight="1" x14ac:dyDescent="0.3">
      <c r="AA1834" s="1"/>
      <c r="AB1834" s="1"/>
      <c r="AH1834" s="1"/>
      <c r="AI1834" s="1"/>
      <c r="AJ1834" s="1"/>
      <c r="AK1834" s="1"/>
      <c r="AL1834" s="2"/>
      <c r="AM1834" s="2"/>
      <c r="AN1834" s="22"/>
      <c r="BK1834" s="23"/>
    </row>
    <row r="1835" spans="27:63" ht="16.5" customHeight="1" x14ac:dyDescent="0.3">
      <c r="AA1835" s="1"/>
      <c r="AB1835" s="1"/>
      <c r="AH1835" s="1"/>
      <c r="AI1835" s="1"/>
      <c r="AJ1835" s="1"/>
      <c r="AK1835" s="1"/>
      <c r="AL1835" s="2"/>
      <c r="AM1835" s="2"/>
      <c r="AN1835" s="22"/>
      <c r="BK1835" s="23"/>
    </row>
    <row r="1836" spans="27:63" ht="16.5" customHeight="1" x14ac:dyDescent="0.3">
      <c r="AA1836" s="1"/>
      <c r="AB1836" s="1"/>
      <c r="AH1836" s="1"/>
      <c r="AI1836" s="1"/>
      <c r="AJ1836" s="1"/>
      <c r="AK1836" s="1"/>
      <c r="AL1836" s="2"/>
      <c r="AM1836" s="2"/>
      <c r="AN1836" s="22"/>
      <c r="BK1836" s="23"/>
    </row>
    <row r="1837" spans="27:63" ht="16.5" customHeight="1" x14ac:dyDescent="0.3">
      <c r="AA1837" s="1"/>
      <c r="AB1837" s="1"/>
      <c r="AH1837" s="1"/>
      <c r="AI1837" s="1"/>
      <c r="AJ1837" s="1"/>
      <c r="AK1837" s="1"/>
      <c r="AL1837" s="2"/>
      <c r="AM1837" s="2"/>
      <c r="AN1837" s="22"/>
      <c r="BK1837" s="23"/>
    </row>
    <row r="1838" spans="27:63" ht="16.5" customHeight="1" x14ac:dyDescent="0.3">
      <c r="AA1838" s="1"/>
      <c r="AB1838" s="1"/>
      <c r="AH1838" s="1"/>
      <c r="AI1838" s="1"/>
      <c r="AJ1838" s="1"/>
      <c r="AK1838" s="1"/>
      <c r="AL1838" s="2"/>
      <c r="AM1838" s="2"/>
      <c r="AN1838" s="22"/>
      <c r="BK1838" s="23"/>
    </row>
    <row r="1839" spans="27:63" ht="16.5" customHeight="1" x14ac:dyDescent="0.3">
      <c r="AA1839" s="1"/>
      <c r="AB1839" s="1"/>
      <c r="AH1839" s="1"/>
      <c r="AI1839" s="1"/>
      <c r="AJ1839" s="1"/>
      <c r="AK1839" s="1"/>
      <c r="AL1839" s="2"/>
      <c r="AM1839" s="2"/>
      <c r="AN1839" s="22"/>
      <c r="BK1839" s="23"/>
    </row>
    <row r="1840" spans="27:63" ht="16.5" customHeight="1" x14ac:dyDescent="0.3">
      <c r="AA1840" s="1"/>
      <c r="AB1840" s="1"/>
      <c r="AH1840" s="1"/>
      <c r="AI1840" s="1"/>
      <c r="AJ1840" s="1"/>
      <c r="AK1840" s="1"/>
      <c r="AL1840" s="2"/>
      <c r="AM1840" s="2"/>
      <c r="AN1840" s="22"/>
      <c r="BK1840" s="23"/>
    </row>
    <row r="1841" spans="27:63" ht="16.5" customHeight="1" x14ac:dyDescent="0.3">
      <c r="AA1841" s="1"/>
      <c r="AB1841" s="1"/>
      <c r="AH1841" s="1"/>
      <c r="AI1841" s="1"/>
      <c r="AJ1841" s="1"/>
      <c r="AK1841" s="1"/>
      <c r="AL1841" s="2"/>
      <c r="AM1841" s="2"/>
      <c r="AN1841" s="22"/>
      <c r="BK1841" s="23"/>
    </row>
    <row r="1842" spans="27:63" ht="16.5" customHeight="1" x14ac:dyDescent="0.3">
      <c r="AA1842" s="1"/>
      <c r="AB1842" s="1"/>
      <c r="AH1842" s="1"/>
      <c r="AI1842" s="1"/>
      <c r="AJ1842" s="1"/>
      <c r="AK1842" s="1"/>
      <c r="AL1842" s="2"/>
      <c r="AM1842" s="2"/>
      <c r="AN1842" s="22"/>
      <c r="BK1842" s="23"/>
    </row>
    <row r="1843" spans="27:63" ht="16.5" customHeight="1" x14ac:dyDescent="0.3">
      <c r="AA1843" s="1"/>
      <c r="AB1843" s="1"/>
      <c r="AC1843" s="1"/>
      <c r="AH1843" s="1"/>
      <c r="AI1843" s="1"/>
      <c r="AJ1843" s="1"/>
      <c r="AK1843" s="1"/>
      <c r="AL1843" s="2"/>
      <c r="AM1843" s="2"/>
      <c r="AN1843" s="22"/>
      <c r="AQ1843" s="1"/>
      <c r="BK1843" s="23"/>
    </row>
    <row r="1844" spans="27:63" ht="16.5" customHeight="1" x14ac:dyDescent="0.3">
      <c r="AA1844" s="1"/>
      <c r="AB1844" s="1"/>
      <c r="AH1844" s="1"/>
      <c r="AI1844" s="1"/>
      <c r="AJ1844" s="1"/>
      <c r="AK1844" s="1"/>
      <c r="AL1844" s="2"/>
      <c r="AM1844" s="2"/>
      <c r="AN1844" s="22"/>
      <c r="BK1844" s="23"/>
    </row>
    <row r="1845" spans="27:63" ht="16.5" customHeight="1" x14ac:dyDescent="0.3">
      <c r="AA1845" s="1"/>
      <c r="AB1845" s="1"/>
      <c r="AH1845" s="1"/>
      <c r="AI1845" s="1"/>
      <c r="AJ1845" s="1"/>
      <c r="AK1845" s="1"/>
      <c r="AL1845" s="2"/>
      <c r="AM1845" s="2"/>
      <c r="AN1845" s="22"/>
      <c r="BK1845" s="23"/>
    </row>
    <row r="1846" spans="27:63" ht="16.5" customHeight="1" x14ac:dyDescent="0.3">
      <c r="AA1846" s="1"/>
      <c r="AB1846" s="1"/>
      <c r="AH1846" s="1"/>
      <c r="AI1846" s="1"/>
      <c r="AJ1846" s="1"/>
      <c r="AK1846" s="1"/>
      <c r="AL1846" s="2"/>
      <c r="AM1846" s="2"/>
      <c r="AN1846" s="22"/>
      <c r="BK1846" s="23"/>
    </row>
    <row r="1847" spans="27:63" ht="16.5" customHeight="1" x14ac:dyDescent="0.3">
      <c r="AA1847" s="1"/>
      <c r="AB1847" s="1"/>
      <c r="AH1847" s="1"/>
      <c r="AI1847" s="1"/>
      <c r="AJ1847" s="1"/>
      <c r="AK1847" s="1"/>
      <c r="AL1847" s="2"/>
      <c r="AM1847" s="2"/>
      <c r="AN1847" s="22"/>
      <c r="BK1847" s="23"/>
    </row>
    <row r="1848" spans="27:63" ht="16.5" customHeight="1" x14ac:dyDescent="0.3">
      <c r="AA1848" s="1"/>
      <c r="AB1848" s="1"/>
      <c r="AH1848" s="1"/>
      <c r="AI1848" s="1"/>
      <c r="AJ1848" s="1"/>
      <c r="AK1848" s="1"/>
      <c r="AL1848" s="2"/>
      <c r="AM1848" s="2"/>
      <c r="AN1848" s="22"/>
      <c r="BK1848" s="23"/>
    </row>
    <row r="1849" spans="27:63" ht="16.5" customHeight="1" x14ac:dyDescent="0.3">
      <c r="AA1849" s="1"/>
      <c r="AB1849" s="1"/>
      <c r="AH1849" s="1"/>
      <c r="AI1849" s="1"/>
      <c r="AJ1849" s="1"/>
      <c r="AK1849" s="1"/>
      <c r="AL1849" s="2"/>
      <c r="AM1849" s="2"/>
      <c r="AN1849" s="22"/>
      <c r="BK1849" s="23"/>
    </row>
    <row r="1850" spans="27:63" ht="16.5" customHeight="1" x14ac:dyDescent="0.3">
      <c r="AA1850" s="1"/>
      <c r="AB1850" s="1"/>
      <c r="AH1850" s="1"/>
      <c r="AI1850" s="1"/>
      <c r="AJ1850" s="1"/>
      <c r="AK1850" s="1"/>
      <c r="AL1850" s="2"/>
      <c r="AM1850" s="2"/>
      <c r="AN1850" s="22"/>
      <c r="BK1850" s="23"/>
    </row>
    <row r="1851" spans="27:63" ht="16.5" customHeight="1" x14ac:dyDescent="0.3">
      <c r="AA1851" s="1"/>
      <c r="AB1851" s="1"/>
      <c r="AH1851" s="1"/>
      <c r="AI1851" s="1"/>
      <c r="AJ1851" s="1"/>
      <c r="AK1851" s="1"/>
      <c r="AL1851" s="2"/>
      <c r="AM1851" s="2"/>
      <c r="AN1851" s="22"/>
      <c r="BK1851" s="23"/>
    </row>
    <row r="1852" spans="27:63" ht="16.5" customHeight="1" x14ac:dyDescent="0.3">
      <c r="AA1852" s="1"/>
      <c r="AB1852" s="1"/>
      <c r="AH1852" s="1"/>
      <c r="AI1852" s="1"/>
      <c r="AJ1852" s="1"/>
      <c r="AK1852" s="1"/>
      <c r="AL1852" s="2"/>
      <c r="AM1852" s="2"/>
      <c r="AN1852" s="22"/>
      <c r="BJ1852" s="23"/>
      <c r="BK1852" s="23"/>
    </row>
    <row r="1853" spans="27:63" ht="16.5" customHeight="1" x14ac:dyDescent="0.3">
      <c r="AA1853" s="1"/>
      <c r="AB1853" s="1"/>
      <c r="AH1853" s="1"/>
      <c r="AI1853" s="1"/>
      <c r="AJ1853" s="1"/>
      <c r="AK1853" s="1"/>
      <c r="AL1853" s="2"/>
      <c r="AM1853" s="2"/>
      <c r="AN1853" s="22"/>
      <c r="BJ1853" s="23"/>
      <c r="BK1853" s="23"/>
    </row>
    <row r="1854" spans="27:63" ht="16.5" customHeight="1" x14ac:dyDescent="0.3">
      <c r="AA1854" s="1"/>
      <c r="AB1854" s="1"/>
      <c r="AH1854" s="1"/>
      <c r="AI1854" s="1"/>
      <c r="AJ1854" s="1"/>
      <c r="AK1854" s="1"/>
      <c r="AL1854" s="2"/>
      <c r="AM1854" s="2"/>
      <c r="AN1854" s="22"/>
      <c r="BJ1854" s="23"/>
      <c r="BK1854" s="23"/>
    </row>
    <row r="1855" spans="27:63" ht="16.5" customHeight="1" x14ac:dyDescent="0.3">
      <c r="AA1855" s="1"/>
      <c r="AB1855" s="1"/>
      <c r="AH1855" s="1"/>
      <c r="AI1855" s="1"/>
      <c r="AJ1855" s="1"/>
      <c r="AK1855" s="1"/>
      <c r="AL1855" s="2"/>
      <c r="AM1855" s="2"/>
      <c r="AN1855" s="22"/>
      <c r="BK1855" s="23"/>
    </row>
    <row r="1856" spans="27:63" ht="16.5" customHeight="1" x14ac:dyDescent="0.3">
      <c r="AA1856" s="1"/>
      <c r="AB1856" s="1"/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27:63" ht="16.5" customHeight="1" x14ac:dyDescent="0.3">
      <c r="AA1857" s="1"/>
      <c r="AB1857" s="1"/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27:63" ht="16.5" customHeight="1" x14ac:dyDescent="0.3">
      <c r="AA1858" s="1"/>
      <c r="AB1858" s="1"/>
      <c r="AH1858" s="1"/>
      <c r="AI1858" s="1"/>
      <c r="AJ1858" s="1"/>
      <c r="AK1858" s="1"/>
      <c r="AL1858" s="2"/>
      <c r="AM1858" s="2"/>
      <c r="AN1858" s="22"/>
      <c r="BK1858" s="23"/>
    </row>
    <row r="1859" spans="27:63" ht="16.5" customHeight="1" x14ac:dyDescent="0.3">
      <c r="AA1859" s="1"/>
      <c r="AB1859" s="1"/>
      <c r="AH1859" s="1"/>
      <c r="AI1859" s="1"/>
      <c r="AJ1859" s="1"/>
      <c r="AK1859" s="1"/>
      <c r="AL1859" s="2"/>
      <c r="AM1859" s="2"/>
      <c r="AN1859" s="22"/>
      <c r="BK1859" s="23"/>
    </row>
    <row r="1860" spans="27:63" ht="16.5" customHeight="1" x14ac:dyDescent="0.3">
      <c r="AA1860" s="1"/>
      <c r="AB1860" s="1"/>
      <c r="AH1860" s="1"/>
      <c r="AI1860" s="1"/>
      <c r="AJ1860" s="1"/>
      <c r="AK1860" s="1"/>
      <c r="AL1860" s="2"/>
      <c r="AM1860" s="2"/>
      <c r="AN1860" s="22"/>
      <c r="BK1860" s="23"/>
    </row>
    <row r="1861" spans="27:63" ht="16.5" customHeight="1" x14ac:dyDescent="0.3">
      <c r="AA1861" s="1"/>
      <c r="AB1861" s="1"/>
      <c r="AH1861" s="1"/>
      <c r="AI1861" s="1"/>
      <c r="AJ1861" s="1"/>
      <c r="AK1861" s="1"/>
      <c r="AL1861" s="2"/>
      <c r="AM1861" s="2"/>
      <c r="AN1861" s="22"/>
      <c r="BK1861" s="23"/>
    </row>
    <row r="1862" spans="27:63" ht="16.5" customHeight="1" x14ac:dyDescent="0.3">
      <c r="AA1862" s="1"/>
      <c r="AB1862" s="1"/>
      <c r="AH1862" s="1"/>
      <c r="AI1862" s="1"/>
      <c r="AJ1862" s="1"/>
      <c r="AK1862" s="1"/>
      <c r="AL1862" s="2"/>
      <c r="AM1862" s="2"/>
      <c r="AN1862" s="22"/>
      <c r="BK1862" s="23"/>
    </row>
    <row r="1863" spans="27:63" ht="16.5" customHeight="1" x14ac:dyDescent="0.3">
      <c r="AA1863" s="1"/>
      <c r="AB1863" s="1"/>
      <c r="AH1863" s="1"/>
      <c r="AI1863" s="1"/>
      <c r="AJ1863" s="1"/>
      <c r="AK1863" s="1"/>
      <c r="AL1863" s="2"/>
      <c r="AM1863" s="2"/>
      <c r="AN1863" s="22"/>
      <c r="BK1863" s="23"/>
    </row>
    <row r="1864" spans="27:63" ht="16.5" customHeight="1" x14ac:dyDescent="0.3">
      <c r="AA1864" s="1"/>
      <c r="AB1864" s="1"/>
      <c r="AH1864" s="1"/>
      <c r="AI1864" s="1"/>
      <c r="AJ1864" s="1"/>
      <c r="AK1864" s="1"/>
      <c r="AL1864" s="2"/>
      <c r="AM1864" s="2"/>
      <c r="AN1864" s="22"/>
      <c r="BK1864" s="23"/>
    </row>
    <row r="1865" spans="27:63" ht="16.5" customHeight="1" x14ac:dyDescent="0.3">
      <c r="AA1865" s="1"/>
      <c r="AB1865" s="1"/>
      <c r="AH1865" s="1"/>
      <c r="AI1865" s="1"/>
      <c r="AJ1865" s="1"/>
      <c r="AK1865" s="1"/>
      <c r="AL1865" s="2"/>
      <c r="AM1865" s="2"/>
      <c r="AN1865" s="22"/>
      <c r="BK1865" s="23"/>
    </row>
    <row r="1866" spans="27:63" ht="16.5" customHeight="1" x14ac:dyDescent="0.3">
      <c r="AA1866" s="1"/>
      <c r="AB1866" s="1"/>
      <c r="AH1866" s="1"/>
      <c r="AI1866" s="1"/>
      <c r="AJ1866" s="1"/>
      <c r="AK1866" s="1"/>
      <c r="AL1866" s="2"/>
      <c r="AM1866" s="2"/>
      <c r="AN1866" s="22"/>
      <c r="BK1866" s="23"/>
    </row>
    <row r="1867" spans="27:63" ht="16.5" customHeight="1" x14ac:dyDescent="0.3">
      <c r="AA1867" s="1"/>
      <c r="AB1867" s="1"/>
      <c r="AH1867" s="1"/>
      <c r="AI1867" s="1"/>
      <c r="AJ1867" s="1"/>
      <c r="AK1867" s="1"/>
      <c r="AL1867" s="2"/>
      <c r="AM1867" s="2"/>
      <c r="AN1867" s="22"/>
      <c r="BK1867" s="23"/>
    </row>
    <row r="1868" spans="27:63" ht="16.5" customHeight="1" x14ac:dyDescent="0.3">
      <c r="AA1868" s="1"/>
      <c r="AB1868" s="1"/>
      <c r="AH1868" s="1"/>
      <c r="AI1868" s="1"/>
      <c r="AJ1868" s="1"/>
      <c r="AK1868" s="1"/>
      <c r="AL1868" s="2"/>
      <c r="AM1868" s="2"/>
      <c r="AN1868" s="22"/>
      <c r="BK1868" s="23"/>
    </row>
    <row r="1869" spans="27:63" ht="16.5" customHeight="1" x14ac:dyDescent="0.3">
      <c r="AA1869" s="1"/>
      <c r="AB1869" s="1"/>
      <c r="AH1869" s="1"/>
      <c r="AI1869" s="1"/>
      <c r="AJ1869" s="1"/>
      <c r="AK1869" s="1"/>
      <c r="AL1869" s="2"/>
      <c r="AM1869" s="2"/>
      <c r="AN1869" s="22"/>
      <c r="BK1869" s="23"/>
    </row>
    <row r="1870" spans="27:63" ht="16.5" customHeight="1" x14ac:dyDescent="0.3">
      <c r="AA1870" s="1"/>
      <c r="AB1870" s="1"/>
      <c r="AH1870" s="1"/>
      <c r="AI1870" s="1"/>
      <c r="AJ1870" s="1"/>
      <c r="AK1870" s="1"/>
      <c r="AL1870" s="2"/>
      <c r="AM1870" s="2"/>
      <c r="AN1870" s="22"/>
      <c r="BK1870" s="23"/>
    </row>
    <row r="1871" spans="27:63" ht="16.5" customHeight="1" x14ac:dyDescent="0.3">
      <c r="AA1871" s="1"/>
      <c r="AB1871" s="1"/>
      <c r="AH1871" s="1"/>
      <c r="AI1871" s="1"/>
      <c r="AJ1871" s="1"/>
      <c r="AK1871" s="1"/>
      <c r="AL1871" s="2"/>
      <c r="AM1871" s="2"/>
      <c r="AN1871" s="22"/>
      <c r="BK1871" s="23"/>
    </row>
    <row r="1872" spans="27:63" ht="16.5" customHeight="1" x14ac:dyDescent="0.3">
      <c r="AA1872" s="1"/>
      <c r="AB1872" s="1"/>
      <c r="AH1872" s="1"/>
      <c r="AI1872" s="1"/>
      <c r="AJ1872" s="1"/>
      <c r="AK1872" s="1"/>
      <c r="AL1872" s="2"/>
      <c r="AM1872" s="2"/>
      <c r="AN1872" s="22"/>
      <c r="BK1872" s="23"/>
    </row>
    <row r="1873" spans="27:63" ht="16.5" customHeight="1" x14ac:dyDescent="0.3">
      <c r="AA1873" s="1"/>
      <c r="AB1873" s="1"/>
      <c r="AH1873" s="1"/>
      <c r="AI1873" s="1"/>
      <c r="AJ1873" s="1"/>
      <c r="AK1873" s="1"/>
      <c r="AL1873" s="2"/>
      <c r="AM1873" s="2"/>
      <c r="AN1873" s="22"/>
      <c r="BJ1873" s="23"/>
      <c r="BK1873" s="23"/>
    </row>
    <row r="1874" spans="27:63" ht="16.5" customHeight="1" x14ac:dyDescent="0.3">
      <c r="AA1874" s="1"/>
      <c r="AB1874" s="1"/>
      <c r="AH1874" s="1"/>
      <c r="AI1874" s="1"/>
      <c r="AJ1874" s="1"/>
      <c r="AK1874" s="1"/>
      <c r="AL1874" s="2"/>
      <c r="AM1874" s="2"/>
      <c r="AN1874" s="22"/>
      <c r="BJ1874" s="23"/>
      <c r="BK1874" s="23"/>
    </row>
    <row r="1875" spans="27:63" ht="16.5" customHeight="1" x14ac:dyDescent="0.3">
      <c r="AA1875" s="1"/>
      <c r="AB1875" s="1"/>
      <c r="AH1875" s="1"/>
      <c r="AI1875" s="1"/>
      <c r="AJ1875" s="1"/>
      <c r="AK1875" s="1"/>
      <c r="AL1875" s="2"/>
      <c r="AM1875" s="2"/>
      <c r="AN1875" s="22"/>
      <c r="BJ1875" s="23"/>
      <c r="BK1875" s="23"/>
    </row>
    <row r="1876" spans="27:63" ht="16.5" customHeight="1" x14ac:dyDescent="0.3">
      <c r="AA1876" s="1"/>
      <c r="AB1876" s="1"/>
      <c r="AH1876" s="1"/>
      <c r="AI1876" s="1"/>
      <c r="AJ1876" s="1"/>
      <c r="AK1876" s="1"/>
      <c r="AL1876" s="2"/>
      <c r="AM1876" s="2"/>
      <c r="AN1876" s="22"/>
      <c r="BJ1876" s="23"/>
      <c r="BK1876" s="23"/>
    </row>
    <row r="1877" spans="27:63" ht="16.5" customHeight="1" x14ac:dyDescent="0.3">
      <c r="AA1877" s="1"/>
      <c r="AB1877" s="1"/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27:63" ht="16.5" customHeight="1" x14ac:dyDescent="0.3">
      <c r="AA1878" s="1"/>
      <c r="AB1878" s="1"/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27:63" ht="16.5" customHeight="1" x14ac:dyDescent="0.3">
      <c r="AA1879" s="1"/>
      <c r="AB1879" s="1"/>
      <c r="AH1879" s="1"/>
      <c r="AI1879" s="1"/>
      <c r="AJ1879" s="1"/>
      <c r="AK1879" s="1"/>
      <c r="AL1879" s="2"/>
      <c r="AM1879" s="2"/>
      <c r="AN1879" s="22"/>
      <c r="BK1879" s="23"/>
    </row>
    <row r="1880" spans="27:63" ht="16.5" customHeight="1" x14ac:dyDescent="0.3">
      <c r="AA1880" s="1"/>
      <c r="AB1880" s="1"/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27:63" ht="16.5" customHeight="1" x14ac:dyDescent="0.3">
      <c r="AA1881" s="1"/>
      <c r="AB1881" s="1"/>
      <c r="AH1881" s="1"/>
      <c r="AI1881" s="1"/>
      <c r="AJ1881" s="1"/>
      <c r="AK1881" s="1"/>
      <c r="AL1881" s="2"/>
      <c r="AM1881" s="2"/>
      <c r="AN1881" s="22"/>
      <c r="BK1881" s="23"/>
    </row>
    <row r="1882" spans="27:63" ht="16.5" customHeight="1" x14ac:dyDescent="0.3">
      <c r="AA1882" s="1"/>
      <c r="AB1882" s="1"/>
      <c r="AH1882" s="1"/>
      <c r="AI1882" s="1"/>
      <c r="AJ1882" s="1"/>
      <c r="AK1882" s="1"/>
      <c r="AL1882" s="2"/>
      <c r="AM1882" s="2"/>
      <c r="AN1882" s="22"/>
      <c r="BK1882" s="23"/>
    </row>
    <row r="1883" spans="27:63" ht="16.5" customHeight="1" x14ac:dyDescent="0.3">
      <c r="AA1883" s="1"/>
      <c r="AB1883" s="1"/>
      <c r="AH1883" s="1"/>
      <c r="AI1883" s="1"/>
      <c r="AJ1883" s="1"/>
      <c r="AK1883" s="1"/>
      <c r="AL1883" s="2"/>
      <c r="AM1883" s="2"/>
      <c r="AN1883" s="22"/>
      <c r="BK1883" s="23"/>
    </row>
    <row r="1884" spans="27:63" ht="16.5" customHeight="1" x14ac:dyDescent="0.3">
      <c r="AA1884" s="1"/>
      <c r="AB1884" s="1"/>
      <c r="AH1884" s="1"/>
      <c r="AI1884" s="1"/>
      <c r="AJ1884" s="1"/>
      <c r="AK1884" s="1"/>
      <c r="AL1884" s="2"/>
      <c r="AM1884" s="2"/>
      <c r="AN1884" s="22"/>
      <c r="BK1884" s="23"/>
    </row>
    <row r="1885" spans="27:63" ht="16.5" customHeight="1" x14ac:dyDescent="0.3">
      <c r="AA1885" s="1"/>
      <c r="AB1885" s="1"/>
      <c r="AH1885" s="1"/>
      <c r="AI1885" s="1"/>
      <c r="AJ1885" s="1"/>
      <c r="AK1885" s="1"/>
      <c r="AL1885" s="2"/>
      <c r="AM1885" s="2"/>
      <c r="AN1885" s="22"/>
      <c r="BK1885" s="23"/>
    </row>
    <row r="1886" spans="27:63" ht="16.5" customHeight="1" x14ac:dyDescent="0.3">
      <c r="AA1886" s="1"/>
      <c r="AB1886" s="1"/>
      <c r="AH1886" s="1"/>
      <c r="AI1886" s="1"/>
      <c r="AJ1886" s="1"/>
      <c r="AK1886" s="1"/>
      <c r="AL1886" s="2"/>
      <c r="AM1886" s="2"/>
      <c r="AN1886" s="22"/>
      <c r="BK1886" s="23"/>
    </row>
    <row r="1887" spans="27:63" ht="16.5" customHeight="1" x14ac:dyDescent="0.3">
      <c r="AA1887" s="1"/>
      <c r="AB1887" s="1"/>
      <c r="AH1887" s="1"/>
      <c r="AI1887" s="1"/>
      <c r="AJ1887" s="1"/>
      <c r="AK1887" s="1"/>
      <c r="AL1887" s="2"/>
      <c r="AM1887" s="2"/>
      <c r="AN1887" s="22"/>
      <c r="BK1887" s="23"/>
    </row>
    <row r="1888" spans="27:63" ht="16.5" customHeight="1" x14ac:dyDescent="0.3">
      <c r="AA1888" s="1"/>
      <c r="AB1888" s="1"/>
      <c r="AH1888" s="1"/>
      <c r="AI1888" s="1"/>
      <c r="AJ1888" s="1"/>
      <c r="AK1888" s="1"/>
      <c r="AL1888" s="2"/>
      <c r="AM1888" s="2"/>
      <c r="AN1888" s="22"/>
      <c r="BK1888" s="23"/>
    </row>
    <row r="1889" spans="27:63" ht="16.5" customHeight="1" x14ac:dyDescent="0.3">
      <c r="AA1889" s="1"/>
      <c r="AB1889" s="1"/>
      <c r="AH1889" s="1"/>
      <c r="AI1889" s="1"/>
      <c r="AJ1889" s="1"/>
      <c r="AK1889" s="1"/>
      <c r="AL1889" s="2"/>
      <c r="AM1889" s="2"/>
      <c r="AN1889" s="22"/>
      <c r="BK1889" s="23"/>
    </row>
    <row r="1890" spans="27:63" ht="16.5" customHeight="1" x14ac:dyDescent="0.3">
      <c r="AA1890" s="1"/>
      <c r="AB1890" s="1"/>
      <c r="AH1890" s="1"/>
      <c r="AI1890" s="1"/>
      <c r="AJ1890" s="1"/>
      <c r="AK1890" s="1"/>
      <c r="AL1890" s="2"/>
      <c r="AM1890" s="2"/>
      <c r="AN1890" s="22"/>
      <c r="BK1890" s="23"/>
    </row>
    <row r="1891" spans="27:63" ht="16.5" customHeight="1" x14ac:dyDescent="0.3">
      <c r="AA1891" s="1"/>
      <c r="AB1891" s="1"/>
      <c r="AH1891" s="1"/>
      <c r="AI1891" s="1"/>
      <c r="AJ1891" s="1"/>
      <c r="AK1891" s="1"/>
      <c r="AL1891" s="2"/>
      <c r="AM1891" s="2"/>
      <c r="AN1891" s="22"/>
      <c r="BK1891" s="23"/>
    </row>
    <row r="1892" spans="27:63" ht="16.5" customHeight="1" x14ac:dyDescent="0.3">
      <c r="AA1892" s="1"/>
      <c r="AB1892" s="1"/>
      <c r="AH1892" s="1"/>
      <c r="AI1892" s="1"/>
      <c r="AJ1892" s="1"/>
      <c r="AK1892" s="1"/>
      <c r="AL1892" s="2"/>
      <c r="AM1892" s="2"/>
      <c r="AN1892" s="22"/>
      <c r="BK1892" s="23"/>
    </row>
    <row r="1893" spans="27:63" ht="16.5" customHeight="1" x14ac:dyDescent="0.3">
      <c r="AA1893" s="1"/>
      <c r="AB1893" s="1"/>
      <c r="AH1893" s="1"/>
      <c r="AI1893" s="1"/>
      <c r="AJ1893" s="1"/>
      <c r="AK1893" s="1"/>
      <c r="AL1893" s="2"/>
      <c r="AM1893" s="2"/>
      <c r="AN1893" s="22"/>
      <c r="BK1893" s="23"/>
    </row>
    <row r="1894" spans="27:63" ht="16.5" customHeight="1" x14ac:dyDescent="0.3">
      <c r="AA1894" s="1"/>
      <c r="AB1894" s="1"/>
      <c r="AH1894" s="1"/>
      <c r="AI1894" s="1"/>
      <c r="AJ1894" s="1"/>
      <c r="AK1894" s="1"/>
      <c r="AL1894" s="2"/>
      <c r="AM1894" s="2"/>
      <c r="AN1894" s="22"/>
      <c r="BK1894" s="23"/>
    </row>
    <row r="1895" spans="27:63" ht="16.5" customHeight="1" x14ac:dyDescent="0.3">
      <c r="AA1895" s="1"/>
      <c r="AB1895" s="1"/>
      <c r="AH1895" s="1"/>
      <c r="AI1895" s="1"/>
      <c r="AJ1895" s="1"/>
      <c r="AK1895" s="1"/>
      <c r="AL1895" s="2"/>
      <c r="AM1895" s="2"/>
      <c r="AN1895" s="22"/>
      <c r="BK1895" s="23"/>
    </row>
    <row r="1896" spans="27:63" ht="16.5" customHeight="1" x14ac:dyDescent="0.3">
      <c r="AA1896" s="1"/>
      <c r="AB1896" s="1"/>
      <c r="AH1896" s="1"/>
      <c r="AI1896" s="1"/>
      <c r="AJ1896" s="1"/>
      <c r="AK1896" s="1"/>
      <c r="AL1896" s="2"/>
      <c r="AM1896" s="2"/>
      <c r="AN1896" s="22"/>
      <c r="BK1896" s="23"/>
    </row>
    <row r="1897" spans="27:63" ht="16.5" customHeight="1" x14ac:dyDescent="0.3">
      <c r="AA1897" s="1"/>
      <c r="AB1897" s="1"/>
      <c r="AH1897" s="1"/>
      <c r="AI1897" s="1"/>
      <c r="AJ1897" s="1"/>
      <c r="AK1897" s="1"/>
      <c r="AL1897" s="2"/>
      <c r="AM1897" s="2"/>
      <c r="AN1897" s="22"/>
      <c r="BK1897" s="23"/>
    </row>
    <row r="1898" spans="27:63" ht="16.5" customHeight="1" x14ac:dyDescent="0.3">
      <c r="AA1898" s="1"/>
      <c r="AB1898" s="1"/>
      <c r="AH1898" s="1"/>
      <c r="AI1898" s="1"/>
      <c r="AJ1898" s="1"/>
      <c r="AK1898" s="1"/>
      <c r="AL1898" s="2"/>
      <c r="AM1898" s="2"/>
      <c r="AN1898" s="22"/>
      <c r="BK1898" s="23"/>
    </row>
    <row r="1899" spans="27:63" ht="16.5" customHeight="1" x14ac:dyDescent="0.3">
      <c r="AA1899" s="1"/>
      <c r="AB1899" s="1"/>
      <c r="AH1899" s="1"/>
      <c r="AI1899" s="1"/>
      <c r="AJ1899" s="1"/>
      <c r="AK1899" s="1"/>
      <c r="AL1899" s="2"/>
      <c r="AM1899" s="2"/>
      <c r="AN1899" s="22"/>
      <c r="BK1899" s="23"/>
    </row>
    <row r="1900" spans="27:63" ht="16.5" customHeight="1" x14ac:dyDescent="0.3">
      <c r="AA1900" s="1"/>
      <c r="AB1900" s="1"/>
      <c r="AH1900" s="1"/>
      <c r="AI1900" s="1"/>
      <c r="AJ1900" s="1"/>
      <c r="AK1900" s="1"/>
      <c r="AL1900" s="2"/>
      <c r="AM1900" s="2"/>
      <c r="AN1900" s="22"/>
      <c r="BK1900" s="23"/>
    </row>
    <row r="1901" spans="27:63" ht="16.5" customHeight="1" x14ac:dyDescent="0.3">
      <c r="AA1901" s="1"/>
      <c r="AB1901" s="1"/>
      <c r="AH1901" s="1"/>
      <c r="AI1901" s="1"/>
      <c r="AJ1901" s="1"/>
      <c r="AK1901" s="1"/>
      <c r="AL1901" s="2"/>
      <c r="AM1901" s="2"/>
      <c r="AN1901" s="22"/>
      <c r="BK1901" s="23"/>
    </row>
    <row r="1902" spans="27:63" ht="16.5" customHeight="1" x14ac:dyDescent="0.3">
      <c r="AA1902" s="1"/>
      <c r="AB1902" s="1"/>
      <c r="AH1902" s="1"/>
      <c r="AI1902" s="1"/>
      <c r="AJ1902" s="1"/>
      <c r="AK1902" s="1"/>
      <c r="AL1902" s="2"/>
      <c r="AM1902" s="2"/>
      <c r="AN1902" s="22"/>
      <c r="BK1902" s="23"/>
    </row>
    <row r="1903" spans="27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27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B1958" s="1"/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B1959" s="1"/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B1960" s="1"/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AW2015" s="25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B2017" s="1"/>
      <c r="AH2017" s="1"/>
      <c r="AI2017" s="1"/>
      <c r="AJ2017" s="1"/>
      <c r="AK2017" s="1"/>
      <c r="AL2017" s="2"/>
      <c r="AM2017" s="2"/>
      <c r="AN2017" s="22"/>
      <c r="AW2017" s="25"/>
      <c r="BK2017" s="23"/>
    </row>
    <row r="2018" spans="28:63" ht="16.5" customHeight="1" x14ac:dyDescent="0.3">
      <c r="AB2018" s="1"/>
      <c r="AH2018" s="1"/>
      <c r="AI2018" s="1"/>
      <c r="AJ2018" s="1"/>
      <c r="AK2018" s="1"/>
      <c r="AL2018" s="2"/>
      <c r="AM2018" s="2"/>
      <c r="AN2018" s="22"/>
      <c r="AW2018" s="25"/>
      <c r="BK2018" s="23"/>
    </row>
    <row r="2019" spans="28:63" ht="16.5" customHeight="1" x14ac:dyDescent="0.3">
      <c r="AB2019" s="1"/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B2020" s="1"/>
      <c r="AH2020" s="1"/>
      <c r="AI2020" s="1"/>
      <c r="AJ2020" s="1"/>
      <c r="AK2020" s="1"/>
      <c r="AL2020" s="2"/>
      <c r="AM2020" s="2"/>
      <c r="AN2020" s="22"/>
      <c r="AW2020" s="25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H2023" s="1"/>
      <c r="AI2023" s="1"/>
      <c r="AJ2023" s="1"/>
      <c r="AK2023" s="1"/>
      <c r="AL2023" s="2"/>
      <c r="AM2023" s="2"/>
      <c r="AN2023" s="22"/>
      <c r="BJ2023" s="23"/>
      <c r="BK2023" s="23"/>
    </row>
    <row r="2024" spans="28:63" ht="16.5" customHeight="1" x14ac:dyDescent="0.3">
      <c r="AH2024" s="1"/>
      <c r="AI2024" s="1"/>
      <c r="AJ2024" s="1"/>
      <c r="AK2024" s="1"/>
      <c r="AL2024" s="2"/>
      <c r="AM2024" s="2"/>
      <c r="AN2024" s="22"/>
      <c r="BJ2024" s="23"/>
      <c r="BK2024" s="23"/>
    </row>
    <row r="2025" spans="28:63" ht="16.5" customHeight="1" x14ac:dyDescent="0.3">
      <c r="AH2025" s="1"/>
      <c r="AI2025" s="1"/>
      <c r="AJ2025" s="1"/>
      <c r="AK2025" s="1"/>
      <c r="AL2025" s="2"/>
      <c r="AM2025" s="2"/>
      <c r="AN2025" s="22"/>
      <c r="BK2025" s="23"/>
    </row>
    <row r="2026" spans="28:63" ht="16.5" customHeight="1" x14ac:dyDescent="0.3">
      <c r="AH2026" s="1"/>
      <c r="AI2026" s="1"/>
      <c r="AJ2026" s="1"/>
      <c r="AK2026" s="1"/>
      <c r="AL2026" s="2"/>
      <c r="AM2026" s="2"/>
      <c r="AN2026" s="22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27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27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27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27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27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27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27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27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27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27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27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27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27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27:63" ht="16.5" customHeight="1" x14ac:dyDescent="0.3">
      <c r="AA2046" s="1"/>
      <c r="AH2046" s="1"/>
      <c r="AI2046" s="1"/>
      <c r="AJ2046" s="1"/>
      <c r="AK2046" s="1"/>
      <c r="AL2046" s="2"/>
      <c r="AM2046" s="2"/>
      <c r="AN2046" s="22"/>
      <c r="BK2046" s="23"/>
    </row>
    <row r="2047" spans="27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27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34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34:63" ht="16.5" customHeight="1" x14ac:dyDescent="0.3">
      <c r="AH2050" s="1"/>
      <c r="AI2050" s="1"/>
      <c r="AJ2050" s="1"/>
      <c r="AK2050" s="1"/>
      <c r="AL2050" s="2"/>
      <c r="AM2050" s="2"/>
      <c r="AN2050" s="22"/>
      <c r="BK2050" s="23"/>
    </row>
    <row r="2051" spans="34:63" ht="16.5" customHeight="1" x14ac:dyDescent="0.3">
      <c r="AH2051" s="1"/>
      <c r="AI2051" s="1"/>
      <c r="AJ2051" s="1"/>
      <c r="AK2051" s="1"/>
      <c r="AL2051" s="2"/>
      <c r="AM2051" s="2"/>
      <c r="AN2051" s="22"/>
      <c r="AW2051" s="25"/>
      <c r="BK2051" s="23"/>
    </row>
    <row r="2052" spans="34:63" ht="16.5" customHeight="1" x14ac:dyDescent="0.3">
      <c r="AH2052" s="1"/>
      <c r="AI2052" s="1"/>
      <c r="AJ2052" s="1"/>
      <c r="AK2052" s="1"/>
      <c r="AL2052" s="2"/>
      <c r="AM2052" s="2"/>
      <c r="AN2052" s="22"/>
      <c r="AW2052" s="25"/>
      <c r="BK2052" s="23"/>
    </row>
    <row r="2053" spans="34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34:63" ht="16.5" customHeight="1" x14ac:dyDescent="0.3">
      <c r="AH2054" s="1"/>
      <c r="AI2054" s="1"/>
      <c r="AJ2054" s="1"/>
      <c r="AK2054" s="1"/>
      <c r="AL2054" s="2"/>
      <c r="AM2054" s="2"/>
      <c r="AN2054" s="22"/>
      <c r="BK2054" s="23"/>
    </row>
    <row r="2055" spans="34:63" ht="16.5" customHeight="1" x14ac:dyDescent="0.3">
      <c r="AH2055" s="1"/>
      <c r="AI2055" s="1"/>
      <c r="AJ2055" s="1"/>
      <c r="AK2055" s="1"/>
      <c r="AL2055" s="2"/>
      <c r="AM2055" s="2"/>
      <c r="AN2055" s="22"/>
      <c r="BK2055" s="23"/>
    </row>
    <row r="2056" spans="34:63" ht="16.5" customHeight="1" x14ac:dyDescent="0.3">
      <c r="AH2056" s="1"/>
      <c r="AI2056" s="1"/>
      <c r="AJ2056" s="1"/>
      <c r="AK2056" s="1"/>
      <c r="AL2056" s="2"/>
      <c r="AM2056" s="2"/>
      <c r="AN2056" s="22"/>
      <c r="BK2056" s="23"/>
    </row>
    <row r="2057" spans="34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34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34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34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34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34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34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34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B2092" s="1"/>
      <c r="AH2092" s="1"/>
      <c r="AI2092" s="1"/>
      <c r="AJ2092" s="1"/>
      <c r="AK2092" s="1"/>
      <c r="AL2092" s="2"/>
      <c r="AM2092" s="2"/>
      <c r="AN2092" s="22"/>
      <c r="AW2092" s="25"/>
      <c r="AX2092" s="3"/>
      <c r="BK2092" s="23"/>
    </row>
    <row r="2093" spans="28:63" ht="16.5" customHeight="1" x14ac:dyDescent="0.3">
      <c r="AB2093" s="1"/>
      <c r="AH2093" s="1"/>
      <c r="AI2093" s="1"/>
      <c r="AJ2093" s="1"/>
      <c r="AK2093" s="1"/>
      <c r="AL2093" s="2"/>
      <c r="AM2093" s="2"/>
      <c r="AN2093" s="22"/>
      <c r="AW2093" s="25"/>
      <c r="AX2093" s="3"/>
      <c r="BK2093" s="23"/>
    </row>
    <row r="2094" spans="28:63" ht="16.5" customHeight="1" x14ac:dyDescent="0.3">
      <c r="AB2094" s="1"/>
      <c r="AH2094" s="1"/>
      <c r="AI2094" s="1"/>
      <c r="AJ2094" s="1"/>
      <c r="AK2094" s="1"/>
      <c r="AL2094" s="2"/>
      <c r="AM2094" s="2"/>
      <c r="AN2094" s="22"/>
      <c r="AW2094" s="25"/>
      <c r="AX2094" s="3"/>
      <c r="BK2094" s="23"/>
    </row>
    <row r="2095" spans="28:63" ht="16.5" customHeight="1" x14ac:dyDescent="0.3">
      <c r="AB2095" s="1"/>
      <c r="AH2095" s="1"/>
      <c r="AI2095" s="1"/>
      <c r="AJ2095" s="1"/>
      <c r="AK2095" s="1"/>
      <c r="AL2095" s="2"/>
      <c r="AM2095" s="2"/>
      <c r="AN2095" s="22"/>
      <c r="AW2095" s="25"/>
      <c r="AX2095" s="3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  <c r="BQ2099" s="25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  <c r="BQ2100" s="25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  <c r="BQ2101" s="25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 x14ac:dyDescent="0.3">
      <c r="AH2103" s="1"/>
      <c r="AI2103" s="1"/>
      <c r="AJ2103" s="1"/>
      <c r="AK2103" s="1"/>
      <c r="AL2103" s="2"/>
      <c r="AM2103" s="2"/>
      <c r="AN2103" s="22"/>
      <c r="BK2103" s="23"/>
      <c r="BQ2103" s="25"/>
    </row>
    <row r="2104" spans="28:69" ht="16.5" customHeight="1" x14ac:dyDescent="0.3">
      <c r="AH2104" s="1"/>
      <c r="AI2104" s="1"/>
      <c r="AJ2104" s="1"/>
      <c r="AK2104" s="1"/>
      <c r="AL2104" s="2"/>
      <c r="AM2104" s="2"/>
      <c r="AN2104" s="22"/>
      <c r="BK2104" s="23"/>
      <c r="BQ2104" s="25"/>
    </row>
    <row r="2105" spans="28:69" ht="16.5" customHeight="1" x14ac:dyDescent="0.3">
      <c r="AH2105" s="1"/>
      <c r="AI2105" s="1"/>
      <c r="AJ2105" s="1"/>
      <c r="AK2105" s="1"/>
      <c r="AL2105" s="2"/>
      <c r="AM2105" s="2"/>
      <c r="AN2105" s="22"/>
      <c r="BK2105" s="23"/>
      <c r="BQ2105" s="25"/>
    </row>
    <row r="2106" spans="28:69" ht="16.5" customHeight="1" x14ac:dyDescent="0.3">
      <c r="AH2106" s="1"/>
      <c r="AI2106" s="1"/>
      <c r="AJ2106" s="1"/>
      <c r="AK2106" s="1"/>
      <c r="AL2106" s="2"/>
      <c r="AM2106" s="2"/>
      <c r="AN2106" s="22"/>
      <c r="BK2106" s="23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J2165" s="23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J2166" s="23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J2167" s="23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J2193" s="23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J2194" s="23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J2195" s="23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J2196" s="23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28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28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28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28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28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28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28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28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28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28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28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28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28:63" ht="16.5" customHeight="1" x14ac:dyDescent="0.3">
      <c r="AB2301" s="1"/>
      <c r="AH2301" s="1"/>
      <c r="AI2301" s="1"/>
      <c r="AJ2301" s="1"/>
      <c r="AK2301" s="1"/>
      <c r="AL2301" s="2"/>
      <c r="AM2301" s="2"/>
      <c r="AN2301" s="22"/>
      <c r="AW2301" s="25"/>
      <c r="BK2301" s="23"/>
    </row>
    <row r="2302" spans="28:63" ht="16.5" customHeight="1" x14ac:dyDescent="0.3">
      <c r="AH2302" s="1"/>
      <c r="AI2302" s="1"/>
      <c r="AJ2302" s="1"/>
      <c r="AK2302" s="1"/>
      <c r="AL2302" s="2"/>
      <c r="AM2302" s="2"/>
      <c r="AN2302" s="22"/>
      <c r="BJ2302" s="23"/>
      <c r="BK2302" s="23"/>
    </row>
    <row r="2303" spans="28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28:63" ht="16.5" customHeight="1" x14ac:dyDescent="0.3">
      <c r="AH2304" s="1"/>
      <c r="AI2304" s="1"/>
      <c r="AJ2304" s="1"/>
      <c r="AK2304" s="1"/>
      <c r="AL2304" s="2"/>
      <c r="AM2304" s="2"/>
      <c r="AN2304" s="22"/>
      <c r="BK2304" s="23"/>
    </row>
    <row r="2305" spans="34:63" ht="16.5" customHeight="1" x14ac:dyDescent="0.3">
      <c r="AH2305" s="1"/>
      <c r="AI2305" s="1"/>
      <c r="AJ2305" s="1"/>
      <c r="AK2305" s="1"/>
      <c r="AL2305" s="2"/>
      <c r="AM2305" s="2"/>
      <c r="AN2305" s="22"/>
      <c r="BK2305" s="23"/>
    </row>
    <row r="2306" spans="34:63" ht="16.5" customHeight="1" x14ac:dyDescent="0.3">
      <c r="AH2306" s="1"/>
      <c r="AI2306" s="1"/>
      <c r="AJ2306" s="1"/>
      <c r="AK2306" s="1"/>
      <c r="AL2306" s="2"/>
      <c r="AM2306" s="2"/>
      <c r="AN2306" s="22"/>
      <c r="BK2306" s="23"/>
    </row>
    <row r="2307" spans="34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34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34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34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34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34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34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34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34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34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34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34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34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34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J2372" s="23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J2373" s="23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B2411" s="1"/>
      <c r="AC2411" s="1"/>
      <c r="AH2411" s="1"/>
      <c r="AI2411" s="1"/>
      <c r="AJ2411" s="1"/>
      <c r="AK2411" s="1"/>
      <c r="AL2411" s="2"/>
      <c r="AM2411" s="2"/>
      <c r="AN2411" s="22"/>
      <c r="AQ2411" s="1"/>
      <c r="AW2411" s="25"/>
      <c r="BK2411" s="23"/>
    </row>
    <row r="2412" spans="28:63" ht="16.5" customHeight="1" x14ac:dyDescent="0.3">
      <c r="AB2412" s="1"/>
      <c r="AH2412" s="1"/>
      <c r="AI2412" s="1"/>
      <c r="AJ2412" s="1"/>
      <c r="AK2412" s="1"/>
      <c r="AL2412" s="2"/>
      <c r="AM2412" s="2"/>
      <c r="AN2412" s="22"/>
      <c r="AW2412" s="25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 x14ac:dyDescent="0.3">
      <c r="AH2415" s="1"/>
      <c r="AI2415" s="1"/>
      <c r="AJ2415" s="1"/>
      <c r="AK2415" s="1"/>
      <c r="AL2415" s="2"/>
      <c r="AM2415" s="2"/>
      <c r="AN2415" s="22"/>
      <c r="BK2415" s="23"/>
    </row>
    <row r="2416" spans="28:63" ht="16.5" customHeight="1" x14ac:dyDescent="0.3">
      <c r="AH2416" s="1"/>
      <c r="AI2416" s="1"/>
      <c r="AJ2416" s="1"/>
      <c r="AK2416" s="1"/>
      <c r="AL2416" s="2"/>
      <c r="AM2416" s="2"/>
      <c r="AN2416" s="22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J2421" s="23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AW2425" s="25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B2550" s="1"/>
      <c r="AH2550" s="1"/>
      <c r="AI2550" s="1"/>
      <c r="AJ2550" s="1"/>
      <c r="AK2550" s="1"/>
      <c r="AL2550" s="2"/>
      <c r="AM2550" s="2"/>
      <c r="AN2550" s="22"/>
      <c r="AW2550" s="25"/>
      <c r="AX2550" s="2"/>
      <c r="BK2550" s="23"/>
    </row>
    <row r="2551" spans="28:63" ht="16.5" customHeight="1" x14ac:dyDescent="0.3">
      <c r="AB2551" s="1"/>
      <c r="AH2551" s="1"/>
      <c r="AI2551" s="1"/>
      <c r="AJ2551" s="1"/>
      <c r="AK2551" s="1"/>
      <c r="AL2551" s="2"/>
      <c r="AM2551" s="2"/>
      <c r="AN2551" s="22"/>
      <c r="AW2551" s="25"/>
      <c r="AX2551" s="3"/>
      <c r="BK2551" s="23"/>
    </row>
    <row r="2552" spans="28:63" ht="16.5" customHeight="1" x14ac:dyDescent="0.3">
      <c r="AB2552" s="1"/>
      <c r="AH2552" s="1"/>
      <c r="AI2552" s="1"/>
      <c r="AJ2552" s="1"/>
      <c r="AK2552" s="1"/>
      <c r="AL2552" s="2"/>
      <c r="AM2552" s="2"/>
      <c r="AN2552" s="22"/>
      <c r="AW2552" s="25"/>
      <c r="AX2552" s="3"/>
      <c r="BK2552" s="23"/>
    </row>
    <row r="2553" spans="28:63" ht="16.5" customHeight="1" x14ac:dyDescent="0.3">
      <c r="AB2553" s="1"/>
      <c r="AH2553" s="1"/>
      <c r="AI2553" s="1"/>
      <c r="AJ2553" s="1"/>
      <c r="AK2553" s="1"/>
      <c r="AL2553" s="2"/>
      <c r="AM2553" s="2"/>
      <c r="AN2553" s="22"/>
      <c r="AW2553" s="25"/>
      <c r="AX2553" s="3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BK2555" s="23"/>
    </row>
    <row r="2556" spans="28:63" ht="16.5" customHeight="1" x14ac:dyDescent="0.3">
      <c r="AH2556" s="1"/>
      <c r="AI2556" s="1"/>
      <c r="AJ2556" s="1"/>
      <c r="AK2556" s="1"/>
      <c r="AL2556" s="2"/>
      <c r="AM2556" s="2"/>
      <c r="AN2556" s="22"/>
      <c r="BK2556" s="23"/>
    </row>
    <row r="2557" spans="28:63" ht="16.5" customHeight="1" x14ac:dyDescent="0.3">
      <c r="AH2557" s="1"/>
      <c r="AI2557" s="1"/>
      <c r="AJ2557" s="1"/>
      <c r="AK2557" s="1"/>
      <c r="AL2557" s="2"/>
      <c r="AM2557" s="2"/>
      <c r="AN2557" s="22"/>
      <c r="BK2557" s="23"/>
    </row>
    <row r="2558" spans="28:63" ht="16.5" customHeight="1" x14ac:dyDescent="0.3">
      <c r="AH2558" s="1"/>
      <c r="AI2558" s="1"/>
      <c r="AJ2558" s="1"/>
      <c r="AK2558" s="1"/>
      <c r="AL2558" s="2"/>
      <c r="AM2558" s="2"/>
      <c r="AN2558" s="22"/>
      <c r="BK2558" s="23"/>
    </row>
    <row r="2559" spans="28:63" ht="16.5" customHeight="1" x14ac:dyDescent="0.3">
      <c r="AH2559" s="1"/>
      <c r="AI2559" s="1"/>
      <c r="AJ2559" s="1"/>
      <c r="AK2559" s="1"/>
      <c r="AL2559" s="2"/>
      <c r="AM2559" s="2"/>
      <c r="AN2559" s="22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B2587" s="1"/>
      <c r="AH2587" s="1"/>
      <c r="AI2587" s="1"/>
      <c r="AJ2587" s="1"/>
      <c r="AK2587" s="1"/>
      <c r="AL2587" s="2"/>
      <c r="AM2587" s="2"/>
      <c r="AN2587" s="22"/>
      <c r="AW2587" s="25"/>
      <c r="AX2587" s="2"/>
      <c r="BK2587" s="23"/>
    </row>
    <row r="2588" spans="28:63" ht="16.5" customHeight="1" x14ac:dyDescent="0.3">
      <c r="AB2588" s="1"/>
      <c r="AH2588" s="1"/>
      <c r="AI2588" s="1"/>
      <c r="AJ2588" s="1"/>
      <c r="AK2588" s="1"/>
      <c r="AL2588" s="2"/>
      <c r="AM2588" s="2"/>
      <c r="AN2588" s="22"/>
      <c r="AW2588" s="25"/>
      <c r="AX2588" s="3"/>
      <c r="BK2588" s="23"/>
    </row>
    <row r="2589" spans="28:63" ht="16.5" customHeight="1" x14ac:dyDescent="0.3">
      <c r="AB2589" s="1"/>
      <c r="AH2589" s="1"/>
      <c r="AI2589" s="1"/>
      <c r="AJ2589" s="1"/>
      <c r="AK2589" s="1"/>
      <c r="AL2589" s="2"/>
      <c r="AM2589" s="2"/>
      <c r="AN2589" s="22"/>
      <c r="AW2589" s="25"/>
      <c r="AX2589" s="3"/>
      <c r="BK2589" s="23"/>
    </row>
    <row r="2590" spans="28:63" ht="16.5" customHeight="1" x14ac:dyDescent="0.3">
      <c r="AB2590" s="1"/>
      <c r="AH2590" s="1"/>
      <c r="AI2590" s="1"/>
      <c r="AJ2590" s="1"/>
      <c r="AK2590" s="1"/>
      <c r="AL2590" s="2"/>
      <c r="AM2590" s="2"/>
      <c r="AN2590" s="22"/>
      <c r="AW2590" s="25"/>
      <c r="AX2590" s="3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3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BK2598" s="23"/>
    </row>
    <row r="2599" spans="28:63" ht="16.5" customHeight="1" x14ac:dyDescent="0.3">
      <c r="AH2599" s="1"/>
      <c r="AI2599" s="1"/>
      <c r="AJ2599" s="1"/>
      <c r="AK2599" s="1"/>
      <c r="AL2599" s="2"/>
      <c r="AM2599" s="2"/>
      <c r="AN2599" s="22"/>
      <c r="BK2599" s="23"/>
    </row>
    <row r="2600" spans="28:63" ht="16.5" customHeight="1" x14ac:dyDescent="0.3">
      <c r="AH2600" s="1"/>
      <c r="AI2600" s="1"/>
      <c r="AJ2600" s="1"/>
      <c r="AK2600" s="1"/>
      <c r="AL2600" s="2"/>
      <c r="AM2600" s="2"/>
      <c r="AN2600" s="22"/>
      <c r="BK2600" s="23"/>
    </row>
    <row r="2601" spans="28:63" ht="16.5" customHeight="1" x14ac:dyDescent="0.3">
      <c r="AH2601" s="1"/>
      <c r="AI2601" s="1"/>
      <c r="AJ2601" s="1"/>
      <c r="AK2601" s="1"/>
      <c r="AL2601" s="2"/>
      <c r="AM2601" s="2"/>
      <c r="AN2601" s="22"/>
      <c r="BK2601" s="23"/>
    </row>
    <row r="2602" spans="28:63" ht="16.5" customHeight="1" x14ac:dyDescent="0.3">
      <c r="AH2602" s="1"/>
      <c r="AI2602" s="1"/>
      <c r="AJ2602" s="1"/>
      <c r="AK2602" s="1"/>
      <c r="AL2602" s="2"/>
      <c r="AM2602" s="2"/>
      <c r="AN2602" s="22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B2647" s="1"/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B2648" s="1"/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B2649" s="1"/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B2650" s="1"/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AW2738" s="25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28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28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28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28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28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28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28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28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28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28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28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28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28:63" ht="16.5" customHeight="1" x14ac:dyDescent="0.3">
      <c r="AB2797" s="1"/>
      <c r="AH2797" s="1"/>
      <c r="AI2797" s="1"/>
      <c r="AJ2797" s="1"/>
      <c r="AK2797" s="1"/>
      <c r="AL2797" s="2"/>
      <c r="AM2797" s="2"/>
      <c r="AN2797" s="22"/>
      <c r="AW2797" s="25"/>
      <c r="BK2797" s="23"/>
    </row>
    <row r="2798" spans="28:63" ht="16.5" customHeight="1" x14ac:dyDescent="0.3">
      <c r="AB2798" s="1"/>
      <c r="AH2798" s="1"/>
      <c r="AI2798" s="1"/>
      <c r="AJ2798" s="1"/>
      <c r="AK2798" s="1"/>
      <c r="AL2798" s="2"/>
      <c r="AM2798" s="2"/>
      <c r="AN2798" s="22"/>
      <c r="AW2798" s="25"/>
      <c r="BK2798" s="23"/>
    </row>
    <row r="2799" spans="28:63" ht="16.5" customHeight="1" x14ac:dyDescent="0.3">
      <c r="AB2799" s="1"/>
      <c r="AH2799" s="1"/>
      <c r="AI2799" s="1"/>
      <c r="AJ2799" s="1"/>
      <c r="AK2799" s="1"/>
      <c r="AL2799" s="2"/>
      <c r="AM2799" s="2"/>
      <c r="AN2799" s="22"/>
      <c r="AW2799" s="25"/>
      <c r="AX2799" s="3"/>
      <c r="BK2799" s="23"/>
    </row>
    <row r="2800" spans="28:63" ht="16.5" customHeight="1" x14ac:dyDescent="0.3">
      <c r="AB2800" s="1"/>
      <c r="AH2800" s="1"/>
      <c r="AI2800" s="1"/>
      <c r="AJ2800" s="1"/>
      <c r="AK2800" s="1"/>
      <c r="AL2800" s="2"/>
      <c r="AM2800" s="2"/>
      <c r="AN2800" s="22"/>
      <c r="AW2800" s="25"/>
      <c r="AX2800" s="3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AX2801" s="3"/>
      <c r="BK2801" s="23"/>
    </row>
    <row r="2802" spans="28:63" ht="16.5" customHeight="1" x14ac:dyDescent="0.3">
      <c r="AH2802" s="1"/>
      <c r="AI2802" s="1"/>
      <c r="AJ2802" s="1"/>
      <c r="AK2802" s="1"/>
      <c r="AL2802" s="2"/>
      <c r="AM2802" s="2"/>
      <c r="AN2802" s="22"/>
      <c r="BK2802" s="23"/>
    </row>
    <row r="2803" spans="28:63" ht="16.5" customHeight="1" x14ac:dyDescent="0.3">
      <c r="AH2803" s="1"/>
      <c r="AI2803" s="1"/>
      <c r="AJ2803" s="1"/>
      <c r="AK2803" s="1"/>
      <c r="AL2803" s="2"/>
      <c r="AM2803" s="2"/>
      <c r="AN2803" s="22"/>
      <c r="BK2803" s="23"/>
    </row>
    <row r="2804" spans="28:63" ht="16.5" customHeight="1" x14ac:dyDescent="0.3">
      <c r="AH2804" s="1"/>
      <c r="AI2804" s="1"/>
      <c r="AJ2804" s="1"/>
      <c r="AK2804" s="1"/>
      <c r="AL2804" s="2"/>
      <c r="AM2804" s="2"/>
      <c r="AN2804" s="22"/>
      <c r="BK2804" s="23"/>
    </row>
    <row r="2805" spans="28:63" ht="16.5" customHeight="1" x14ac:dyDescent="0.3">
      <c r="AH2805" s="1"/>
      <c r="AI2805" s="1"/>
      <c r="AJ2805" s="1"/>
      <c r="AK2805" s="1"/>
      <c r="AL2805" s="2"/>
      <c r="AM2805" s="2"/>
      <c r="AN2805" s="22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J2809" s="23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J2810" s="23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J2811" s="23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J2828" s="23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28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28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28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28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28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28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28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28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28:63" ht="16.5" customHeight="1" x14ac:dyDescent="0.3">
      <c r="AH3001" s="1"/>
      <c r="AI3001" s="1"/>
      <c r="AJ3001" s="1"/>
      <c r="AK3001" s="1"/>
      <c r="AL3001" s="2"/>
      <c r="AM3001" s="2"/>
      <c r="AN3001" s="22"/>
      <c r="AW3001" s="25"/>
      <c r="BK3001" s="23"/>
    </row>
    <row r="3002" spans="28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28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28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28:63" ht="16.5" customHeight="1" x14ac:dyDescent="0.3">
      <c r="AH3005" s="1"/>
      <c r="AI3005" s="1"/>
      <c r="AJ3005" s="1"/>
      <c r="AK3005" s="1"/>
      <c r="AL3005" s="2"/>
      <c r="AM3005" s="2"/>
      <c r="AN3005" s="22"/>
      <c r="BK3005" s="23"/>
    </row>
    <row r="3006" spans="28:63" ht="16.5" customHeight="1" x14ac:dyDescent="0.3">
      <c r="AB3006" s="1"/>
      <c r="AH3006" s="1"/>
      <c r="AI3006" s="1"/>
      <c r="AJ3006" s="1"/>
      <c r="AK3006" s="1"/>
      <c r="AL3006" s="2"/>
      <c r="AM3006" s="2"/>
      <c r="AN3006" s="22"/>
      <c r="BK3006" s="23"/>
    </row>
    <row r="3007" spans="28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28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34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34:63" ht="16.5" customHeight="1" x14ac:dyDescent="0.3">
      <c r="AH3010" s="1"/>
      <c r="AI3010" s="1"/>
      <c r="AJ3010" s="1"/>
      <c r="AK3010" s="1"/>
      <c r="AL3010" s="2"/>
      <c r="AM3010" s="2"/>
      <c r="AN3010" s="22"/>
      <c r="BK3010" s="23"/>
    </row>
    <row r="3011" spans="34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34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34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34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34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34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34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34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34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34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34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34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34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34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A3027" s="1"/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J3055" s="23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J3056" s="23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B3194" s="1"/>
      <c r="AH3194" s="1"/>
      <c r="AI3194" s="1"/>
      <c r="AJ3194" s="1"/>
      <c r="AK3194" s="1"/>
      <c r="AL3194" s="2"/>
      <c r="AM3194" s="2"/>
      <c r="AN3194" s="22"/>
      <c r="AW3194" s="25"/>
      <c r="AX3194" s="2"/>
      <c r="BK3194" s="23"/>
    </row>
    <row r="3195" spans="28:63" ht="16.5" customHeight="1" x14ac:dyDescent="0.3">
      <c r="AB3195" s="1"/>
      <c r="AH3195" s="1"/>
      <c r="AI3195" s="1"/>
      <c r="AJ3195" s="1"/>
      <c r="AK3195" s="1"/>
      <c r="AL3195" s="2"/>
      <c r="AM3195" s="2"/>
      <c r="AN3195" s="22"/>
      <c r="AW3195" s="25"/>
      <c r="AX3195" s="3"/>
      <c r="BK3195" s="23"/>
    </row>
    <row r="3196" spans="28:63" ht="16.5" customHeight="1" x14ac:dyDescent="0.3">
      <c r="AB3196" s="1"/>
      <c r="AH3196" s="1"/>
      <c r="AI3196" s="1"/>
      <c r="AJ3196" s="1"/>
      <c r="AK3196" s="1"/>
      <c r="AL3196" s="2"/>
      <c r="AM3196" s="2"/>
      <c r="AN3196" s="22"/>
      <c r="AW3196" s="25"/>
      <c r="AX3196" s="3"/>
      <c r="BK3196" s="23"/>
    </row>
    <row r="3197" spans="28:63" ht="16.5" customHeight="1" x14ac:dyDescent="0.3">
      <c r="AB3197" s="1"/>
      <c r="AH3197" s="1"/>
      <c r="AI3197" s="1"/>
      <c r="AJ3197" s="1"/>
      <c r="AK3197" s="1"/>
      <c r="AL3197" s="2"/>
      <c r="AM3197" s="2"/>
      <c r="AN3197" s="22"/>
      <c r="AW3197" s="25"/>
      <c r="AX3197" s="3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BK3199" s="23"/>
    </row>
    <row r="3200" spans="28:63" ht="16.5" customHeight="1" x14ac:dyDescent="0.3">
      <c r="AH3200" s="1"/>
      <c r="AI3200" s="1"/>
      <c r="AJ3200" s="1"/>
      <c r="AK3200" s="1"/>
      <c r="AL3200" s="2"/>
      <c r="AM3200" s="2"/>
      <c r="AN3200" s="22"/>
      <c r="BK3200" s="23"/>
    </row>
    <row r="3201" spans="34:63" ht="16.5" customHeight="1" x14ac:dyDescent="0.3">
      <c r="AH3201" s="1"/>
      <c r="AI3201" s="1"/>
      <c r="AJ3201" s="1"/>
      <c r="AK3201" s="1"/>
      <c r="AL3201" s="2"/>
      <c r="AM3201" s="2"/>
      <c r="AN3201" s="22"/>
      <c r="BK3201" s="23"/>
    </row>
    <row r="3202" spans="34:63" ht="16.5" customHeight="1" x14ac:dyDescent="0.3">
      <c r="AH3202" s="1"/>
      <c r="AI3202" s="1"/>
      <c r="AJ3202" s="1"/>
      <c r="AK3202" s="1"/>
      <c r="AL3202" s="2"/>
      <c r="AM3202" s="2"/>
      <c r="AN3202" s="22"/>
      <c r="BK3202" s="23"/>
    </row>
    <row r="3203" spans="34:63" ht="16.5" customHeight="1" x14ac:dyDescent="0.3">
      <c r="AH3203" s="1"/>
      <c r="AI3203" s="1"/>
      <c r="AJ3203" s="1"/>
      <c r="AK3203" s="1"/>
      <c r="AL3203" s="2"/>
      <c r="AM3203" s="2"/>
      <c r="AN3203" s="22"/>
      <c r="BK3203" s="23"/>
    </row>
    <row r="3204" spans="34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34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34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34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34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34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34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34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34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34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34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34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34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B3290" s="1"/>
      <c r="AH3290" s="1"/>
      <c r="AI3290" s="1"/>
      <c r="AJ3290" s="1"/>
      <c r="AK3290" s="1"/>
      <c r="AL3290" s="2"/>
      <c r="AM3290" s="2"/>
      <c r="AN3290" s="22"/>
      <c r="AW3290" s="25"/>
      <c r="AX3290" s="3"/>
      <c r="BK3290" s="23"/>
    </row>
    <row r="3291" spans="28:63" ht="16.5" customHeight="1" x14ac:dyDescent="0.3">
      <c r="AB3291" s="1"/>
      <c r="AH3291" s="1"/>
      <c r="AI3291" s="1"/>
      <c r="AJ3291" s="1"/>
      <c r="AK3291" s="1"/>
      <c r="AL3291" s="2"/>
      <c r="AM3291" s="2"/>
      <c r="AN3291" s="22"/>
      <c r="AW3291" s="25"/>
      <c r="BK3291" s="23"/>
    </row>
    <row r="3292" spans="28:63" ht="16.5" customHeight="1" x14ac:dyDescent="0.3">
      <c r="AB3292" s="1"/>
      <c r="AH3292" s="1"/>
      <c r="AI3292" s="1"/>
      <c r="AJ3292" s="1"/>
      <c r="AK3292" s="1"/>
      <c r="AL3292" s="2"/>
      <c r="AM3292" s="2"/>
      <c r="AN3292" s="22"/>
      <c r="AW3292" s="25"/>
      <c r="BK3292" s="23"/>
    </row>
    <row r="3293" spans="28:63" ht="16.5" customHeight="1" x14ac:dyDescent="0.3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 x14ac:dyDescent="0.3">
      <c r="AH3294" s="1"/>
      <c r="AI3294" s="1"/>
      <c r="AJ3294" s="1"/>
      <c r="AK3294" s="1"/>
      <c r="AL3294" s="2"/>
      <c r="AM3294" s="2"/>
      <c r="AN3294" s="22"/>
      <c r="BK3294" s="23"/>
    </row>
    <row r="3295" spans="28:63" ht="16.5" customHeight="1" x14ac:dyDescent="0.3">
      <c r="AH3295" s="1"/>
      <c r="AI3295" s="1"/>
      <c r="AJ3295" s="1"/>
      <c r="AK3295" s="1"/>
      <c r="AL3295" s="2"/>
      <c r="AM3295" s="2"/>
      <c r="AN3295" s="22"/>
      <c r="BK3295" s="23"/>
    </row>
    <row r="3296" spans="28:63" ht="16.5" customHeight="1" x14ac:dyDescent="0.3">
      <c r="AH3296" s="1"/>
      <c r="AI3296" s="1"/>
      <c r="AJ3296" s="1"/>
      <c r="AK3296" s="1"/>
      <c r="AL3296" s="2"/>
      <c r="AM3296" s="2"/>
      <c r="AN3296" s="22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B3336" s="1"/>
      <c r="AH3336" s="1"/>
      <c r="AI3336" s="1"/>
      <c r="AJ3336" s="1"/>
      <c r="AK3336" s="1"/>
      <c r="AL3336" s="2"/>
      <c r="AM3336" s="2"/>
      <c r="AN3336" s="22"/>
      <c r="AW3336" s="25"/>
      <c r="BK3336" s="23"/>
    </row>
    <row r="3337" spans="28:63" ht="16.5" customHeight="1" x14ac:dyDescent="0.3">
      <c r="AB3337" s="1"/>
      <c r="AH3337" s="1"/>
      <c r="AI3337" s="1"/>
      <c r="AJ3337" s="1"/>
      <c r="AK3337" s="1"/>
      <c r="AL3337" s="2"/>
      <c r="AM3337" s="2"/>
      <c r="AN3337" s="22"/>
      <c r="AW3337" s="25"/>
      <c r="AX3337" s="3"/>
      <c r="BK3337" s="23"/>
    </row>
    <row r="3338" spans="28:63" ht="16.5" customHeight="1" x14ac:dyDescent="0.3">
      <c r="AB3338" s="1"/>
      <c r="AH3338" s="1"/>
      <c r="AI3338" s="1"/>
      <c r="AJ3338" s="1"/>
      <c r="AK3338" s="1"/>
      <c r="AL3338" s="2"/>
      <c r="AM3338" s="2"/>
      <c r="AN3338" s="22"/>
      <c r="AW3338" s="25"/>
      <c r="BK3338" s="23"/>
    </row>
    <row r="3339" spans="28:63" ht="16.5" customHeight="1" x14ac:dyDescent="0.3">
      <c r="AB3339" s="1"/>
      <c r="AH3339" s="1"/>
      <c r="AI3339" s="1"/>
      <c r="AJ3339" s="1"/>
      <c r="AK3339" s="1"/>
      <c r="AL3339" s="2"/>
      <c r="AM3339" s="2"/>
      <c r="AN3339" s="22"/>
      <c r="AW3339" s="25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AX3340" s="3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AX3341" s="3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AX3342" s="3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BK3344" s="23"/>
    </row>
    <row r="3345" spans="34:63" ht="16.5" customHeight="1" x14ac:dyDescent="0.3">
      <c r="AH3345" s="1"/>
      <c r="AI3345" s="1"/>
      <c r="AJ3345" s="1"/>
      <c r="AK3345" s="1"/>
      <c r="AL3345" s="2"/>
      <c r="AM3345" s="2"/>
      <c r="AN3345" s="22"/>
      <c r="BK3345" s="23"/>
    </row>
    <row r="3346" spans="34:63" ht="16.5" customHeight="1" x14ac:dyDescent="0.3">
      <c r="AH3346" s="1"/>
      <c r="AI3346" s="1"/>
      <c r="AJ3346" s="1"/>
      <c r="AK3346" s="1"/>
      <c r="AL3346" s="2"/>
      <c r="AM3346" s="2"/>
      <c r="AN3346" s="22"/>
      <c r="BK3346" s="23"/>
    </row>
    <row r="3347" spans="34:63" ht="16.5" customHeight="1" x14ac:dyDescent="0.3">
      <c r="AH3347" s="1"/>
      <c r="AI3347" s="1"/>
      <c r="AJ3347" s="1"/>
      <c r="AK3347" s="1"/>
      <c r="AL3347" s="2"/>
      <c r="AM3347" s="2"/>
      <c r="AN3347" s="22"/>
      <c r="BK3347" s="23"/>
    </row>
    <row r="3348" spans="34:63" ht="16.5" customHeight="1" x14ac:dyDescent="0.3">
      <c r="AH3348" s="1"/>
      <c r="AI3348" s="1"/>
      <c r="AJ3348" s="1"/>
      <c r="AK3348" s="1"/>
      <c r="AL3348" s="2"/>
      <c r="AM3348" s="2"/>
      <c r="AN3348" s="22"/>
      <c r="BK3348" s="23"/>
    </row>
    <row r="3349" spans="34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34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34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34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34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34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34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34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34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34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34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34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B3402" s="1"/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28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28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28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28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28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28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28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28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28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28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28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28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28:63" ht="16.5" customHeight="1" x14ac:dyDescent="0.3">
      <c r="AB3501" s="1"/>
      <c r="AH3501" s="1"/>
      <c r="AI3501" s="1"/>
      <c r="AJ3501" s="1"/>
      <c r="AK3501" s="1"/>
      <c r="AL3501" s="2"/>
      <c r="AM3501" s="2"/>
      <c r="AN3501" s="22"/>
      <c r="BK3501" s="23"/>
    </row>
    <row r="3502" spans="28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28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28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B3506" s="1"/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B3509" s="1"/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A3542" s="1"/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9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9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9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9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9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9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9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9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9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9" ht="16.5" customHeight="1" x14ac:dyDescent="0.3">
      <c r="AB3594" s="1"/>
      <c r="AH3594" s="1"/>
      <c r="AI3594" s="1"/>
      <c r="AJ3594" s="1"/>
      <c r="AK3594" s="1"/>
      <c r="AL3594" s="2"/>
      <c r="AM3594" s="2"/>
      <c r="AN3594" s="22"/>
      <c r="AW3594" s="25"/>
      <c r="AX3594" s="3"/>
      <c r="BK3594" s="23"/>
    </row>
    <row r="3595" spans="28:69" ht="16.5" customHeight="1" x14ac:dyDescent="0.3">
      <c r="AB3595" s="1"/>
      <c r="AH3595" s="1"/>
      <c r="AI3595" s="1"/>
      <c r="AJ3595" s="1"/>
      <c r="AK3595" s="1"/>
      <c r="AL3595" s="2"/>
      <c r="AM3595" s="2"/>
      <c r="AN3595" s="22"/>
      <c r="AW3595" s="25"/>
      <c r="AX3595" s="3"/>
      <c r="BK3595" s="23"/>
    </row>
    <row r="3596" spans="28:69" ht="16.5" customHeight="1" x14ac:dyDescent="0.3">
      <c r="AB3596" s="1"/>
      <c r="AH3596" s="1"/>
      <c r="AI3596" s="1"/>
      <c r="AJ3596" s="1"/>
      <c r="AK3596" s="1"/>
      <c r="AL3596" s="2"/>
      <c r="AM3596" s="2"/>
      <c r="AN3596" s="22"/>
      <c r="AW3596" s="25"/>
      <c r="AX3596" s="3"/>
      <c r="BK3596" s="23"/>
    </row>
    <row r="3597" spans="28:69" ht="16.5" customHeight="1" x14ac:dyDescent="0.3">
      <c r="AB3597" s="1"/>
      <c r="AH3597" s="1"/>
      <c r="AI3597" s="1"/>
      <c r="AJ3597" s="1"/>
      <c r="AK3597" s="1"/>
      <c r="AL3597" s="2"/>
      <c r="AM3597" s="2"/>
      <c r="AN3597" s="22"/>
      <c r="AW3597" s="25"/>
      <c r="AX3597" s="3"/>
      <c r="BK3597" s="23"/>
    </row>
    <row r="3598" spans="28:69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9" ht="16.5" customHeight="1" x14ac:dyDescent="0.3">
      <c r="AB3599" s="1"/>
      <c r="AC3599" s="1"/>
      <c r="AH3599" s="1"/>
      <c r="AI3599" s="1"/>
      <c r="AJ3599" s="1"/>
      <c r="AK3599" s="1"/>
      <c r="AL3599" s="2"/>
      <c r="AM3599" s="2"/>
      <c r="AN3599" s="22"/>
      <c r="AQ3599" s="1"/>
      <c r="AW3599" s="25"/>
      <c r="AX3599" s="3"/>
      <c r="BI3599" s="1"/>
      <c r="BJ3599" s="23"/>
      <c r="BK3599" s="23"/>
    </row>
    <row r="3600" spans="28:69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  <c r="BQ3600" s="25"/>
    </row>
    <row r="3601" spans="28:69" ht="16.5" customHeight="1" x14ac:dyDescent="0.3">
      <c r="AB3601" s="1"/>
      <c r="AC3601" s="1"/>
      <c r="AH3601" s="1"/>
      <c r="AI3601" s="1"/>
      <c r="AJ3601" s="1"/>
      <c r="AK3601" s="1"/>
      <c r="AL3601" s="2"/>
      <c r="AM3601" s="2"/>
      <c r="AN3601" s="22"/>
      <c r="AQ3601" s="1"/>
      <c r="AW3601" s="25"/>
      <c r="AX3601" s="3"/>
      <c r="BI3601" s="1"/>
      <c r="BJ3601" s="23"/>
      <c r="BK3601" s="23"/>
      <c r="BQ3601" s="25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  <c r="BQ3602" s="25"/>
    </row>
    <row r="3603" spans="28:69" ht="16.5" customHeight="1" x14ac:dyDescent="0.3">
      <c r="AB3603" s="1"/>
      <c r="AH3603" s="1"/>
      <c r="AI3603" s="1"/>
      <c r="AJ3603" s="1"/>
      <c r="AK3603" s="1"/>
      <c r="AL3603" s="2"/>
      <c r="AM3603" s="2"/>
      <c r="AN3603" s="22"/>
      <c r="AW3603" s="25"/>
      <c r="AX3603" s="3"/>
      <c r="BK3603" s="23"/>
      <c r="BQ3603" s="25"/>
    </row>
    <row r="3604" spans="28:69" ht="16.5" customHeight="1" x14ac:dyDescent="0.3">
      <c r="AB3604" s="1"/>
      <c r="AC3604" s="1"/>
      <c r="AH3604" s="1"/>
      <c r="AI3604" s="1"/>
      <c r="AJ3604" s="1"/>
      <c r="AK3604" s="1"/>
      <c r="AL3604" s="2"/>
      <c r="AM3604" s="2"/>
      <c r="AN3604" s="22"/>
      <c r="AQ3604" s="1"/>
      <c r="AW3604" s="25"/>
      <c r="AX3604" s="3"/>
      <c r="BI3604" s="1"/>
      <c r="BJ3604" s="23"/>
      <c r="BK3604" s="23"/>
      <c r="BQ3604" s="25"/>
    </row>
    <row r="3605" spans="28:69" ht="16.5" customHeight="1" x14ac:dyDescent="0.3">
      <c r="AB3605" s="1"/>
      <c r="AH3605" s="1"/>
      <c r="AI3605" s="1"/>
      <c r="AJ3605" s="1"/>
      <c r="AK3605" s="1"/>
      <c r="AL3605" s="2"/>
      <c r="AM3605" s="2"/>
      <c r="AN3605" s="22"/>
      <c r="AW3605" s="25"/>
      <c r="AX3605" s="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H3608" s="1"/>
      <c r="AI3608" s="1"/>
      <c r="AJ3608" s="1"/>
      <c r="AK3608" s="1"/>
      <c r="AL3608" s="2"/>
      <c r="AM3608" s="2"/>
      <c r="AN3608" s="22"/>
      <c r="AW3608" s="25"/>
      <c r="AX3608" s="3"/>
      <c r="BK3608" s="23"/>
      <c r="BQ3608" s="25"/>
    </row>
    <row r="3609" spans="28:69" ht="16.5" customHeight="1" x14ac:dyDescent="0.3">
      <c r="AB3609" s="1"/>
      <c r="AC3609" s="1"/>
      <c r="AH3609" s="1"/>
      <c r="AI3609" s="1"/>
      <c r="AJ3609" s="1"/>
      <c r="AK3609" s="1"/>
      <c r="AL3609" s="2"/>
      <c r="AM3609" s="2"/>
      <c r="AN3609" s="22"/>
      <c r="AQ3609" s="1"/>
      <c r="AW3609" s="25"/>
      <c r="AX3609" s="3"/>
      <c r="BI3609" s="1"/>
      <c r="BJ3609" s="2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J3611" s="23"/>
      <c r="BK3611" s="23"/>
      <c r="BM3611" s="2"/>
      <c r="BQ3611" s="25"/>
    </row>
    <row r="3612" spans="28:69" ht="16.5" customHeight="1" x14ac:dyDescent="0.3">
      <c r="AB3612" s="1"/>
      <c r="AC3612" s="1"/>
      <c r="AH3612" s="1"/>
      <c r="AI3612" s="1"/>
      <c r="AJ3612" s="1"/>
      <c r="AK3612" s="1"/>
      <c r="AL3612" s="2"/>
      <c r="AM3612" s="2"/>
      <c r="AN3612" s="22"/>
      <c r="AQ3612" s="1"/>
      <c r="AW3612" s="25"/>
      <c r="AX3612" s="3"/>
      <c r="BI3612" s="1"/>
      <c r="BJ3612" s="23"/>
      <c r="BK3612" s="23"/>
      <c r="BM3612" s="2"/>
      <c r="BQ3612" s="25"/>
    </row>
    <row r="3613" spans="28:69" ht="16.5" customHeight="1" x14ac:dyDescent="0.3">
      <c r="AB3613" s="1"/>
      <c r="AH3613" s="1"/>
      <c r="AI3613" s="1"/>
      <c r="AJ3613" s="1"/>
      <c r="AK3613" s="1"/>
      <c r="AL3613" s="2"/>
      <c r="AM3613" s="2"/>
      <c r="AN3613" s="22"/>
      <c r="AW3613" s="25"/>
      <c r="AX3613" s="3"/>
      <c r="BJ3613" s="23"/>
      <c r="BK3613" s="23"/>
      <c r="BM3613" s="2"/>
      <c r="BQ3613" s="25"/>
    </row>
    <row r="3614" spans="28:69" ht="16.5" customHeight="1" x14ac:dyDescent="0.3">
      <c r="AB3614" s="1"/>
      <c r="AC3614" s="1"/>
      <c r="AH3614" s="1"/>
      <c r="AI3614" s="1"/>
      <c r="AJ3614" s="1"/>
      <c r="AK3614" s="1"/>
      <c r="AL3614" s="2"/>
      <c r="AM3614" s="2"/>
      <c r="AN3614" s="22"/>
      <c r="AQ3614" s="1"/>
      <c r="AW3614" s="25"/>
      <c r="AX3614" s="3"/>
      <c r="BI3614" s="1"/>
      <c r="BJ3614" s="23"/>
      <c r="BK3614" s="23"/>
      <c r="BM3614" s="2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H3616" s="1"/>
      <c r="AI3616" s="1"/>
      <c r="AJ3616" s="1"/>
      <c r="AK3616" s="1"/>
      <c r="AL3616" s="2"/>
      <c r="AM3616" s="2"/>
      <c r="AN3616" s="22"/>
      <c r="AW3616" s="25"/>
      <c r="AX3616" s="3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C3618" s="1"/>
      <c r="AH3618" s="1"/>
      <c r="AI3618" s="1"/>
      <c r="AJ3618" s="1"/>
      <c r="AK3618" s="1"/>
      <c r="AL3618" s="2"/>
      <c r="AM3618" s="2"/>
      <c r="AN3618" s="22"/>
      <c r="AQ3618" s="1"/>
      <c r="AW3618" s="25"/>
      <c r="AX3618" s="3"/>
      <c r="BI3618" s="1"/>
      <c r="BJ3618" s="23"/>
      <c r="BK3618" s="23"/>
      <c r="BM3618" s="2"/>
      <c r="BQ3618" s="25"/>
    </row>
    <row r="3619" spans="28:69" ht="16.5" customHeight="1" x14ac:dyDescent="0.3">
      <c r="AB3619" s="1"/>
      <c r="AC3619" s="1"/>
      <c r="AH3619" s="1"/>
      <c r="AI3619" s="1"/>
      <c r="AJ3619" s="1"/>
      <c r="AK3619" s="1"/>
      <c r="AL3619" s="2"/>
      <c r="AM3619" s="2"/>
      <c r="AN3619" s="22"/>
      <c r="AQ3619" s="1"/>
      <c r="AW3619" s="25"/>
      <c r="AX3619" s="2"/>
      <c r="BJ3619" s="23"/>
      <c r="BK3619" s="23"/>
      <c r="BM3619" s="2"/>
      <c r="BQ3619" s="25"/>
    </row>
    <row r="3620" spans="28:69" ht="16.5" customHeight="1" x14ac:dyDescent="0.3">
      <c r="AB3620" s="1"/>
      <c r="AC3620" s="1"/>
      <c r="AH3620" s="1"/>
      <c r="AI3620" s="1"/>
      <c r="AJ3620" s="1"/>
      <c r="AK3620" s="1"/>
      <c r="AL3620" s="2"/>
      <c r="AM3620" s="2"/>
      <c r="AN3620" s="22"/>
      <c r="AQ3620" s="1"/>
      <c r="AW3620" s="25"/>
      <c r="AX3620" s="2"/>
      <c r="BI3620" s="1"/>
      <c r="BJ3620" s="23"/>
      <c r="BK3620" s="23"/>
      <c r="BM3620" s="2"/>
    </row>
    <row r="3621" spans="28:69" ht="16.5" customHeight="1" x14ac:dyDescent="0.3">
      <c r="AB3621" s="1"/>
      <c r="AC3621" s="1"/>
      <c r="AH3621" s="1"/>
      <c r="AI3621" s="1"/>
      <c r="AJ3621" s="1"/>
      <c r="AK3621" s="1"/>
      <c r="AL3621" s="2"/>
      <c r="AM3621" s="2"/>
      <c r="AN3621" s="22"/>
      <c r="AQ3621" s="1"/>
      <c r="AW3621" s="25"/>
      <c r="AX3621" s="2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2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3"/>
      <c r="BI3623" s="1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J3624" s="23"/>
      <c r="BK3624" s="23"/>
      <c r="BM3624" s="2"/>
      <c r="BQ3624" s="25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H3626" s="1"/>
      <c r="AI3626" s="1"/>
      <c r="AJ3626" s="1"/>
      <c r="AK3626" s="1"/>
      <c r="AL3626" s="2"/>
      <c r="AM3626" s="2"/>
      <c r="AN3626" s="22"/>
      <c r="AW3626" s="25"/>
      <c r="BJ3626" s="23"/>
      <c r="BK3626" s="23"/>
      <c r="BM3626" s="2"/>
      <c r="BQ3626" s="25"/>
    </row>
    <row r="3627" spans="28:69" ht="16.5" customHeight="1" x14ac:dyDescent="0.3">
      <c r="AB3627" s="1"/>
      <c r="AH3627" s="1"/>
      <c r="AI3627" s="1"/>
      <c r="AJ3627" s="1"/>
      <c r="AK3627" s="1"/>
      <c r="AL3627" s="2"/>
      <c r="AM3627" s="2"/>
      <c r="AN3627" s="22"/>
      <c r="AW3627" s="25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BI3628" s="1"/>
      <c r="BJ3628" s="23"/>
      <c r="BK3628" s="23"/>
      <c r="BM3628" s="2"/>
      <c r="BQ3628" s="25"/>
    </row>
    <row r="3629" spans="28:69" ht="16.5" customHeight="1" x14ac:dyDescent="0.3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 x14ac:dyDescent="0.3">
      <c r="AB3630" s="1"/>
      <c r="AC3630" s="1"/>
      <c r="AH3630" s="1"/>
      <c r="AI3630" s="1"/>
      <c r="AJ3630" s="1"/>
      <c r="AK3630" s="1"/>
      <c r="AL3630" s="2"/>
      <c r="AM3630" s="2"/>
      <c r="AN3630" s="22"/>
      <c r="AQ3630" s="1"/>
      <c r="AW3630" s="25"/>
      <c r="AX3630" s="2"/>
      <c r="BJ3630" s="23"/>
      <c r="BK3630" s="23"/>
      <c r="BM3630" s="2"/>
      <c r="BQ3630" s="25"/>
    </row>
    <row r="3631" spans="28:69" ht="16.5" customHeight="1" x14ac:dyDescent="0.3">
      <c r="AB3631" s="1"/>
      <c r="AC3631" s="1"/>
      <c r="AH3631" s="1"/>
      <c r="AI3631" s="1"/>
      <c r="AJ3631" s="1"/>
      <c r="AK3631" s="1"/>
      <c r="AL3631" s="2"/>
      <c r="AM3631" s="2"/>
      <c r="AN3631" s="22"/>
      <c r="AQ3631" s="1"/>
      <c r="AW3631" s="25"/>
      <c r="BI3631" s="1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AX3632" s="2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I3633" s="1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AX3635" s="2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BJ3638" s="23"/>
      <c r="BK3638" s="23"/>
      <c r="BM3638" s="2"/>
      <c r="BQ3638" s="25"/>
    </row>
    <row r="3639" spans="28:69" ht="16.5" customHeight="1" x14ac:dyDescent="0.3">
      <c r="AB3639" s="1"/>
      <c r="AH3639" s="1"/>
      <c r="AI3639" s="1"/>
      <c r="AJ3639" s="1"/>
      <c r="AK3639" s="1"/>
      <c r="AL3639" s="2"/>
      <c r="AM3639" s="2"/>
      <c r="AN3639" s="22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C3643" s="1"/>
      <c r="AH3643" s="1"/>
      <c r="AI3643" s="1"/>
      <c r="AJ3643" s="1"/>
      <c r="AK3643" s="1"/>
      <c r="AL3643" s="2"/>
      <c r="AM3643" s="2"/>
      <c r="AN3643" s="22"/>
      <c r="AQ3643" s="1"/>
      <c r="AW3643" s="25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AX3644" s="2"/>
      <c r="BJ3644" s="23"/>
      <c r="BK3644" s="23"/>
      <c r="BM3644" s="2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K3645" s="23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K3646" s="23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AX3647" s="2"/>
      <c r="BK3647" s="23"/>
    </row>
    <row r="3648" spans="28:69" ht="16.5" customHeight="1" x14ac:dyDescent="0.3"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BK3648" s="23"/>
    </row>
    <row r="3649" spans="28:63" ht="16.5" customHeight="1" x14ac:dyDescent="0.3">
      <c r="AB3649" s="1"/>
      <c r="AH3649" s="1"/>
      <c r="AI3649" s="1"/>
      <c r="AJ3649" s="1"/>
      <c r="AK3649" s="1"/>
      <c r="AL3649" s="2"/>
      <c r="AM3649" s="2"/>
      <c r="AN3649" s="22"/>
      <c r="AW3649" s="25"/>
      <c r="AX3649" s="2"/>
      <c r="BK3649" s="23"/>
    </row>
    <row r="3650" spans="28:63" ht="16.5" customHeight="1" x14ac:dyDescent="0.3"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H3651" s="1"/>
      <c r="AI3651" s="1"/>
      <c r="AJ3651" s="1"/>
      <c r="AK3651" s="1"/>
      <c r="AL3651" s="2"/>
      <c r="AM3651" s="2"/>
      <c r="AN3651" s="22"/>
      <c r="BK3651" s="23"/>
    </row>
    <row r="3652" spans="28:63" ht="16.5" customHeight="1" x14ac:dyDescent="0.3">
      <c r="AH3652" s="1"/>
      <c r="AI3652" s="1"/>
      <c r="AJ3652" s="1"/>
      <c r="AK3652" s="1"/>
      <c r="AL3652" s="2"/>
      <c r="AM3652" s="2"/>
      <c r="AN3652" s="22"/>
      <c r="BK3652" s="23"/>
    </row>
    <row r="3653" spans="28:63" ht="16.5" customHeight="1" x14ac:dyDescent="0.3">
      <c r="AH3653" s="1"/>
      <c r="AI3653" s="1"/>
      <c r="AJ3653" s="1"/>
      <c r="AK3653" s="1"/>
      <c r="AL3653" s="2"/>
      <c r="AM3653" s="2"/>
      <c r="AN3653" s="22"/>
      <c r="BK3653" s="23"/>
    </row>
    <row r="3654" spans="28:63" ht="16.5" customHeight="1" x14ac:dyDescent="0.3">
      <c r="AH3654" s="1"/>
      <c r="AI3654" s="1"/>
      <c r="AJ3654" s="1"/>
      <c r="AK3654" s="1"/>
      <c r="AL3654" s="2"/>
      <c r="AM3654" s="2"/>
      <c r="AN3654" s="22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AW3655" s="25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28:69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28:69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28:69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28:69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28:69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28:69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28:69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28:69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28:69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28:69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28:69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28:69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28:69" ht="16.5" customHeight="1" x14ac:dyDescent="0.3">
      <c r="AB3677" s="1"/>
      <c r="AH3677" s="1"/>
      <c r="AI3677" s="1"/>
      <c r="AJ3677" s="1"/>
      <c r="AK3677" s="1"/>
      <c r="AL3677" s="2"/>
      <c r="AM3677" s="2"/>
      <c r="AN3677" s="22"/>
      <c r="AW3677" s="25"/>
      <c r="AX3677" s="2"/>
      <c r="BK3677" s="23"/>
      <c r="BQ3677" s="25"/>
    </row>
    <row r="3678" spans="28:69" ht="16.5" customHeight="1" x14ac:dyDescent="0.3">
      <c r="AB3678" s="1"/>
      <c r="AH3678" s="1"/>
      <c r="AI3678" s="1"/>
      <c r="AJ3678" s="1"/>
      <c r="AK3678" s="1"/>
      <c r="AL3678" s="2"/>
      <c r="AM3678" s="2"/>
      <c r="AN3678" s="22"/>
      <c r="AW3678" s="25"/>
      <c r="AX3678" s="2"/>
      <c r="BK3678" s="23"/>
    </row>
    <row r="3679" spans="28:69" ht="16.5" customHeight="1" x14ac:dyDescent="0.3">
      <c r="AH3679" s="1"/>
      <c r="AI3679" s="1"/>
      <c r="AJ3679" s="1"/>
      <c r="AK3679" s="1"/>
      <c r="AL3679" s="2"/>
      <c r="AM3679" s="2"/>
      <c r="AN3679" s="22"/>
      <c r="AW3679" s="25"/>
      <c r="BK3679" s="23"/>
    </row>
    <row r="3680" spans="28:69" ht="16.5" customHeight="1" x14ac:dyDescent="0.3">
      <c r="AH3680" s="1"/>
      <c r="AI3680" s="1"/>
      <c r="AJ3680" s="1"/>
      <c r="AK3680" s="1"/>
      <c r="AL3680" s="2"/>
      <c r="AM3680" s="2"/>
      <c r="AN3680" s="22"/>
      <c r="BK3680" s="23"/>
    </row>
    <row r="3681" spans="34:63" ht="16.5" customHeight="1" x14ac:dyDescent="0.3">
      <c r="AH3681" s="1"/>
      <c r="AI3681" s="1"/>
      <c r="AJ3681" s="1"/>
      <c r="AK3681" s="1"/>
      <c r="AL3681" s="2"/>
      <c r="AM3681" s="2"/>
      <c r="AN3681" s="22"/>
      <c r="BK3681" s="23"/>
    </row>
    <row r="3682" spans="34:63" ht="16.5" customHeight="1" x14ac:dyDescent="0.3">
      <c r="AH3682" s="1"/>
      <c r="AI3682" s="1"/>
      <c r="AJ3682" s="1"/>
      <c r="AK3682" s="1"/>
      <c r="AL3682" s="2"/>
      <c r="AM3682" s="2"/>
      <c r="AN3682" s="22"/>
      <c r="BK3682" s="23"/>
    </row>
    <row r="3683" spans="34:63" ht="16.5" customHeight="1" x14ac:dyDescent="0.3">
      <c r="AH3683" s="1"/>
      <c r="AI3683" s="1"/>
      <c r="AJ3683" s="1"/>
      <c r="AK3683" s="1"/>
      <c r="AL3683" s="2"/>
      <c r="AM3683" s="2"/>
      <c r="AN3683" s="22"/>
      <c r="BK3683" s="23"/>
    </row>
    <row r="3684" spans="34:63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34:63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34:63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34:63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34:63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34:63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34:63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34:63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34:63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34:63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34:63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34:63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34:63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28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28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28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28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28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28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28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28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28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28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28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28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28:63" ht="16.5" customHeight="1" x14ac:dyDescent="0.3">
      <c r="AB3741" s="1"/>
      <c r="AH3741" s="1"/>
      <c r="AI3741" s="1"/>
      <c r="AJ3741" s="1"/>
      <c r="AK3741" s="1"/>
      <c r="AL3741" s="2"/>
      <c r="AM3741" s="2"/>
      <c r="AN3741" s="22"/>
      <c r="BK3741" s="23"/>
    </row>
    <row r="3742" spans="28:63" ht="16.5" customHeight="1" x14ac:dyDescent="0.3">
      <c r="AC3742" s="1"/>
      <c r="AH3742" s="1"/>
      <c r="AI3742" s="1"/>
      <c r="AJ3742" s="1"/>
      <c r="AK3742" s="1"/>
      <c r="AL3742" s="2"/>
      <c r="AM3742" s="2"/>
      <c r="AN3742" s="22"/>
      <c r="AQ3742" s="1"/>
      <c r="BI3742" s="1"/>
      <c r="BJ3742" s="23"/>
      <c r="BK3742" s="23"/>
    </row>
    <row r="3743" spans="28:63" ht="16.5" customHeight="1" x14ac:dyDescent="0.3">
      <c r="AH3743" s="1"/>
      <c r="AI3743" s="1"/>
      <c r="AJ3743" s="1"/>
      <c r="AK3743" s="1"/>
      <c r="AL3743" s="2"/>
      <c r="AM3743" s="2"/>
      <c r="AN3743" s="22"/>
      <c r="BJ3743" s="23"/>
      <c r="BK3743" s="23"/>
    </row>
    <row r="3744" spans="28:63" ht="16.5" customHeight="1" x14ac:dyDescent="0.3">
      <c r="AH3744" s="1"/>
      <c r="AI3744" s="1"/>
      <c r="AJ3744" s="1"/>
      <c r="AK3744" s="1"/>
      <c r="AL3744" s="2"/>
      <c r="AM3744" s="2"/>
      <c r="AN3744" s="22"/>
      <c r="BJ3744" s="23"/>
      <c r="BK3744" s="23"/>
    </row>
    <row r="3745" spans="28:63" ht="16.5" customHeight="1" x14ac:dyDescent="0.3">
      <c r="AH3745" s="1"/>
      <c r="AI3745" s="1"/>
      <c r="AJ3745" s="1"/>
      <c r="AK3745" s="1"/>
      <c r="AL3745" s="2"/>
      <c r="AM3745" s="2"/>
      <c r="AN3745" s="22"/>
      <c r="BJ3745" s="23"/>
      <c r="BK3745" s="23"/>
    </row>
    <row r="3746" spans="28:63" ht="16.5" customHeight="1" x14ac:dyDescent="0.3">
      <c r="AH3746" s="1"/>
      <c r="AI3746" s="1"/>
      <c r="AJ3746" s="1"/>
      <c r="AK3746" s="1"/>
      <c r="AL3746" s="2"/>
      <c r="AM3746" s="2"/>
      <c r="AN3746" s="22"/>
      <c r="BK3746" s="23"/>
    </row>
    <row r="3747" spans="28:63" ht="16.5" customHeight="1" x14ac:dyDescent="0.3">
      <c r="AB3747" s="1"/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H3751" s="1"/>
      <c r="AI3751" s="1"/>
      <c r="AJ3751" s="1"/>
      <c r="AK3751" s="1"/>
      <c r="AL3751" s="2"/>
      <c r="AM3751" s="2"/>
      <c r="AN3751" s="22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AW3786" s="25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AW3787" s="25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J3855" s="23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J3856" s="23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J3857" s="23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28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28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28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28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28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28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28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28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28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28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28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28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28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28:63" ht="16.5" customHeight="1" x14ac:dyDescent="0.3">
      <c r="AB3934" s="1"/>
      <c r="AH3934" s="1"/>
      <c r="AI3934" s="1"/>
      <c r="AJ3934" s="1"/>
      <c r="AK3934" s="1"/>
      <c r="AL3934" s="2"/>
      <c r="AM3934" s="2"/>
      <c r="AN3934" s="22"/>
      <c r="AW3934" s="25"/>
      <c r="AX3934" s="3"/>
      <c r="BK3934" s="23"/>
    </row>
    <row r="3935" spans="28:63" ht="16.5" customHeight="1" x14ac:dyDescent="0.3">
      <c r="AB3935" s="1"/>
      <c r="AH3935" s="1"/>
      <c r="AI3935" s="1"/>
      <c r="AJ3935" s="1"/>
      <c r="AK3935" s="1"/>
      <c r="AL3935" s="2"/>
      <c r="AM3935" s="2"/>
      <c r="AN3935" s="22"/>
      <c r="AW3935" s="25"/>
      <c r="BK3935" s="23"/>
    </row>
    <row r="3936" spans="28:63" ht="16.5" customHeight="1" x14ac:dyDescent="0.3">
      <c r="AB3936" s="1"/>
      <c r="AH3936" s="1"/>
      <c r="AI3936" s="1"/>
      <c r="AJ3936" s="1"/>
      <c r="AK3936" s="1"/>
      <c r="AL3936" s="2"/>
      <c r="AM3936" s="2"/>
      <c r="AN3936" s="22"/>
      <c r="AW3936" s="25"/>
      <c r="BK3936" s="23"/>
    </row>
    <row r="3937" spans="29:63" ht="16.5" customHeight="1" x14ac:dyDescent="0.3">
      <c r="AH3937" s="1"/>
      <c r="AI3937" s="1"/>
      <c r="AJ3937" s="1"/>
      <c r="AK3937" s="1"/>
      <c r="AL3937" s="2"/>
      <c r="AM3937" s="2"/>
      <c r="AN3937" s="22"/>
      <c r="BK3937" s="23"/>
    </row>
    <row r="3938" spans="29:63" ht="16.5" customHeight="1" x14ac:dyDescent="0.3">
      <c r="AH3938" s="1"/>
      <c r="AI3938" s="1"/>
      <c r="AJ3938" s="1"/>
      <c r="AK3938" s="1"/>
      <c r="AL3938" s="2"/>
      <c r="AM3938" s="2"/>
      <c r="AN3938" s="22"/>
      <c r="BK3938" s="23"/>
    </row>
    <row r="3939" spans="29:63" ht="16.5" customHeight="1" x14ac:dyDescent="0.3">
      <c r="AH3939" s="1"/>
      <c r="AI3939" s="1"/>
      <c r="AJ3939" s="1"/>
      <c r="AK3939" s="1"/>
      <c r="AL3939" s="2"/>
      <c r="AM3939" s="2"/>
      <c r="AN3939" s="22"/>
      <c r="BK3939" s="23"/>
    </row>
    <row r="3940" spans="29:63" ht="16.5" customHeight="1" x14ac:dyDescent="0.3">
      <c r="AH3940" s="1"/>
      <c r="AI3940" s="1"/>
      <c r="AJ3940" s="1"/>
      <c r="AK3940" s="1"/>
      <c r="AL3940" s="2"/>
      <c r="AM3940" s="2"/>
      <c r="AN3940" s="22"/>
      <c r="BK3940" s="23"/>
    </row>
    <row r="3941" spans="29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9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9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9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9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9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9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9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9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9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9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9:63" ht="16.5" customHeight="1" x14ac:dyDescent="0.3">
      <c r="AC3952" s="1"/>
      <c r="AH3952" s="1"/>
      <c r="AI3952" s="1"/>
      <c r="AJ3952" s="1"/>
      <c r="AK3952" s="1"/>
      <c r="AL3952" s="2"/>
      <c r="AM3952" s="2"/>
      <c r="AN3952" s="22"/>
      <c r="AQ3952" s="1"/>
      <c r="AW3952" s="25"/>
      <c r="AX3952" s="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B3954" s="1"/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B3955" s="1"/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H3956" s="1"/>
      <c r="AI3956" s="1"/>
      <c r="AJ3956" s="1"/>
      <c r="AK3956" s="1"/>
      <c r="AL3956" s="2"/>
      <c r="AM3956" s="2"/>
      <c r="AN3956" s="22"/>
      <c r="BK3956" s="23"/>
    </row>
    <row r="3957" spans="28:63" ht="16.5" customHeight="1" x14ac:dyDescent="0.3"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B4069" s="1"/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B4070" s="1"/>
      <c r="AC4070" s="1"/>
      <c r="AH4070" s="1"/>
      <c r="AI4070" s="1"/>
      <c r="AJ4070" s="1"/>
      <c r="AK4070" s="1"/>
      <c r="AL4070" s="2"/>
      <c r="AM4070" s="2"/>
      <c r="AN4070" s="22"/>
      <c r="AQ4070" s="1"/>
      <c r="BK4070" s="23"/>
    </row>
    <row r="4071" spans="28:63" ht="16.5" customHeight="1" x14ac:dyDescent="0.3">
      <c r="AB4071" s="1"/>
      <c r="AC4071" s="1"/>
      <c r="AH4071" s="1"/>
      <c r="AI4071" s="1"/>
      <c r="AJ4071" s="1"/>
      <c r="AK4071" s="1"/>
      <c r="AL4071" s="2"/>
      <c r="AM4071" s="2"/>
      <c r="AN4071" s="22"/>
      <c r="AQ4071" s="1"/>
      <c r="BK4071" s="23"/>
    </row>
    <row r="4072" spans="28:63" ht="16.5" customHeight="1" x14ac:dyDescent="0.3">
      <c r="AB4072" s="1"/>
      <c r="AH4072" s="1"/>
      <c r="AI4072" s="1"/>
      <c r="AJ4072" s="1"/>
      <c r="AK4072" s="1"/>
      <c r="AL4072" s="2"/>
      <c r="AM4072" s="2"/>
      <c r="AN4072" s="22"/>
      <c r="AW4072" s="25"/>
      <c r="AX4072" s="3"/>
      <c r="BK4072" s="23"/>
    </row>
    <row r="4073" spans="28:63" ht="16.5" customHeight="1" x14ac:dyDescent="0.3">
      <c r="AB4073" s="1"/>
      <c r="AH4073" s="1"/>
      <c r="AI4073" s="1"/>
      <c r="AJ4073" s="1"/>
      <c r="AK4073" s="1"/>
      <c r="AL4073" s="2"/>
      <c r="AM4073" s="2"/>
      <c r="AN4073" s="22"/>
      <c r="AW4073" s="25"/>
      <c r="AX4073" s="3"/>
      <c r="BK4073" s="23"/>
    </row>
    <row r="4074" spans="28:63" ht="16.5" customHeight="1" x14ac:dyDescent="0.3">
      <c r="AB4074" s="1"/>
      <c r="AH4074" s="1"/>
      <c r="AI4074" s="1"/>
      <c r="AJ4074" s="1"/>
      <c r="AK4074" s="1"/>
      <c r="AL4074" s="2"/>
      <c r="AM4074" s="2"/>
      <c r="AN4074" s="22"/>
      <c r="AW4074" s="25"/>
      <c r="AX4074" s="3"/>
      <c r="BK4074" s="23"/>
    </row>
    <row r="4075" spans="28:63" ht="16.5" customHeight="1" x14ac:dyDescent="0.3">
      <c r="AB4075" s="1"/>
      <c r="AH4075" s="1"/>
      <c r="AI4075" s="1"/>
      <c r="AJ4075" s="1"/>
      <c r="AK4075" s="1"/>
      <c r="AL4075" s="2"/>
      <c r="AM4075" s="2"/>
      <c r="AN4075" s="22"/>
      <c r="AW4075" s="25"/>
      <c r="AX4075" s="3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H4080" s="1"/>
      <c r="AI4080" s="1"/>
      <c r="AJ4080" s="1"/>
      <c r="AK4080" s="1"/>
      <c r="AL4080" s="2"/>
      <c r="AM4080" s="2"/>
      <c r="AN4080" s="22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 x14ac:dyDescent="0.3">
      <c r="AB4084" s="1"/>
      <c r="AH4084" s="1"/>
      <c r="AI4084" s="1"/>
      <c r="AJ4084" s="1"/>
      <c r="AK4084" s="1"/>
      <c r="AL4084" s="2"/>
      <c r="AM4084" s="2"/>
      <c r="AN4084" s="22"/>
      <c r="AW4084" s="25"/>
      <c r="AX4084" s="3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AW4085" s="25"/>
      <c r="AX4085" s="3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H4098" s="1"/>
      <c r="AI4098" s="1"/>
      <c r="AJ4098" s="1"/>
      <c r="AK4098" s="1"/>
      <c r="AL4098" s="2"/>
      <c r="AM4098" s="2"/>
      <c r="AN4098" s="22"/>
      <c r="BK4098" s="23"/>
    </row>
    <row r="4099" spans="28:63" ht="16.5" customHeight="1" x14ac:dyDescent="0.3">
      <c r="AH4099" s="1"/>
      <c r="AI4099" s="1"/>
      <c r="AJ4099" s="1"/>
      <c r="AK4099" s="1"/>
      <c r="AL4099" s="2"/>
      <c r="AM4099" s="2"/>
      <c r="AN4099" s="22"/>
      <c r="BK4099" s="23"/>
    </row>
    <row r="4100" spans="28:63" ht="16.5" customHeight="1" x14ac:dyDescent="0.3">
      <c r="AH4100" s="1"/>
      <c r="AI4100" s="1"/>
      <c r="AJ4100" s="1"/>
      <c r="AK4100" s="1"/>
      <c r="AL4100" s="2"/>
      <c r="AM4100" s="2"/>
      <c r="AN4100" s="22"/>
      <c r="BJ4100" s="23"/>
      <c r="BK4100" s="23"/>
    </row>
    <row r="4101" spans="28:63" ht="16.5" customHeight="1" x14ac:dyDescent="0.3">
      <c r="AH4101" s="1"/>
      <c r="AI4101" s="1"/>
      <c r="AJ4101" s="1"/>
      <c r="AK4101" s="1"/>
      <c r="AL4101" s="2"/>
      <c r="AM4101" s="2"/>
      <c r="AN4101" s="22"/>
      <c r="BJ4101" s="23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J4102" s="23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J4103" s="23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C4105" s="1"/>
      <c r="AH4105" s="1"/>
      <c r="AI4105" s="1"/>
      <c r="AJ4105" s="1"/>
      <c r="AK4105" s="1"/>
      <c r="AL4105" s="2"/>
      <c r="AM4105" s="2"/>
      <c r="AN4105" s="22"/>
      <c r="AQ4105" s="1"/>
      <c r="BI4105" s="1"/>
      <c r="BJ4105" s="23"/>
      <c r="BK4105" s="23"/>
    </row>
    <row r="4106" spans="28:63" ht="16.5" customHeight="1" x14ac:dyDescent="0.3">
      <c r="AC4106" s="1"/>
      <c r="AH4106" s="1"/>
      <c r="AI4106" s="1"/>
      <c r="AJ4106" s="1"/>
      <c r="AK4106" s="1"/>
      <c r="AL4106" s="2"/>
      <c r="AM4106" s="2"/>
      <c r="AN4106" s="22"/>
      <c r="AQ4106" s="1"/>
      <c r="BI4106" s="1"/>
      <c r="BJ4106" s="23"/>
      <c r="BK4106" s="23"/>
    </row>
    <row r="4107" spans="28:63" ht="16.5" customHeight="1" x14ac:dyDescent="0.3">
      <c r="AC4107" s="1"/>
      <c r="AH4107" s="1"/>
      <c r="AI4107" s="1"/>
      <c r="AJ4107" s="1"/>
      <c r="AK4107" s="1"/>
      <c r="AL4107" s="2"/>
      <c r="AM4107" s="2"/>
      <c r="AN4107" s="22"/>
      <c r="AQ4107" s="1"/>
      <c r="BI4107" s="1"/>
      <c r="BJ4107" s="23"/>
      <c r="BK4107" s="23"/>
    </row>
    <row r="4108" spans="28:63" ht="16.5" customHeight="1" x14ac:dyDescent="0.3">
      <c r="AC4108" s="1"/>
      <c r="AH4108" s="1"/>
      <c r="AI4108" s="1"/>
      <c r="AJ4108" s="1"/>
      <c r="AK4108" s="1"/>
      <c r="AL4108" s="2"/>
      <c r="AM4108" s="2"/>
      <c r="AN4108" s="22"/>
      <c r="AQ4108" s="1"/>
      <c r="BI4108" s="1"/>
      <c r="BJ4108" s="23"/>
      <c r="BK4108" s="23"/>
    </row>
    <row r="4109" spans="28:63" ht="16.5" customHeight="1" x14ac:dyDescent="0.3">
      <c r="AH4109" s="1"/>
      <c r="AI4109" s="1"/>
      <c r="AJ4109" s="1"/>
      <c r="AK4109" s="1"/>
      <c r="AL4109" s="2"/>
      <c r="AM4109" s="2"/>
      <c r="AN4109" s="22"/>
      <c r="BJ4109" s="23"/>
      <c r="BK4109" s="23"/>
    </row>
    <row r="4110" spans="28:63" ht="16.5" customHeight="1" x14ac:dyDescent="0.3">
      <c r="AH4110" s="1"/>
      <c r="AI4110" s="1"/>
      <c r="AJ4110" s="1"/>
      <c r="AK4110" s="1"/>
      <c r="AL4110" s="2"/>
      <c r="AM4110" s="2"/>
      <c r="AN4110" s="22"/>
      <c r="BJ4110" s="23"/>
      <c r="BK4110" s="23"/>
    </row>
    <row r="4111" spans="28:63" ht="16.5" customHeight="1" x14ac:dyDescent="0.3">
      <c r="AB4111" s="1"/>
      <c r="AH4111" s="1"/>
      <c r="AI4111" s="1"/>
      <c r="AJ4111" s="1"/>
      <c r="AK4111" s="1"/>
      <c r="AL4111" s="2"/>
      <c r="AM4111" s="2"/>
      <c r="AN4111" s="22"/>
      <c r="AW4111" s="25"/>
      <c r="AX4111" s="3"/>
      <c r="BK4111" s="23"/>
    </row>
    <row r="4112" spans="28:63" ht="16.5" customHeight="1" x14ac:dyDescent="0.3">
      <c r="AB4112" s="1"/>
      <c r="AH4112" s="1"/>
      <c r="AI4112" s="1"/>
      <c r="AJ4112" s="1"/>
      <c r="AK4112" s="1"/>
      <c r="AL4112" s="2"/>
      <c r="AM4112" s="2"/>
      <c r="AN4112" s="22"/>
      <c r="AW4112" s="25"/>
      <c r="AX4112" s="3"/>
      <c r="BK4112" s="23"/>
    </row>
    <row r="4113" spans="27:63" ht="16.5" customHeight="1" x14ac:dyDescent="0.3">
      <c r="AB4113" s="1"/>
      <c r="AH4113" s="1"/>
      <c r="AI4113" s="1"/>
      <c r="AJ4113" s="1"/>
      <c r="AK4113" s="1"/>
      <c r="AL4113" s="2"/>
      <c r="AM4113" s="2"/>
      <c r="AN4113" s="22"/>
      <c r="AW4113" s="25"/>
      <c r="AX4113" s="3"/>
      <c r="BK4113" s="23"/>
    </row>
    <row r="4114" spans="27:63" ht="16.5" customHeight="1" x14ac:dyDescent="0.3">
      <c r="AB4114" s="1"/>
      <c r="AH4114" s="1"/>
      <c r="AI4114" s="1"/>
      <c r="AJ4114" s="1"/>
      <c r="AK4114" s="1"/>
      <c r="AL4114" s="2"/>
      <c r="AM4114" s="2"/>
      <c r="AN4114" s="22"/>
      <c r="AW4114" s="25"/>
      <c r="AX4114" s="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C4123" s="1"/>
      <c r="AH4123" s="1"/>
      <c r="AI4123" s="1"/>
      <c r="AJ4123" s="1"/>
      <c r="AK4123" s="1"/>
      <c r="AL4123" s="2"/>
      <c r="AM4123" s="2"/>
      <c r="AN4123" s="22"/>
      <c r="AQ4123" s="1"/>
      <c r="BI4123" s="1"/>
      <c r="BJ4123" s="23"/>
      <c r="BK4123" s="23"/>
    </row>
    <row r="4124" spans="27:63" ht="16.5" customHeight="1" x14ac:dyDescent="0.3">
      <c r="AA4124" s="1"/>
      <c r="AH4124" s="1"/>
      <c r="AI4124" s="1"/>
      <c r="AJ4124" s="1"/>
      <c r="AK4124" s="1"/>
      <c r="AL4124" s="2"/>
      <c r="AM4124" s="2"/>
      <c r="AN4124" s="22"/>
      <c r="BJ4124" s="23"/>
      <c r="BK4124" s="23"/>
    </row>
    <row r="4125" spans="27:63" ht="16.5" customHeight="1" x14ac:dyDescent="0.3">
      <c r="AH4125" s="1"/>
      <c r="AI4125" s="1"/>
      <c r="AJ4125" s="1"/>
      <c r="AK4125" s="1"/>
      <c r="AL4125" s="2"/>
      <c r="AM4125" s="2"/>
      <c r="AN4125" s="22"/>
      <c r="BJ4125" s="23"/>
      <c r="BK4125" s="23"/>
    </row>
    <row r="4126" spans="27:63" ht="16.5" customHeight="1" x14ac:dyDescent="0.3">
      <c r="AH4126" s="1"/>
      <c r="AI4126" s="1"/>
      <c r="AJ4126" s="1"/>
      <c r="AK4126" s="1"/>
      <c r="AL4126" s="2"/>
      <c r="AM4126" s="2"/>
      <c r="AN4126" s="22"/>
      <c r="BJ4126" s="23"/>
      <c r="BK4126" s="23"/>
    </row>
    <row r="4127" spans="27:63" ht="16.5" customHeight="1" x14ac:dyDescent="0.3">
      <c r="AH4127" s="1"/>
      <c r="AI4127" s="1"/>
      <c r="AJ4127" s="1"/>
      <c r="AK4127" s="1"/>
      <c r="AL4127" s="2"/>
      <c r="AM4127" s="2"/>
      <c r="AN4127" s="22"/>
      <c r="BK4127" s="23"/>
    </row>
    <row r="4128" spans="27:63" ht="16.5" customHeight="1" x14ac:dyDescent="0.3">
      <c r="AH4128" s="1"/>
      <c r="AI4128" s="1"/>
      <c r="AJ4128" s="1"/>
      <c r="AK4128" s="1"/>
      <c r="AL4128" s="2"/>
      <c r="AM4128" s="2"/>
      <c r="AN4128" s="22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AW4129" s="25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AW4130" s="25"/>
      <c r="BJ4130" s="23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J4131" s="23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BJ4132" s="23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BJ4133" s="23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B4147" s="1"/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B4164" s="1"/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B4179" s="1"/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B4180" s="1"/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B4191" s="1"/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B4192" s="1"/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B4193" s="1"/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C4198" s="1"/>
      <c r="AH4198" s="1"/>
      <c r="AI4198" s="1"/>
      <c r="AJ4198" s="1"/>
      <c r="AK4198" s="1"/>
      <c r="AL4198" s="2"/>
      <c r="AM4198" s="2"/>
      <c r="AN4198" s="22"/>
      <c r="AQ4198" s="1"/>
      <c r="AW4198" s="25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K4200" s="23"/>
    </row>
    <row r="4201" spans="28:63" ht="16.5" customHeight="1" x14ac:dyDescent="0.3">
      <c r="AB4201" s="1"/>
      <c r="AH4201" s="1"/>
      <c r="AI4201" s="1"/>
      <c r="AJ4201" s="1"/>
      <c r="AK4201" s="1"/>
      <c r="AL4201" s="2"/>
      <c r="AM4201" s="2"/>
      <c r="AN4201" s="22"/>
      <c r="BK4201" s="23"/>
    </row>
    <row r="4202" spans="28:63" ht="16.5" customHeight="1" x14ac:dyDescent="0.3">
      <c r="AC4202" s="1"/>
      <c r="AH4202" s="1"/>
      <c r="AI4202" s="1"/>
      <c r="AJ4202" s="1"/>
      <c r="AK4202" s="1"/>
      <c r="AL4202" s="2"/>
      <c r="AM4202" s="2"/>
      <c r="AN4202" s="22"/>
      <c r="AQ4202" s="1"/>
      <c r="AW4202" s="25"/>
      <c r="AX4202" s="2"/>
      <c r="BK4202" s="23"/>
    </row>
    <row r="4203" spans="28:63" ht="16.5" customHeight="1" x14ac:dyDescent="0.3">
      <c r="AC4203" s="1"/>
      <c r="AH4203" s="1"/>
      <c r="AI4203" s="1"/>
      <c r="AJ4203" s="1"/>
      <c r="AK4203" s="1"/>
      <c r="AL4203" s="2"/>
      <c r="AM4203" s="2"/>
      <c r="AN4203" s="22"/>
      <c r="AQ4203" s="1"/>
      <c r="AW4203" s="25"/>
      <c r="AX4203" s="2"/>
      <c r="BK4203" s="23"/>
    </row>
    <row r="4204" spans="28:63" ht="16.5" customHeight="1" x14ac:dyDescent="0.3">
      <c r="AC4204" s="1"/>
      <c r="AH4204" s="1"/>
      <c r="AI4204" s="1"/>
      <c r="AJ4204" s="1"/>
      <c r="AK4204" s="1"/>
      <c r="AL4204" s="2"/>
      <c r="AM4204" s="2"/>
      <c r="AN4204" s="22"/>
      <c r="AQ4204" s="1"/>
      <c r="AW4204" s="25"/>
      <c r="BK4204" s="23"/>
    </row>
    <row r="4205" spans="28:63" ht="16.5" customHeight="1" x14ac:dyDescent="0.3"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 x14ac:dyDescent="0.3">
      <c r="AH4206" s="1"/>
      <c r="AI4206" s="1"/>
      <c r="AJ4206" s="1"/>
      <c r="AK4206" s="1"/>
      <c r="AL4206" s="2"/>
      <c r="AM4206" s="2"/>
      <c r="AN4206" s="22"/>
      <c r="BK4206" s="23"/>
    </row>
    <row r="4207" spans="28:63" ht="16.5" customHeight="1" x14ac:dyDescent="0.3">
      <c r="AH4207" s="1"/>
      <c r="AI4207" s="1"/>
      <c r="AJ4207" s="1"/>
      <c r="AK4207" s="1"/>
      <c r="AL4207" s="2"/>
      <c r="AM4207" s="2"/>
      <c r="AN4207" s="22"/>
      <c r="BK4207" s="23"/>
    </row>
    <row r="4208" spans="28:63" ht="16.5" customHeight="1" x14ac:dyDescent="0.3">
      <c r="AH4208" s="1"/>
      <c r="AI4208" s="1"/>
      <c r="AJ4208" s="1"/>
      <c r="AK4208" s="1"/>
      <c r="AL4208" s="2"/>
      <c r="AM4208" s="2"/>
      <c r="AN4208" s="22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C4260" s="1"/>
      <c r="AH4260" s="1"/>
      <c r="AI4260" s="1"/>
      <c r="AJ4260" s="1"/>
      <c r="AK4260" s="1"/>
      <c r="AL4260" s="2"/>
      <c r="AM4260" s="2"/>
      <c r="AN4260" s="22"/>
      <c r="AQ4260" s="1"/>
      <c r="AW4260" s="25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B4262" s="1"/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B4263" s="1"/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B4264" s="1"/>
      <c r="AH4264" s="1"/>
      <c r="AI4264" s="1"/>
      <c r="AJ4264" s="1"/>
      <c r="AK4264" s="1"/>
      <c r="AL4264" s="2"/>
      <c r="AM4264" s="2"/>
      <c r="AN4264" s="22"/>
      <c r="BK4264" s="23"/>
    </row>
    <row r="4265" spans="28:63" ht="16.5" customHeight="1" x14ac:dyDescent="0.3"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A4343" s="1"/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B4372" s="1"/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B4373" s="1"/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B4374" s="1"/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B4375" s="1"/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AW4378" s="25"/>
      <c r="AX4378" s="3"/>
      <c r="BK4378" s="23"/>
    </row>
    <row r="4379" spans="28:63" ht="16.5" customHeight="1" x14ac:dyDescent="0.3">
      <c r="AH4379" s="1"/>
      <c r="AI4379" s="1"/>
      <c r="AJ4379" s="1"/>
      <c r="AK4379" s="1"/>
      <c r="AL4379" s="2"/>
      <c r="AM4379" s="2"/>
      <c r="AN4379" s="22"/>
      <c r="BJ4379" s="23"/>
      <c r="BK4379" s="23"/>
    </row>
    <row r="4380" spans="28:63" ht="16.5" customHeight="1" x14ac:dyDescent="0.3">
      <c r="AH4380" s="1"/>
      <c r="AI4380" s="1"/>
      <c r="AJ4380" s="1"/>
      <c r="AK4380" s="1"/>
      <c r="AL4380" s="2"/>
      <c r="AM4380" s="2"/>
      <c r="AN4380" s="22"/>
      <c r="BJ4380" s="23"/>
      <c r="BK4380" s="23"/>
    </row>
    <row r="4381" spans="28:63" ht="16.5" customHeight="1" x14ac:dyDescent="0.3">
      <c r="AH4381" s="1"/>
      <c r="AI4381" s="1"/>
      <c r="AJ4381" s="1"/>
      <c r="AK4381" s="1"/>
      <c r="AL4381" s="2"/>
      <c r="AM4381" s="2"/>
      <c r="AN4381" s="22"/>
      <c r="BJ4381" s="23"/>
      <c r="BK4381" s="23"/>
    </row>
    <row r="4382" spans="28:63" ht="16.5" customHeight="1" x14ac:dyDescent="0.3">
      <c r="AH4382" s="1"/>
      <c r="AI4382" s="1"/>
      <c r="AJ4382" s="1"/>
      <c r="AK4382" s="1"/>
      <c r="AL4382" s="2"/>
      <c r="AM4382" s="2"/>
      <c r="AN4382" s="22"/>
      <c r="BJ4382" s="2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B4500" s="1"/>
      <c r="AH4500" s="1"/>
      <c r="AI4500" s="1"/>
      <c r="AJ4500" s="1"/>
      <c r="AK4500" s="1"/>
      <c r="AL4500" s="2"/>
      <c r="AM4500" s="2"/>
      <c r="AN4500" s="22"/>
      <c r="AW4500" s="25"/>
      <c r="AX4500" s="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B4502" s="1"/>
      <c r="AH4502" s="1"/>
      <c r="AI4502" s="1"/>
      <c r="AJ4502" s="1"/>
      <c r="AK4502" s="1"/>
      <c r="AL4502" s="2"/>
      <c r="AM4502" s="2"/>
      <c r="AN4502" s="22"/>
      <c r="AW4502" s="25"/>
      <c r="AX4502" s="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H4504" s="1"/>
      <c r="AI4504" s="1"/>
      <c r="AJ4504" s="1"/>
      <c r="AK4504" s="1"/>
      <c r="AL4504" s="2"/>
      <c r="AM4504" s="2"/>
      <c r="AN4504" s="22"/>
      <c r="BK4504" s="23"/>
    </row>
    <row r="4505" spans="28:63" ht="16.5" customHeight="1" x14ac:dyDescent="0.3">
      <c r="AB4505" s="1"/>
      <c r="AH4505" s="1"/>
      <c r="AI4505" s="1"/>
      <c r="AJ4505" s="1"/>
      <c r="AK4505" s="1"/>
      <c r="AL4505" s="2"/>
      <c r="AM4505" s="2"/>
      <c r="AN4505" s="22"/>
      <c r="AW4505" s="25"/>
      <c r="AX4505" s="2"/>
      <c r="BK4505" s="23"/>
    </row>
    <row r="4506" spans="28:63" ht="16.5" customHeight="1" x14ac:dyDescent="0.3">
      <c r="AH4506" s="1"/>
      <c r="AI4506" s="1"/>
      <c r="AJ4506" s="1"/>
      <c r="AK4506" s="1"/>
      <c r="AL4506" s="2"/>
      <c r="AM4506" s="2"/>
      <c r="AN4506" s="2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H4509" s="1"/>
      <c r="AI4509" s="1"/>
      <c r="AJ4509" s="1"/>
      <c r="AK4509" s="1"/>
      <c r="AL4509" s="2"/>
      <c r="AM4509" s="2"/>
      <c r="AN4509" s="22"/>
      <c r="BK4509" s="23"/>
    </row>
    <row r="4510" spans="28:63" ht="16.5" customHeight="1" x14ac:dyDescent="0.3">
      <c r="AB4510" s="1"/>
      <c r="AH4510" s="1"/>
      <c r="AI4510" s="1"/>
      <c r="AJ4510" s="1"/>
      <c r="AK4510" s="1"/>
      <c r="AL4510" s="2"/>
      <c r="AM4510" s="2"/>
      <c r="AN4510" s="22"/>
      <c r="AW4510" s="25"/>
      <c r="AX4510" s="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B4513" s="1"/>
      <c r="AH4513" s="1"/>
      <c r="AI4513" s="1"/>
      <c r="AJ4513" s="1"/>
      <c r="AK4513" s="1"/>
      <c r="AL4513" s="2"/>
      <c r="AM4513" s="2"/>
      <c r="AN4513" s="22"/>
      <c r="AW4513" s="25"/>
      <c r="AX4513" s="2"/>
      <c r="BK4513" s="23"/>
    </row>
    <row r="4514" spans="28:63" ht="16.5" customHeight="1" x14ac:dyDescent="0.3">
      <c r="AH4514" s="1"/>
      <c r="AI4514" s="1"/>
      <c r="AJ4514" s="1"/>
      <c r="AK4514" s="1"/>
      <c r="AL4514" s="2"/>
      <c r="AM4514" s="2"/>
      <c r="AN4514" s="22"/>
      <c r="BK4514" s="23"/>
    </row>
    <row r="4515" spans="28:63" ht="16.5" customHeight="1" x14ac:dyDescent="0.3">
      <c r="AB4515" s="1"/>
      <c r="AH4515" s="1"/>
      <c r="AI4515" s="1"/>
      <c r="AJ4515" s="1"/>
      <c r="AK4515" s="1"/>
      <c r="AL4515" s="2"/>
      <c r="AM4515" s="2"/>
      <c r="AN4515" s="22"/>
      <c r="AW4515" s="25"/>
      <c r="AX4515" s="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H4517" s="1"/>
      <c r="AI4517" s="1"/>
      <c r="AJ4517" s="1"/>
      <c r="AK4517" s="1"/>
      <c r="AL4517" s="2"/>
      <c r="AM4517" s="2"/>
      <c r="AN4517" s="2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H4519" s="1"/>
      <c r="AI4519" s="1"/>
      <c r="AJ4519" s="1"/>
      <c r="AK4519" s="1"/>
      <c r="AL4519" s="2"/>
      <c r="AM4519" s="2"/>
      <c r="AN4519" s="2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B4532" s="1"/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B4543" s="1"/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34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34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34:63" ht="16.5" customHeight="1" x14ac:dyDescent="0.3">
      <c r="AH4547" s="1"/>
      <c r="AI4547" s="1"/>
      <c r="AJ4547" s="1"/>
      <c r="AK4547" s="1"/>
      <c r="AL4547" s="2"/>
      <c r="AM4547" s="2"/>
      <c r="AN4547" s="22"/>
      <c r="BK4547" s="23"/>
    </row>
    <row r="4548" spans="34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34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34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34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34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34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34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34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34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34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34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34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34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27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27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27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27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27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27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27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27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27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27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27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27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27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27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27:63" ht="16.5" customHeight="1" x14ac:dyDescent="0.3">
      <c r="AA4575" s="1"/>
      <c r="AH4575" s="1"/>
      <c r="AI4575" s="1"/>
      <c r="AJ4575" s="1"/>
      <c r="AK4575" s="1"/>
      <c r="AL4575" s="2"/>
      <c r="AM4575" s="2"/>
      <c r="AN4575" s="22"/>
      <c r="BK4575" s="23"/>
    </row>
    <row r="4576" spans="27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A4577" s="1"/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A4580" s="1"/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A4585" s="1"/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A4588" s="1"/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A4590" s="1"/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H4592" s="1"/>
      <c r="AI4592" s="1"/>
      <c r="AJ4592" s="1"/>
      <c r="AK4592" s="1"/>
      <c r="AL4592" s="2"/>
      <c r="AM4592" s="2"/>
      <c r="AN4592" s="22"/>
      <c r="BK4592" s="23"/>
    </row>
    <row r="4593" spans="34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34:63" ht="16.5" customHeight="1" x14ac:dyDescent="0.3">
      <c r="AH4594" s="1"/>
      <c r="AI4594" s="1"/>
      <c r="AJ4594" s="1"/>
      <c r="AK4594" s="1"/>
      <c r="AL4594" s="2"/>
      <c r="AM4594" s="2"/>
      <c r="AN4594" s="22"/>
      <c r="BK4594" s="23"/>
    </row>
    <row r="4595" spans="34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34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34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34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34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34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34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34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34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34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34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34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34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34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28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28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28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28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28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28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28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28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28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28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28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28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28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28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28:63" ht="16.5" customHeight="1" x14ac:dyDescent="0.3">
      <c r="AB4623" s="1"/>
      <c r="AC4623" s="1"/>
      <c r="AH4623" s="1"/>
      <c r="AI4623" s="1"/>
      <c r="AJ4623" s="1"/>
      <c r="AK4623" s="1"/>
      <c r="AL4623" s="2"/>
      <c r="AM4623" s="2"/>
      <c r="AN4623" s="22"/>
      <c r="AQ4623" s="1"/>
      <c r="AW4623" s="25"/>
      <c r="BK4623" s="23"/>
    </row>
    <row r="4624" spans="28:63" ht="16.5" customHeight="1" x14ac:dyDescent="0.3">
      <c r="AB4624" s="1"/>
      <c r="AH4624" s="1"/>
      <c r="AI4624" s="1"/>
      <c r="AJ4624" s="1"/>
      <c r="AK4624" s="1"/>
      <c r="AL4624" s="2"/>
      <c r="AM4624" s="2"/>
      <c r="AN4624" s="22"/>
      <c r="AW4624" s="25"/>
      <c r="BK4624" s="23"/>
    </row>
    <row r="4625" spans="34:63" ht="16.5" customHeight="1" x14ac:dyDescent="0.3">
      <c r="AH4625" s="1"/>
      <c r="AI4625" s="1"/>
      <c r="AJ4625" s="1"/>
      <c r="AK4625" s="1"/>
      <c r="AL4625" s="2"/>
      <c r="AM4625" s="2"/>
      <c r="AN4625" s="22"/>
      <c r="BJ4625" s="23"/>
      <c r="BK4625" s="23"/>
    </row>
    <row r="4626" spans="34:63" ht="16.5" customHeight="1" x14ac:dyDescent="0.3">
      <c r="AH4626" s="1"/>
      <c r="AI4626" s="1"/>
      <c r="AJ4626" s="1"/>
      <c r="AK4626" s="1"/>
      <c r="AL4626" s="2"/>
      <c r="AM4626" s="2"/>
      <c r="AN4626" s="22"/>
      <c r="BK4626" s="23"/>
    </row>
    <row r="4627" spans="34:63" ht="16.5" customHeight="1" x14ac:dyDescent="0.3">
      <c r="AH4627" s="1"/>
      <c r="AI4627" s="1"/>
      <c r="AJ4627" s="1"/>
      <c r="AK4627" s="1"/>
      <c r="AL4627" s="2"/>
      <c r="AM4627" s="2"/>
      <c r="AN4627" s="22"/>
      <c r="BK4627" s="23"/>
    </row>
    <row r="4628" spans="34:63" ht="16.5" customHeight="1" x14ac:dyDescent="0.3">
      <c r="AH4628" s="1"/>
      <c r="AI4628" s="1"/>
      <c r="AJ4628" s="1"/>
      <c r="AK4628" s="1"/>
      <c r="AL4628" s="2"/>
      <c r="AM4628" s="2"/>
      <c r="AN4628" s="22"/>
      <c r="BK4628" s="23"/>
    </row>
    <row r="4629" spans="34:63" ht="16.5" customHeight="1" x14ac:dyDescent="0.3">
      <c r="AH4629" s="1"/>
      <c r="AI4629" s="1"/>
      <c r="AJ4629" s="1"/>
      <c r="AK4629" s="1"/>
      <c r="AL4629" s="2"/>
      <c r="AM4629" s="2"/>
      <c r="AN4629" s="22"/>
      <c r="BK4629" s="23"/>
    </row>
    <row r="4630" spans="34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34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34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34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34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34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34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34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34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34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34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B4675" s="1"/>
      <c r="AH4675" s="1"/>
      <c r="AI4675" s="1"/>
      <c r="AJ4675" s="1"/>
      <c r="AK4675" s="1"/>
      <c r="AL4675" s="2"/>
      <c r="AM4675" s="2"/>
      <c r="AN4675" s="22"/>
      <c r="AW4675" s="25"/>
      <c r="BK4675" s="23"/>
    </row>
    <row r="4676" spans="28:63" ht="16.5" customHeight="1" x14ac:dyDescent="0.3">
      <c r="AB4676" s="1"/>
      <c r="AH4676" s="1"/>
      <c r="AI4676" s="1"/>
      <c r="AJ4676" s="1"/>
      <c r="AK4676" s="1"/>
      <c r="AL4676" s="2"/>
      <c r="AM4676" s="2"/>
      <c r="AN4676" s="22"/>
      <c r="AW4676" s="25"/>
      <c r="BK4676" s="23"/>
    </row>
    <row r="4677" spans="28:63" ht="16.5" customHeight="1" x14ac:dyDescent="0.3">
      <c r="AB4677" s="1"/>
      <c r="AH4677" s="1"/>
      <c r="AI4677" s="1"/>
      <c r="AJ4677" s="1"/>
      <c r="AK4677" s="1"/>
      <c r="AL4677" s="2"/>
      <c r="AM4677" s="2"/>
      <c r="AN4677" s="22"/>
      <c r="AW4677" s="25"/>
      <c r="BK4677" s="23"/>
    </row>
    <row r="4678" spans="28:63" ht="16.5" customHeight="1" x14ac:dyDescent="0.3">
      <c r="AB4678" s="1"/>
      <c r="AH4678" s="1"/>
      <c r="AI4678" s="1"/>
      <c r="AJ4678" s="1"/>
      <c r="AK4678" s="1"/>
      <c r="AL4678" s="2"/>
      <c r="AM4678" s="2"/>
      <c r="AN4678" s="22"/>
      <c r="AW4678" s="25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AX4679" s="2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BJ4680" s="23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BJ4681" s="23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BJ4682" s="23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BJ4683" s="23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H4690" s="1"/>
      <c r="AI4690" s="1"/>
      <c r="AJ4690" s="1"/>
      <c r="AK4690" s="1"/>
      <c r="AL4690" s="2"/>
      <c r="AM4690" s="2"/>
      <c r="AN4690" s="22"/>
      <c r="AW4690" s="25"/>
      <c r="BJ4690" s="23"/>
      <c r="BK4690" s="23"/>
    </row>
    <row r="4691" spans="28:69" ht="16.5" customHeight="1" x14ac:dyDescent="0.3">
      <c r="AH4691" s="1"/>
      <c r="AI4691" s="1"/>
      <c r="AJ4691" s="1"/>
      <c r="AK4691" s="1"/>
      <c r="AL4691" s="2"/>
      <c r="AM4691" s="2"/>
      <c r="AN4691" s="22"/>
      <c r="AW4691" s="25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AW4692" s="25"/>
      <c r="BK4692" s="23"/>
      <c r="BQ4692" s="25"/>
    </row>
    <row r="4693" spans="28:69" ht="16.5" customHeight="1" x14ac:dyDescent="0.3">
      <c r="AB4693" s="1"/>
      <c r="AH4693" s="1"/>
      <c r="AI4693" s="1"/>
      <c r="AJ4693" s="1"/>
      <c r="AK4693" s="1"/>
      <c r="AL4693" s="2"/>
      <c r="AM4693" s="2"/>
      <c r="AN4693" s="22"/>
      <c r="AW4693" s="25"/>
      <c r="BK4693" s="23"/>
      <c r="BQ4693" s="25"/>
    </row>
    <row r="4694" spans="28:69" ht="16.5" customHeight="1" x14ac:dyDescent="0.3">
      <c r="AB4694" s="1"/>
      <c r="AH4694" s="1"/>
      <c r="AI4694" s="1"/>
      <c r="AJ4694" s="1"/>
      <c r="AK4694" s="1"/>
      <c r="AL4694" s="2"/>
      <c r="AM4694" s="2"/>
      <c r="AN4694" s="22"/>
      <c r="AW4694" s="25"/>
      <c r="BK4694" s="23"/>
      <c r="BQ4694" s="25"/>
    </row>
    <row r="4695" spans="28:69" ht="16.5" customHeight="1" x14ac:dyDescent="0.3">
      <c r="AB4695" s="1"/>
      <c r="AH4695" s="1"/>
      <c r="AI4695" s="1"/>
      <c r="AJ4695" s="1"/>
      <c r="AK4695" s="1"/>
      <c r="AL4695" s="2"/>
      <c r="AM4695" s="2"/>
      <c r="AN4695" s="22"/>
      <c r="BK4695" s="23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BK4697" s="23"/>
      <c r="BQ4697" s="25"/>
    </row>
    <row r="4698" spans="28:69" ht="16.5" customHeight="1" x14ac:dyDescent="0.3">
      <c r="AH4698" s="1"/>
      <c r="AI4698" s="1"/>
      <c r="AJ4698" s="1"/>
      <c r="AK4698" s="1"/>
      <c r="AL4698" s="2"/>
      <c r="AM4698" s="2"/>
      <c r="AN4698" s="22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AW4699" s="25"/>
      <c r="BK4699" s="23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AW4700" s="25"/>
      <c r="BK4700" s="23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AW4701" s="25"/>
      <c r="BK4701" s="23"/>
    </row>
    <row r="4702" spans="28:69" ht="16.5" customHeight="1" x14ac:dyDescent="0.3">
      <c r="AB4702" s="1"/>
      <c r="AH4702" s="1"/>
      <c r="AI4702" s="1"/>
      <c r="AJ4702" s="1"/>
      <c r="AK4702" s="1"/>
      <c r="AL4702" s="2"/>
      <c r="AM4702" s="2"/>
      <c r="AN4702" s="22"/>
      <c r="AW4702" s="25"/>
      <c r="BK4702" s="23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C4708" s="1"/>
      <c r="AH4708" s="1"/>
      <c r="AI4708" s="1"/>
      <c r="AJ4708" s="1"/>
      <c r="AK4708" s="1"/>
      <c r="AL4708" s="2"/>
      <c r="AM4708" s="2"/>
      <c r="AN4708" s="22"/>
      <c r="AQ4708" s="1"/>
      <c r="AW4708" s="25"/>
      <c r="BK4708" s="23"/>
    </row>
    <row r="4709" spans="28:63" ht="16.5" customHeight="1" x14ac:dyDescent="0.3">
      <c r="AB4709" s="1"/>
      <c r="AC4709" s="1"/>
      <c r="AH4709" s="1"/>
      <c r="AI4709" s="1"/>
      <c r="AJ4709" s="1"/>
      <c r="AK4709" s="1"/>
      <c r="AL4709" s="2"/>
      <c r="AM4709" s="2"/>
      <c r="AN4709" s="22"/>
      <c r="AQ4709" s="1"/>
      <c r="AW4709" s="25"/>
      <c r="BK4709" s="23"/>
    </row>
    <row r="4710" spans="28:63" ht="16.5" customHeight="1" x14ac:dyDescent="0.3">
      <c r="AH4710" s="1"/>
      <c r="AI4710" s="1"/>
      <c r="AJ4710" s="1"/>
      <c r="AK4710" s="1"/>
      <c r="AL4710" s="2"/>
      <c r="AM4710" s="2"/>
      <c r="AN4710" s="22"/>
      <c r="BK4710" s="23"/>
    </row>
    <row r="4711" spans="28:63" ht="16.5" customHeight="1" x14ac:dyDescent="0.3">
      <c r="AH4711" s="1"/>
      <c r="AI4711" s="1"/>
      <c r="AJ4711" s="1"/>
      <c r="AK4711" s="1"/>
      <c r="AL4711" s="2"/>
      <c r="AM4711" s="2"/>
      <c r="AN4711" s="22"/>
      <c r="BK4711" s="23"/>
    </row>
    <row r="4712" spans="28:63" ht="16.5" customHeight="1" x14ac:dyDescent="0.3">
      <c r="AH4712" s="1"/>
      <c r="AI4712" s="1"/>
      <c r="AJ4712" s="1"/>
      <c r="AK4712" s="1"/>
      <c r="AL4712" s="2"/>
      <c r="AM4712" s="2"/>
      <c r="AN4712" s="22"/>
      <c r="BK4712" s="23"/>
    </row>
    <row r="4713" spans="28:63" ht="16.5" customHeight="1" x14ac:dyDescent="0.3">
      <c r="AH4713" s="1"/>
      <c r="AI4713" s="1"/>
      <c r="AJ4713" s="1"/>
      <c r="AK4713" s="1"/>
      <c r="AL4713" s="2"/>
      <c r="AM4713" s="2"/>
      <c r="AN4713" s="22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C4787" s="1"/>
      <c r="AH4787" s="1"/>
      <c r="AI4787" s="1"/>
      <c r="AJ4787" s="1"/>
      <c r="AK4787" s="1"/>
      <c r="AL4787" s="2"/>
      <c r="AM4787" s="2"/>
      <c r="AN4787" s="22"/>
      <c r="AQ4787" s="1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H4791" s="1"/>
      <c r="AI4791" s="1"/>
      <c r="AJ4791" s="1"/>
      <c r="AK4791" s="1"/>
      <c r="AL4791" s="2"/>
      <c r="AM4791" s="2"/>
      <c r="AN4791" s="22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28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28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28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28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28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28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28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28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28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28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28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28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28:63" ht="16.5" customHeight="1" x14ac:dyDescent="0.3">
      <c r="AB4829" s="1"/>
      <c r="AH4829" s="1"/>
      <c r="AI4829" s="1"/>
      <c r="AJ4829" s="1"/>
      <c r="AK4829" s="1"/>
      <c r="AL4829" s="2"/>
      <c r="AM4829" s="2"/>
      <c r="AN4829" s="22"/>
      <c r="BK4829" s="23"/>
    </row>
    <row r="4830" spans="28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28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28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34:63" ht="16.5" customHeight="1" x14ac:dyDescent="0.3">
      <c r="AH4833" s="1"/>
      <c r="AI4833" s="1"/>
      <c r="AJ4833" s="1"/>
      <c r="AK4833" s="1"/>
      <c r="AL4833" s="2"/>
      <c r="AM4833" s="2"/>
      <c r="AN4833" s="22"/>
      <c r="BK4833" s="23"/>
    </row>
    <row r="4834" spans="34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34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34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34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34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34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34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34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34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34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34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34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34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34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34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B4852" s="1"/>
      <c r="AH4852" s="1"/>
      <c r="AI4852" s="1"/>
      <c r="AJ4852" s="1"/>
      <c r="AK4852" s="1"/>
      <c r="AL4852" s="2"/>
      <c r="AM4852" s="2"/>
      <c r="AN4852" s="22"/>
      <c r="AW4852" s="25"/>
      <c r="AX4852" s="2"/>
      <c r="BK4852" s="23"/>
    </row>
    <row r="4853" spans="28:63" ht="16.5" customHeight="1" x14ac:dyDescent="0.3">
      <c r="AB4853" s="1"/>
      <c r="AC4853" s="1"/>
      <c r="AH4853" s="1"/>
      <c r="AI4853" s="1"/>
      <c r="AJ4853" s="1"/>
      <c r="AK4853" s="1"/>
      <c r="AL4853" s="2"/>
      <c r="AM4853" s="2"/>
      <c r="AN4853" s="22"/>
      <c r="AQ4853" s="1"/>
      <c r="BK4853" s="23"/>
    </row>
    <row r="4854" spans="28:63" ht="16.5" customHeight="1" x14ac:dyDescent="0.3">
      <c r="AB4854" s="1"/>
      <c r="AC4854" s="1"/>
      <c r="AH4854" s="1"/>
      <c r="AI4854" s="1"/>
      <c r="AJ4854" s="1"/>
      <c r="AK4854" s="1"/>
      <c r="AL4854" s="2"/>
      <c r="AM4854" s="2"/>
      <c r="AN4854" s="22"/>
      <c r="AQ4854" s="1"/>
      <c r="BK4854" s="23"/>
    </row>
    <row r="4855" spans="28:63" ht="16.5" customHeight="1" x14ac:dyDescent="0.3">
      <c r="AB4855" s="1"/>
      <c r="AH4855" s="1"/>
      <c r="AI4855" s="1"/>
      <c r="AJ4855" s="1"/>
      <c r="AK4855" s="1"/>
      <c r="AL4855" s="2"/>
      <c r="AM4855" s="2"/>
      <c r="AN4855" s="22"/>
      <c r="AW4855" s="25"/>
      <c r="AX4855" s="3"/>
      <c r="BK4855" s="23"/>
    </row>
    <row r="4856" spans="28:63" ht="16.5" customHeight="1" x14ac:dyDescent="0.3">
      <c r="AB4856" s="1"/>
      <c r="AH4856" s="1"/>
      <c r="AI4856" s="1"/>
      <c r="AJ4856" s="1"/>
      <c r="AK4856" s="1"/>
      <c r="AL4856" s="2"/>
      <c r="AM4856" s="2"/>
      <c r="AN4856" s="22"/>
      <c r="AW4856" s="25"/>
      <c r="AX4856" s="3"/>
      <c r="BK4856" s="23"/>
    </row>
    <row r="4857" spans="28:63" ht="16.5" customHeight="1" x14ac:dyDescent="0.3">
      <c r="AB4857" s="1"/>
      <c r="AH4857" s="1"/>
      <c r="AI4857" s="1"/>
      <c r="AJ4857" s="1"/>
      <c r="AK4857" s="1"/>
      <c r="AL4857" s="2"/>
      <c r="AM4857" s="2"/>
      <c r="AN4857" s="22"/>
      <c r="AW4857" s="25"/>
      <c r="AX4857" s="3"/>
      <c r="BK4857" s="23"/>
    </row>
    <row r="4858" spans="28:63" ht="16.5" customHeight="1" x14ac:dyDescent="0.3">
      <c r="AB4858" s="1"/>
      <c r="AH4858" s="1"/>
      <c r="AI4858" s="1"/>
      <c r="AJ4858" s="1"/>
      <c r="AK4858" s="1"/>
      <c r="AL4858" s="2"/>
      <c r="AM4858" s="2"/>
      <c r="AN4858" s="22"/>
      <c r="AW4858" s="25"/>
      <c r="AX4858" s="3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H4862" s="1"/>
      <c r="AI4862" s="1"/>
      <c r="AJ4862" s="1"/>
      <c r="AK4862" s="1"/>
      <c r="AL4862" s="2"/>
      <c r="AM4862" s="2"/>
      <c r="AN4862" s="22"/>
      <c r="AW4862" s="25"/>
      <c r="BK4862" s="23"/>
    </row>
    <row r="4863" spans="28:63" ht="16.5" customHeight="1" x14ac:dyDescent="0.3">
      <c r="AH4863" s="1"/>
      <c r="AI4863" s="1"/>
      <c r="AJ4863" s="1"/>
      <c r="AK4863" s="1"/>
      <c r="AL4863" s="2"/>
      <c r="AM4863" s="2"/>
      <c r="AN4863" s="22"/>
      <c r="AW4863" s="25"/>
      <c r="BK4863" s="23"/>
    </row>
    <row r="4864" spans="28:63" ht="16.5" customHeight="1" x14ac:dyDescent="0.3">
      <c r="AH4864" s="1"/>
      <c r="AI4864" s="1"/>
      <c r="AJ4864" s="1"/>
      <c r="AK4864" s="1"/>
      <c r="AL4864" s="2"/>
      <c r="AM4864" s="2"/>
      <c r="AN4864" s="22"/>
      <c r="AW4864" s="25"/>
      <c r="BK4864" s="23"/>
    </row>
    <row r="4865" spans="29:70" ht="16.5" customHeight="1" x14ac:dyDescent="0.3">
      <c r="AH4865" s="1"/>
      <c r="AI4865" s="1"/>
      <c r="AJ4865" s="1"/>
      <c r="AK4865" s="1"/>
      <c r="AL4865" s="2"/>
      <c r="AM4865" s="2"/>
      <c r="AN4865" s="22"/>
      <c r="BK4865" s="23"/>
    </row>
    <row r="4866" spans="29:70" ht="16.5" customHeight="1" x14ac:dyDescent="0.3">
      <c r="AC4866" s="1"/>
      <c r="AH4866" s="1"/>
      <c r="AI4866" s="1"/>
      <c r="AJ4866" s="1"/>
      <c r="AK4866" s="1"/>
      <c r="AL4866" s="2"/>
      <c r="AM4866" s="2"/>
      <c r="AN4866" s="22"/>
      <c r="AQ4866" s="1"/>
      <c r="BK4866" s="23"/>
    </row>
    <row r="4867" spans="29:70" ht="16.5" customHeight="1" x14ac:dyDescent="0.3">
      <c r="AH4867" s="1"/>
      <c r="AI4867" s="1"/>
      <c r="AJ4867" s="1"/>
      <c r="AK4867" s="1"/>
      <c r="AL4867" s="2"/>
      <c r="AM4867" s="2"/>
      <c r="AN4867" s="22"/>
      <c r="BK4867" s="23"/>
    </row>
    <row r="4868" spans="29:70" ht="16.5" customHeight="1" x14ac:dyDescent="0.3">
      <c r="AC4868" s="1"/>
      <c r="AH4868" s="1"/>
      <c r="AI4868" s="1"/>
      <c r="AJ4868" s="1"/>
      <c r="AK4868" s="1"/>
      <c r="AL4868" s="2"/>
      <c r="AM4868" s="2"/>
      <c r="AN4868" s="22"/>
      <c r="AQ4868" s="1"/>
      <c r="BK4868" s="23"/>
      <c r="BR4868" s="2"/>
    </row>
    <row r="4869" spans="29:70" ht="16.5" customHeight="1" x14ac:dyDescent="0.3">
      <c r="AC4869" s="1"/>
      <c r="AH4869" s="1"/>
      <c r="AI4869" s="1"/>
      <c r="AJ4869" s="1"/>
      <c r="AK4869" s="1"/>
      <c r="AL4869" s="2"/>
      <c r="AM4869" s="2"/>
      <c r="AN4869" s="22"/>
      <c r="AQ4869" s="1"/>
      <c r="BK4869" s="23"/>
    </row>
    <row r="4870" spans="29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</row>
    <row r="4871" spans="29:70" ht="16.5" customHeight="1" x14ac:dyDescent="0.3">
      <c r="AH4871" s="1"/>
      <c r="AI4871" s="1"/>
      <c r="AJ4871" s="1"/>
      <c r="AK4871" s="1"/>
      <c r="AL4871" s="2"/>
      <c r="AM4871" s="2"/>
      <c r="AN4871" s="22"/>
      <c r="BJ4871" s="23"/>
      <c r="BK4871" s="23"/>
    </row>
    <row r="4872" spans="29:70" ht="16.5" customHeight="1" x14ac:dyDescent="0.3">
      <c r="AH4872" s="1"/>
      <c r="AI4872" s="1"/>
      <c r="AJ4872" s="1"/>
      <c r="AK4872" s="1"/>
      <c r="AL4872" s="2"/>
      <c r="AM4872" s="2"/>
      <c r="AN4872" s="22"/>
      <c r="BJ4872" s="23"/>
      <c r="BK4872" s="23"/>
    </row>
    <row r="4873" spans="29:70" ht="16.5" customHeight="1" x14ac:dyDescent="0.3">
      <c r="AH4873" s="1"/>
      <c r="AI4873" s="1"/>
      <c r="AJ4873" s="1"/>
      <c r="AK4873" s="1"/>
      <c r="AL4873" s="2"/>
      <c r="AM4873" s="2"/>
      <c r="AN4873" s="22"/>
      <c r="BK4873" s="23"/>
    </row>
    <row r="4874" spans="29:70" ht="16.5" customHeight="1" x14ac:dyDescent="0.3">
      <c r="AH4874" s="1"/>
      <c r="AI4874" s="1"/>
      <c r="AJ4874" s="1"/>
      <c r="AK4874" s="1"/>
      <c r="AL4874" s="2"/>
      <c r="AM4874" s="2"/>
      <c r="AN4874" s="22"/>
      <c r="BJ4874" s="23"/>
      <c r="BK4874" s="23"/>
    </row>
    <row r="4875" spans="29:70" ht="16.5" customHeight="1" x14ac:dyDescent="0.3">
      <c r="AH4875" s="1"/>
      <c r="AI4875" s="1"/>
      <c r="AJ4875" s="1"/>
      <c r="AK4875" s="1"/>
      <c r="AL4875" s="2"/>
      <c r="AM4875" s="2"/>
      <c r="AN4875" s="22"/>
      <c r="AW4875" s="25"/>
      <c r="AX4875" s="2"/>
      <c r="BK4875" s="23"/>
    </row>
    <row r="4876" spans="29:70" ht="16.5" customHeight="1" x14ac:dyDescent="0.3">
      <c r="AH4876" s="1"/>
      <c r="AI4876" s="1"/>
      <c r="AJ4876" s="1"/>
      <c r="AK4876" s="1"/>
      <c r="AL4876" s="2"/>
      <c r="AM4876" s="2"/>
      <c r="AN4876" s="22"/>
      <c r="BK4876" s="23"/>
    </row>
    <row r="4877" spans="29:70" ht="16.5" customHeight="1" x14ac:dyDescent="0.3">
      <c r="AH4877" s="1"/>
      <c r="AI4877" s="1"/>
      <c r="AJ4877" s="1"/>
      <c r="AK4877" s="1"/>
      <c r="AL4877" s="2"/>
      <c r="AM4877" s="2"/>
      <c r="AN4877" s="22"/>
      <c r="BK4877" s="23"/>
    </row>
    <row r="4878" spans="29:70" ht="16.5" customHeight="1" x14ac:dyDescent="0.3">
      <c r="AH4878" s="1"/>
      <c r="AI4878" s="1"/>
      <c r="AJ4878" s="1"/>
      <c r="AK4878" s="1"/>
      <c r="AL4878" s="2"/>
      <c r="AM4878" s="2"/>
      <c r="AN4878" s="22"/>
      <c r="BK4878" s="23"/>
    </row>
    <row r="4879" spans="29:70" ht="16.5" customHeight="1" x14ac:dyDescent="0.3">
      <c r="AH4879" s="1"/>
      <c r="AI4879" s="1"/>
      <c r="AJ4879" s="1"/>
      <c r="AK4879" s="1"/>
      <c r="AL4879" s="2"/>
      <c r="AM4879" s="2"/>
      <c r="AN4879" s="22"/>
      <c r="BK4879" s="23"/>
    </row>
    <row r="4880" spans="29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J5055" s="23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J5056" s="23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A5147" s="1"/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27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27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27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27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27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27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27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27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27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27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27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27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27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27:63" ht="16.5" customHeight="1" x14ac:dyDescent="0.3">
      <c r="AA5182" s="1"/>
      <c r="AH5182" s="1"/>
      <c r="AI5182" s="1"/>
      <c r="AJ5182" s="1"/>
      <c r="AK5182" s="1"/>
      <c r="AL5182" s="2"/>
      <c r="AM5182" s="2"/>
      <c r="AN5182" s="22"/>
      <c r="BK5182" s="23"/>
    </row>
    <row r="5183" spans="27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27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9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9:63" ht="16.5" customHeight="1" x14ac:dyDescent="0.3">
      <c r="AC5186" s="1"/>
      <c r="AH5186" s="1"/>
      <c r="AI5186" s="1"/>
      <c r="AJ5186" s="1"/>
      <c r="AK5186" s="1"/>
      <c r="AL5186" s="2"/>
      <c r="AM5186" s="2"/>
      <c r="AN5186" s="22"/>
      <c r="AQ5186" s="1"/>
      <c r="AW5186" s="25"/>
      <c r="AX5186" s="2"/>
      <c r="BK5186" s="23"/>
    </row>
    <row r="5187" spans="29:63" ht="16.5" customHeight="1" x14ac:dyDescent="0.3">
      <c r="AC5187" s="1"/>
      <c r="AH5187" s="1"/>
      <c r="AI5187" s="1"/>
      <c r="AJ5187" s="1"/>
      <c r="AK5187" s="1"/>
      <c r="AL5187" s="2"/>
      <c r="AM5187" s="2"/>
      <c r="AN5187" s="22"/>
      <c r="AQ5187" s="1"/>
      <c r="AW5187" s="25"/>
      <c r="AX5187" s="2"/>
      <c r="BK5187" s="23"/>
    </row>
    <row r="5188" spans="29:63" ht="16.5" customHeight="1" x14ac:dyDescent="0.3">
      <c r="AC5188" s="1"/>
      <c r="AH5188" s="1"/>
      <c r="AI5188" s="1"/>
      <c r="AJ5188" s="1"/>
      <c r="AK5188" s="1"/>
      <c r="AL5188" s="2"/>
      <c r="AM5188" s="2"/>
      <c r="AN5188" s="22"/>
      <c r="AQ5188" s="1"/>
      <c r="AW5188" s="25"/>
      <c r="AX5188" s="2"/>
      <c r="BK5188" s="23"/>
    </row>
    <row r="5189" spans="29:63" ht="16.5" customHeight="1" x14ac:dyDescent="0.3">
      <c r="AC5189" s="1"/>
      <c r="AH5189" s="1"/>
      <c r="AI5189" s="1"/>
      <c r="AJ5189" s="1"/>
      <c r="AK5189" s="1"/>
      <c r="AL5189" s="2"/>
      <c r="AM5189" s="2"/>
      <c r="AN5189" s="22"/>
      <c r="AQ5189" s="1"/>
      <c r="AW5189" s="25"/>
      <c r="AX5189" s="2"/>
      <c r="BK5189" s="23"/>
    </row>
    <row r="5190" spans="29:63" ht="16.5" customHeight="1" x14ac:dyDescent="0.3">
      <c r="AH5190" s="1"/>
      <c r="AI5190" s="1"/>
      <c r="AJ5190" s="1"/>
      <c r="AK5190" s="1"/>
      <c r="AL5190" s="2"/>
      <c r="AM5190" s="2"/>
      <c r="AN5190" s="22"/>
      <c r="BK5190" s="23"/>
    </row>
    <row r="5191" spans="29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9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9:63" ht="16.5" customHeight="1" x14ac:dyDescent="0.3">
      <c r="AH5193" s="1"/>
      <c r="AI5193" s="1"/>
      <c r="AJ5193" s="1"/>
      <c r="AK5193" s="1"/>
      <c r="AL5193" s="2"/>
      <c r="AM5193" s="2"/>
      <c r="AN5193" s="22"/>
      <c r="BK5193" s="23"/>
    </row>
    <row r="5194" spans="29:63" ht="16.5" customHeight="1" x14ac:dyDescent="0.3">
      <c r="AH5194" s="1"/>
      <c r="AI5194" s="1"/>
      <c r="AJ5194" s="1"/>
      <c r="AK5194" s="1"/>
      <c r="AL5194" s="2"/>
      <c r="AM5194" s="2"/>
      <c r="AN5194" s="22"/>
      <c r="BK5194" s="23"/>
    </row>
    <row r="5195" spans="29:63" ht="16.5" customHeight="1" x14ac:dyDescent="0.3">
      <c r="AH5195" s="1"/>
      <c r="AI5195" s="1"/>
      <c r="AJ5195" s="1"/>
      <c r="AK5195" s="1"/>
      <c r="AL5195" s="2"/>
      <c r="AM5195" s="2"/>
      <c r="AN5195" s="22"/>
      <c r="BK5195" s="23"/>
    </row>
    <row r="5196" spans="29:63" ht="16.5" customHeight="1" x14ac:dyDescent="0.3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9:63" ht="16.5" customHeight="1" x14ac:dyDescent="0.3">
      <c r="AC5197" s="1"/>
      <c r="AH5197" s="1"/>
      <c r="AI5197" s="1"/>
      <c r="AJ5197" s="1"/>
      <c r="AK5197" s="1"/>
      <c r="AL5197" s="2"/>
      <c r="AM5197" s="2"/>
      <c r="AN5197" s="22"/>
      <c r="AQ5197" s="1"/>
      <c r="AW5197" s="25"/>
      <c r="AX5197" s="2"/>
      <c r="BK5197" s="23"/>
    </row>
    <row r="5198" spans="29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9:63" ht="16.5" customHeight="1" x14ac:dyDescent="0.3">
      <c r="AC5199" s="1"/>
      <c r="AH5199" s="1"/>
      <c r="AI5199" s="1"/>
      <c r="AJ5199" s="1"/>
      <c r="AK5199" s="1"/>
      <c r="AL5199" s="2"/>
      <c r="AM5199" s="2"/>
      <c r="AN5199" s="22"/>
      <c r="AQ5199" s="1"/>
      <c r="AW5199" s="25"/>
      <c r="AX5199" s="2"/>
      <c r="BK5199" s="23"/>
    </row>
    <row r="5200" spans="29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C5202" s="1"/>
      <c r="AH5202" s="1"/>
      <c r="AI5202" s="1"/>
      <c r="AJ5202" s="1"/>
      <c r="AK5202" s="1"/>
      <c r="AL5202" s="2"/>
      <c r="AM5202" s="2"/>
      <c r="AN5202" s="22"/>
      <c r="AQ5202" s="1"/>
      <c r="AW5202" s="25"/>
      <c r="AX5202" s="2"/>
      <c r="BK5202" s="23"/>
    </row>
    <row r="5203" spans="29:63" ht="16.5" customHeight="1" x14ac:dyDescent="0.3">
      <c r="AH5203" s="1"/>
      <c r="AI5203" s="1"/>
      <c r="AJ5203" s="1"/>
      <c r="AK5203" s="1"/>
      <c r="AL5203" s="2"/>
      <c r="AM5203" s="2"/>
      <c r="AN5203" s="22"/>
      <c r="BK5203" s="23"/>
    </row>
    <row r="5204" spans="29:63" ht="16.5" customHeight="1" x14ac:dyDescent="0.3">
      <c r="AH5204" s="1"/>
      <c r="AI5204" s="1"/>
      <c r="AJ5204" s="1"/>
      <c r="AK5204" s="1"/>
      <c r="AL5204" s="2"/>
      <c r="AM5204" s="2"/>
      <c r="AN5204" s="22"/>
      <c r="BK5204" s="23"/>
    </row>
    <row r="5205" spans="29:63" ht="16.5" customHeight="1" x14ac:dyDescent="0.3">
      <c r="AH5205" s="1"/>
      <c r="AI5205" s="1"/>
      <c r="AJ5205" s="1"/>
      <c r="AK5205" s="1"/>
      <c r="AL5205" s="2"/>
      <c r="AM5205" s="2"/>
      <c r="AN5205" s="22"/>
      <c r="BK5205" s="23"/>
    </row>
    <row r="5206" spans="29:63" ht="16.5" customHeight="1" x14ac:dyDescent="0.3">
      <c r="AH5206" s="1"/>
      <c r="AI5206" s="1"/>
      <c r="AJ5206" s="1"/>
      <c r="AK5206" s="1"/>
      <c r="AL5206" s="2"/>
      <c r="AM5206" s="2"/>
      <c r="AN5206" s="2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C5362" s="1"/>
      <c r="AH5362" s="1"/>
      <c r="AI5362" s="1"/>
      <c r="AJ5362" s="1"/>
      <c r="AK5362" s="1"/>
      <c r="AL5362" s="2"/>
      <c r="AM5362" s="2"/>
      <c r="AN5362" s="22"/>
      <c r="AQ5362" s="1"/>
      <c r="AW5362" s="25"/>
      <c r="BK5362" s="23"/>
    </row>
    <row r="5363" spans="28:63" ht="16.5" customHeight="1" x14ac:dyDescent="0.3">
      <c r="AB5363" s="1"/>
      <c r="AH5363" s="1"/>
      <c r="AI5363" s="1"/>
      <c r="AJ5363" s="1"/>
      <c r="AK5363" s="1"/>
      <c r="AL5363" s="2"/>
      <c r="AM5363" s="2"/>
      <c r="AN5363" s="22"/>
      <c r="BJ5363" s="23"/>
      <c r="BK5363" s="23"/>
    </row>
    <row r="5364" spans="28:63" ht="16.5" customHeight="1" x14ac:dyDescent="0.3">
      <c r="AB5364" s="1"/>
      <c r="AC5364" s="1"/>
      <c r="AH5364" s="1"/>
      <c r="AI5364" s="1"/>
      <c r="AJ5364" s="1"/>
      <c r="AK5364" s="1"/>
      <c r="AL5364" s="2"/>
      <c r="AM5364" s="2"/>
      <c r="AN5364" s="22"/>
      <c r="AQ5364" s="1"/>
      <c r="AW5364" s="25"/>
      <c r="BJ5364" s="23"/>
      <c r="BK5364" s="23"/>
    </row>
    <row r="5365" spans="28:63" ht="16.5" customHeight="1" x14ac:dyDescent="0.3">
      <c r="AB5365" s="1"/>
      <c r="AH5365" s="1"/>
      <c r="AI5365" s="1"/>
      <c r="AJ5365" s="1"/>
      <c r="AK5365" s="1"/>
      <c r="AL5365" s="2"/>
      <c r="AM5365" s="2"/>
      <c r="AN5365" s="22"/>
      <c r="BJ5365" s="23"/>
      <c r="BK5365" s="23"/>
    </row>
    <row r="5366" spans="28:63" ht="16.5" customHeight="1" x14ac:dyDescent="0.3">
      <c r="AB5366" s="1"/>
      <c r="AH5366" s="1"/>
      <c r="AI5366" s="1"/>
      <c r="AJ5366" s="1"/>
      <c r="AK5366" s="1"/>
      <c r="AL5366" s="2"/>
      <c r="AM5366" s="2"/>
      <c r="AN5366" s="22"/>
      <c r="BJ5366" s="23"/>
      <c r="BK5366" s="23"/>
    </row>
    <row r="5367" spans="28:63" ht="16.5" customHeight="1" x14ac:dyDescent="0.3">
      <c r="AB5367" s="1"/>
      <c r="AC5367" s="1"/>
      <c r="AH5367" s="1"/>
      <c r="AI5367" s="1"/>
      <c r="AJ5367" s="1"/>
      <c r="AK5367" s="1"/>
      <c r="AL5367" s="2"/>
      <c r="AM5367" s="2"/>
      <c r="AN5367" s="22"/>
      <c r="AQ5367" s="1"/>
      <c r="AW5367" s="25"/>
      <c r="BJ5367" s="23"/>
      <c r="BK5367" s="23"/>
    </row>
    <row r="5368" spans="28:63" ht="16.5" customHeight="1" x14ac:dyDescent="0.3">
      <c r="AB5368" s="1"/>
      <c r="AH5368" s="1"/>
      <c r="AI5368" s="1"/>
      <c r="AJ5368" s="1"/>
      <c r="AK5368" s="1"/>
      <c r="AL5368" s="2"/>
      <c r="AM5368" s="2"/>
      <c r="AN5368" s="22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H5371" s="1"/>
      <c r="AI5371" s="1"/>
      <c r="AJ5371" s="1"/>
      <c r="AK5371" s="1"/>
      <c r="AL5371" s="2"/>
      <c r="AM5371" s="2"/>
      <c r="AN5371" s="22"/>
      <c r="BJ5371" s="23"/>
      <c r="BK5371" s="23"/>
    </row>
    <row r="5372" spans="28:63" ht="16.5" customHeight="1" x14ac:dyDescent="0.3">
      <c r="AB5372" s="1"/>
      <c r="AC5372" s="1"/>
      <c r="AH5372" s="1"/>
      <c r="AI5372" s="1"/>
      <c r="AJ5372" s="1"/>
      <c r="AK5372" s="1"/>
      <c r="AL5372" s="2"/>
      <c r="AM5372" s="2"/>
      <c r="AN5372" s="22"/>
      <c r="AQ5372" s="1"/>
      <c r="AW5372" s="25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C5375" s="1"/>
      <c r="AH5375" s="1"/>
      <c r="AI5375" s="1"/>
      <c r="AJ5375" s="1"/>
      <c r="AK5375" s="1"/>
      <c r="AL5375" s="2"/>
      <c r="AM5375" s="2"/>
      <c r="AN5375" s="22"/>
      <c r="AQ5375" s="1"/>
      <c r="AW5375" s="25"/>
      <c r="BJ5375" s="23"/>
      <c r="BK5375" s="23"/>
    </row>
    <row r="5376" spans="28:63" ht="16.5" customHeight="1" x14ac:dyDescent="0.3">
      <c r="AB5376" s="1"/>
      <c r="AH5376" s="1"/>
      <c r="AI5376" s="1"/>
      <c r="AJ5376" s="1"/>
      <c r="AK5376" s="1"/>
      <c r="AL5376" s="2"/>
      <c r="AM5376" s="2"/>
      <c r="AN5376" s="22"/>
      <c r="AW5376" s="25"/>
      <c r="BJ5376" s="23"/>
      <c r="BK5376" s="23"/>
    </row>
    <row r="5377" spans="28:63" ht="16.5" customHeight="1" x14ac:dyDescent="0.3">
      <c r="AB5377" s="1"/>
      <c r="AC5377" s="1"/>
      <c r="AH5377" s="1"/>
      <c r="AI5377" s="1"/>
      <c r="AJ5377" s="1"/>
      <c r="AK5377" s="1"/>
      <c r="AL5377" s="2"/>
      <c r="AM5377" s="2"/>
      <c r="AN5377" s="22"/>
      <c r="AQ5377" s="1"/>
      <c r="AW5377" s="25"/>
      <c r="BJ5377" s="23"/>
      <c r="BK5377" s="23"/>
    </row>
    <row r="5378" spans="28:63" ht="16.5" customHeight="1" x14ac:dyDescent="0.3">
      <c r="AB5378" s="1"/>
      <c r="AC5378" s="1"/>
      <c r="AH5378" s="1"/>
      <c r="AI5378" s="1"/>
      <c r="AJ5378" s="1"/>
      <c r="AK5378" s="1"/>
      <c r="AL5378" s="2"/>
      <c r="AM5378" s="2"/>
      <c r="AN5378" s="22"/>
      <c r="AQ5378" s="1"/>
      <c r="AW5378" s="25"/>
      <c r="BI5378" s="1"/>
      <c r="BJ5378" s="23"/>
      <c r="BK5378" s="23"/>
    </row>
    <row r="5379" spans="28:63" ht="16.5" customHeight="1" x14ac:dyDescent="0.3">
      <c r="AB5379" s="1"/>
      <c r="AH5379" s="1"/>
      <c r="AI5379" s="1"/>
      <c r="AJ5379" s="1"/>
      <c r="AK5379" s="1"/>
      <c r="AL5379" s="2"/>
      <c r="AM5379" s="2"/>
      <c r="AN5379" s="22"/>
      <c r="AW5379" s="25"/>
      <c r="BJ5379" s="23"/>
      <c r="BK5379" s="23"/>
    </row>
    <row r="5380" spans="28:63" ht="16.5" customHeight="1" x14ac:dyDescent="0.3">
      <c r="AB5380" s="1"/>
      <c r="AH5380" s="1"/>
      <c r="AI5380" s="1"/>
      <c r="AJ5380" s="1"/>
      <c r="AK5380" s="1"/>
      <c r="AL5380" s="2"/>
      <c r="AM5380" s="2"/>
      <c r="AN5380" s="22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AX5381" s="2"/>
      <c r="BJ5381" s="23"/>
      <c r="BK5381" s="23"/>
    </row>
    <row r="5382" spans="28:63" ht="16.5" customHeight="1" x14ac:dyDescent="0.3">
      <c r="AB5382" s="1"/>
      <c r="AH5382" s="1"/>
      <c r="AI5382" s="1"/>
      <c r="AJ5382" s="1"/>
      <c r="AK5382" s="1"/>
      <c r="AL5382" s="2"/>
      <c r="AM5382" s="2"/>
      <c r="AN5382" s="22"/>
      <c r="AW5382" s="25"/>
      <c r="BJ5382" s="23"/>
      <c r="BK5382" s="23"/>
    </row>
    <row r="5383" spans="28:63" ht="16.5" customHeight="1" x14ac:dyDescent="0.3">
      <c r="AB5383" s="1"/>
      <c r="AC5383" s="1"/>
      <c r="AH5383" s="1"/>
      <c r="AI5383" s="1"/>
      <c r="AJ5383" s="1"/>
      <c r="AK5383" s="1"/>
      <c r="AL5383" s="2"/>
      <c r="AM5383" s="2"/>
      <c r="AN5383" s="22"/>
      <c r="AQ5383" s="1"/>
      <c r="AW5383" s="25"/>
      <c r="AX5383" s="2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H5385" s="1"/>
      <c r="AI5385" s="1"/>
      <c r="AJ5385" s="1"/>
      <c r="AK5385" s="1"/>
      <c r="AL5385" s="2"/>
      <c r="AM5385" s="2"/>
      <c r="AN5385" s="22"/>
      <c r="AW5385" s="25"/>
      <c r="BJ5385" s="23"/>
      <c r="BK5385" s="23"/>
    </row>
    <row r="5386" spans="28:63" ht="16.5" customHeight="1" x14ac:dyDescent="0.3">
      <c r="AB5386" s="1"/>
      <c r="AC5386" s="1"/>
      <c r="AH5386" s="1"/>
      <c r="AI5386" s="1"/>
      <c r="AJ5386" s="1"/>
      <c r="AK5386" s="1"/>
      <c r="AL5386" s="2"/>
      <c r="AM5386" s="2"/>
      <c r="AN5386" s="22"/>
      <c r="AQ5386" s="1"/>
      <c r="AW5386" s="25"/>
      <c r="AX5386" s="2"/>
      <c r="BJ5386" s="23"/>
      <c r="BK5386" s="23"/>
    </row>
    <row r="5387" spans="28:63" ht="16.5" customHeight="1" x14ac:dyDescent="0.3">
      <c r="AB5387" s="1"/>
      <c r="AH5387" s="1"/>
      <c r="AI5387" s="1"/>
      <c r="AJ5387" s="1"/>
      <c r="AK5387" s="1"/>
      <c r="AL5387" s="2"/>
      <c r="AM5387" s="2"/>
      <c r="AN5387" s="22"/>
      <c r="AW5387" s="25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H5390" s="1"/>
      <c r="AI5390" s="1"/>
      <c r="AJ5390" s="1"/>
      <c r="AK5390" s="1"/>
      <c r="AL5390" s="2"/>
      <c r="AM5390" s="2"/>
      <c r="AN5390" s="22"/>
      <c r="AW5390" s="25"/>
      <c r="BK5390" s="23"/>
    </row>
    <row r="5391" spans="28:63" ht="16.5" customHeight="1" x14ac:dyDescent="0.3">
      <c r="AC5391" s="1"/>
      <c r="AH5391" s="1"/>
      <c r="AI5391" s="1"/>
      <c r="AJ5391" s="1"/>
      <c r="AK5391" s="1"/>
      <c r="AL5391" s="2"/>
      <c r="AM5391" s="2"/>
      <c r="AN5391" s="22"/>
      <c r="AQ5391" s="1"/>
      <c r="AW5391" s="25"/>
      <c r="AX5391" s="2"/>
      <c r="BK5391" s="23"/>
    </row>
    <row r="5392" spans="28:63" ht="16.5" customHeight="1" x14ac:dyDescent="0.3">
      <c r="AH5392" s="1"/>
      <c r="AI5392" s="1"/>
      <c r="AJ5392" s="1"/>
      <c r="AK5392" s="1"/>
      <c r="AL5392" s="2"/>
      <c r="AM5392" s="2"/>
      <c r="AN5392" s="22"/>
      <c r="AW5392" s="25"/>
      <c r="BK5392" s="23"/>
    </row>
    <row r="5393" spans="29:63" ht="16.5" customHeight="1" x14ac:dyDescent="0.3">
      <c r="AH5393" s="1"/>
      <c r="AI5393" s="1"/>
      <c r="AJ5393" s="1"/>
      <c r="AK5393" s="1"/>
      <c r="AL5393" s="2"/>
      <c r="AM5393" s="2"/>
      <c r="AN5393" s="22"/>
      <c r="AW5393" s="25"/>
      <c r="BK5393" s="23"/>
    </row>
    <row r="5394" spans="29:63" ht="16.5" customHeight="1" x14ac:dyDescent="0.3">
      <c r="AC5394" s="1"/>
      <c r="AH5394" s="1"/>
      <c r="AI5394" s="1"/>
      <c r="AJ5394" s="1"/>
      <c r="AK5394" s="1"/>
      <c r="AL5394" s="2"/>
      <c r="AM5394" s="2"/>
      <c r="AN5394" s="22"/>
      <c r="AQ5394" s="1"/>
      <c r="AW5394" s="25"/>
      <c r="AX5394" s="2"/>
      <c r="BK5394" s="23"/>
    </row>
    <row r="5395" spans="29:63" ht="16.5" customHeight="1" x14ac:dyDescent="0.3">
      <c r="AH5395" s="1"/>
      <c r="AI5395" s="1"/>
      <c r="AJ5395" s="1"/>
      <c r="AK5395" s="1"/>
      <c r="AL5395" s="2"/>
      <c r="AM5395" s="2"/>
      <c r="AN5395" s="22"/>
      <c r="AW5395" s="25"/>
      <c r="BK5395" s="23"/>
    </row>
    <row r="5396" spans="29:63" ht="16.5" customHeight="1" x14ac:dyDescent="0.3">
      <c r="AC5396" s="1"/>
      <c r="AH5396" s="1"/>
      <c r="AI5396" s="1"/>
      <c r="AJ5396" s="1"/>
      <c r="AK5396" s="1"/>
      <c r="AL5396" s="2"/>
      <c r="AM5396" s="2"/>
      <c r="AN5396" s="22"/>
      <c r="AQ5396" s="1"/>
      <c r="AW5396" s="25"/>
      <c r="AX5396" s="2"/>
      <c r="BK5396" s="23"/>
    </row>
    <row r="5397" spans="29:63" ht="16.5" customHeight="1" x14ac:dyDescent="0.3">
      <c r="AH5397" s="1"/>
      <c r="AI5397" s="1"/>
      <c r="AJ5397" s="1"/>
      <c r="AK5397" s="1"/>
      <c r="AL5397" s="2"/>
      <c r="AM5397" s="2"/>
      <c r="AN5397" s="22"/>
      <c r="BK5397" s="23"/>
    </row>
    <row r="5398" spans="29:63" ht="16.5" customHeight="1" x14ac:dyDescent="0.3">
      <c r="AH5398" s="1"/>
      <c r="AI5398" s="1"/>
      <c r="AJ5398" s="1"/>
      <c r="AK5398" s="1"/>
      <c r="AL5398" s="2"/>
      <c r="AM5398" s="2"/>
      <c r="AN5398" s="22"/>
      <c r="BK5398" s="23"/>
    </row>
    <row r="5399" spans="29:63" ht="16.5" customHeight="1" x14ac:dyDescent="0.3">
      <c r="AH5399" s="1"/>
      <c r="AI5399" s="1"/>
      <c r="AJ5399" s="1"/>
      <c r="AK5399" s="1"/>
      <c r="AL5399" s="2"/>
      <c r="AM5399" s="2"/>
      <c r="AN5399" s="22"/>
      <c r="BK5399" s="23"/>
    </row>
    <row r="5400" spans="29:63" ht="16.5" customHeight="1" x14ac:dyDescent="0.3">
      <c r="AH5400" s="1"/>
      <c r="AI5400" s="1"/>
      <c r="AJ5400" s="1"/>
      <c r="AK5400" s="1"/>
      <c r="AL5400" s="2"/>
      <c r="AM5400" s="2"/>
      <c r="AN5400" s="22"/>
      <c r="BK5400" s="23"/>
    </row>
    <row r="5401" spans="29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9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9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9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9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9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9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9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B5452" s="1"/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B5453" s="1"/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B5454" s="1"/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B5455" s="1"/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B5471" s="1"/>
      <c r="AH5471" s="1"/>
      <c r="AI5471" s="1"/>
      <c r="AJ5471" s="1"/>
      <c r="AK5471" s="1"/>
      <c r="AL5471" s="2"/>
      <c r="AM5471" s="2"/>
      <c r="AN5471" s="22"/>
      <c r="AW5471" s="25"/>
      <c r="AX5471" s="2"/>
      <c r="BK5471" s="23"/>
    </row>
    <row r="5472" spans="28:63" ht="16.5" customHeight="1" x14ac:dyDescent="0.3">
      <c r="AC5472" s="1"/>
      <c r="AH5472" s="1"/>
      <c r="AI5472" s="1"/>
      <c r="AJ5472" s="1"/>
      <c r="AK5472" s="1"/>
      <c r="AL5472" s="2"/>
      <c r="AM5472" s="2"/>
      <c r="AN5472" s="22"/>
      <c r="AQ5472" s="1"/>
      <c r="AW5472" s="25"/>
      <c r="AX5472" s="2"/>
      <c r="BK5472" s="23"/>
    </row>
    <row r="5473" spans="28:63" ht="16.5" customHeight="1" x14ac:dyDescent="0.3">
      <c r="AC5473" s="1"/>
      <c r="AH5473" s="1"/>
      <c r="AI5473" s="1"/>
      <c r="AJ5473" s="1"/>
      <c r="AK5473" s="1"/>
      <c r="AL5473" s="2"/>
      <c r="AM5473" s="2"/>
      <c r="AN5473" s="22"/>
      <c r="AQ5473" s="1"/>
      <c r="AW5473" s="25"/>
      <c r="AX5473" s="2"/>
      <c r="BK5473" s="23"/>
    </row>
    <row r="5474" spans="28:63" ht="16.5" customHeight="1" x14ac:dyDescent="0.3">
      <c r="AC5474" s="1"/>
      <c r="AH5474" s="1"/>
      <c r="AI5474" s="1"/>
      <c r="AJ5474" s="1"/>
      <c r="AK5474" s="1"/>
      <c r="AL5474" s="2"/>
      <c r="AM5474" s="2"/>
      <c r="AN5474" s="22"/>
      <c r="AQ5474" s="1"/>
      <c r="AW5474" s="25"/>
      <c r="AX5474" s="2"/>
      <c r="BK5474" s="23"/>
    </row>
    <row r="5475" spans="28:63" ht="16.5" customHeight="1" x14ac:dyDescent="0.3">
      <c r="AC5475" s="1"/>
      <c r="AH5475" s="1"/>
      <c r="AI5475" s="1"/>
      <c r="AJ5475" s="1"/>
      <c r="AK5475" s="1"/>
      <c r="AL5475" s="2"/>
      <c r="AM5475" s="2"/>
      <c r="AN5475" s="22"/>
      <c r="AQ5475" s="1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BK5477" s="23"/>
    </row>
    <row r="5478" spans="28:63" ht="16.5" customHeight="1" x14ac:dyDescent="0.3">
      <c r="AB5478" s="1"/>
      <c r="AH5478" s="1"/>
      <c r="AI5478" s="1"/>
      <c r="AJ5478" s="1"/>
      <c r="AK5478" s="1"/>
      <c r="AL5478" s="2"/>
      <c r="AM5478" s="2"/>
      <c r="AN5478" s="22"/>
      <c r="AW5478" s="25"/>
      <c r="BK5478" s="23"/>
    </row>
    <row r="5479" spans="28:63" ht="16.5" customHeight="1" x14ac:dyDescent="0.3">
      <c r="AB5479" s="1"/>
      <c r="AH5479" s="1"/>
      <c r="AI5479" s="1"/>
      <c r="AJ5479" s="1"/>
      <c r="AK5479" s="1"/>
      <c r="AL5479" s="2"/>
      <c r="AM5479" s="2"/>
      <c r="AN5479" s="22"/>
      <c r="AW5479" s="25"/>
      <c r="AX5479" s="2"/>
      <c r="BK5479" s="23"/>
    </row>
    <row r="5480" spans="28:63" ht="16.5" customHeight="1" x14ac:dyDescent="0.3">
      <c r="AB5480" s="1"/>
      <c r="AH5480" s="1"/>
      <c r="AI5480" s="1"/>
      <c r="AJ5480" s="1"/>
      <c r="AK5480" s="1"/>
      <c r="AL5480" s="2"/>
      <c r="AM5480" s="2"/>
      <c r="AN5480" s="22"/>
      <c r="AW5480" s="25"/>
      <c r="AX5480" s="2"/>
      <c r="BK5480" s="23"/>
    </row>
    <row r="5481" spans="28:63" ht="16.5" customHeight="1" x14ac:dyDescent="0.3">
      <c r="AB5481" s="1"/>
      <c r="AH5481" s="1"/>
      <c r="AI5481" s="1"/>
      <c r="AJ5481" s="1"/>
      <c r="AK5481" s="1"/>
      <c r="AL5481" s="2"/>
      <c r="AM5481" s="2"/>
      <c r="AN5481" s="22"/>
      <c r="AW5481" s="25"/>
      <c r="AX5481" s="2"/>
      <c r="BK5481" s="23"/>
    </row>
    <row r="5482" spans="28:63" ht="16.5" customHeight="1" x14ac:dyDescent="0.3">
      <c r="AH5482" s="1"/>
      <c r="AI5482" s="1"/>
      <c r="AJ5482" s="1"/>
      <c r="AK5482" s="1"/>
      <c r="AL5482" s="2"/>
      <c r="AM5482" s="2"/>
      <c r="AN5482" s="22"/>
      <c r="AW5482" s="25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BJ5483" s="23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BJ5484" s="23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BJ5485" s="23"/>
      <c r="BK5485" s="23"/>
    </row>
    <row r="5486" spans="28:63" ht="16.5" customHeight="1" x14ac:dyDescent="0.3">
      <c r="AB5486" s="1"/>
      <c r="AH5486" s="1"/>
      <c r="AI5486" s="1"/>
      <c r="AJ5486" s="1"/>
      <c r="AK5486" s="1"/>
      <c r="AL5486" s="2"/>
      <c r="AM5486" s="2"/>
      <c r="AN5486" s="22"/>
      <c r="BJ5486" s="23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K5493" s="23"/>
    </row>
    <row r="5494" spans="28:63" ht="16.5" customHeight="1" x14ac:dyDescent="0.3">
      <c r="AH5494" s="1"/>
      <c r="AI5494" s="1"/>
      <c r="AJ5494" s="1"/>
      <c r="AK5494" s="1"/>
      <c r="AL5494" s="2"/>
      <c r="AM5494" s="2"/>
      <c r="AN5494" s="22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B5498" s="1"/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H5499" s="1"/>
      <c r="AI5499" s="1"/>
      <c r="AJ5499" s="1"/>
      <c r="AK5499" s="1"/>
      <c r="AL5499" s="2"/>
      <c r="AM5499" s="2"/>
      <c r="AN5499" s="22"/>
      <c r="AW5499" s="25"/>
      <c r="BK5499" s="23"/>
    </row>
    <row r="5500" spans="28:63" ht="16.5" customHeight="1" x14ac:dyDescent="0.3">
      <c r="AH5500" s="1"/>
      <c r="AI5500" s="1"/>
      <c r="AJ5500" s="1"/>
      <c r="AK5500" s="1"/>
      <c r="AL5500" s="2"/>
      <c r="AM5500" s="2"/>
      <c r="AN5500" s="22"/>
      <c r="AW5500" s="25"/>
      <c r="BK5500" s="23"/>
    </row>
    <row r="5501" spans="28:63" ht="16.5" customHeight="1" x14ac:dyDescent="0.3">
      <c r="AH5501" s="1"/>
      <c r="AI5501" s="1"/>
      <c r="AJ5501" s="1"/>
      <c r="AK5501" s="1"/>
      <c r="AL5501" s="2"/>
      <c r="AM5501" s="2"/>
      <c r="AN5501" s="22"/>
      <c r="AW5501" s="25"/>
      <c r="BK5501" s="23"/>
    </row>
    <row r="5502" spans="28:63" ht="16.5" customHeight="1" x14ac:dyDescent="0.3">
      <c r="AH5502" s="1"/>
      <c r="AI5502" s="1"/>
      <c r="AJ5502" s="1"/>
      <c r="AK5502" s="1"/>
      <c r="AL5502" s="2"/>
      <c r="AM5502" s="2"/>
      <c r="AN5502" s="22"/>
      <c r="AW5502" s="25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B5505" s="1"/>
      <c r="AH5505" s="1"/>
      <c r="AI5505" s="1"/>
      <c r="AJ5505" s="1"/>
      <c r="AK5505" s="1"/>
      <c r="AL5505" s="2"/>
      <c r="AM5505" s="2"/>
      <c r="AN5505" s="22"/>
      <c r="BK5505" s="23"/>
    </row>
    <row r="5506" spans="28:63" ht="16.5" customHeight="1" x14ac:dyDescent="0.3">
      <c r="AB5506" s="1"/>
      <c r="AH5506" s="1"/>
      <c r="AI5506" s="1"/>
      <c r="AJ5506" s="1"/>
      <c r="AK5506" s="1"/>
      <c r="AL5506" s="2"/>
      <c r="AM5506" s="2"/>
      <c r="AN5506" s="22"/>
      <c r="BJ5506" s="23"/>
      <c r="BK5506" s="23"/>
    </row>
    <row r="5507" spans="28:63" ht="16.5" customHeight="1" x14ac:dyDescent="0.3">
      <c r="AB5507" s="1"/>
      <c r="AH5507" s="1"/>
      <c r="AI5507" s="1"/>
      <c r="AJ5507" s="1"/>
      <c r="AK5507" s="1"/>
      <c r="AL5507" s="2"/>
      <c r="AM5507" s="2"/>
      <c r="AN5507" s="22"/>
      <c r="BJ5507" s="23"/>
      <c r="BK5507" s="23"/>
    </row>
    <row r="5508" spans="28:63" ht="16.5" customHeight="1" x14ac:dyDescent="0.3">
      <c r="AB5508" s="1"/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 x14ac:dyDescent="0.3">
      <c r="AH5509" s="1"/>
      <c r="AI5509" s="1"/>
      <c r="AJ5509" s="1"/>
      <c r="AK5509" s="1"/>
      <c r="AL5509" s="2"/>
      <c r="AM5509" s="2"/>
      <c r="AN5509" s="22"/>
      <c r="BK5509" s="23"/>
    </row>
    <row r="5510" spans="28:63" ht="16.5" customHeight="1" x14ac:dyDescent="0.3">
      <c r="AH5510" s="1"/>
      <c r="AI5510" s="1"/>
      <c r="AJ5510" s="1"/>
      <c r="AK5510" s="1"/>
      <c r="AL5510" s="2"/>
      <c r="AM5510" s="2"/>
      <c r="AN5510" s="22"/>
      <c r="BK5510" s="23"/>
    </row>
    <row r="5511" spans="28:63" ht="16.5" customHeight="1" x14ac:dyDescent="0.3">
      <c r="AH5511" s="1"/>
      <c r="AI5511" s="1"/>
      <c r="AJ5511" s="1"/>
      <c r="AK5511" s="1"/>
      <c r="AL5511" s="2"/>
      <c r="AM5511" s="2"/>
      <c r="AN5511" s="22"/>
      <c r="BK5511" s="23"/>
    </row>
    <row r="5512" spans="28:63" ht="16.5" customHeight="1" x14ac:dyDescent="0.3">
      <c r="AH5512" s="1"/>
      <c r="AI5512" s="1"/>
      <c r="AJ5512" s="1"/>
      <c r="AK5512" s="1"/>
      <c r="AL5512" s="2"/>
      <c r="AM5512" s="2"/>
      <c r="AN5512" s="22"/>
      <c r="BK5512" s="23"/>
    </row>
    <row r="5513" spans="28:63" ht="16.5" customHeight="1" x14ac:dyDescent="0.3">
      <c r="AB5513" s="1"/>
      <c r="AH5513" s="1"/>
      <c r="AI5513" s="1"/>
      <c r="AJ5513" s="1"/>
      <c r="AK5513" s="1"/>
      <c r="AL5513" s="2"/>
      <c r="AM5513" s="2"/>
      <c r="AN5513" s="22"/>
      <c r="AW5513" s="25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AW5515" s="25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H5517" s="1"/>
      <c r="AI5517" s="1"/>
      <c r="AJ5517" s="1"/>
      <c r="AK5517" s="1"/>
      <c r="AL5517" s="2"/>
      <c r="AM5517" s="2"/>
      <c r="AN5517" s="22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B5529" s="1"/>
      <c r="AH5529" s="1"/>
      <c r="AI5529" s="1"/>
      <c r="AJ5529" s="1"/>
      <c r="AK5529" s="1"/>
      <c r="AL5529" s="2"/>
      <c r="AM5529" s="2"/>
      <c r="AN5529" s="22"/>
      <c r="AW5529" s="25"/>
      <c r="AX5529" s="3"/>
      <c r="BK5529" s="23"/>
    </row>
    <row r="5530" spans="28:63" ht="16.5" customHeight="1" x14ac:dyDescent="0.3">
      <c r="AB5530" s="1"/>
      <c r="AH5530" s="1"/>
      <c r="AI5530" s="1"/>
      <c r="AJ5530" s="1"/>
      <c r="AK5530" s="1"/>
      <c r="AL5530" s="2"/>
      <c r="AM5530" s="2"/>
      <c r="AN5530" s="22"/>
      <c r="AW5530" s="25"/>
      <c r="AX5530" s="3"/>
      <c r="BK5530" s="23"/>
    </row>
    <row r="5531" spans="28:63" ht="16.5" customHeight="1" x14ac:dyDescent="0.3">
      <c r="AB5531" s="1"/>
      <c r="AH5531" s="1"/>
      <c r="AI5531" s="1"/>
      <c r="AJ5531" s="1"/>
      <c r="AK5531" s="1"/>
      <c r="AL5531" s="2"/>
      <c r="AM5531" s="2"/>
      <c r="AN5531" s="22"/>
      <c r="AW5531" s="25"/>
      <c r="AX5531" s="3"/>
      <c r="BK5531" s="23"/>
    </row>
    <row r="5532" spans="28:63" ht="16.5" customHeight="1" x14ac:dyDescent="0.3">
      <c r="AB5532" s="1"/>
      <c r="AH5532" s="1"/>
      <c r="AI5532" s="1"/>
      <c r="AJ5532" s="1"/>
      <c r="AK5532" s="1"/>
      <c r="AL5532" s="2"/>
      <c r="AM5532" s="2"/>
      <c r="AN5532" s="22"/>
      <c r="AW5532" s="25"/>
      <c r="AX5532" s="3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H5535" s="1"/>
      <c r="AI5535" s="1"/>
      <c r="AJ5535" s="1"/>
      <c r="AK5535" s="1"/>
      <c r="AL5535" s="2"/>
      <c r="AM5535" s="2"/>
      <c r="AN5535" s="22"/>
      <c r="BK5535" s="23"/>
    </row>
    <row r="5536" spans="28:63" ht="16.5" customHeight="1" x14ac:dyDescent="0.3">
      <c r="AH5536" s="1"/>
      <c r="AI5536" s="1"/>
      <c r="AJ5536" s="1"/>
      <c r="AK5536" s="1"/>
      <c r="AL5536" s="2"/>
      <c r="AM5536" s="2"/>
      <c r="AN5536" s="22"/>
      <c r="BK5536" s="23"/>
    </row>
    <row r="5537" spans="34:63" ht="16.5" customHeight="1" x14ac:dyDescent="0.3">
      <c r="AH5537" s="1"/>
      <c r="AI5537" s="1"/>
      <c r="AJ5537" s="1"/>
      <c r="AK5537" s="1"/>
      <c r="AL5537" s="2"/>
      <c r="AM5537" s="2"/>
      <c r="AN5537" s="22"/>
      <c r="BK5537" s="23"/>
    </row>
    <row r="5538" spans="34:63" ht="16.5" customHeight="1" x14ac:dyDescent="0.3">
      <c r="AH5538" s="1"/>
      <c r="AI5538" s="1"/>
      <c r="AJ5538" s="1"/>
      <c r="AK5538" s="1"/>
      <c r="AL5538" s="2"/>
      <c r="AM5538" s="2"/>
      <c r="AN5538" s="22"/>
      <c r="BK5538" s="23"/>
    </row>
    <row r="5539" spans="34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34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34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34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34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34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34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34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34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34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34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34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34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34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B5586" s="1"/>
      <c r="AH5586" s="1"/>
      <c r="AI5586" s="1"/>
      <c r="AJ5586" s="1"/>
      <c r="AK5586" s="1"/>
      <c r="AL5586" s="2"/>
      <c r="AM5586" s="2"/>
      <c r="AN5586" s="22"/>
      <c r="AW5586" s="25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H5590" s="1"/>
      <c r="AI5590" s="1"/>
      <c r="AJ5590" s="1"/>
      <c r="AK5590" s="1"/>
      <c r="AL5590" s="2"/>
      <c r="AM5590" s="2"/>
      <c r="AN5590" s="22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AW5684" s="25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B5687" s="1"/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B5688" s="1"/>
      <c r="AH5688" s="1"/>
      <c r="AI5688" s="1"/>
      <c r="AJ5688" s="1"/>
      <c r="AK5688" s="1"/>
      <c r="AL5688" s="2"/>
      <c r="AM5688" s="2"/>
      <c r="AN5688" s="22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J5777" s="23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AW5841" s="25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B5874" s="1"/>
      <c r="AH5874" s="1"/>
      <c r="AI5874" s="1"/>
      <c r="AJ5874" s="1"/>
      <c r="AK5874" s="1"/>
      <c r="AL5874" s="2"/>
      <c r="AM5874" s="2"/>
      <c r="AN5874" s="22"/>
      <c r="AW5874" s="25"/>
      <c r="AX5874" s="3"/>
      <c r="BK5874" s="23"/>
    </row>
    <row r="5875" spans="28:63" ht="16.5" customHeight="1" x14ac:dyDescent="0.3">
      <c r="AB5875" s="1"/>
      <c r="AH5875" s="1"/>
      <c r="AI5875" s="1"/>
      <c r="AJ5875" s="1"/>
      <c r="AK5875" s="1"/>
      <c r="AL5875" s="2"/>
      <c r="AM5875" s="2"/>
      <c r="AN5875" s="22"/>
      <c r="AW5875" s="25"/>
      <c r="BK5875" s="23"/>
    </row>
    <row r="5876" spans="28:63" ht="16.5" customHeight="1" x14ac:dyDescent="0.3">
      <c r="AB5876" s="1"/>
      <c r="AH5876" s="1"/>
      <c r="AI5876" s="1"/>
      <c r="AJ5876" s="1"/>
      <c r="AK5876" s="1"/>
      <c r="AL5876" s="2"/>
      <c r="AM5876" s="2"/>
      <c r="AN5876" s="22"/>
      <c r="AW5876" s="25"/>
      <c r="AX5876" s="3"/>
      <c r="BK5876" s="23"/>
    </row>
    <row r="5877" spans="28:63" ht="16.5" customHeight="1" x14ac:dyDescent="0.3">
      <c r="AB5877" s="1"/>
      <c r="AH5877" s="1"/>
      <c r="AI5877" s="1"/>
      <c r="AJ5877" s="1"/>
      <c r="AK5877" s="1"/>
      <c r="AL5877" s="2"/>
      <c r="AM5877" s="2"/>
      <c r="AN5877" s="22"/>
      <c r="AW5877" s="25"/>
      <c r="BK5877" s="23"/>
    </row>
    <row r="5878" spans="28:63" ht="16.5" customHeight="1" x14ac:dyDescent="0.3">
      <c r="AG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G5879" s="1"/>
      <c r="AH5879" s="1"/>
      <c r="AI5879" s="1"/>
      <c r="AJ5879" s="1"/>
      <c r="AK5879" s="1"/>
      <c r="AL5879" s="2"/>
      <c r="AM5879" s="2"/>
      <c r="AN5879" s="22"/>
      <c r="AW5879" s="25"/>
      <c r="AX5879" s="3"/>
      <c r="BK5879" s="23"/>
    </row>
    <row r="5880" spans="28:63" ht="16.5" customHeight="1" x14ac:dyDescent="0.3">
      <c r="AG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G5881" s="1"/>
      <c r="AH5881" s="1"/>
      <c r="AI5881" s="1"/>
      <c r="AJ5881" s="1"/>
      <c r="AK5881" s="1"/>
      <c r="AL5881" s="2"/>
      <c r="AM5881" s="2"/>
      <c r="AN5881" s="22"/>
      <c r="AW5881" s="25"/>
      <c r="AX5881" s="3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B5884" s="1"/>
      <c r="AC5884" s="1"/>
      <c r="AH5884" s="1"/>
      <c r="AI5884" s="1"/>
      <c r="AJ5884" s="1"/>
      <c r="AK5884" s="1"/>
      <c r="AL5884" s="2"/>
      <c r="AM5884" s="2"/>
      <c r="AN5884" s="22"/>
      <c r="AQ5884" s="1"/>
      <c r="BK5884" s="23"/>
    </row>
    <row r="5885" spans="28:63" ht="16.5" customHeight="1" x14ac:dyDescent="0.3">
      <c r="AB5885" s="1"/>
      <c r="AC5885" s="1"/>
      <c r="AH5885" s="1"/>
      <c r="AI5885" s="1"/>
      <c r="AJ5885" s="1"/>
      <c r="AK5885" s="1"/>
      <c r="AL5885" s="2"/>
      <c r="AM5885" s="2"/>
      <c r="AN5885" s="22"/>
      <c r="AQ5885" s="1"/>
      <c r="BK5885" s="23"/>
    </row>
    <row r="5886" spans="28:63" ht="16.5" customHeight="1" x14ac:dyDescent="0.3">
      <c r="AB5886" s="1"/>
      <c r="AH5886" s="1"/>
      <c r="AI5886" s="1"/>
      <c r="AJ5886" s="1"/>
      <c r="AK5886" s="1"/>
      <c r="AL5886" s="2"/>
      <c r="AM5886" s="2"/>
      <c r="AN5886" s="22"/>
      <c r="AW5886" s="25"/>
      <c r="AX5886" s="3"/>
      <c r="BK5886" s="23"/>
    </row>
    <row r="5887" spans="28:63" ht="16.5" customHeight="1" x14ac:dyDescent="0.3">
      <c r="AB5887" s="1"/>
      <c r="AH5887" s="1"/>
      <c r="AI5887" s="1"/>
      <c r="AJ5887" s="1"/>
      <c r="AK5887" s="1"/>
      <c r="AL5887" s="2"/>
      <c r="AM5887" s="2"/>
      <c r="AN5887" s="22"/>
      <c r="AW5887" s="25"/>
      <c r="AX5887" s="3"/>
      <c r="BK5887" s="23"/>
    </row>
    <row r="5888" spans="28:63" ht="16.5" customHeight="1" x14ac:dyDescent="0.3">
      <c r="AB5888" s="1"/>
      <c r="AH5888" s="1"/>
      <c r="AI5888" s="1"/>
      <c r="AJ5888" s="1"/>
      <c r="AK5888" s="1"/>
      <c r="AL5888" s="2"/>
      <c r="AM5888" s="2"/>
      <c r="AN5888" s="22"/>
      <c r="AW5888" s="25"/>
      <c r="AX5888" s="3"/>
      <c r="BK5888" s="23"/>
    </row>
    <row r="5889" spans="28:63" ht="16.5" customHeight="1" x14ac:dyDescent="0.3">
      <c r="AB5889" s="1"/>
      <c r="AH5889" s="1"/>
      <c r="AI5889" s="1"/>
      <c r="AJ5889" s="1"/>
      <c r="AK5889" s="1"/>
      <c r="AL5889" s="2"/>
      <c r="AM5889" s="2"/>
      <c r="AN5889" s="22"/>
      <c r="AW5889" s="25"/>
      <c r="AX5889" s="3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BJ5891" s="2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BJ5892" s="23"/>
      <c r="BK5892" s="23"/>
    </row>
    <row r="5893" spans="28:63" ht="16.5" customHeight="1" x14ac:dyDescent="0.3">
      <c r="AB5893" s="1"/>
      <c r="AC5893" s="1"/>
      <c r="AH5893" s="1"/>
      <c r="AI5893" s="1"/>
      <c r="AJ5893" s="1"/>
      <c r="AK5893" s="1"/>
      <c r="AL5893" s="2"/>
      <c r="AM5893" s="2"/>
      <c r="AN5893" s="22"/>
      <c r="AQ5893" s="1"/>
      <c r="BI5893" s="1"/>
      <c r="BJ5893" s="23"/>
      <c r="BK5893" s="23"/>
    </row>
    <row r="5894" spans="28:63" ht="16.5" customHeight="1" x14ac:dyDescent="0.3">
      <c r="AB5894" s="1"/>
      <c r="AC5894" s="1"/>
      <c r="AH5894" s="1"/>
      <c r="AI5894" s="1"/>
      <c r="AJ5894" s="1"/>
      <c r="AK5894" s="1"/>
      <c r="AL5894" s="2"/>
      <c r="AM5894" s="2"/>
      <c r="AN5894" s="22"/>
      <c r="AQ5894" s="1"/>
      <c r="BI5894" s="1"/>
      <c r="BJ5894" s="23"/>
      <c r="BK5894" s="23"/>
    </row>
    <row r="5895" spans="28:63" ht="16.5" customHeight="1" x14ac:dyDescent="0.3">
      <c r="AB5895" s="1"/>
      <c r="AC5895" s="1"/>
      <c r="AH5895" s="1"/>
      <c r="AI5895" s="1"/>
      <c r="AJ5895" s="1"/>
      <c r="AK5895" s="1"/>
      <c r="AL5895" s="2"/>
      <c r="AM5895" s="2"/>
      <c r="AN5895" s="22"/>
      <c r="AQ5895" s="1"/>
      <c r="BI5895" s="1"/>
      <c r="BJ5895" s="23"/>
      <c r="BK5895" s="23"/>
    </row>
    <row r="5896" spans="28:63" ht="16.5" customHeight="1" x14ac:dyDescent="0.3">
      <c r="AB5896" s="1"/>
      <c r="AH5896" s="1"/>
      <c r="AI5896" s="1"/>
      <c r="AJ5896" s="1"/>
      <c r="AK5896" s="1"/>
      <c r="AL5896" s="2"/>
      <c r="AM5896" s="2"/>
      <c r="AN5896" s="22"/>
      <c r="AW5896" s="25"/>
      <c r="AX5896" s="3"/>
      <c r="BK5896" s="23"/>
    </row>
    <row r="5897" spans="28:63" ht="16.5" customHeight="1" x14ac:dyDescent="0.3">
      <c r="AH5897" s="1"/>
      <c r="AI5897" s="1"/>
      <c r="AJ5897" s="1"/>
      <c r="AK5897" s="1"/>
      <c r="AL5897" s="2"/>
      <c r="AM5897" s="2"/>
      <c r="AN5897" s="22"/>
      <c r="BJ5897" s="23"/>
      <c r="BK5897" s="23"/>
    </row>
    <row r="5898" spans="28:63" ht="16.5" customHeight="1" x14ac:dyDescent="0.3">
      <c r="AH5898" s="1"/>
      <c r="AI5898" s="1"/>
      <c r="AJ5898" s="1"/>
      <c r="AK5898" s="1"/>
      <c r="AL5898" s="2"/>
      <c r="AM5898" s="2"/>
      <c r="AN5898" s="22"/>
      <c r="BJ5898" s="23"/>
      <c r="BK5898" s="23"/>
    </row>
    <row r="5899" spans="28:63" ht="16.5" customHeight="1" x14ac:dyDescent="0.3">
      <c r="AH5899" s="1"/>
      <c r="AI5899" s="1"/>
      <c r="AJ5899" s="1"/>
      <c r="AK5899" s="1"/>
      <c r="AL5899" s="2"/>
      <c r="AM5899" s="2"/>
      <c r="AN5899" s="22"/>
      <c r="BJ5899" s="23"/>
      <c r="BK5899" s="23"/>
    </row>
    <row r="5900" spans="28:63" ht="16.5" customHeight="1" x14ac:dyDescent="0.3">
      <c r="AH5900" s="1"/>
      <c r="AI5900" s="1"/>
      <c r="AJ5900" s="1"/>
      <c r="AK5900" s="1"/>
      <c r="AL5900" s="2"/>
      <c r="AM5900" s="2"/>
      <c r="AN5900" s="22"/>
      <c r="BJ5900" s="2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B5902" s="1"/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B5903" s="1"/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B5913" s="1"/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B5914" s="1"/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B5926" s="1"/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C5927" s="1"/>
      <c r="AH5927" s="1"/>
      <c r="AI5927" s="1"/>
      <c r="AJ5927" s="1"/>
      <c r="AK5927" s="1"/>
      <c r="AL5927" s="2"/>
      <c r="AM5927" s="2"/>
      <c r="AN5927" s="22"/>
      <c r="AQ5927" s="1"/>
      <c r="BI5927" s="1"/>
      <c r="BJ5927" s="23"/>
      <c r="BK5927" s="23"/>
    </row>
    <row r="5928" spans="28:63" ht="16.5" customHeight="1" x14ac:dyDescent="0.3">
      <c r="AC5928" s="1"/>
      <c r="AH5928" s="1"/>
      <c r="AI5928" s="1"/>
      <c r="AJ5928" s="1"/>
      <c r="AK5928" s="1"/>
      <c r="AL5928" s="2"/>
      <c r="AM5928" s="2"/>
      <c r="AN5928" s="22"/>
      <c r="AQ5928" s="1"/>
      <c r="BI5928" s="1"/>
      <c r="BJ5928" s="23"/>
      <c r="BK5928" s="23"/>
    </row>
    <row r="5929" spans="28:63" ht="16.5" customHeight="1" x14ac:dyDescent="0.3">
      <c r="AC5929" s="1"/>
      <c r="AH5929" s="1"/>
      <c r="AI5929" s="1"/>
      <c r="AJ5929" s="1"/>
      <c r="AK5929" s="1"/>
      <c r="AL5929" s="2"/>
      <c r="AM5929" s="2"/>
      <c r="AN5929" s="22"/>
      <c r="AQ5929" s="1"/>
      <c r="BI5929" s="1"/>
      <c r="BJ5929" s="23"/>
      <c r="BK5929" s="23"/>
    </row>
    <row r="5930" spans="28:63" ht="16.5" customHeight="1" x14ac:dyDescent="0.3"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H5932" s="1"/>
      <c r="AI5932" s="1"/>
      <c r="AJ5932" s="1"/>
      <c r="AK5932" s="1"/>
      <c r="AL5932" s="2"/>
      <c r="AM5932" s="2"/>
      <c r="AN5932" s="22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C5934" s="1"/>
      <c r="AH5934" s="1"/>
      <c r="AI5934" s="1"/>
      <c r="AJ5934" s="1"/>
      <c r="AK5934" s="1"/>
      <c r="AL5934" s="2"/>
      <c r="AM5934" s="2"/>
      <c r="AN5934" s="22"/>
      <c r="AQ5934" s="1"/>
      <c r="BI5934" s="1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C5936" s="1"/>
      <c r="AH5936" s="1"/>
      <c r="AI5936" s="1"/>
      <c r="AJ5936" s="1"/>
      <c r="AK5936" s="1"/>
      <c r="AL5936" s="2"/>
      <c r="AM5936" s="2"/>
      <c r="AN5936" s="22"/>
      <c r="AQ5936" s="1"/>
      <c r="BI5936" s="1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H5938" s="1"/>
      <c r="AI5938" s="1"/>
      <c r="AJ5938" s="1"/>
      <c r="AK5938" s="1"/>
      <c r="AL5938" s="2"/>
      <c r="AM5938" s="2"/>
      <c r="AN5938" s="22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B5941" s="1"/>
      <c r="AH5941" s="1"/>
      <c r="AI5941" s="1"/>
      <c r="AJ5941" s="1"/>
      <c r="AK5941" s="1"/>
      <c r="AL5941" s="2"/>
      <c r="AM5941" s="2"/>
      <c r="AN5941" s="22"/>
      <c r="BJ5941" s="23"/>
      <c r="BK5941" s="23"/>
    </row>
    <row r="5942" spans="28:63" ht="16.5" customHeight="1" x14ac:dyDescent="0.3">
      <c r="AC5942" s="1"/>
      <c r="AH5942" s="1"/>
      <c r="AI5942" s="1"/>
      <c r="AJ5942" s="1"/>
      <c r="AK5942" s="1"/>
      <c r="AL5942" s="2"/>
      <c r="AM5942" s="2"/>
      <c r="AN5942" s="22"/>
      <c r="AQ5942" s="1"/>
      <c r="BI5942" s="1"/>
      <c r="BJ5942" s="23"/>
      <c r="BK5942" s="23"/>
    </row>
    <row r="5943" spans="28:63" ht="16.5" customHeight="1" x14ac:dyDescent="0.3">
      <c r="AB5943" s="1"/>
      <c r="AH5943" s="1"/>
      <c r="AI5943" s="1"/>
      <c r="AJ5943" s="1"/>
      <c r="AK5943" s="1"/>
      <c r="AL5943" s="2"/>
      <c r="AM5943" s="2"/>
      <c r="AN5943" s="22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H5946" s="1"/>
      <c r="AI5946" s="1"/>
      <c r="AJ5946" s="1"/>
      <c r="AK5946" s="1"/>
      <c r="AL5946" s="2"/>
      <c r="AM5946" s="2"/>
      <c r="AN5946" s="22"/>
      <c r="BJ5946" s="23"/>
      <c r="BK5946" s="23"/>
    </row>
    <row r="5947" spans="28:63" ht="16.5" customHeight="1" x14ac:dyDescent="0.3"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H5948" s="1"/>
      <c r="AI5948" s="1"/>
      <c r="AJ5948" s="1"/>
      <c r="AK5948" s="1"/>
      <c r="AL5948" s="2"/>
      <c r="AM5948" s="2"/>
      <c r="AN5948" s="22"/>
      <c r="BK5948" s="23"/>
    </row>
    <row r="5949" spans="28:63" ht="16.5" customHeight="1" x14ac:dyDescent="0.3">
      <c r="AC5949" s="1"/>
      <c r="AH5949" s="1"/>
      <c r="AI5949" s="1"/>
      <c r="AJ5949" s="1"/>
      <c r="AK5949" s="1"/>
      <c r="AL5949" s="2"/>
      <c r="AM5949" s="2"/>
      <c r="AN5949" s="22"/>
      <c r="AQ5949" s="1"/>
      <c r="BK5949" s="23"/>
    </row>
    <row r="5950" spans="28:63" ht="16.5" customHeight="1" x14ac:dyDescent="0.3">
      <c r="AC5950" s="1"/>
      <c r="AH5950" s="1"/>
      <c r="AI5950" s="1"/>
      <c r="AJ5950" s="1"/>
      <c r="AK5950" s="1"/>
      <c r="AL5950" s="2"/>
      <c r="AM5950" s="2"/>
      <c r="AN5950" s="22"/>
      <c r="AQ5950" s="1"/>
      <c r="BK5950" s="23"/>
    </row>
    <row r="5951" spans="28:63" ht="16.5" customHeight="1" x14ac:dyDescent="0.3">
      <c r="AB5951" s="1"/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 x14ac:dyDescent="0.3">
      <c r="AH5952" s="1"/>
      <c r="AI5952" s="1"/>
      <c r="AJ5952" s="1"/>
      <c r="AK5952" s="1"/>
      <c r="AL5952" s="2"/>
      <c r="AM5952" s="2"/>
      <c r="AN5952" s="22"/>
      <c r="BJ5952" s="23"/>
      <c r="BK5952" s="23"/>
    </row>
    <row r="5953" spans="28:63" ht="16.5" customHeight="1" x14ac:dyDescent="0.3">
      <c r="AH5953" s="1"/>
      <c r="AI5953" s="1"/>
      <c r="AJ5953" s="1"/>
      <c r="AK5953" s="1"/>
      <c r="AL5953" s="2"/>
      <c r="AM5953" s="2"/>
      <c r="AN5953" s="22"/>
      <c r="BJ5953" s="23"/>
      <c r="BK5953" s="23"/>
    </row>
    <row r="5954" spans="28:63" ht="16.5" customHeight="1" x14ac:dyDescent="0.3">
      <c r="AH5954" s="1"/>
      <c r="AI5954" s="1"/>
      <c r="AJ5954" s="1"/>
      <c r="AK5954" s="1"/>
      <c r="AL5954" s="2"/>
      <c r="AM5954" s="2"/>
      <c r="AN5954" s="22"/>
      <c r="BJ5954" s="23"/>
      <c r="BK5954" s="23"/>
    </row>
    <row r="5955" spans="28:63" ht="16.5" customHeight="1" x14ac:dyDescent="0.3"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B5959" s="1"/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B5964" s="1"/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B5965" s="1"/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B5966" s="1"/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B5973" s="1"/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28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28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28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28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28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28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28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28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28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28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28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28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28:63" ht="16.5" customHeight="1" x14ac:dyDescent="0.3">
      <c r="AB5997" s="1"/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28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28:63" ht="16.5" customHeight="1" x14ac:dyDescent="0.3">
      <c r="AB5999" s="1"/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28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34:63" ht="16.5" customHeight="1" x14ac:dyDescent="0.3"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34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34:63" ht="16.5" customHeight="1" x14ac:dyDescent="0.3"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34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34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34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34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34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34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34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34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34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34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34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34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34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B6039" s="1"/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D6120" s="19"/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A6128" s="1"/>
      <c r="AH6128" s="1"/>
      <c r="AI6128" s="1"/>
      <c r="AJ6128" s="1"/>
      <c r="AK6128" s="1"/>
      <c r="AL6128" s="2"/>
      <c r="AM6128" s="2"/>
      <c r="AN6128" s="22"/>
      <c r="BK6128" s="23"/>
    </row>
    <row r="6129" spans="34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34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34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34:63" ht="16.5" customHeight="1" x14ac:dyDescent="0.3">
      <c r="AH6132" s="1"/>
      <c r="AI6132" s="1"/>
      <c r="AJ6132" s="1"/>
      <c r="AK6132" s="1"/>
      <c r="AL6132" s="2"/>
      <c r="AM6132" s="2"/>
      <c r="AN6132" s="22"/>
      <c r="BK6132" s="23"/>
    </row>
    <row r="6133" spans="34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34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34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34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34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34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34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34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34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34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34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34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B6167" s="1"/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B6168" s="1"/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B6169" s="1"/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B6170" s="1"/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B6210" s="1"/>
      <c r="AH6210" s="1"/>
      <c r="AI6210" s="1"/>
      <c r="AJ6210" s="1"/>
      <c r="AK6210" s="1"/>
      <c r="AL6210" s="2"/>
      <c r="AM6210" s="2"/>
      <c r="AN6210" s="22"/>
      <c r="AW6210" s="25"/>
      <c r="AX6210" s="2"/>
      <c r="BK6210" s="23"/>
      <c r="BQ6210" s="25"/>
    </row>
    <row r="6211" spans="28:69" ht="16.5" customHeight="1" x14ac:dyDescent="0.3">
      <c r="AB6211" s="1"/>
      <c r="AH6211" s="1"/>
      <c r="AI6211" s="1"/>
      <c r="AJ6211" s="1"/>
      <c r="AK6211" s="1"/>
      <c r="AL6211" s="2"/>
      <c r="AM6211" s="2"/>
      <c r="AN6211" s="22"/>
      <c r="AW6211" s="25"/>
      <c r="AX6211" s="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AW6212" s="25"/>
      <c r="BK6212" s="23"/>
    </row>
    <row r="6213" spans="28:69" ht="16.5" customHeight="1" x14ac:dyDescent="0.3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 x14ac:dyDescent="0.3">
      <c r="AH6214" s="1"/>
      <c r="AI6214" s="1"/>
      <c r="AJ6214" s="1"/>
      <c r="AK6214" s="1"/>
      <c r="AL6214" s="2"/>
      <c r="AM6214" s="2"/>
      <c r="AN6214" s="22"/>
      <c r="BK6214" s="23"/>
    </row>
    <row r="6215" spans="28:69" ht="16.5" customHeight="1" x14ac:dyDescent="0.3">
      <c r="AH6215" s="1"/>
      <c r="AI6215" s="1"/>
      <c r="AJ6215" s="1"/>
      <c r="AK6215" s="1"/>
      <c r="AL6215" s="2"/>
      <c r="AM6215" s="2"/>
      <c r="AN6215" s="2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AW6227" s="25"/>
      <c r="BK6227" s="23"/>
    </row>
    <row r="6228" spans="28:63" ht="16.5" customHeight="1" x14ac:dyDescent="0.3">
      <c r="AB6228" s="1"/>
      <c r="AH6228" s="1"/>
      <c r="AI6228" s="1"/>
      <c r="AJ6228" s="1"/>
      <c r="AK6228" s="1"/>
      <c r="AL6228" s="2"/>
      <c r="AM6228" s="2"/>
      <c r="AN6228" s="22"/>
      <c r="AW6228" s="25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BK6231" s="23"/>
    </row>
    <row r="6232" spans="28:63" ht="16.5" customHeight="1" x14ac:dyDescent="0.3">
      <c r="AH6232" s="1"/>
      <c r="AI6232" s="1"/>
      <c r="AJ6232" s="1"/>
      <c r="AK6232" s="1"/>
      <c r="AL6232" s="2"/>
      <c r="AM6232" s="2"/>
      <c r="AN6232" s="22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B6243" s="1"/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B6244" s="1"/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B6245" s="1"/>
      <c r="AH6245" s="1"/>
      <c r="AI6245" s="1"/>
      <c r="AJ6245" s="1"/>
      <c r="AK6245" s="1"/>
      <c r="AL6245" s="2"/>
      <c r="AM6245" s="2"/>
      <c r="AN6245" s="22"/>
      <c r="AW6245" s="25"/>
      <c r="BK6245" s="23"/>
    </row>
    <row r="6246" spans="28:63" ht="16.5" customHeight="1" x14ac:dyDescent="0.3">
      <c r="AH6246" s="1"/>
      <c r="AI6246" s="1"/>
      <c r="AJ6246" s="1"/>
      <c r="AK6246" s="1"/>
      <c r="AL6246" s="2"/>
      <c r="AM6246" s="2"/>
      <c r="AN6246" s="22"/>
      <c r="BJ6246" s="23"/>
      <c r="BK6246" s="23"/>
    </row>
    <row r="6247" spans="28:63" ht="16.5" customHeight="1" x14ac:dyDescent="0.3"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 x14ac:dyDescent="0.3">
      <c r="AH6249" s="1"/>
      <c r="AI6249" s="1"/>
      <c r="AJ6249" s="1"/>
      <c r="AK6249" s="1"/>
      <c r="AL6249" s="2"/>
      <c r="AM6249" s="2"/>
      <c r="AN6249" s="22"/>
      <c r="BJ6249" s="23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J6250" s="23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J6251" s="23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 x14ac:dyDescent="0.3">
      <c r="AB6253" s="1"/>
      <c r="AH6253" s="1"/>
      <c r="AI6253" s="1"/>
      <c r="AJ6253" s="1"/>
      <c r="AK6253" s="1"/>
      <c r="AL6253" s="2"/>
      <c r="AM6253" s="2"/>
      <c r="AN6253" s="22"/>
      <c r="AW6253" s="25"/>
      <c r="BK6253" s="23"/>
    </row>
    <row r="6254" spans="28:63" ht="16.5" customHeight="1" x14ac:dyDescent="0.3">
      <c r="AB6254" s="1"/>
      <c r="AH6254" s="1"/>
      <c r="AI6254" s="1"/>
      <c r="AJ6254" s="1"/>
      <c r="AK6254" s="1"/>
      <c r="AL6254" s="2"/>
      <c r="AM6254" s="2"/>
      <c r="AN6254" s="22"/>
      <c r="AW6254" s="25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K6255" s="23"/>
    </row>
    <row r="6256" spans="28:63" ht="16.5" customHeight="1" x14ac:dyDescent="0.3">
      <c r="AH6256" s="1"/>
      <c r="AI6256" s="1"/>
      <c r="AJ6256" s="1"/>
      <c r="AK6256" s="1"/>
      <c r="AL6256" s="2"/>
      <c r="AM6256" s="2"/>
      <c r="AN6256" s="22"/>
      <c r="BK6256" s="23"/>
    </row>
    <row r="6257" spans="34:63" ht="16.5" customHeight="1" x14ac:dyDescent="0.3">
      <c r="AH6257" s="1"/>
      <c r="AI6257" s="1"/>
      <c r="AJ6257" s="1"/>
      <c r="AK6257" s="1"/>
      <c r="AL6257" s="2"/>
      <c r="AM6257" s="2"/>
      <c r="AN6257" s="22"/>
      <c r="BK6257" s="23"/>
    </row>
    <row r="6258" spans="34:63" ht="16.5" customHeight="1" x14ac:dyDescent="0.3">
      <c r="AH6258" s="1"/>
      <c r="AI6258" s="1"/>
      <c r="AJ6258" s="1"/>
      <c r="AK6258" s="1"/>
      <c r="AL6258" s="2"/>
      <c r="AM6258" s="2"/>
      <c r="AN6258" s="22"/>
      <c r="BK6258" s="23"/>
    </row>
    <row r="6259" spans="34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34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34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34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34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34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34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34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34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34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34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34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34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34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K6351" s="1"/>
      <c r="AL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J6355" s="1"/>
      <c r="AK6355" s="1"/>
      <c r="AL6355" s="2"/>
      <c r="AM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29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29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29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29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29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29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29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29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29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29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29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29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29:63" ht="16.5" customHeight="1" x14ac:dyDescent="0.3">
      <c r="AC6381" s="1"/>
      <c r="AH6381" s="1"/>
      <c r="AI6381" s="1"/>
      <c r="AJ6381" s="1"/>
      <c r="AK6381" s="1"/>
      <c r="AL6381" s="2"/>
      <c r="AM6381" s="2"/>
      <c r="AN6381" s="22"/>
      <c r="AQ6381" s="1"/>
      <c r="AW6381" s="25"/>
      <c r="AX6381" s="2"/>
      <c r="BK6381" s="23"/>
    </row>
    <row r="6382" spans="29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29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29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34:63" ht="16.5" customHeight="1" x14ac:dyDescent="0.3">
      <c r="AH6385" s="1"/>
      <c r="AI6385" s="1"/>
      <c r="AJ6385" s="1"/>
      <c r="AK6385" s="1"/>
      <c r="AL6385" s="2"/>
      <c r="AM6385" s="2"/>
      <c r="AN6385" s="22"/>
      <c r="BK6385" s="23"/>
    </row>
    <row r="6386" spans="34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34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34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34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34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34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34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34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34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34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34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34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34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34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34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28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28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28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28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28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28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28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28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28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28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28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28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28:63" ht="16.5" customHeight="1" x14ac:dyDescent="0.3">
      <c r="AB6445" s="1"/>
      <c r="AH6445" s="1"/>
      <c r="AI6445" s="1"/>
      <c r="AJ6445" s="1"/>
      <c r="AK6445" s="1"/>
      <c r="AL6445" s="2"/>
      <c r="AM6445" s="2"/>
      <c r="AN6445" s="22"/>
      <c r="AW6445" s="25"/>
      <c r="BK6445" s="23"/>
    </row>
    <row r="6446" spans="28:63" ht="16.5" customHeight="1" x14ac:dyDescent="0.3">
      <c r="AB6446" s="1"/>
      <c r="AH6446" s="1"/>
      <c r="AI6446" s="1"/>
      <c r="AJ6446" s="1"/>
      <c r="AK6446" s="1"/>
      <c r="AL6446" s="2"/>
      <c r="AM6446" s="2"/>
      <c r="AN6446" s="22"/>
      <c r="AW6446" s="25"/>
      <c r="AX6446" s="2"/>
      <c r="BK6446" s="23"/>
    </row>
    <row r="6447" spans="28:63" ht="16.5" customHeight="1" x14ac:dyDescent="0.3">
      <c r="AB6447" s="1"/>
      <c r="AH6447" s="1"/>
      <c r="AI6447" s="1"/>
      <c r="AJ6447" s="1"/>
      <c r="AK6447" s="1"/>
      <c r="AL6447" s="2"/>
      <c r="AM6447" s="2"/>
      <c r="AN6447" s="22"/>
      <c r="BJ6447" s="23"/>
      <c r="BK6447" s="23"/>
    </row>
    <row r="6448" spans="28:63" ht="16.5" customHeight="1" x14ac:dyDescent="0.3">
      <c r="AB6448" s="1"/>
      <c r="AH6448" s="1"/>
      <c r="AI6448" s="1"/>
      <c r="AJ6448" s="1"/>
      <c r="AK6448" s="1"/>
      <c r="AL6448" s="2"/>
      <c r="AM6448" s="2"/>
      <c r="AN6448" s="22"/>
      <c r="BJ6448" s="23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BJ6449" s="23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BJ6450" s="23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C6472" s="1"/>
      <c r="AH6472" s="1"/>
      <c r="AI6472" s="1"/>
      <c r="AJ6472" s="1"/>
      <c r="AK6472" s="1"/>
      <c r="AL6472" s="2"/>
      <c r="AM6472" s="2"/>
      <c r="AN6472" s="22"/>
      <c r="AQ6472" s="1"/>
      <c r="AW6472" s="25"/>
      <c r="AX6472" s="2"/>
      <c r="BK6472" s="23"/>
    </row>
    <row r="6473" spans="28:63" ht="16.5" customHeight="1" x14ac:dyDescent="0.3">
      <c r="AC6473" s="1"/>
      <c r="AH6473" s="1"/>
      <c r="AI6473" s="1"/>
      <c r="AJ6473" s="1"/>
      <c r="AK6473" s="1"/>
      <c r="AL6473" s="2"/>
      <c r="AM6473" s="2"/>
      <c r="AN6473" s="22"/>
      <c r="AQ6473" s="1"/>
      <c r="AW6473" s="25"/>
      <c r="AX6473" s="2"/>
      <c r="BK6473" s="23"/>
    </row>
    <row r="6474" spans="28:63" ht="16.5" customHeight="1" x14ac:dyDescent="0.3">
      <c r="AH6474" s="1"/>
      <c r="AI6474" s="1"/>
      <c r="AJ6474" s="1"/>
      <c r="AK6474" s="1"/>
      <c r="AL6474" s="2"/>
      <c r="AM6474" s="2"/>
      <c r="AN6474" s="22"/>
      <c r="AW6474" s="25"/>
      <c r="BK6474" s="23"/>
    </row>
    <row r="6475" spans="28:63" ht="16.5" customHeight="1" x14ac:dyDescent="0.3">
      <c r="AH6475" s="1"/>
      <c r="AI6475" s="1"/>
      <c r="AJ6475" s="1"/>
      <c r="AK6475" s="1"/>
      <c r="AL6475" s="2"/>
      <c r="AM6475" s="2"/>
      <c r="AN6475" s="22"/>
      <c r="AW6475" s="25"/>
      <c r="BK6475" s="23"/>
    </row>
    <row r="6476" spans="28:63" ht="16.5" customHeight="1" x14ac:dyDescent="0.3">
      <c r="AB6476" s="1"/>
      <c r="AH6476" s="1"/>
      <c r="AI6476" s="1"/>
      <c r="AJ6476" s="1"/>
      <c r="AK6476" s="1"/>
      <c r="AL6476" s="2"/>
      <c r="AM6476" s="2"/>
      <c r="AN6476" s="22"/>
      <c r="BK6476" s="23"/>
    </row>
    <row r="6477" spans="28:63" ht="16.5" customHeight="1" x14ac:dyDescent="0.3">
      <c r="AB6477" s="1"/>
      <c r="AH6477" s="1"/>
      <c r="AI6477" s="1"/>
      <c r="AJ6477" s="1"/>
      <c r="AK6477" s="1"/>
      <c r="AL6477" s="2"/>
      <c r="AM6477" s="2"/>
      <c r="AN6477" s="22"/>
      <c r="BK6477" s="23"/>
    </row>
    <row r="6478" spans="28:63" ht="16.5" customHeight="1" x14ac:dyDescent="0.3">
      <c r="AB6478" s="1"/>
      <c r="AH6478" s="1"/>
      <c r="AI6478" s="1"/>
      <c r="AJ6478" s="1"/>
      <c r="AK6478" s="1"/>
      <c r="AL6478" s="2"/>
      <c r="AM6478" s="2"/>
      <c r="AN6478" s="22"/>
      <c r="BJ6478" s="23"/>
      <c r="BK6478" s="23"/>
    </row>
    <row r="6479" spans="28:63" ht="16.5" customHeight="1" x14ac:dyDescent="0.3">
      <c r="AB6479" s="1"/>
      <c r="AH6479" s="1"/>
      <c r="AI6479" s="1"/>
      <c r="AJ6479" s="1"/>
      <c r="AK6479" s="1"/>
      <c r="AL6479" s="2"/>
      <c r="AM6479" s="2"/>
      <c r="AN6479" s="22"/>
      <c r="BJ6479" s="23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J6480" s="23"/>
      <c r="BK6480" s="23"/>
    </row>
    <row r="6481" spans="28:63" ht="16.5" customHeight="1" x14ac:dyDescent="0.3">
      <c r="AC6481" s="1"/>
      <c r="AH6481" s="1"/>
      <c r="AI6481" s="1"/>
      <c r="AJ6481" s="1"/>
      <c r="AK6481" s="1"/>
      <c r="AL6481" s="2"/>
      <c r="AM6481" s="2"/>
      <c r="AN6481" s="22"/>
      <c r="AQ6481" s="1"/>
      <c r="AW6481" s="25"/>
      <c r="BK6481" s="23"/>
    </row>
    <row r="6482" spans="28:63" ht="16.5" customHeight="1" x14ac:dyDescent="0.3">
      <c r="AC6482" s="1"/>
      <c r="AH6482" s="1"/>
      <c r="AI6482" s="1"/>
      <c r="AJ6482" s="1"/>
      <c r="AK6482" s="1"/>
      <c r="AL6482" s="2"/>
      <c r="AM6482" s="2"/>
      <c r="AN6482" s="22"/>
      <c r="AQ6482" s="1"/>
      <c r="AW6482" s="25"/>
      <c r="BK6482" s="23"/>
    </row>
    <row r="6483" spans="28:63" ht="16.5" customHeight="1" x14ac:dyDescent="0.3">
      <c r="AH6483" s="1"/>
      <c r="AI6483" s="1"/>
      <c r="AJ6483" s="1"/>
      <c r="AK6483" s="1"/>
      <c r="AL6483" s="2"/>
      <c r="AM6483" s="2"/>
      <c r="AN6483" s="22"/>
      <c r="BK6483" s="23"/>
    </row>
    <row r="6484" spans="28:63" ht="16.5" customHeight="1" x14ac:dyDescent="0.3">
      <c r="AC6484" s="1"/>
      <c r="AH6484" s="1"/>
      <c r="AI6484" s="1"/>
      <c r="AJ6484" s="1"/>
      <c r="AK6484" s="1"/>
      <c r="AL6484" s="2"/>
      <c r="AM6484" s="2"/>
      <c r="AN6484" s="22"/>
      <c r="AQ6484" s="1"/>
      <c r="AW6484" s="25"/>
      <c r="AX6484" s="2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H6486" s="1"/>
      <c r="AI6486" s="1"/>
      <c r="AJ6486" s="1"/>
      <c r="AK6486" s="1"/>
      <c r="AL6486" s="2"/>
      <c r="AM6486" s="2"/>
      <c r="AN6486" s="22"/>
      <c r="BK6486" s="23"/>
    </row>
    <row r="6487" spans="28:63" ht="16.5" customHeight="1" x14ac:dyDescent="0.3">
      <c r="AB6487" s="1"/>
      <c r="AH6487" s="1"/>
      <c r="AI6487" s="1"/>
      <c r="AJ6487" s="1"/>
      <c r="AK6487" s="1"/>
      <c r="AL6487" s="2"/>
      <c r="AM6487" s="2"/>
      <c r="AN6487" s="22"/>
      <c r="AW6487" s="25"/>
      <c r="BK6487" s="23"/>
    </row>
    <row r="6488" spans="28:63" ht="16.5" customHeight="1" x14ac:dyDescent="0.3">
      <c r="AH6488" s="1"/>
      <c r="AI6488" s="1"/>
      <c r="AJ6488" s="1"/>
      <c r="AK6488" s="1"/>
      <c r="AL6488" s="2"/>
      <c r="AM6488" s="2"/>
      <c r="AN6488" s="22"/>
      <c r="BK6488" s="23"/>
    </row>
    <row r="6489" spans="28:63" ht="16.5" customHeight="1" x14ac:dyDescent="0.3">
      <c r="AH6489" s="1"/>
      <c r="AI6489" s="1"/>
      <c r="AJ6489" s="1"/>
      <c r="AK6489" s="1"/>
      <c r="AL6489" s="2"/>
      <c r="AM6489" s="2"/>
      <c r="AN6489" s="22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H6491" s="1"/>
      <c r="AI6491" s="1"/>
      <c r="AJ6491" s="1"/>
      <c r="AK6491" s="1"/>
      <c r="AL6491" s="2"/>
      <c r="AM6491" s="2"/>
      <c r="AN6491" s="22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B6537" s="1"/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B6538" s="1"/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B6539" s="1"/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B6540" s="1"/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AW6555" s="25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AX6556" s="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AW6557" s="25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AX6558" s="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W6560" s="25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X6561" s="2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AW6565" s="25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AW6566" s="25"/>
      <c r="AX6566" s="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AW6568" s="25"/>
      <c r="AX6568" s="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X6569" s="2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AW6571" s="25"/>
      <c r="AX6571" s="2"/>
      <c r="BK6571" s="23"/>
    </row>
    <row r="6572" spans="28:63" ht="16.5" customHeight="1" x14ac:dyDescent="0.3">
      <c r="AH6572" s="1"/>
      <c r="AI6572" s="1"/>
      <c r="AJ6572" s="1"/>
      <c r="AK6572" s="1"/>
      <c r="AL6572" s="2"/>
      <c r="AM6572" s="2"/>
      <c r="AN6572" s="22"/>
      <c r="BK6572" s="23"/>
    </row>
    <row r="6573" spans="28:63" ht="16.5" customHeight="1" x14ac:dyDescent="0.3">
      <c r="AH6573" s="1"/>
      <c r="AI6573" s="1"/>
      <c r="AJ6573" s="1"/>
      <c r="AK6573" s="1"/>
      <c r="AL6573" s="2"/>
      <c r="AM6573" s="2"/>
      <c r="AN6573" s="22"/>
      <c r="BK6573" s="23"/>
    </row>
    <row r="6574" spans="28:63" ht="16.5" customHeight="1" x14ac:dyDescent="0.3">
      <c r="AH6574" s="1"/>
      <c r="AI6574" s="1"/>
      <c r="AJ6574" s="1"/>
      <c r="AK6574" s="1"/>
      <c r="AL6574" s="2"/>
      <c r="AM6574" s="2"/>
      <c r="AN6574" s="22"/>
      <c r="BK6574" s="23"/>
    </row>
    <row r="6575" spans="28:63" ht="16.5" customHeight="1" x14ac:dyDescent="0.3">
      <c r="AH6575" s="1"/>
      <c r="AI6575" s="1"/>
      <c r="AJ6575" s="1"/>
      <c r="AK6575" s="1"/>
      <c r="AL6575" s="2"/>
      <c r="AM6575" s="2"/>
      <c r="AN6575" s="22"/>
      <c r="BK6575" s="23"/>
    </row>
    <row r="6576" spans="28:63" ht="16.5" customHeight="1" x14ac:dyDescent="0.3">
      <c r="AB6576" s="1"/>
      <c r="AH6576" s="1"/>
      <c r="AI6576" s="1"/>
      <c r="AJ6576" s="1"/>
      <c r="AK6576" s="1"/>
      <c r="AL6576" s="2"/>
      <c r="AM6576" s="2"/>
      <c r="AN6576" s="22"/>
      <c r="AW6576" s="25"/>
      <c r="AX6576" s="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B6579" s="1"/>
      <c r="AH6579" s="1"/>
      <c r="AI6579" s="1"/>
      <c r="AJ6579" s="1"/>
      <c r="AK6579" s="1"/>
      <c r="AL6579" s="2"/>
      <c r="AM6579" s="2"/>
      <c r="AN6579" s="22"/>
      <c r="AW6579" s="25"/>
      <c r="AX6579" s="2"/>
      <c r="BK6579" s="23"/>
    </row>
    <row r="6580" spans="28:63" ht="16.5" customHeight="1" x14ac:dyDescent="0.3">
      <c r="AH6580" s="1"/>
      <c r="AI6580" s="1"/>
      <c r="AJ6580" s="1"/>
      <c r="AK6580" s="1"/>
      <c r="AL6580" s="2"/>
      <c r="AM6580" s="2"/>
      <c r="AN6580" s="22"/>
      <c r="BK6580" s="23"/>
    </row>
    <row r="6581" spans="28:63" ht="16.5" customHeight="1" x14ac:dyDescent="0.3">
      <c r="AB6581" s="1"/>
      <c r="AH6581" s="1"/>
      <c r="AI6581" s="1"/>
      <c r="AJ6581" s="1"/>
      <c r="AK6581" s="1"/>
      <c r="AL6581" s="2"/>
      <c r="AM6581" s="2"/>
      <c r="AN6581" s="22"/>
      <c r="AW6581" s="25"/>
      <c r="AX6581" s="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H6583" s="1"/>
      <c r="AI6583" s="1"/>
      <c r="AJ6583" s="1"/>
      <c r="AK6583" s="1"/>
      <c r="AL6583" s="2"/>
      <c r="AM6583" s="2"/>
      <c r="AN6583" s="2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H6585" s="1"/>
      <c r="AI6585" s="1"/>
      <c r="AJ6585" s="1"/>
      <c r="AK6585" s="1"/>
      <c r="AL6585" s="2"/>
      <c r="AM6585" s="2"/>
      <c r="AN6585" s="2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B6599" s="1"/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B6601" s="1"/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B6604" s="1"/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B6609" s="1"/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B6612" s="1"/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B6614" s="1"/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B6615" s="1"/>
      <c r="AC6615" s="1"/>
      <c r="AH6615" s="1"/>
      <c r="AI6615" s="1"/>
      <c r="AJ6615" s="1"/>
      <c r="AK6615" s="1"/>
      <c r="AL6615" s="2"/>
      <c r="AM6615" s="2"/>
      <c r="AN6615" s="22"/>
      <c r="AQ6615" s="1"/>
      <c r="BK6615" s="23"/>
    </row>
    <row r="6616" spans="28:63" ht="16.5" customHeight="1" x14ac:dyDescent="0.3">
      <c r="AB6616" s="1"/>
      <c r="AC6616" s="1"/>
      <c r="AH6616" s="1"/>
      <c r="AI6616" s="1"/>
      <c r="AJ6616" s="1"/>
      <c r="AK6616" s="1"/>
      <c r="AL6616" s="2"/>
      <c r="AM6616" s="2"/>
      <c r="AN6616" s="22"/>
      <c r="AQ6616" s="1"/>
      <c r="BK6616" s="23"/>
    </row>
    <row r="6617" spans="28:63" ht="16.5" customHeight="1" x14ac:dyDescent="0.3">
      <c r="AB6617" s="1"/>
      <c r="AH6617" s="1"/>
      <c r="AI6617" s="1"/>
      <c r="AJ6617" s="1"/>
      <c r="AK6617" s="1"/>
      <c r="AL6617" s="2"/>
      <c r="AM6617" s="2"/>
      <c r="AN6617" s="22"/>
      <c r="AW6617" s="25"/>
      <c r="AX6617" s="3"/>
      <c r="BK6617" s="23"/>
    </row>
    <row r="6618" spans="28:63" ht="16.5" customHeight="1" x14ac:dyDescent="0.3">
      <c r="AB6618" s="1"/>
      <c r="AH6618" s="1"/>
      <c r="AI6618" s="1"/>
      <c r="AJ6618" s="1"/>
      <c r="AK6618" s="1"/>
      <c r="AL6618" s="2"/>
      <c r="AM6618" s="2"/>
      <c r="AN6618" s="22"/>
      <c r="AW6618" s="25"/>
      <c r="AX6618" s="3"/>
      <c r="BK6618" s="23"/>
    </row>
    <row r="6619" spans="28:63" ht="16.5" customHeight="1" x14ac:dyDescent="0.3">
      <c r="AB6619" s="1"/>
      <c r="AH6619" s="1"/>
      <c r="AI6619" s="1"/>
      <c r="AJ6619" s="1"/>
      <c r="AK6619" s="1"/>
      <c r="AL6619" s="2"/>
      <c r="AM6619" s="2"/>
      <c r="AN6619" s="22"/>
      <c r="AW6619" s="25"/>
      <c r="AX6619" s="3"/>
      <c r="BK6619" s="23"/>
    </row>
    <row r="6620" spans="28:63" ht="16.5" customHeight="1" x14ac:dyDescent="0.3">
      <c r="AB6620" s="1"/>
      <c r="AH6620" s="1"/>
      <c r="AI6620" s="1"/>
      <c r="AJ6620" s="1"/>
      <c r="AK6620" s="1"/>
      <c r="AL6620" s="2"/>
      <c r="AM6620" s="2"/>
      <c r="AN6620" s="22"/>
      <c r="AW6620" s="25"/>
      <c r="AX6620" s="3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H6625" s="1"/>
      <c r="AI6625" s="1"/>
      <c r="AJ6625" s="1"/>
      <c r="AK6625" s="1"/>
      <c r="AL6625" s="2"/>
      <c r="AM6625" s="2"/>
      <c r="AN6625" s="22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 x14ac:dyDescent="0.3">
      <c r="AB6629" s="1"/>
      <c r="AH6629" s="1"/>
      <c r="AI6629" s="1"/>
      <c r="AJ6629" s="1"/>
      <c r="AK6629" s="1"/>
      <c r="AL6629" s="2"/>
      <c r="AM6629" s="2"/>
      <c r="AN6629" s="22"/>
      <c r="AW6629" s="25"/>
      <c r="AX6629" s="3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AW6630" s="25"/>
      <c r="AX6630" s="3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7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7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7:63" ht="16.5" customHeight="1" x14ac:dyDescent="0.3">
      <c r="AH6643" s="1"/>
      <c r="AI6643" s="1"/>
      <c r="AJ6643" s="1"/>
      <c r="AK6643" s="1"/>
      <c r="AL6643" s="2"/>
      <c r="AM6643" s="2"/>
      <c r="AN6643" s="22"/>
      <c r="BK6643" s="23"/>
    </row>
    <row r="6644" spans="27:63" ht="16.5" customHeight="1" x14ac:dyDescent="0.3">
      <c r="AH6644" s="1"/>
      <c r="AI6644" s="1"/>
      <c r="AJ6644" s="1"/>
      <c r="AK6644" s="1"/>
      <c r="AL6644" s="2"/>
      <c r="AM6644" s="2"/>
      <c r="AN6644" s="22"/>
      <c r="BK6644" s="23"/>
    </row>
    <row r="6645" spans="27:63" ht="16.5" customHeight="1" x14ac:dyDescent="0.3">
      <c r="AH6645" s="1"/>
      <c r="AI6645" s="1"/>
      <c r="AJ6645" s="1"/>
      <c r="AK6645" s="1"/>
      <c r="AL6645" s="2"/>
      <c r="AM6645" s="2"/>
      <c r="AN6645" s="22"/>
      <c r="BJ6645" s="23"/>
      <c r="BK6645" s="23"/>
    </row>
    <row r="6646" spans="27:63" ht="16.5" customHeight="1" x14ac:dyDescent="0.3">
      <c r="AH6646" s="1"/>
      <c r="AI6646" s="1"/>
      <c r="AJ6646" s="1"/>
      <c r="AK6646" s="1"/>
      <c r="AL6646" s="2"/>
      <c r="AM6646" s="2"/>
      <c r="AN6646" s="22"/>
      <c r="BJ6646" s="23"/>
      <c r="BK6646" s="23"/>
    </row>
    <row r="6647" spans="27:63" ht="16.5" customHeight="1" x14ac:dyDescent="0.3">
      <c r="AH6647" s="1"/>
      <c r="AI6647" s="1"/>
      <c r="AJ6647" s="1"/>
      <c r="AK6647" s="1"/>
      <c r="AL6647" s="2"/>
      <c r="AM6647" s="2"/>
      <c r="AN6647" s="22"/>
      <c r="BJ6647" s="23"/>
      <c r="BK6647" s="23"/>
    </row>
    <row r="6648" spans="27:63" ht="16.5" customHeight="1" x14ac:dyDescent="0.3">
      <c r="AH6648" s="1"/>
      <c r="AI6648" s="1"/>
      <c r="AJ6648" s="1"/>
      <c r="AK6648" s="1"/>
      <c r="AL6648" s="2"/>
      <c r="AM6648" s="2"/>
      <c r="AN6648" s="22"/>
      <c r="BJ6648" s="23"/>
      <c r="BK6648" s="23"/>
    </row>
    <row r="6649" spans="27:63" ht="16.5" customHeight="1" x14ac:dyDescent="0.3">
      <c r="AB6649" s="1"/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7:63" ht="16.5" customHeight="1" x14ac:dyDescent="0.3">
      <c r="AB6650" s="1"/>
      <c r="AC6650" s="1"/>
      <c r="AH6650" s="1"/>
      <c r="AI6650" s="1"/>
      <c r="AJ6650" s="1"/>
      <c r="AK6650" s="1"/>
      <c r="AL6650" s="2"/>
      <c r="AM6650" s="2"/>
      <c r="AN6650" s="22"/>
      <c r="AQ6650" s="1"/>
      <c r="BI6650" s="1"/>
      <c r="BJ6650" s="23"/>
      <c r="BK6650" s="23"/>
    </row>
    <row r="6651" spans="27:63" ht="16.5" customHeight="1" x14ac:dyDescent="0.3">
      <c r="AB6651" s="1"/>
      <c r="AC6651" s="1"/>
      <c r="AH6651" s="1"/>
      <c r="AI6651" s="1"/>
      <c r="AJ6651" s="1"/>
      <c r="AK6651" s="1"/>
      <c r="AL6651" s="2"/>
      <c r="AM6651" s="2"/>
      <c r="AN6651" s="22"/>
      <c r="AQ6651" s="1"/>
      <c r="AW6651" s="25"/>
      <c r="AX6651" s="3"/>
      <c r="BI6651" s="1"/>
      <c r="BJ6651" s="23"/>
      <c r="BK6651" s="23"/>
    </row>
    <row r="6652" spans="27:63" ht="16.5" customHeight="1" x14ac:dyDescent="0.3">
      <c r="AB6652" s="1"/>
      <c r="AC6652" s="1"/>
      <c r="AH6652" s="1"/>
      <c r="AI6652" s="1"/>
      <c r="AJ6652" s="1"/>
      <c r="AK6652" s="1"/>
      <c r="AL6652" s="2"/>
      <c r="AM6652" s="2"/>
      <c r="AN6652" s="22"/>
      <c r="AQ6652" s="1"/>
      <c r="AW6652" s="25"/>
      <c r="AX6652" s="3"/>
      <c r="BI6652" s="1"/>
      <c r="BJ6652" s="23"/>
      <c r="BK6652" s="23"/>
    </row>
    <row r="6653" spans="27:63" ht="16.5" customHeight="1" x14ac:dyDescent="0.3">
      <c r="AB6653" s="1"/>
      <c r="AC6653" s="1"/>
      <c r="AH6653" s="1"/>
      <c r="AI6653" s="1"/>
      <c r="AJ6653" s="1"/>
      <c r="AK6653" s="1"/>
      <c r="AL6653" s="2"/>
      <c r="AM6653" s="2"/>
      <c r="AN6653" s="22"/>
      <c r="AQ6653" s="1"/>
      <c r="AW6653" s="25"/>
      <c r="AX6653" s="3"/>
      <c r="BI6653" s="1"/>
      <c r="BJ6653" s="23"/>
      <c r="BK6653" s="23"/>
    </row>
    <row r="6654" spans="27:63" ht="16.5" customHeight="1" x14ac:dyDescent="0.3">
      <c r="AA6654" s="1"/>
      <c r="AB6654" s="1"/>
      <c r="AH6654" s="1"/>
      <c r="AI6654" s="1"/>
      <c r="AJ6654" s="1"/>
      <c r="AK6654" s="1"/>
      <c r="AL6654" s="2"/>
      <c r="AM6654" s="2"/>
      <c r="AN6654" s="22"/>
      <c r="AW6654" s="25"/>
      <c r="AX6654" s="3"/>
      <c r="BJ6654" s="23"/>
      <c r="BK6654" s="23"/>
    </row>
    <row r="6655" spans="27:63" ht="16.5" customHeight="1" x14ac:dyDescent="0.3">
      <c r="AB6655" s="1"/>
      <c r="AH6655" s="1"/>
      <c r="AI6655" s="1"/>
      <c r="AJ6655" s="1"/>
      <c r="AK6655" s="1"/>
      <c r="AL6655" s="2"/>
      <c r="AM6655" s="2"/>
      <c r="AN6655" s="22"/>
      <c r="AW6655" s="25"/>
      <c r="AX6655" s="3"/>
      <c r="BJ6655" s="23"/>
      <c r="BK6655" s="23"/>
    </row>
    <row r="6656" spans="27:63" ht="16.5" customHeight="1" x14ac:dyDescent="0.3">
      <c r="AB6656" s="1"/>
      <c r="AH6656" s="1"/>
      <c r="AI6656" s="1"/>
      <c r="AJ6656" s="1"/>
      <c r="AK6656" s="1"/>
      <c r="AL6656" s="2"/>
      <c r="AM6656" s="2"/>
      <c r="AN6656" s="22"/>
      <c r="AW6656" s="25"/>
      <c r="AX6656" s="3"/>
      <c r="BK6656" s="23"/>
    </row>
    <row r="6657" spans="28:63" ht="16.5" customHeight="1" x14ac:dyDescent="0.3">
      <c r="AB6657" s="1"/>
      <c r="AH6657" s="1"/>
      <c r="AI6657" s="1"/>
      <c r="AJ6657" s="1"/>
      <c r="AK6657" s="1"/>
      <c r="AL6657" s="2"/>
      <c r="AM6657" s="2"/>
      <c r="AN6657" s="22"/>
      <c r="AW6657" s="25"/>
      <c r="AX6657" s="3"/>
      <c r="BK6657" s="23"/>
    </row>
    <row r="6658" spans="28:63" ht="16.5" customHeight="1" x14ac:dyDescent="0.3"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K6658" s="23"/>
    </row>
    <row r="6659" spans="28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K6659" s="23"/>
    </row>
    <row r="6660" spans="28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8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J6661" s="23"/>
      <c r="BK6661" s="23"/>
    </row>
    <row r="6662" spans="28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J6662" s="23"/>
      <c r="BK6662" s="23"/>
    </row>
    <row r="6663" spans="28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J6663" s="23"/>
      <c r="BK6663" s="23"/>
    </row>
    <row r="6664" spans="28:63" ht="16.5" customHeight="1" x14ac:dyDescent="0.3">
      <c r="AB6664" s="1"/>
      <c r="AC6664" s="1"/>
      <c r="AH6664" s="1"/>
      <c r="AI6664" s="1"/>
      <c r="AJ6664" s="1"/>
      <c r="AK6664" s="1"/>
      <c r="AL6664" s="2"/>
      <c r="AM6664" s="2"/>
      <c r="AN6664" s="22"/>
      <c r="AQ6664" s="1"/>
      <c r="AW6664" s="25"/>
      <c r="AX6664" s="3"/>
      <c r="BI6664" s="1"/>
      <c r="BJ6664" s="23"/>
      <c r="BK6664" s="23"/>
    </row>
    <row r="6665" spans="28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8:63" ht="16.5" customHeight="1" x14ac:dyDescent="0.3">
      <c r="AB6666" s="1"/>
      <c r="AC6666" s="1"/>
      <c r="AH6666" s="1"/>
      <c r="AI6666" s="1"/>
      <c r="AJ6666" s="1"/>
      <c r="AK6666" s="1"/>
      <c r="AL6666" s="2"/>
      <c r="AM6666" s="2"/>
      <c r="AN6666" s="22"/>
      <c r="AQ6666" s="1"/>
      <c r="AW6666" s="25"/>
      <c r="AX6666" s="3"/>
      <c r="BI6666" s="1"/>
      <c r="BJ6666" s="23"/>
      <c r="BK6666" s="23"/>
    </row>
    <row r="6667" spans="28:63" ht="16.5" customHeight="1" x14ac:dyDescent="0.3">
      <c r="AB6667" s="1"/>
      <c r="AC6667" s="1"/>
      <c r="AH6667" s="1"/>
      <c r="AI6667" s="1"/>
      <c r="AJ6667" s="1"/>
      <c r="AK6667" s="1"/>
      <c r="AL6667" s="2"/>
      <c r="AM6667" s="2"/>
      <c r="AN6667" s="22"/>
      <c r="AQ6667" s="1"/>
      <c r="AW6667" s="25"/>
      <c r="AX6667" s="3"/>
      <c r="BI6667" s="1"/>
      <c r="BJ6667" s="23"/>
      <c r="BK6667" s="23"/>
    </row>
    <row r="6668" spans="28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8:63" ht="16.5" customHeight="1" x14ac:dyDescent="0.3">
      <c r="AB6669" s="1"/>
      <c r="AC6669" s="1"/>
      <c r="AH6669" s="1"/>
      <c r="AI6669" s="1"/>
      <c r="AJ6669" s="1"/>
      <c r="AK6669" s="1"/>
      <c r="AL6669" s="2"/>
      <c r="AM6669" s="2"/>
      <c r="AN6669" s="22"/>
      <c r="AQ6669" s="1"/>
      <c r="AW6669" s="25"/>
      <c r="AX6669" s="3"/>
      <c r="BI6669" s="1"/>
      <c r="BJ6669" s="23"/>
      <c r="BK6669" s="23"/>
    </row>
    <row r="6670" spans="28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8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8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H6678" s="1"/>
      <c r="AI6678" s="1"/>
      <c r="AJ6678" s="1"/>
      <c r="AK6678" s="1"/>
      <c r="AL6678" s="2"/>
      <c r="AM6678" s="2"/>
      <c r="AN6678" s="22"/>
      <c r="AW6678" s="25"/>
      <c r="AX6678" s="3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C6682" s="1"/>
      <c r="AH6682" s="1"/>
      <c r="AI6682" s="1"/>
      <c r="AJ6682" s="1"/>
      <c r="AK6682" s="1"/>
      <c r="AL6682" s="2"/>
      <c r="AM6682" s="2"/>
      <c r="AN6682" s="22"/>
      <c r="AQ6682" s="1"/>
      <c r="AW6682" s="25"/>
      <c r="AX6682" s="3"/>
      <c r="BI6682" s="1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H6688" s="1"/>
      <c r="AI6688" s="1"/>
      <c r="AJ6688" s="1"/>
      <c r="AK6688" s="1"/>
      <c r="AL6688" s="2"/>
      <c r="AM6688" s="2"/>
      <c r="AN6688" s="22"/>
      <c r="AW6688" s="25"/>
      <c r="AX6688" s="3"/>
      <c r="BJ6688" s="23"/>
      <c r="BK6688" s="23"/>
    </row>
    <row r="6689" spans="28:63" ht="16.5" customHeight="1" x14ac:dyDescent="0.3">
      <c r="AB6689" s="1"/>
      <c r="AH6689" s="1"/>
      <c r="AI6689" s="1"/>
      <c r="AJ6689" s="1"/>
      <c r="AK6689" s="1"/>
      <c r="AL6689" s="2"/>
      <c r="AM6689" s="2"/>
      <c r="AN6689" s="22"/>
      <c r="AW6689" s="25"/>
      <c r="AX6689" s="3"/>
      <c r="BJ6689" s="23"/>
      <c r="BK6689" s="23"/>
    </row>
    <row r="6690" spans="28:63" ht="16.5" customHeight="1" x14ac:dyDescent="0.3">
      <c r="AB6690" s="1"/>
      <c r="AH6690" s="1"/>
      <c r="AI6690" s="1"/>
      <c r="AJ6690" s="1"/>
      <c r="AK6690" s="1"/>
      <c r="AL6690" s="2"/>
      <c r="AM6690" s="2"/>
      <c r="AN6690" s="22"/>
      <c r="AW6690" s="25"/>
      <c r="AX6690" s="3"/>
      <c r="BJ6690" s="23"/>
      <c r="BK6690" s="23"/>
    </row>
    <row r="6691" spans="28:63" ht="16.5" customHeight="1" x14ac:dyDescent="0.3">
      <c r="AB6691" s="1"/>
      <c r="AH6691" s="1"/>
      <c r="AI6691" s="1"/>
      <c r="AJ6691" s="1"/>
      <c r="AK6691" s="1"/>
      <c r="AL6691" s="2"/>
      <c r="AM6691" s="2"/>
      <c r="AN6691" s="22"/>
      <c r="AW6691" s="25"/>
      <c r="AX6691" s="3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C6699" s="1"/>
      <c r="AH6699" s="1"/>
      <c r="AI6699" s="1"/>
      <c r="AJ6699" s="1"/>
      <c r="AK6699" s="1"/>
      <c r="AL6699" s="2"/>
      <c r="AM6699" s="2"/>
      <c r="AN6699" s="22"/>
      <c r="AQ6699" s="1"/>
      <c r="AW6699" s="25"/>
      <c r="AX6699" s="3"/>
      <c r="BI6699" s="1"/>
      <c r="BJ6699" s="23"/>
      <c r="BK6699" s="23"/>
    </row>
    <row r="6700" spans="28:63" ht="16.5" customHeight="1" x14ac:dyDescent="0.3">
      <c r="AB6700" s="1"/>
      <c r="AC6700" s="1"/>
      <c r="AH6700" s="1"/>
      <c r="AI6700" s="1"/>
      <c r="AJ6700" s="1"/>
      <c r="AK6700" s="1"/>
      <c r="AL6700" s="2"/>
      <c r="AM6700" s="2"/>
      <c r="AN6700" s="22"/>
      <c r="AQ6700" s="1"/>
      <c r="AW6700" s="25"/>
      <c r="AX6700" s="3"/>
      <c r="BI6700" s="1"/>
      <c r="BJ6700" s="23"/>
      <c r="BK6700" s="23"/>
    </row>
    <row r="6701" spans="28:63" ht="16.5" customHeight="1" x14ac:dyDescent="0.3">
      <c r="AB6701" s="1"/>
      <c r="AC6701" s="1"/>
      <c r="AH6701" s="1"/>
      <c r="AI6701" s="1"/>
      <c r="AJ6701" s="1"/>
      <c r="AK6701" s="1"/>
      <c r="AL6701" s="2"/>
      <c r="AM6701" s="2"/>
      <c r="AN6701" s="22"/>
      <c r="AQ6701" s="1"/>
      <c r="AW6701" s="25"/>
      <c r="AX6701" s="3"/>
      <c r="BI6701" s="1"/>
      <c r="BJ6701" s="23"/>
      <c r="BK6701" s="23"/>
    </row>
    <row r="6702" spans="28:63" ht="16.5" customHeight="1" x14ac:dyDescent="0.3">
      <c r="AB6702" s="1"/>
      <c r="AC6702" s="1"/>
      <c r="AH6702" s="1"/>
      <c r="AI6702" s="1"/>
      <c r="AJ6702" s="1"/>
      <c r="AK6702" s="1"/>
      <c r="AL6702" s="2"/>
      <c r="AM6702" s="2"/>
      <c r="AN6702" s="22"/>
      <c r="AQ6702" s="1"/>
      <c r="AW6702" s="25"/>
      <c r="AX6702" s="3"/>
      <c r="BI6702" s="1"/>
      <c r="BJ6702" s="23"/>
      <c r="BK6702" s="23"/>
    </row>
    <row r="6703" spans="28:63" ht="16.5" customHeight="1" x14ac:dyDescent="0.3">
      <c r="AB6703" s="1"/>
      <c r="AH6703" s="1"/>
      <c r="AI6703" s="1"/>
      <c r="AJ6703" s="1"/>
      <c r="AK6703" s="1"/>
      <c r="AL6703" s="2"/>
      <c r="AM6703" s="2"/>
      <c r="AN6703" s="22"/>
      <c r="AW6703" s="25"/>
      <c r="AX6703" s="3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H6706" s="1"/>
      <c r="AI6706" s="1"/>
      <c r="AJ6706" s="1"/>
      <c r="AK6706" s="1"/>
      <c r="AL6706" s="2"/>
      <c r="AM6706" s="2"/>
      <c r="AN6706" s="22"/>
      <c r="AW6706" s="25"/>
      <c r="AX6706" s="3"/>
      <c r="BJ6706" s="23"/>
      <c r="BK6706" s="23"/>
    </row>
    <row r="6707" spans="28:63" ht="16.5" customHeight="1" x14ac:dyDescent="0.3">
      <c r="AB6707" s="1"/>
      <c r="AH6707" s="1"/>
      <c r="AI6707" s="1"/>
      <c r="AJ6707" s="1"/>
      <c r="AK6707" s="1"/>
      <c r="AL6707" s="2"/>
      <c r="AM6707" s="2"/>
      <c r="AN6707" s="22"/>
      <c r="AW6707" s="25"/>
      <c r="AX6707" s="3"/>
      <c r="BJ6707" s="23"/>
      <c r="BK6707" s="23"/>
    </row>
    <row r="6708" spans="28:63" ht="16.5" customHeight="1" x14ac:dyDescent="0.3">
      <c r="AB6708" s="1"/>
      <c r="AH6708" s="1"/>
      <c r="AI6708" s="1"/>
      <c r="AJ6708" s="1"/>
      <c r="AK6708" s="1"/>
      <c r="AL6708" s="2"/>
      <c r="AM6708" s="2"/>
      <c r="AN6708" s="22"/>
      <c r="AW6708" s="25"/>
      <c r="AX6708" s="3"/>
      <c r="BJ6708" s="23"/>
      <c r="BK6708" s="23"/>
    </row>
    <row r="6709" spans="28:63" ht="16.5" customHeight="1" x14ac:dyDescent="0.3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 x14ac:dyDescent="0.3">
      <c r="AB6710" s="1"/>
      <c r="AC6710" s="1"/>
      <c r="AH6710" s="1"/>
      <c r="AI6710" s="1"/>
      <c r="AJ6710" s="1"/>
      <c r="AK6710" s="1"/>
      <c r="AL6710" s="2"/>
      <c r="AM6710" s="2"/>
      <c r="AN6710" s="22"/>
      <c r="AQ6710" s="1"/>
      <c r="AW6710" s="25"/>
      <c r="AX6710" s="3"/>
      <c r="BI6710" s="1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C6712" s="1"/>
      <c r="AH6712" s="1"/>
      <c r="AI6712" s="1"/>
      <c r="AJ6712" s="1"/>
      <c r="AK6712" s="1"/>
      <c r="AL6712" s="2"/>
      <c r="AM6712" s="2"/>
      <c r="AN6712" s="22"/>
      <c r="AQ6712" s="1"/>
      <c r="AW6712" s="25"/>
      <c r="AX6712" s="3"/>
      <c r="BI6712" s="1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C6715" s="1"/>
      <c r="AH6715" s="1"/>
      <c r="AI6715" s="1"/>
      <c r="AJ6715" s="1"/>
      <c r="AK6715" s="1"/>
      <c r="AL6715" s="2"/>
      <c r="AM6715" s="2"/>
      <c r="AN6715" s="22"/>
      <c r="AQ6715" s="1"/>
      <c r="AW6715" s="25"/>
      <c r="AX6715" s="3"/>
      <c r="BI6715" s="1"/>
      <c r="BJ6715" s="23"/>
      <c r="BK6715" s="23"/>
    </row>
    <row r="6716" spans="28:63" ht="16.5" customHeight="1" x14ac:dyDescent="0.3">
      <c r="AB6716" s="1"/>
      <c r="AH6716" s="1"/>
      <c r="AI6716" s="1"/>
      <c r="AJ6716" s="1"/>
      <c r="AK6716" s="1"/>
      <c r="AL6716" s="2"/>
      <c r="AM6716" s="2"/>
      <c r="AN6716" s="22"/>
      <c r="AW6716" s="25"/>
      <c r="AX6716" s="3"/>
      <c r="BJ6716" s="23"/>
      <c r="BK6716" s="23"/>
    </row>
    <row r="6717" spans="28:63" ht="16.5" customHeight="1" x14ac:dyDescent="0.3">
      <c r="AB6717" s="1"/>
      <c r="AH6717" s="1"/>
      <c r="AI6717" s="1"/>
      <c r="AJ6717" s="1"/>
      <c r="AK6717" s="1"/>
      <c r="AL6717" s="2"/>
      <c r="AM6717" s="2"/>
      <c r="AN6717" s="22"/>
      <c r="AW6717" s="25"/>
      <c r="AX6717" s="3"/>
      <c r="BJ6717" s="23"/>
      <c r="BK6717" s="23"/>
    </row>
    <row r="6718" spans="28:63" ht="16.5" customHeight="1" x14ac:dyDescent="0.3">
      <c r="AB6718" s="1"/>
      <c r="AH6718" s="1"/>
      <c r="AI6718" s="1"/>
      <c r="AJ6718" s="1"/>
      <c r="AK6718" s="1"/>
      <c r="AL6718" s="2"/>
      <c r="AM6718" s="2"/>
      <c r="AN6718" s="22"/>
      <c r="AW6718" s="25"/>
      <c r="AX6718" s="3"/>
      <c r="BJ6718" s="23"/>
      <c r="BK6718" s="23"/>
    </row>
    <row r="6719" spans="28:63" ht="16.5" customHeight="1" x14ac:dyDescent="0.3">
      <c r="AB6719" s="1"/>
      <c r="AH6719" s="1"/>
      <c r="AI6719" s="1"/>
      <c r="AJ6719" s="1"/>
      <c r="AK6719" s="1"/>
      <c r="AL6719" s="2"/>
      <c r="AM6719" s="2"/>
      <c r="AN6719" s="22"/>
      <c r="AW6719" s="25"/>
      <c r="AX6719" s="3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BJ6721" s="23"/>
      <c r="BK6721" s="23"/>
    </row>
    <row r="6722" spans="28:63" ht="16.5" customHeight="1" x14ac:dyDescent="0.3">
      <c r="AH6722" s="1"/>
      <c r="AI6722" s="1"/>
      <c r="AJ6722" s="1"/>
      <c r="AK6722" s="1"/>
      <c r="AL6722" s="2"/>
      <c r="AM6722" s="2"/>
      <c r="AN6722" s="22"/>
      <c r="BJ6722" s="23"/>
      <c r="BK6722" s="23"/>
    </row>
    <row r="6723" spans="28:63" ht="16.5" customHeight="1" x14ac:dyDescent="0.3">
      <c r="AH6723" s="1"/>
      <c r="AI6723" s="1"/>
      <c r="AJ6723" s="1"/>
      <c r="AK6723" s="1"/>
      <c r="AL6723" s="2"/>
      <c r="AM6723" s="2"/>
      <c r="AN6723" s="22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BJ6724" s="23"/>
      <c r="BK6724" s="23"/>
    </row>
    <row r="6725" spans="28:63" ht="16.5" customHeight="1" x14ac:dyDescent="0.3">
      <c r="AB6725" s="1"/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B6736" s="1"/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B6737" s="1"/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B6738" s="1"/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C6743" s="1"/>
      <c r="AH6743" s="1"/>
      <c r="AI6743" s="1"/>
      <c r="AJ6743" s="1"/>
      <c r="AK6743" s="1"/>
      <c r="AL6743" s="2"/>
      <c r="AM6743" s="2"/>
      <c r="AN6743" s="22"/>
      <c r="AQ6743" s="1"/>
      <c r="AW6743" s="25"/>
      <c r="BJ6743" s="23"/>
      <c r="BK6743" s="23"/>
    </row>
    <row r="6744" spans="28:63" ht="16.5" customHeight="1" x14ac:dyDescent="0.3">
      <c r="AB6744" s="1"/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B6745" s="1"/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B6747" s="1"/>
      <c r="AH6747" s="1"/>
      <c r="AI6747" s="1"/>
      <c r="AJ6747" s="1"/>
      <c r="AK6747" s="1"/>
      <c r="AL6747" s="2"/>
      <c r="AM6747" s="2"/>
      <c r="AN6747" s="22"/>
      <c r="BJ6747" s="23"/>
      <c r="BK6747" s="23"/>
    </row>
    <row r="6748" spans="28:63" ht="16.5" customHeight="1" x14ac:dyDescent="0.3"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B6750" s="1"/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B6752" s="1"/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B6755" s="1"/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B6758" s="1"/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B6760" s="1"/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B6763" s="1"/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B6765" s="1"/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B6768" s="1"/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B6775" s="1"/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B6776" s="1"/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B6777" s="1"/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B6778" s="1"/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B6786" s="1"/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B6791" s="1"/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B6799" s="1"/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B6805" s="1"/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B6810" s="1"/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B6824" s="1"/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B6826" s="1"/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B6829" s="1"/>
      <c r="AC6829" s="1"/>
      <c r="AH6829" s="1"/>
      <c r="AI6829" s="1"/>
      <c r="AJ6829" s="1"/>
      <c r="AK6829" s="1"/>
      <c r="AL6829" s="2"/>
      <c r="AM6829" s="2"/>
      <c r="AN6829" s="22"/>
      <c r="AQ6829" s="1"/>
      <c r="BI6829" s="1"/>
      <c r="BJ6829" s="23"/>
      <c r="BK6829" s="23"/>
    </row>
    <row r="6830" spans="28:63" ht="16.5" customHeight="1" x14ac:dyDescent="0.3">
      <c r="AC6830" s="1"/>
      <c r="AH6830" s="1"/>
      <c r="AI6830" s="1"/>
      <c r="AJ6830" s="1"/>
      <c r="AK6830" s="1"/>
      <c r="AL6830" s="2"/>
      <c r="AM6830" s="2"/>
      <c r="AN6830" s="22"/>
      <c r="AQ6830" s="1"/>
      <c r="BI6830" s="1"/>
      <c r="BJ6830" s="23"/>
      <c r="BK6830" s="23"/>
    </row>
    <row r="6831" spans="28:63" ht="16.5" customHeight="1" x14ac:dyDescent="0.3">
      <c r="AB6831" s="1"/>
      <c r="AC6831" s="1"/>
      <c r="AH6831" s="1"/>
      <c r="AI6831" s="1"/>
      <c r="AJ6831" s="1"/>
      <c r="AK6831" s="1"/>
      <c r="AL6831" s="2"/>
      <c r="AM6831" s="2"/>
      <c r="AN6831" s="22"/>
      <c r="AQ6831" s="1"/>
      <c r="BI6831" s="1"/>
      <c r="BJ6831" s="23"/>
      <c r="BK6831" s="23"/>
    </row>
    <row r="6832" spans="28:63" ht="16.5" customHeight="1" x14ac:dyDescent="0.3">
      <c r="AC6832" s="1"/>
      <c r="AH6832" s="1"/>
      <c r="AI6832" s="1"/>
      <c r="AJ6832" s="1"/>
      <c r="AK6832" s="1"/>
      <c r="AL6832" s="2"/>
      <c r="AM6832" s="2"/>
      <c r="AN6832" s="22"/>
      <c r="AQ6832" s="1"/>
      <c r="BI6832" s="1"/>
      <c r="BJ6832" s="23"/>
      <c r="BK6832" s="23"/>
    </row>
    <row r="6833" spans="28:70" ht="16.5" customHeight="1" x14ac:dyDescent="0.3"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  <c r="BR6833" s="2"/>
    </row>
    <row r="6834" spans="28:70" ht="16.5" customHeight="1" x14ac:dyDescent="0.3">
      <c r="AB6834" s="1"/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  <c r="BR6834" s="2"/>
    </row>
    <row r="6835" spans="28:70" ht="16.5" customHeight="1" x14ac:dyDescent="0.3"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  <c r="BR6835" s="2"/>
    </row>
    <row r="6836" spans="28:70" ht="16.5" customHeight="1" x14ac:dyDescent="0.3">
      <c r="AB6836" s="1"/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  <c r="BR6836" s="2"/>
    </row>
    <row r="6837" spans="28:70" ht="16.5" customHeight="1" x14ac:dyDescent="0.3">
      <c r="AB6837" s="1"/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</row>
    <row r="6838" spans="28:70" ht="16.5" customHeight="1" x14ac:dyDescent="0.3"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B6839" s="1"/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</row>
    <row r="6843" spans="28:70" ht="16.5" customHeight="1" x14ac:dyDescent="0.3"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 x14ac:dyDescent="0.3">
      <c r="AB6844" s="1"/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  <c r="BR6844" s="2"/>
    </row>
    <row r="6845" spans="28:70" ht="16.5" customHeight="1" x14ac:dyDescent="0.3"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B6846" s="1"/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  <c r="BR6846" s="2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B6849" s="1"/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  <c r="BR6849" s="2"/>
    </row>
    <row r="6850" spans="28:70" ht="16.5" customHeight="1" x14ac:dyDescent="0.3">
      <c r="AB6850" s="1"/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</row>
    <row r="6852" spans="28:70" ht="16.5" customHeight="1" x14ac:dyDescent="0.3">
      <c r="AB6852" s="1"/>
      <c r="AH6852" s="1"/>
      <c r="AI6852" s="1"/>
      <c r="AJ6852" s="1"/>
      <c r="AK6852" s="1"/>
      <c r="AL6852" s="2"/>
      <c r="AM6852" s="2"/>
      <c r="AN6852" s="22"/>
      <c r="BJ6852" s="23"/>
      <c r="BK6852" s="23"/>
    </row>
    <row r="6853" spans="28:70" ht="16.5" customHeight="1" x14ac:dyDescent="0.3">
      <c r="AB6853" s="1"/>
      <c r="AH6853" s="1"/>
      <c r="AI6853" s="1"/>
      <c r="AJ6853" s="1"/>
      <c r="AK6853" s="1"/>
      <c r="AL6853" s="2"/>
      <c r="AM6853" s="2"/>
      <c r="AN6853" s="22"/>
      <c r="AW6853" s="25"/>
      <c r="BJ6853" s="23"/>
      <c r="BK6853" s="23"/>
    </row>
    <row r="6854" spans="28:70" ht="16.5" customHeight="1" x14ac:dyDescent="0.3">
      <c r="AB6854" s="1"/>
      <c r="AH6854" s="1"/>
      <c r="AI6854" s="1"/>
      <c r="AJ6854" s="1"/>
      <c r="AK6854" s="1"/>
      <c r="AL6854" s="2"/>
      <c r="AM6854" s="2"/>
      <c r="AN6854" s="22"/>
      <c r="AW6854" s="25"/>
      <c r="BJ6854" s="23"/>
      <c r="BK6854" s="23"/>
    </row>
    <row r="6855" spans="28:70" ht="16.5" customHeight="1" x14ac:dyDescent="0.3">
      <c r="AB6855" s="1"/>
      <c r="AH6855" s="1"/>
      <c r="AI6855" s="1"/>
      <c r="AJ6855" s="1"/>
      <c r="AK6855" s="1"/>
      <c r="AL6855" s="2"/>
      <c r="AM6855" s="2"/>
      <c r="AN6855" s="22"/>
      <c r="AW6855" s="25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AW6856" s="25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AX6859" s="3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AX6860" s="3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AX6861" s="3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AX6862" s="3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H6870" s="1"/>
      <c r="AI6870" s="1"/>
      <c r="AJ6870" s="1"/>
      <c r="AK6870" s="1"/>
      <c r="AL6870" s="2"/>
      <c r="AM6870" s="2"/>
      <c r="AN6870" s="22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BJ6871" s="23"/>
      <c r="BK6871" s="23"/>
    </row>
    <row r="6872" spans="28:63" ht="16.5" customHeight="1" x14ac:dyDescent="0.3">
      <c r="AH6872" s="1"/>
      <c r="AI6872" s="1"/>
      <c r="AJ6872" s="1"/>
      <c r="AK6872" s="1"/>
      <c r="AL6872" s="2"/>
      <c r="AM6872" s="2"/>
      <c r="AN6872" s="22"/>
      <c r="BJ6872" s="23"/>
      <c r="BK6872" s="23"/>
    </row>
    <row r="6873" spans="28:63" ht="16.5" customHeight="1" x14ac:dyDescent="0.3">
      <c r="AH6873" s="1"/>
      <c r="AI6873" s="1"/>
      <c r="AJ6873" s="1"/>
      <c r="AK6873" s="1"/>
      <c r="AL6873" s="2"/>
      <c r="AM6873" s="2"/>
      <c r="AN6873" s="22"/>
      <c r="BJ6873" s="23"/>
      <c r="BK6873" s="23"/>
    </row>
    <row r="6874" spans="28:63" ht="16.5" customHeight="1" x14ac:dyDescent="0.3">
      <c r="AB6874" s="1"/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B6876" s="1"/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B6877" s="1"/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B6879" s="1"/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B6882" s="1"/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B6884" s="1"/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B6887" s="1"/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B6889" s="1"/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B6890" s="1"/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B6892" s="1"/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AW6893" s="25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AW6894" s="25"/>
      <c r="BJ6894" s="23"/>
      <c r="BK6894" s="23"/>
    </row>
    <row r="6895" spans="28:63" ht="16.5" customHeight="1" x14ac:dyDescent="0.3">
      <c r="AB6895" s="1"/>
      <c r="AH6895" s="1"/>
      <c r="AI6895" s="1"/>
      <c r="AJ6895" s="1"/>
      <c r="AK6895" s="1"/>
      <c r="AL6895" s="2"/>
      <c r="AM6895" s="2"/>
      <c r="AN6895" s="22"/>
      <c r="AW6895" s="25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AW6896" s="25"/>
      <c r="BJ6896" s="23"/>
      <c r="BK6896" s="23"/>
    </row>
    <row r="6897" spans="28:63" ht="16.5" customHeight="1" x14ac:dyDescent="0.3">
      <c r="AH6897" s="1"/>
      <c r="AI6897" s="1"/>
      <c r="AJ6897" s="1"/>
      <c r="AK6897" s="1"/>
      <c r="AL6897" s="2"/>
      <c r="AM6897" s="2"/>
      <c r="AN6897" s="22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H6900" s="1"/>
      <c r="AI6900" s="1"/>
      <c r="AJ6900" s="1"/>
      <c r="AK6900" s="1"/>
      <c r="AL6900" s="2"/>
      <c r="AM6900" s="2"/>
      <c r="AN6900" s="22"/>
      <c r="BJ6900" s="23"/>
      <c r="BK6900" s="23"/>
    </row>
    <row r="6901" spans="28:63" ht="16.5" customHeight="1" x14ac:dyDescent="0.3">
      <c r="AH6901" s="1"/>
      <c r="AI6901" s="1"/>
      <c r="AJ6901" s="1"/>
      <c r="AK6901" s="1"/>
      <c r="AL6901" s="2"/>
      <c r="AM6901" s="2"/>
      <c r="AN6901" s="22"/>
      <c r="BJ6901" s="23"/>
      <c r="BK6901" s="23"/>
    </row>
    <row r="6902" spans="28:63" ht="16.5" customHeight="1" x14ac:dyDescent="0.3">
      <c r="AH6902" s="1"/>
      <c r="AI6902" s="1"/>
      <c r="AJ6902" s="1"/>
      <c r="AK6902" s="1"/>
      <c r="AL6902" s="2"/>
      <c r="AM6902" s="2"/>
      <c r="AN6902" s="22"/>
      <c r="BJ6902" s="23"/>
      <c r="BK6902" s="23"/>
    </row>
    <row r="6903" spans="28:63" ht="16.5" customHeight="1" x14ac:dyDescent="0.3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 x14ac:dyDescent="0.3">
      <c r="AB6904" s="1"/>
      <c r="AH6904" s="1"/>
      <c r="AI6904" s="1"/>
      <c r="AJ6904" s="1"/>
      <c r="AK6904" s="1"/>
      <c r="AL6904" s="2"/>
      <c r="AM6904" s="2"/>
      <c r="AN6904" s="22"/>
      <c r="AW6904" s="25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B6906" s="1"/>
      <c r="AH6906" s="1"/>
      <c r="AI6906" s="1"/>
      <c r="AJ6906" s="1"/>
      <c r="AK6906" s="1"/>
      <c r="AL6906" s="2"/>
      <c r="AM6906" s="2"/>
      <c r="AN6906" s="22"/>
      <c r="AW6906" s="25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K6908" s="23"/>
    </row>
    <row r="6909" spans="28:63" ht="16.5" customHeight="1" x14ac:dyDescent="0.3">
      <c r="AB6909" s="1"/>
      <c r="AH6909" s="1"/>
      <c r="AI6909" s="1"/>
      <c r="AJ6909" s="1"/>
      <c r="AK6909" s="1"/>
      <c r="AL6909" s="2"/>
      <c r="AM6909" s="2"/>
      <c r="AN6909" s="22"/>
      <c r="AW6909" s="25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BK6910" s="23"/>
    </row>
    <row r="6911" spans="28:63" ht="16.5" customHeight="1" x14ac:dyDescent="0.3">
      <c r="AH6911" s="1"/>
      <c r="AI6911" s="1"/>
      <c r="AJ6911" s="1"/>
      <c r="AK6911" s="1"/>
      <c r="AL6911" s="2"/>
      <c r="AM6911" s="2"/>
      <c r="AN6911" s="22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BK6913" s="23"/>
    </row>
    <row r="6914" spans="28:63" ht="16.5" customHeight="1" x14ac:dyDescent="0.3"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H6916" s="1"/>
      <c r="AI6916" s="1"/>
      <c r="AJ6916" s="1"/>
      <c r="AK6916" s="1"/>
      <c r="AL6916" s="2"/>
      <c r="AM6916" s="2"/>
      <c r="AN6916" s="22"/>
      <c r="AW6916" s="25"/>
      <c r="BK6916" s="23"/>
    </row>
    <row r="6917" spans="28:63" ht="16.5" customHeight="1" x14ac:dyDescent="0.3"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AW6918" s="25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AW6919" s="25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B6945" s="1"/>
      <c r="AH6945" s="1"/>
      <c r="AI6945" s="1"/>
      <c r="AJ6945" s="1"/>
      <c r="AK6945" s="1"/>
      <c r="AL6945" s="2"/>
      <c r="AM6945" s="2"/>
      <c r="AN6945" s="22"/>
      <c r="AW6945" s="25"/>
      <c r="BJ6945" s="23"/>
      <c r="BK6945" s="23"/>
      <c r="BQ6945" s="25"/>
    </row>
    <row r="6946" spans="28:69" ht="16.5" customHeight="1" x14ac:dyDescent="0.3">
      <c r="AB6946" s="1"/>
      <c r="AH6946" s="1"/>
      <c r="AI6946" s="1"/>
      <c r="AJ6946" s="1"/>
      <c r="AK6946" s="1"/>
      <c r="AL6946" s="2"/>
      <c r="AM6946" s="2"/>
      <c r="AN6946" s="22"/>
      <c r="AW6946" s="25"/>
      <c r="BJ6946" s="23"/>
      <c r="BK6946" s="23"/>
      <c r="BQ6946" s="25"/>
    </row>
    <row r="6947" spans="28:69" ht="16.5" customHeight="1" x14ac:dyDescent="0.3">
      <c r="AB6947" s="1"/>
      <c r="AH6947" s="1"/>
      <c r="AI6947" s="1"/>
      <c r="AJ6947" s="1"/>
      <c r="AK6947" s="1"/>
      <c r="AL6947" s="2"/>
      <c r="AM6947" s="2"/>
      <c r="AN6947" s="22"/>
      <c r="AW6947" s="25"/>
      <c r="BJ6947" s="23"/>
      <c r="BK6947" s="23"/>
      <c r="BQ6947" s="25"/>
    </row>
    <row r="6948" spans="28:69" ht="16.5" customHeight="1" x14ac:dyDescent="0.3">
      <c r="AB6948" s="1"/>
      <c r="AH6948" s="1"/>
      <c r="AI6948" s="1"/>
      <c r="AJ6948" s="1"/>
      <c r="AK6948" s="1"/>
      <c r="AL6948" s="2"/>
      <c r="AM6948" s="2"/>
      <c r="AN6948" s="22"/>
      <c r="AW6948" s="25"/>
      <c r="BJ6948" s="23"/>
      <c r="BK6948" s="23"/>
      <c r="BQ6948" s="25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C6950" s="1"/>
      <c r="AH6950" s="1"/>
      <c r="AI6950" s="1"/>
      <c r="AJ6950" s="1"/>
      <c r="AK6950" s="1"/>
      <c r="AL6950" s="2"/>
      <c r="AM6950" s="2"/>
      <c r="AN6950" s="22"/>
      <c r="AQ6950" s="1"/>
      <c r="BI6950" s="1"/>
      <c r="BJ6950" s="23"/>
      <c r="BK6950" s="23"/>
    </row>
    <row r="6951" spans="28:69" ht="16.5" customHeight="1" x14ac:dyDescent="0.3">
      <c r="AH6951" s="1"/>
      <c r="AI6951" s="1"/>
      <c r="AJ6951" s="1"/>
      <c r="AK6951" s="1"/>
      <c r="AL6951" s="2"/>
      <c r="AM6951" s="2"/>
      <c r="AN6951" s="22"/>
      <c r="BK6951" s="23"/>
    </row>
    <row r="6952" spans="28:69" ht="16.5" customHeight="1" x14ac:dyDescent="0.3">
      <c r="AH6952" s="1"/>
      <c r="AI6952" s="1"/>
      <c r="AJ6952" s="1"/>
      <c r="AK6952" s="1"/>
      <c r="AL6952" s="2"/>
      <c r="AM6952" s="2"/>
      <c r="AN6952" s="22"/>
      <c r="BK6952" s="23"/>
    </row>
    <row r="6953" spans="28:69" ht="16.5" customHeight="1" x14ac:dyDescent="0.3">
      <c r="AH6953" s="1"/>
      <c r="AI6953" s="1"/>
      <c r="AJ6953" s="1"/>
      <c r="AK6953" s="1"/>
      <c r="AL6953" s="2"/>
      <c r="AM6953" s="2"/>
      <c r="AN6953" s="22"/>
      <c r="BK6953" s="23"/>
    </row>
    <row r="6954" spans="28:69" ht="16.5" customHeight="1" x14ac:dyDescent="0.3">
      <c r="AH6954" s="1"/>
      <c r="AI6954" s="1"/>
      <c r="AJ6954" s="1"/>
      <c r="AK6954" s="1"/>
      <c r="AL6954" s="2"/>
      <c r="AM6954" s="2"/>
      <c r="AN6954" s="22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B6977" s="1"/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B6978" s="1"/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B6979" s="1"/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B6980" s="1"/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AW6985" s="25"/>
      <c r="BK6985" s="23"/>
    </row>
    <row r="6986" spans="28:63" ht="16.5" customHeight="1" x14ac:dyDescent="0.3"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H6988" s="1"/>
      <c r="AI6988" s="1"/>
      <c r="AJ6988" s="1"/>
      <c r="AK6988" s="1"/>
      <c r="AL6988" s="2"/>
      <c r="AM6988" s="2"/>
      <c r="AN6988" s="22"/>
      <c r="BJ6988" s="23"/>
      <c r="BK6988" s="23"/>
    </row>
    <row r="6989" spans="28:63" ht="16.5" customHeight="1" x14ac:dyDescent="0.3">
      <c r="AH6989" s="1"/>
      <c r="AI6989" s="1"/>
      <c r="AJ6989" s="1"/>
      <c r="AK6989" s="1"/>
      <c r="AL6989" s="2"/>
      <c r="AM6989" s="2"/>
      <c r="AN6989" s="22"/>
      <c r="BJ6989" s="23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J6990" s="23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B6994" s="1"/>
      <c r="AH6994" s="1"/>
      <c r="AI6994" s="1"/>
      <c r="AJ6994" s="1"/>
      <c r="AK6994" s="1"/>
      <c r="AL6994" s="2"/>
      <c r="AM6994" s="2"/>
      <c r="AN6994" s="22"/>
      <c r="AW6994" s="25"/>
      <c r="BK6994" s="23"/>
    </row>
    <row r="6995" spans="28:63" ht="16.5" customHeight="1" x14ac:dyDescent="0.3">
      <c r="AB6995" s="1"/>
      <c r="AH6995" s="1"/>
      <c r="AI6995" s="1"/>
      <c r="AJ6995" s="1"/>
      <c r="AK6995" s="1"/>
      <c r="AL6995" s="2"/>
      <c r="AM6995" s="2"/>
      <c r="AN6995" s="22"/>
      <c r="AW6995" s="25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K6996" s="23"/>
    </row>
    <row r="6997" spans="28:63" ht="16.5" customHeight="1" x14ac:dyDescent="0.3">
      <c r="AB6997" s="1"/>
      <c r="AH6997" s="1"/>
      <c r="AI6997" s="1"/>
      <c r="AJ6997" s="1"/>
      <c r="AK6997" s="1"/>
      <c r="AL6997" s="2"/>
      <c r="AM6997" s="2"/>
      <c r="AN6997" s="22"/>
      <c r="AW6997" s="25"/>
      <c r="AX6997" s="3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AX6998" s="3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AX6999" s="3"/>
      <c r="BK6999" s="23"/>
    </row>
    <row r="7000" spans="28:63" ht="16.5" customHeight="1" x14ac:dyDescent="0.3">
      <c r="AB7000" s="1"/>
      <c r="AC7000" s="1"/>
      <c r="AH7000" s="1"/>
      <c r="AI7000" s="1"/>
      <c r="AJ7000" s="1"/>
      <c r="AK7000" s="1"/>
      <c r="AL7000" s="2"/>
      <c r="AM7000" s="2"/>
      <c r="AN7000" s="22"/>
      <c r="AQ7000" s="1"/>
      <c r="BK7000" s="23"/>
    </row>
    <row r="7001" spans="28:63" ht="16.5" customHeight="1" x14ac:dyDescent="0.3">
      <c r="AB7001" s="1"/>
      <c r="AC7001" s="1"/>
      <c r="AH7001" s="1"/>
      <c r="AI7001" s="1"/>
      <c r="AJ7001" s="1"/>
      <c r="AK7001" s="1"/>
      <c r="AL7001" s="2"/>
      <c r="AM7001" s="2"/>
      <c r="AN7001" s="22"/>
      <c r="AQ7001" s="1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BK7002" s="23"/>
    </row>
    <row r="7003" spans="28:63" ht="16.5" customHeight="1" x14ac:dyDescent="0.3">
      <c r="AB7003" s="1"/>
      <c r="AH7003" s="1"/>
      <c r="AI7003" s="1"/>
      <c r="AJ7003" s="1"/>
      <c r="AK7003" s="1"/>
      <c r="AL7003" s="2"/>
      <c r="AM7003" s="2"/>
      <c r="AN7003" s="22"/>
      <c r="AW7003" s="25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I7004" s="1"/>
      <c r="BJ7004" s="23"/>
      <c r="BK7004" s="23"/>
    </row>
    <row r="7005" spans="28:63" ht="16.5" customHeight="1" x14ac:dyDescent="0.3">
      <c r="AB7005" s="1"/>
      <c r="AH7005" s="1"/>
      <c r="AI7005" s="1"/>
      <c r="AJ7005" s="1"/>
      <c r="AK7005" s="1"/>
      <c r="AL7005" s="2"/>
      <c r="AM7005" s="2"/>
      <c r="AN7005" s="22"/>
      <c r="BJ7005" s="23"/>
      <c r="BK7005" s="23"/>
    </row>
    <row r="7006" spans="28:63" ht="16.5" customHeight="1" x14ac:dyDescent="0.3">
      <c r="AB7006" s="1"/>
      <c r="AC7006" s="1"/>
      <c r="AH7006" s="1"/>
      <c r="AI7006" s="1"/>
      <c r="AJ7006" s="1"/>
      <c r="AK7006" s="1"/>
      <c r="AL7006" s="2"/>
      <c r="AM7006" s="2"/>
      <c r="AN7006" s="22"/>
      <c r="AQ7006" s="1"/>
      <c r="BI7006" s="1"/>
      <c r="BJ7006" s="23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BJ7007" s="23"/>
      <c r="BK7007" s="23"/>
    </row>
    <row r="7008" spans="28:63" ht="16.5" customHeight="1" x14ac:dyDescent="0.3">
      <c r="AB7008" s="1"/>
      <c r="AH7008" s="1"/>
      <c r="AI7008" s="1"/>
      <c r="AJ7008" s="1"/>
      <c r="AK7008" s="1"/>
      <c r="AL7008" s="2"/>
      <c r="AM7008" s="2"/>
      <c r="AN7008" s="22"/>
      <c r="AW7008" s="25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AW7009" s="25"/>
      <c r="BK7009" s="23"/>
    </row>
    <row r="7010" spans="28:63" ht="16.5" customHeight="1" x14ac:dyDescent="0.3">
      <c r="AB7010" s="1"/>
      <c r="AH7010" s="1"/>
      <c r="AI7010" s="1"/>
      <c r="AJ7010" s="1"/>
      <c r="AK7010" s="1"/>
      <c r="AL7010" s="2"/>
      <c r="AM7010" s="2"/>
      <c r="AN7010" s="22"/>
      <c r="AW7010" s="25"/>
      <c r="AX7010" s="44"/>
      <c r="BK7010" s="23"/>
    </row>
    <row r="7011" spans="28:63" ht="16.5" customHeight="1" x14ac:dyDescent="0.3">
      <c r="AH7011" s="1"/>
      <c r="AI7011" s="1"/>
      <c r="AJ7011" s="1"/>
      <c r="AK7011" s="1"/>
      <c r="AL7011" s="2"/>
      <c r="AM7011" s="2"/>
      <c r="AN7011" s="22"/>
      <c r="AW7011" s="25"/>
      <c r="BK7011" s="23"/>
    </row>
    <row r="7012" spans="28:63" ht="16.5" customHeight="1" x14ac:dyDescent="0.3"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H7014" s="1"/>
      <c r="AI7014" s="1"/>
      <c r="AJ7014" s="1"/>
      <c r="AK7014" s="1"/>
      <c r="AL7014" s="2"/>
      <c r="AM7014" s="2"/>
      <c r="AN7014" s="22"/>
      <c r="AW7014" s="2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B7018" s="1"/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B7019" s="1"/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B7020" s="1"/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B7021" s="1"/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H7025" s="1"/>
      <c r="AI7025" s="1"/>
      <c r="AJ7025" s="1"/>
      <c r="AK7025" s="1"/>
      <c r="AL7025" s="2"/>
      <c r="AM7025" s="2"/>
      <c r="AN7025" s="22"/>
      <c r="BK7025" s="23"/>
    </row>
    <row r="7026" spans="28:63" ht="16.5" customHeight="1" x14ac:dyDescent="0.3">
      <c r="AH7026" s="1"/>
      <c r="AI7026" s="1"/>
      <c r="AJ7026" s="1"/>
      <c r="AK7026" s="1"/>
      <c r="AL7026" s="2"/>
      <c r="AM7026" s="2"/>
      <c r="AN7026" s="22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BK7027" s="23"/>
    </row>
    <row r="7028" spans="28:63" ht="16.5" customHeight="1" x14ac:dyDescent="0.3">
      <c r="AH7028" s="1"/>
      <c r="AI7028" s="1"/>
      <c r="AJ7028" s="1"/>
      <c r="AK7028" s="1"/>
      <c r="AL7028" s="2"/>
      <c r="AM7028" s="2"/>
      <c r="AN7028" s="22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B7079" s="1"/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B7080" s="1"/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B7081" s="1"/>
      <c r="AH7081" s="1"/>
      <c r="AI7081" s="1"/>
      <c r="AJ7081" s="1"/>
      <c r="AK7081" s="1"/>
      <c r="AL7081" s="2"/>
      <c r="AM7081" s="2"/>
      <c r="AN7081" s="22"/>
      <c r="AW7081" s="25"/>
      <c r="BK7081" s="23"/>
    </row>
    <row r="7082" spans="28:63" ht="16.5" customHeight="1" x14ac:dyDescent="0.3">
      <c r="AB7082" s="1"/>
      <c r="AH7082" s="1"/>
      <c r="AI7082" s="1"/>
      <c r="AJ7082" s="1"/>
      <c r="AK7082" s="1"/>
      <c r="AL7082" s="2"/>
      <c r="AM7082" s="2"/>
      <c r="AN7082" s="22"/>
      <c r="AW7082" s="25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AW7083" s="25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AW7084" s="25"/>
      <c r="AX7084" s="3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AX7085" s="3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AX7086" s="3"/>
      <c r="BK7086" s="23"/>
    </row>
    <row r="7087" spans="28:63" ht="16.5" customHeight="1" x14ac:dyDescent="0.3">
      <c r="AH7087" s="1"/>
      <c r="AI7087" s="1"/>
      <c r="AJ7087" s="1"/>
      <c r="AK7087" s="1"/>
      <c r="AL7087" s="2"/>
      <c r="AM7087" s="2"/>
      <c r="AN7087" s="22"/>
      <c r="BJ7087" s="23"/>
      <c r="BK7087" s="23"/>
    </row>
    <row r="7088" spans="28:63" ht="16.5" customHeight="1" x14ac:dyDescent="0.3">
      <c r="AH7088" s="1"/>
      <c r="AI7088" s="1"/>
      <c r="AJ7088" s="1"/>
      <c r="AK7088" s="1"/>
      <c r="AL7088" s="2"/>
      <c r="AM7088" s="2"/>
      <c r="AN7088" s="22"/>
      <c r="BK7088" s="23"/>
    </row>
    <row r="7089" spans="28:63" ht="16.5" customHeight="1" x14ac:dyDescent="0.3">
      <c r="AH7089" s="1"/>
      <c r="AI7089" s="1"/>
      <c r="AJ7089" s="1"/>
      <c r="AK7089" s="1"/>
      <c r="AL7089" s="2"/>
      <c r="AM7089" s="2"/>
      <c r="AN7089" s="22"/>
      <c r="BK7089" s="23"/>
    </row>
    <row r="7090" spans="28:63" ht="16.5" customHeight="1" x14ac:dyDescent="0.3">
      <c r="AH7090" s="1"/>
      <c r="AI7090" s="1"/>
      <c r="AJ7090" s="1"/>
      <c r="AK7090" s="1"/>
      <c r="AL7090" s="2"/>
      <c r="AM7090" s="2"/>
      <c r="AN7090" s="22"/>
      <c r="BJ7090" s="2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J7091" s="23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J7092" s="23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 x14ac:dyDescent="0.3">
      <c r="AB7094" s="1"/>
      <c r="AH7094" s="1"/>
      <c r="AI7094" s="1"/>
      <c r="AJ7094" s="1"/>
      <c r="AK7094" s="1"/>
      <c r="AL7094" s="2"/>
      <c r="AM7094" s="2"/>
      <c r="AN7094" s="22"/>
      <c r="AW7094" s="25"/>
      <c r="BK7094" s="23"/>
    </row>
    <row r="7095" spans="28:63" ht="16.5" customHeight="1" x14ac:dyDescent="0.3">
      <c r="AB7095" s="1"/>
      <c r="AH7095" s="1"/>
      <c r="AI7095" s="1"/>
      <c r="AJ7095" s="1"/>
      <c r="AK7095" s="1"/>
      <c r="AL7095" s="2"/>
      <c r="AM7095" s="2"/>
      <c r="AN7095" s="22"/>
      <c r="AW7095" s="25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K7096" s="23"/>
    </row>
    <row r="7097" spans="28:63" ht="16.5" customHeight="1" x14ac:dyDescent="0.3">
      <c r="AH7097" s="1"/>
      <c r="AI7097" s="1"/>
      <c r="AJ7097" s="1"/>
      <c r="AK7097" s="1"/>
      <c r="AL7097" s="2"/>
      <c r="AM7097" s="2"/>
      <c r="AN7097" s="22"/>
      <c r="BK7097" s="23"/>
    </row>
    <row r="7098" spans="28:63" ht="16.5" customHeight="1" x14ac:dyDescent="0.3">
      <c r="AH7098" s="1"/>
      <c r="AI7098" s="1"/>
      <c r="AJ7098" s="1"/>
      <c r="AK7098" s="1"/>
      <c r="AL7098" s="2"/>
      <c r="AM7098" s="2"/>
      <c r="AN7098" s="22"/>
      <c r="BK7098" s="23"/>
    </row>
    <row r="7099" spans="28:63" ht="16.5" customHeight="1" x14ac:dyDescent="0.3">
      <c r="AH7099" s="1"/>
      <c r="AI7099" s="1"/>
      <c r="AJ7099" s="1"/>
      <c r="AK7099" s="1"/>
      <c r="AL7099" s="2"/>
      <c r="AM7099" s="2"/>
      <c r="AN7099" s="22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B7220" s="1"/>
      <c r="AH7220" s="1"/>
      <c r="AI7220" s="1"/>
      <c r="AJ7220" s="1"/>
      <c r="AK7220" s="1"/>
      <c r="AL7220" s="2"/>
      <c r="AM7220" s="2"/>
      <c r="AN7220" s="22"/>
      <c r="AW7220" s="25"/>
      <c r="BK7220" s="23"/>
    </row>
    <row r="7221" spans="28:63" ht="16.5" customHeight="1" x14ac:dyDescent="0.3">
      <c r="AB7221" s="1"/>
      <c r="AH7221" s="1"/>
      <c r="AI7221" s="1"/>
      <c r="AJ7221" s="1"/>
      <c r="AK7221" s="1"/>
      <c r="AL7221" s="2"/>
      <c r="AM7221" s="2"/>
      <c r="AN7221" s="22"/>
      <c r="AW7221" s="25"/>
      <c r="BK7221" s="23"/>
    </row>
    <row r="7222" spans="28:63" ht="16.5" customHeight="1" x14ac:dyDescent="0.3">
      <c r="AB7222" s="1"/>
      <c r="AH7222" s="1"/>
      <c r="AI7222" s="1"/>
      <c r="AJ7222" s="1"/>
      <c r="AK7222" s="1"/>
      <c r="AL7222" s="2"/>
      <c r="AM7222" s="2"/>
      <c r="AN7222" s="22"/>
      <c r="AW7222" s="25"/>
      <c r="BK7222" s="23"/>
    </row>
    <row r="7223" spans="28:63" ht="16.5" customHeight="1" x14ac:dyDescent="0.3">
      <c r="AB7223" s="1"/>
      <c r="AH7223" s="1"/>
      <c r="AI7223" s="1"/>
      <c r="AJ7223" s="1"/>
      <c r="AK7223" s="1"/>
      <c r="AL7223" s="2"/>
      <c r="AM7223" s="2"/>
      <c r="AN7223" s="22"/>
      <c r="AW7223" s="25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AX7224" s="2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BJ7225" s="23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BJ7226" s="23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BJ7227" s="23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BJ7228" s="23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H7235" s="1"/>
      <c r="AI7235" s="1"/>
      <c r="AJ7235" s="1"/>
      <c r="AK7235" s="1"/>
      <c r="AL7235" s="2"/>
      <c r="AM7235" s="2"/>
      <c r="AN7235" s="22"/>
      <c r="AW7235" s="25"/>
      <c r="BJ7235" s="23"/>
      <c r="BK7235" s="23"/>
    </row>
    <row r="7236" spans="28:69" ht="16.5" customHeight="1" x14ac:dyDescent="0.3">
      <c r="AH7236" s="1"/>
      <c r="AI7236" s="1"/>
      <c r="AJ7236" s="1"/>
      <c r="AK7236" s="1"/>
      <c r="AL7236" s="2"/>
      <c r="AM7236" s="2"/>
      <c r="AN7236" s="22"/>
      <c r="AW7236" s="25"/>
      <c r="BJ7236" s="23"/>
      <c r="BK7236" s="23"/>
    </row>
    <row r="7237" spans="28:69" ht="16.5" customHeight="1" x14ac:dyDescent="0.3">
      <c r="AH7237" s="1"/>
      <c r="AI7237" s="1"/>
      <c r="AJ7237" s="1"/>
      <c r="AK7237" s="1"/>
      <c r="AL7237" s="2"/>
      <c r="AM7237" s="2"/>
      <c r="AN7237" s="22"/>
      <c r="BK7237" s="23"/>
      <c r="BQ7237" s="25"/>
    </row>
    <row r="7238" spans="28:69" ht="16.5" customHeight="1" x14ac:dyDescent="0.3">
      <c r="AB7238" s="1"/>
      <c r="AH7238" s="1"/>
      <c r="AI7238" s="1"/>
      <c r="AJ7238" s="1"/>
      <c r="AK7238" s="1"/>
      <c r="AL7238" s="2"/>
      <c r="AM7238" s="2"/>
      <c r="AN7238" s="22"/>
      <c r="BK7238" s="23"/>
    </row>
    <row r="7239" spans="28:69" ht="16.5" customHeight="1" x14ac:dyDescent="0.3">
      <c r="AB7239" s="1"/>
      <c r="AH7239" s="1"/>
      <c r="AI7239" s="1"/>
      <c r="AJ7239" s="1"/>
      <c r="AK7239" s="1"/>
      <c r="AL7239" s="2"/>
      <c r="AM7239" s="2"/>
      <c r="AN7239" s="22"/>
      <c r="BK7239" s="23"/>
    </row>
    <row r="7240" spans="28:69" ht="16.5" customHeight="1" x14ac:dyDescent="0.3">
      <c r="AB7240" s="1"/>
      <c r="AH7240" s="1"/>
      <c r="AI7240" s="1"/>
      <c r="AJ7240" s="1"/>
      <c r="AK7240" s="1"/>
      <c r="AL7240" s="2"/>
      <c r="AM7240" s="2"/>
      <c r="AN7240" s="22"/>
      <c r="BK7240" s="23"/>
    </row>
    <row r="7241" spans="28:69" ht="16.5" customHeight="1" x14ac:dyDescent="0.3">
      <c r="AB7241" s="1"/>
      <c r="AH7241" s="1"/>
      <c r="AI7241" s="1"/>
      <c r="AJ7241" s="1"/>
      <c r="AK7241" s="1"/>
      <c r="AL7241" s="2"/>
      <c r="AM7241" s="2"/>
      <c r="AN7241" s="22"/>
      <c r="BK7241" s="23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B7247" s="1"/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B7252" s="1"/>
      <c r="AH7252" s="1"/>
      <c r="AI7252" s="1"/>
      <c r="AJ7252" s="1"/>
      <c r="AK7252" s="1"/>
      <c r="AL7252" s="2"/>
      <c r="AM7252" s="2"/>
      <c r="AN7252" s="22"/>
      <c r="AW7252" s="25"/>
      <c r="BK7252" s="23"/>
    </row>
    <row r="7253" spans="28:63" ht="16.5" customHeight="1" x14ac:dyDescent="0.3">
      <c r="AC7253" s="1"/>
      <c r="AH7253" s="1"/>
      <c r="AI7253" s="1"/>
      <c r="AJ7253" s="1"/>
      <c r="AK7253" s="1"/>
      <c r="AL7253" s="2"/>
      <c r="AM7253" s="2"/>
      <c r="AN7253" s="22"/>
      <c r="AQ7253" s="1"/>
      <c r="AW7253" s="25"/>
      <c r="BK7253" s="23"/>
    </row>
    <row r="7254" spans="28:63" ht="16.5" customHeight="1" x14ac:dyDescent="0.3">
      <c r="AC7254" s="1"/>
      <c r="AH7254" s="1"/>
      <c r="AI7254" s="1"/>
      <c r="AJ7254" s="1"/>
      <c r="AK7254" s="1"/>
      <c r="AL7254" s="2"/>
      <c r="AM7254" s="2"/>
      <c r="AN7254" s="22"/>
      <c r="AQ7254" s="1"/>
      <c r="AW7254" s="25"/>
      <c r="BK7254" s="23"/>
    </row>
    <row r="7255" spans="28:63" ht="16.5" customHeight="1" x14ac:dyDescent="0.3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 x14ac:dyDescent="0.3">
      <c r="AH7256" s="1"/>
      <c r="AI7256" s="1"/>
      <c r="AJ7256" s="1"/>
      <c r="AK7256" s="1"/>
      <c r="AL7256" s="2"/>
      <c r="AM7256" s="2"/>
      <c r="AN7256" s="22"/>
      <c r="BK7256" s="23"/>
    </row>
    <row r="7257" spans="28:63" ht="16.5" customHeight="1" x14ac:dyDescent="0.3">
      <c r="AH7257" s="1"/>
      <c r="AI7257" s="1"/>
      <c r="AJ7257" s="1"/>
      <c r="AK7257" s="1"/>
      <c r="AL7257" s="2"/>
      <c r="AM7257" s="2"/>
      <c r="AN7257" s="22"/>
      <c r="BK7257" s="23"/>
    </row>
    <row r="7258" spans="28:63" ht="16.5" customHeight="1" x14ac:dyDescent="0.3">
      <c r="AH7258" s="1"/>
      <c r="AI7258" s="1"/>
      <c r="AJ7258" s="1"/>
      <c r="AK7258" s="1"/>
      <c r="AL7258" s="2"/>
      <c r="AM7258" s="2"/>
      <c r="AN7258" s="22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AW7261" s="25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BK7265" s="23"/>
    </row>
    <row r="7266" spans="27:63" ht="16.5" customHeight="1" x14ac:dyDescent="0.3">
      <c r="AB7266" s="1"/>
      <c r="AH7266" s="1"/>
      <c r="AI7266" s="1"/>
      <c r="AJ7266" s="1"/>
      <c r="AK7266" s="1"/>
      <c r="AL7266" s="2"/>
      <c r="AM7266" s="2"/>
      <c r="AN7266" s="22"/>
      <c r="AX7266" s="3"/>
      <c r="BK7266" s="23"/>
    </row>
    <row r="7267" spans="27:63" ht="16.5" customHeight="1" x14ac:dyDescent="0.3">
      <c r="AB7267" s="1"/>
      <c r="AH7267" s="1"/>
      <c r="AI7267" s="1"/>
      <c r="AJ7267" s="1"/>
      <c r="AK7267" s="1"/>
      <c r="AL7267" s="2"/>
      <c r="AM7267" s="2"/>
      <c r="AN7267" s="22"/>
      <c r="AX7267" s="3"/>
      <c r="BK7267" s="23"/>
    </row>
    <row r="7268" spans="27:63" ht="16.5" customHeight="1" x14ac:dyDescent="0.3">
      <c r="AB7268" s="1"/>
      <c r="AH7268" s="1"/>
      <c r="AI7268" s="1"/>
      <c r="AJ7268" s="1"/>
      <c r="AK7268" s="1"/>
      <c r="AL7268" s="2"/>
      <c r="AM7268" s="2"/>
      <c r="AN7268" s="22"/>
      <c r="AW7268" s="25"/>
      <c r="BK7268" s="23"/>
    </row>
    <row r="7269" spans="27:63" ht="16.5" customHeight="1" x14ac:dyDescent="0.3">
      <c r="AA7269" s="1"/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BK7271" s="23"/>
    </row>
    <row r="7272" spans="27:63" ht="16.5" customHeight="1" x14ac:dyDescent="0.3">
      <c r="AH7272" s="1"/>
      <c r="AI7272" s="1"/>
      <c r="AJ7272" s="1"/>
      <c r="AK7272" s="1"/>
      <c r="AL7272" s="2"/>
      <c r="AM7272" s="2"/>
      <c r="AN7272" s="22"/>
      <c r="BK7272" s="23"/>
    </row>
    <row r="7273" spans="27:63" ht="16.5" customHeight="1" x14ac:dyDescent="0.3"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AW7276" s="25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AW7277" s="25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B7320" s="1"/>
      <c r="AH7320" s="1"/>
      <c r="AI7320" s="1"/>
      <c r="AJ7320" s="1"/>
      <c r="AK7320" s="1"/>
      <c r="AL7320" s="2"/>
      <c r="AM7320" s="2"/>
      <c r="AN7320" s="22"/>
      <c r="AW7320" s="25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AW7321" s="25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BJ7323" s="23"/>
      <c r="BK7323" s="23"/>
    </row>
    <row r="7324" spans="28:63" ht="16.5" customHeight="1" x14ac:dyDescent="0.3">
      <c r="AH7324" s="1"/>
      <c r="AI7324" s="1"/>
      <c r="AJ7324" s="1"/>
      <c r="AK7324" s="1"/>
      <c r="AL7324" s="2"/>
      <c r="AM7324" s="2"/>
      <c r="AN7324" s="22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C7332" s="1"/>
      <c r="AH7332" s="1"/>
      <c r="AI7332" s="1"/>
      <c r="AJ7332" s="1"/>
      <c r="AK7332" s="1"/>
      <c r="AL7332" s="2"/>
      <c r="AM7332" s="2"/>
      <c r="AN7332" s="22"/>
      <c r="AQ7332" s="1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H7336" s="1"/>
      <c r="AI7336" s="1"/>
      <c r="AJ7336" s="1"/>
      <c r="AK7336" s="1"/>
      <c r="AL7336" s="2"/>
      <c r="AM7336" s="2"/>
      <c r="AN7336" s="22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D7340" s="33"/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D7342" s="33"/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D7345" s="33"/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D7350" s="33"/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D7353" s="33"/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D7355" s="33"/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B7356" s="1"/>
      <c r="AH7356" s="1"/>
      <c r="AI7356" s="1"/>
      <c r="AJ7356" s="1"/>
      <c r="AK7356" s="1"/>
      <c r="AL7356" s="2"/>
      <c r="AM7356" s="2"/>
      <c r="AN7356" s="22"/>
      <c r="AW7356" s="25"/>
      <c r="AX7356" s="2"/>
      <c r="BK7356" s="23"/>
    </row>
    <row r="7357" spans="4:63" ht="16.5" customHeight="1" x14ac:dyDescent="0.3">
      <c r="AB7357" s="1"/>
      <c r="AC7357" s="1"/>
      <c r="AH7357" s="1"/>
      <c r="AI7357" s="1"/>
      <c r="AJ7357" s="1"/>
      <c r="AK7357" s="1"/>
      <c r="AL7357" s="2"/>
      <c r="AM7357" s="2"/>
      <c r="AN7357" s="22"/>
      <c r="AQ7357" s="1"/>
      <c r="BK7357" s="23"/>
    </row>
    <row r="7358" spans="4:63" ht="16.5" customHeight="1" x14ac:dyDescent="0.3">
      <c r="AB7358" s="1"/>
      <c r="AC7358" s="1"/>
      <c r="AH7358" s="1"/>
      <c r="AI7358" s="1"/>
      <c r="AJ7358" s="1"/>
      <c r="AK7358" s="1"/>
      <c r="AL7358" s="2"/>
      <c r="AM7358" s="2"/>
      <c r="AN7358" s="22"/>
      <c r="AQ7358" s="1"/>
      <c r="BK7358" s="23"/>
    </row>
    <row r="7359" spans="4:63" ht="16.5" customHeight="1" x14ac:dyDescent="0.3">
      <c r="AB7359" s="1"/>
      <c r="AH7359" s="1"/>
      <c r="AI7359" s="1"/>
      <c r="AJ7359" s="1"/>
      <c r="AK7359" s="1"/>
      <c r="AL7359" s="2"/>
      <c r="AM7359" s="2"/>
      <c r="AN7359" s="22"/>
      <c r="AW7359" s="25"/>
      <c r="AX7359" s="3"/>
      <c r="BK7359" s="23"/>
    </row>
    <row r="7360" spans="4:63" ht="16.5" customHeight="1" x14ac:dyDescent="0.3">
      <c r="AB7360" s="1"/>
      <c r="AH7360" s="1"/>
      <c r="AI7360" s="1"/>
      <c r="AJ7360" s="1"/>
      <c r="AK7360" s="1"/>
      <c r="AL7360" s="2"/>
      <c r="AM7360" s="2"/>
      <c r="AN7360" s="22"/>
      <c r="AW7360" s="25"/>
      <c r="AX7360" s="3"/>
      <c r="BK7360" s="23"/>
    </row>
    <row r="7361" spans="28:70" ht="16.5" customHeight="1" x14ac:dyDescent="0.3">
      <c r="AB7361" s="1"/>
      <c r="AH7361" s="1"/>
      <c r="AI7361" s="1"/>
      <c r="AJ7361" s="1"/>
      <c r="AK7361" s="1"/>
      <c r="AL7361" s="2"/>
      <c r="AM7361" s="2"/>
      <c r="AN7361" s="22"/>
      <c r="AW7361" s="25"/>
      <c r="AX7361" s="3"/>
      <c r="BK7361" s="23"/>
    </row>
    <row r="7362" spans="28:70" ht="16.5" customHeight="1" x14ac:dyDescent="0.3">
      <c r="AB7362" s="1"/>
      <c r="AH7362" s="1"/>
      <c r="AI7362" s="1"/>
      <c r="AJ7362" s="1"/>
      <c r="AK7362" s="1"/>
      <c r="AL7362" s="2"/>
      <c r="AM7362" s="2"/>
      <c r="AN7362" s="22"/>
      <c r="AW7362" s="25"/>
      <c r="AX7362" s="3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H7366" s="1"/>
      <c r="AI7366" s="1"/>
      <c r="AJ7366" s="1"/>
      <c r="AK7366" s="1"/>
      <c r="AL7366" s="2"/>
      <c r="AM7366" s="2"/>
      <c r="AN7366" s="22"/>
      <c r="AW7366" s="25"/>
      <c r="BK7366" s="23"/>
    </row>
    <row r="7367" spans="28:70" ht="16.5" customHeight="1" x14ac:dyDescent="0.3">
      <c r="AH7367" s="1"/>
      <c r="AI7367" s="1"/>
      <c r="AJ7367" s="1"/>
      <c r="AK7367" s="1"/>
      <c r="AL7367" s="2"/>
      <c r="AM7367" s="2"/>
      <c r="AN7367" s="22"/>
      <c r="AW7367" s="25"/>
      <c r="BK7367" s="23"/>
    </row>
    <row r="7368" spans="28:70" ht="16.5" customHeight="1" x14ac:dyDescent="0.3">
      <c r="AH7368" s="1"/>
      <c r="AI7368" s="1"/>
      <c r="AJ7368" s="1"/>
      <c r="AK7368" s="1"/>
      <c r="AL7368" s="2"/>
      <c r="AM7368" s="2"/>
      <c r="AN7368" s="22"/>
      <c r="AW7368" s="25"/>
      <c r="BK7368" s="23"/>
    </row>
    <row r="7369" spans="28:70" ht="16.5" customHeight="1" x14ac:dyDescent="0.3">
      <c r="AH7369" s="1"/>
      <c r="AI7369" s="1"/>
      <c r="AJ7369" s="1"/>
      <c r="AK7369" s="1"/>
      <c r="AL7369" s="2"/>
      <c r="AM7369" s="2"/>
      <c r="AN7369" s="22"/>
      <c r="BK7369" s="23"/>
    </row>
    <row r="7370" spans="28:70" ht="16.5" customHeight="1" x14ac:dyDescent="0.3">
      <c r="AC7370" s="1"/>
      <c r="AH7370" s="1"/>
      <c r="AI7370" s="1"/>
      <c r="AJ7370" s="1"/>
      <c r="AK7370" s="1"/>
      <c r="AL7370" s="2"/>
      <c r="AM7370" s="2"/>
      <c r="AN7370" s="22"/>
      <c r="AQ7370" s="1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BK7371" s="23"/>
    </row>
    <row r="7372" spans="28:70" ht="16.5" customHeight="1" x14ac:dyDescent="0.3">
      <c r="AC7372" s="1"/>
      <c r="AH7372" s="1"/>
      <c r="AI7372" s="1"/>
      <c r="AJ7372" s="1"/>
      <c r="AK7372" s="1"/>
      <c r="AL7372" s="2"/>
      <c r="AM7372" s="2"/>
      <c r="AN7372" s="22"/>
      <c r="AQ7372" s="1"/>
      <c r="BK7372" s="23"/>
      <c r="BR7372" s="2"/>
    </row>
    <row r="7373" spans="28:70" ht="16.5" customHeight="1" x14ac:dyDescent="0.3">
      <c r="AC7373" s="1"/>
      <c r="AH7373" s="1"/>
      <c r="AI7373" s="1"/>
      <c r="AJ7373" s="1"/>
      <c r="AK7373" s="1"/>
      <c r="AL7373" s="2"/>
      <c r="AM7373" s="2"/>
      <c r="AN7373" s="22"/>
      <c r="AQ7373" s="1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AW7374" s="25"/>
      <c r="BK7374" s="23"/>
      <c r="BQ7374" s="25"/>
    </row>
    <row r="7375" spans="28:70" ht="16.5" customHeight="1" x14ac:dyDescent="0.3">
      <c r="AH7375" s="1"/>
      <c r="AI7375" s="1"/>
      <c r="AJ7375" s="1"/>
      <c r="AK7375" s="1"/>
      <c r="AL7375" s="2"/>
      <c r="AM7375" s="2"/>
      <c r="AN7375" s="22"/>
      <c r="AW7375" s="25"/>
      <c r="BJ7375" s="23"/>
      <c r="BK7375" s="23"/>
      <c r="BQ7375" s="25"/>
    </row>
    <row r="7376" spans="28:70" ht="16.5" customHeight="1" x14ac:dyDescent="0.3">
      <c r="AH7376" s="1"/>
      <c r="AI7376" s="1"/>
      <c r="AJ7376" s="1"/>
      <c r="AK7376" s="1"/>
      <c r="AL7376" s="2"/>
      <c r="AM7376" s="2"/>
      <c r="AN7376" s="22"/>
      <c r="AW7376" s="25"/>
      <c r="BJ7376" s="23"/>
      <c r="BK7376" s="23"/>
      <c r="BQ7376" s="25"/>
    </row>
    <row r="7377" spans="34:69" ht="16.5" customHeight="1" x14ac:dyDescent="0.3">
      <c r="AH7377" s="1"/>
      <c r="AI7377" s="1"/>
      <c r="AJ7377" s="1"/>
      <c r="AK7377" s="1"/>
      <c r="AL7377" s="2"/>
      <c r="AM7377" s="2"/>
      <c r="AN7377" s="22"/>
      <c r="AW7377" s="25"/>
      <c r="BK7377" s="23"/>
      <c r="BQ7377" s="25"/>
    </row>
    <row r="7378" spans="34:69" ht="16.5" customHeight="1" x14ac:dyDescent="0.3">
      <c r="AH7378" s="1"/>
      <c r="AI7378" s="1"/>
      <c r="AJ7378" s="1"/>
      <c r="AK7378" s="1"/>
      <c r="AL7378" s="2"/>
      <c r="AM7378" s="2"/>
      <c r="AN7378" s="22"/>
      <c r="AW7378" s="25"/>
      <c r="BJ7378" s="23"/>
      <c r="BK7378" s="23"/>
      <c r="BQ7378" s="25"/>
    </row>
    <row r="7379" spans="34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AX7379" s="2"/>
      <c r="BK7379" s="23"/>
    </row>
    <row r="7380" spans="34:69" ht="16.5" customHeight="1" x14ac:dyDescent="0.3">
      <c r="AH7380" s="1"/>
      <c r="AI7380" s="1"/>
      <c r="AJ7380" s="1"/>
      <c r="AK7380" s="1"/>
      <c r="AL7380" s="2"/>
      <c r="AM7380" s="2"/>
      <c r="AN7380" s="22"/>
      <c r="BK7380" s="23"/>
    </row>
    <row r="7381" spans="34:69" ht="16.5" customHeight="1" x14ac:dyDescent="0.3">
      <c r="AH7381" s="1"/>
      <c r="AI7381" s="1"/>
      <c r="AJ7381" s="1"/>
      <c r="AK7381" s="1"/>
      <c r="AL7381" s="2"/>
      <c r="AM7381" s="2"/>
      <c r="AN7381" s="22"/>
      <c r="BK7381" s="23"/>
    </row>
    <row r="7382" spans="34:69" ht="16.5" customHeight="1" x14ac:dyDescent="0.3">
      <c r="AH7382" s="1"/>
      <c r="AI7382" s="1"/>
      <c r="AJ7382" s="1"/>
      <c r="AK7382" s="1"/>
      <c r="AL7382" s="2"/>
      <c r="AM7382" s="2"/>
      <c r="AN7382" s="22"/>
      <c r="BK7382" s="23"/>
    </row>
    <row r="7383" spans="34:69" ht="16.5" customHeight="1" x14ac:dyDescent="0.3">
      <c r="AH7383" s="1"/>
      <c r="AI7383" s="1"/>
      <c r="AJ7383" s="1"/>
      <c r="AK7383" s="1"/>
      <c r="AL7383" s="2"/>
      <c r="AM7383" s="2"/>
      <c r="AN7383" s="22"/>
      <c r="BK7383" s="23"/>
    </row>
    <row r="7384" spans="34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34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34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34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34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34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34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34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34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28:69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28:69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28:69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28:69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28:69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28:69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28:69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28:69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28:69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28:69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28:69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28:69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28:69" ht="16.5" customHeight="1" x14ac:dyDescent="0.3">
      <c r="AB7421" s="1"/>
      <c r="AH7421" s="1"/>
      <c r="AI7421" s="1"/>
      <c r="AJ7421" s="1"/>
      <c r="AK7421" s="1"/>
      <c r="AL7421" s="2"/>
      <c r="AM7421" s="2"/>
      <c r="AN7421" s="22"/>
      <c r="AW7421" s="25"/>
      <c r="BK7421" s="23"/>
    </row>
    <row r="7422" spans="28:69" ht="16.5" customHeight="1" x14ac:dyDescent="0.3">
      <c r="AB7422" s="1"/>
      <c r="AH7422" s="1"/>
      <c r="AI7422" s="1"/>
      <c r="AJ7422" s="1"/>
      <c r="AK7422" s="1"/>
      <c r="AL7422" s="2"/>
      <c r="AM7422" s="2"/>
      <c r="AN7422" s="22"/>
      <c r="AW7422" s="25"/>
      <c r="BK7422" s="23"/>
      <c r="BQ7422" s="25"/>
    </row>
    <row r="7423" spans="28:69" ht="16.5" customHeight="1" x14ac:dyDescent="0.3">
      <c r="AB7423" s="1"/>
      <c r="AH7423" s="1"/>
      <c r="AI7423" s="1"/>
      <c r="AJ7423" s="1"/>
      <c r="AK7423" s="1"/>
      <c r="AL7423" s="2"/>
      <c r="AM7423" s="2"/>
      <c r="AN7423" s="22"/>
      <c r="BJ7423" s="23"/>
      <c r="BK7423" s="23"/>
    </row>
    <row r="7424" spans="28:69" ht="16.5" customHeight="1" x14ac:dyDescent="0.3">
      <c r="AB7424" s="1"/>
      <c r="AH7424" s="1"/>
      <c r="AI7424" s="1"/>
      <c r="AJ7424" s="1"/>
      <c r="AK7424" s="1"/>
      <c r="AL7424" s="2"/>
      <c r="AM7424" s="2"/>
      <c r="AN7424" s="22"/>
      <c r="BK7424" s="23"/>
    </row>
    <row r="7425" spans="28:63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BK7425" s="23"/>
    </row>
    <row r="7426" spans="28:63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BJ7426" s="23"/>
      <c r="BK7426" s="23"/>
    </row>
    <row r="7427" spans="28:63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J7427" s="23"/>
      <c r="BK7427" s="23"/>
    </row>
    <row r="7428" spans="28:63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J7428" s="23"/>
      <c r="BK7428" s="23"/>
    </row>
    <row r="7429" spans="28:63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J7429" s="23"/>
      <c r="BK7429" s="23"/>
    </row>
    <row r="7430" spans="28:63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K7430" s="23"/>
    </row>
    <row r="7431" spans="28:63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K7431" s="23"/>
    </row>
    <row r="7432" spans="28:63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K7432" s="23"/>
    </row>
    <row r="7433" spans="28:63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K7433" s="23"/>
    </row>
    <row r="7434" spans="28:63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J7434" s="23"/>
      <c r="BK7434" s="23"/>
    </row>
    <row r="7435" spans="28:63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J7435" s="23"/>
      <c r="BK7435" s="23"/>
    </row>
    <row r="7436" spans="28:63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J7436" s="23"/>
      <c r="BK7436" s="23"/>
    </row>
    <row r="7437" spans="28:63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J7437" s="23"/>
      <c r="BK7437" s="23"/>
    </row>
    <row r="7438" spans="28:63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3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3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C7441" s="1"/>
      <c r="AH7441" s="1"/>
      <c r="AI7441" s="1"/>
      <c r="AJ7441" s="1"/>
      <c r="AK7441" s="1"/>
      <c r="AL7441" s="2"/>
      <c r="AM7441" s="2"/>
      <c r="AN7441" s="22"/>
      <c r="AQ7441" s="1"/>
      <c r="AW7441" s="25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H7445" s="1"/>
      <c r="AI7445" s="1"/>
      <c r="AJ7445" s="1"/>
      <c r="AK7445" s="1"/>
      <c r="AL7445" s="2"/>
      <c r="AM7445" s="2"/>
      <c r="AN7445" s="22"/>
      <c r="AW7445" s="25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AW7446" s="25"/>
      <c r="AX7446" s="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AW7447" s="25"/>
      <c r="AX7447" s="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AW7448" s="25"/>
      <c r="AX7448" s="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K7462" s="23"/>
    </row>
    <row r="7463" spans="28:63" ht="16.5" customHeight="1" x14ac:dyDescent="0.3"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B7571" s="1"/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B7572" s="1"/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B7573" s="1"/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B7609" s="1"/>
      <c r="AH7609" s="1"/>
      <c r="AI7609" s="1"/>
      <c r="AJ7609" s="1"/>
      <c r="AK7609" s="1"/>
      <c r="AL7609" s="2"/>
      <c r="AM7609" s="2"/>
      <c r="AN7609" s="22"/>
      <c r="AW7609" s="25"/>
      <c r="BK7609" s="23"/>
    </row>
    <row r="7610" spans="28:63" ht="16.5" customHeight="1" x14ac:dyDescent="0.3">
      <c r="AB7610" s="1"/>
      <c r="AH7610" s="1"/>
      <c r="AI7610" s="1"/>
      <c r="AJ7610" s="1"/>
      <c r="AK7610" s="1"/>
      <c r="AL7610" s="2"/>
      <c r="AM7610" s="2"/>
      <c r="AN7610" s="22"/>
      <c r="AW7610" s="25"/>
      <c r="BK7610" s="23"/>
    </row>
    <row r="7611" spans="28:63" ht="16.5" customHeight="1" x14ac:dyDescent="0.3">
      <c r="AB7611" s="1"/>
      <c r="AH7611" s="1"/>
      <c r="AI7611" s="1"/>
      <c r="AJ7611" s="1"/>
      <c r="AK7611" s="1"/>
      <c r="AL7611" s="2"/>
      <c r="AM7611" s="2"/>
      <c r="AN7611" s="22"/>
      <c r="AW7611" s="25"/>
      <c r="BK7611" s="23"/>
    </row>
    <row r="7612" spans="28:63" ht="16.5" customHeight="1" x14ac:dyDescent="0.3">
      <c r="AB7612" s="1"/>
      <c r="AH7612" s="1"/>
      <c r="AI7612" s="1"/>
      <c r="AJ7612" s="1"/>
      <c r="AK7612" s="1"/>
      <c r="AL7612" s="2"/>
      <c r="AM7612" s="2"/>
      <c r="AN7612" s="22"/>
      <c r="AW7612" s="25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C7615" s="1"/>
      <c r="AH7615" s="1"/>
      <c r="AI7615" s="1"/>
      <c r="AJ7615" s="1"/>
      <c r="AK7615" s="1"/>
      <c r="AL7615" s="2"/>
      <c r="AM7615" s="2"/>
      <c r="AN7615" s="22"/>
      <c r="AQ7615" s="1"/>
      <c r="AW7615" s="25"/>
      <c r="BI7615" s="1"/>
      <c r="BJ7615" s="23"/>
      <c r="BK7615" s="23"/>
    </row>
    <row r="7616" spans="28:63" ht="16.5" customHeight="1" x14ac:dyDescent="0.3">
      <c r="AB7616" s="1"/>
      <c r="AC7616" s="1"/>
      <c r="AH7616" s="1"/>
      <c r="AI7616" s="1"/>
      <c r="AJ7616" s="1"/>
      <c r="AK7616" s="1"/>
      <c r="AL7616" s="2"/>
      <c r="AM7616" s="2"/>
      <c r="AN7616" s="22"/>
      <c r="AQ7616" s="1"/>
      <c r="AW7616" s="25"/>
      <c r="BI7616" s="1"/>
      <c r="BJ7616" s="23"/>
      <c r="BK7616" s="23"/>
    </row>
    <row r="7617" spans="28:69" ht="16.5" customHeight="1" x14ac:dyDescent="0.3">
      <c r="AB7617" s="1"/>
      <c r="AC7617" s="1"/>
      <c r="AH7617" s="1"/>
      <c r="AI7617" s="1"/>
      <c r="AJ7617" s="1"/>
      <c r="AK7617" s="1"/>
      <c r="AL7617" s="2"/>
      <c r="AM7617" s="2"/>
      <c r="AN7617" s="22"/>
      <c r="AQ7617" s="1"/>
      <c r="AW7617" s="25"/>
      <c r="BI7617" s="1"/>
      <c r="BJ7617" s="23"/>
      <c r="BK7617" s="23"/>
    </row>
    <row r="7618" spans="28:69" ht="16.5" customHeight="1" x14ac:dyDescent="0.3">
      <c r="AB7618" s="1"/>
      <c r="AC7618" s="1"/>
      <c r="AH7618" s="1"/>
      <c r="AI7618" s="1"/>
      <c r="AJ7618" s="1"/>
      <c r="AK7618" s="1"/>
      <c r="AL7618" s="2"/>
      <c r="AM7618" s="2"/>
      <c r="AN7618" s="22"/>
      <c r="AQ7618" s="1"/>
      <c r="AW7618" s="25"/>
      <c r="AX7618" s="3"/>
      <c r="BI7618" s="1"/>
      <c r="BJ7618" s="23"/>
      <c r="BK7618" s="23"/>
      <c r="BQ7618" s="25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AX7619" s="3"/>
      <c r="BI7619" s="1"/>
      <c r="BJ7619" s="23"/>
      <c r="BK7619" s="23"/>
      <c r="BQ7619" s="25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AX7620" s="3"/>
      <c r="BI7620" s="1"/>
      <c r="BJ7620" s="23"/>
      <c r="BK7620" s="23"/>
      <c r="BQ7620" s="25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AX7621" s="3"/>
      <c r="BI7621" s="1"/>
      <c r="BJ7621" s="23"/>
      <c r="BK7621" s="23"/>
      <c r="BQ7621" s="25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H7623" s="1"/>
      <c r="AI7623" s="1"/>
      <c r="AJ7623" s="1"/>
      <c r="AK7623" s="1"/>
      <c r="AL7623" s="2"/>
      <c r="AM7623" s="2"/>
      <c r="AN7623" s="22"/>
      <c r="AW7623" s="25"/>
      <c r="AX7623" s="3"/>
      <c r="BK7623" s="23"/>
      <c r="BQ7623" s="25"/>
    </row>
    <row r="7624" spans="28:69" ht="16.5" customHeight="1" x14ac:dyDescent="0.3">
      <c r="AB7624" s="1"/>
      <c r="AH7624" s="1"/>
      <c r="AI7624" s="1"/>
      <c r="AJ7624" s="1"/>
      <c r="AK7624" s="1"/>
      <c r="AL7624" s="2"/>
      <c r="AM7624" s="2"/>
      <c r="AN7624" s="22"/>
      <c r="AW7624" s="25"/>
      <c r="AX7624" s="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 x14ac:dyDescent="0.3">
      <c r="AB7627" s="1"/>
      <c r="AC7627" s="1"/>
      <c r="AH7627" s="1"/>
      <c r="AI7627" s="1"/>
      <c r="AJ7627" s="1"/>
      <c r="AK7627" s="1"/>
      <c r="AL7627" s="2"/>
      <c r="AM7627" s="2"/>
      <c r="AN7627" s="22"/>
      <c r="AQ7627" s="1"/>
      <c r="AW7627" s="25"/>
      <c r="AX7627" s="3"/>
      <c r="BI7627" s="1"/>
      <c r="BJ7627" s="23"/>
      <c r="BK7627" s="23"/>
    </row>
    <row r="7628" spans="28:69" ht="16.5" customHeight="1" x14ac:dyDescent="0.3">
      <c r="AB7628" s="1"/>
      <c r="AC7628" s="1"/>
      <c r="AH7628" s="1"/>
      <c r="AI7628" s="1"/>
      <c r="AJ7628" s="1"/>
      <c r="AK7628" s="1"/>
      <c r="AL7628" s="2"/>
      <c r="AM7628" s="2"/>
      <c r="AN7628" s="22"/>
      <c r="AQ7628" s="1"/>
      <c r="AW7628" s="25"/>
      <c r="AX7628" s="3"/>
      <c r="BI7628" s="1"/>
      <c r="BJ7628" s="2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  <c r="BQ7631" s="25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H7633" s="1"/>
      <c r="AI7633" s="1"/>
      <c r="AJ7633" s="1"/>
      <c r="AK7633" s="1"/>
      <c r="AL7633" s="2"/>
      <c r="AM7633" s="2"/>
      <c r="AN7633" s="22"/>
      <c r="AW7633" s="25"/>
      <c r="AX7633" s="3"/>
      <c r="BK7633" s="23"/>
      <c r="BQ7633" s="25"/>
    </row>
    <row r="7634" spans="28:69" ht="16.5" customHeight="1" x14ac:dyDescent="0.3">
      <c r="AB7634" s="1"/>
      <c r="AH7634" s="1"/>
      <c r="AI7634" s="1"/>
      <c r="AJ7634" s="1"/>
      <c r="AK7634" s="1"/>
      <c r="AL7634" s="2"/>
      <c r="AM7634" s="2"/>
      <c r="AN7634" s="22"/>
      <c r="AW7634" s="25"/>
      <c r="AX7634" s="3"/>
      <c r="BK7634" s="23"/>
      <c r="BQ7634" s="25"/>
    </row>
    <row r="7635" spans="28:69" ht="16.5" customHeight="1" x14ac:dyDescent="0.3">
      <c r="AB7635" s="1"/>
      <c r="AH7635" s="1"/>
      <c r="AI7635" s="1"/>
      <c r="AJ7635" s="1"/>
      <c r="AK7635" s="1"/>
      <c r="AL7635" s="2"/>
      <c r="AM7635" s="2"/>
      <c r="AN7635" s="22"/>
      <c r="AW7635" s="25"/>
      <c r="AX7635" s="3"/>
      <c r="BK7635" s="23"/>
      <c r="BQ7635" s="25"/>
    </row>
    <row r="7636" spans="28:69" ht="16.5" customHeight="1" x14ac:dyDescent="0.3">
      <c r="AB7636" s="1"/>
      <c r="AH7636" s="1"/>
      <c r="AI7636" s="1"/>
      <c r="AJ7636" s="1"/>
      <c r="AK7636" s="1"/>
      <c r="AL7636" s="2"/>
      <c r="AM7636" s="2"/>
      <c r="AN7636" s="22"/>
      <c r="AW7636" s="25"/>
      <c r="AX7636" s="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2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C7643" s="1"/>
      <c r="AH7643" s="1"/>
      <c r="AI7643" s="1"/>
      <c r="AJ7643" s="1"/>
      <c r="AK7643" s="1"/>
      <c r="AL7643" s="2"/>
      <c r="AM7643" s="2"/>
      <c r="AN7643" s="22"/>
      <c r="AQ7643" s="1"/>
      <c r="AW7643" s="25"/>
      <c r="AX7643" s="2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C7645" s="1"/>
      <c r="AH7645" s="1"/>
      <c r="AI7645" s="1"/>
      <c r="AJ7645" s="1"/>
      <c r="AK7645" s="1"/>
      <c r="AL7645" s="2"/>
      <c r="AM7645" s="2"/>
      <c r="AN7645" s="22"/>
      <c r="AQ7645" s="1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2"/>
      <c r="BJ7646" s="23"/>
      <c r="BK7646" s="23"/>
    </row>
    <row r="7647" spans="28:69" ht="16.5" customHeight="1" x14ac:dyDescent="0.3">
      <c r="AB7647" s="1"/>
      <c r="AH7647" s="1"/>
      <c r="AI7647" s="1"/>
      <c r="AJ7647" s="1"/>
      <c r="AK7647" s="1"/>
      <c r="AL7647" s="2"/>
      <c r="AM7647" s="2"/>
      <c r="AN7647" s="22"/>
      <c r="AW7647" s="25"/>
      <c r="AX7647" s="3"/>
      <c r="BK7647" s="23"/>
    </row>
    <row r="7648" spans="28:69" ht="16.5" customHeight="1" x14ac:dyDescent="0.3">
      <c r="AB7648" s="1"/>
      <c r="AC7648" s="1"/>
      <c r="AH7648" s="1"/>
      <c r="AI7648" s="1"/>
      <c r="AJ7648" s="1"/>
      <c r="AK7648" s="1"/>
      <c r="AL7648" s="2"/>
      <c r="AM7648" s="2"/>
      <c r="AN7648" s="22"/>
      <c r="AQ7648" s="1"/>
      <c r="AW7648" s="25"/>
      <c r="AX7648" s="2"/>
      <c r="BK7648" s="23"/>
    </row>
    <row r="7649" spans="28:63" ht="16.5" customHeight="1" x14ac:dyDescent="0.3">
      <c r="AB7649" s="1"/>
      <c r="AH7649" s="1"/>
      <c r="AI7649" s="1"/>
      <c r="AJ7649" s="1"/>
      <c r="AK7649" s="1"/>
      <c r="AL7649" s="2"/>
      <c r="AM7649" s="2"/>
      <c r="AN7649" s="22"/>
      <c r="AW7649" s="25"/>
      <c r="AX7649" s="3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3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2"/>
      <c r="BJ7651" s="23"/>
      <c r="BK7651" s="23"/>
    </row>
    <row r="7652" spans="28:63" ht="16.5" customHeight="1" x14ac:dyDescent="0.3">
      <c r="AB7652" s="1"/>
      <c r="AH7652" s="1"/>
      <c r="AI7652" s="1"/>
      <c r="AJ7652" s="1"/>
      <c r="AK7652" s="1"/>
      <c r="AL7652" s="2"/>
      <c r="AM7652" s="2"/>
      <c r="AN7652" s="22"/>
      <c r="AW7652" s="25"/>
      <c r="AX7652" s="3"/>
      <c r="BK7652" s="23"/>
    </row>
    <row r="7653" spans="28:63" ht="16.5" customHeight="1" x14ac:dyDescent="0.3">
      <c r="AB7653" s="1"/>
      <c r="AC7653" s="1"/>
      <c r="AH7653" s="1"/>
      <c r="AI7653" s="1"/>
      <c r="AJ7653" s="1"/>
      <c r="AK7653" s="1"/>
      <c r="AL7653" s="2"/>
      <c r="AM7653" s="2"/>
      <c r="AN7653" s="22"/>
      <c r="AQ7653" s="1"/>
      <c r="AW7653" s="25"/>
      <c r="AX7653" s="2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2"/>
      <c r="BJ7654" s="2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3"/>
      <c r="BK7655" s="23"/>
    </row>
    <row r="7656" spans="28:63" ht="16.5" customHeight="1" x14ac:dyDescent="0.3">
      <c r="AB7656" s="1"/>
      <c r="AC7656" s="1"/>
      <c r="AH7656" s="1"/>
      <c r="AI7656" s="1"/>
      <c r="AJ7656" s="1"/>
      <c r="AK7656" s="1"/>
      <c r="AL7656" s="2"/>
      <c r="AM7656" s="2"/>
      <c r="AN7656" s="22"/>
      <c r="AQ7656" s="1"/>
      <c r="AW7656" s="25"/>
      <c r="AX7656" s="2"/>
      <c r="BJ7656" s="23"/>
      <c r="BK7656" s="23"/>
    </row>
    <row r="7657" spans="28:63" ht="16.5" customHeight="1" x14ac:dyDescent="0.3">
      <c r="AB7657" s="1"/>
      <c r="AH7657" s="1"/>
      <c r="AI7657" s="1"/>
      <c r="AJ7657" s="1"/>
      <c r="AK7657" s="1"/>
      <c r="AL7657" s="2"/>
      <c r="AM7657" s="2"/>
      <c r="AN7657" s="22"/>
      <c r="BK7657" s="23"/>
    </row>
    <row r="7658" spans="28:63" ht="16.5" customHeight="1" x14ac:dyDescent="0.3">
      <c r="AC7658" s="1"/>
      <c r="AH7658" s="1"/>
      <c r="AI7658" s="1"/>
      <c r="AJ7658" s="1"/>
      <c r="AK7658" s="1"/>
      <c r="AL7658" s="2"/>
      <c r="AM7658" s="2"/>
      <c r="AN7658" s="22"/>
      <c r="AQ7658" s="1"/>
      <c r="AW7658" s="25"/>
      <c r="AX7658" s="2"/>
      <c r="BK7658" s="23"/>
    </row>
    <row r="7659" spans="28:63" ht="16.5" customHeight="1" x14ac:dyDescent="0.3">
      <c r="AH7659" s="1"/>
      <c r="AI7659" s="1"/>
      <c r="AJ7659" s="1"/>
      <c r="AK7659" s="1"/>
      <c r="AL7659" s="2"/>
      <c r="AM7659" s="2"/>
      <c r="AN7659" s="22"/>
      <c r="BK7659" s="23"/>
    </row>
    <row r="7660" spans="28:63" ht="16.5" customHeight="1" x14ac:dyDescent="0.3">
      <c r="AH7660" s="1"/>
      <c r="AI7660" s="1"/>
      <c r="AJ7660" s="1"/>
      <c r="AK7660" s="1"/>
      <c r="AL7660" s="2"/>
      <c r="AM7660" s="2"/>
      <c r="AN7660" s="22"/>
      <c r="BK7660" s="23"/>
    </row>
    <row r="7661" spans="28:63" ht="16.5" customHeight="1" x14ac:dyDescent="0.3"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H7662" s="1"/>
      <c r="AI7662" s="1"/>
      <c r="AJ7662" s="1"/>
      <c r="AK7662" s="1"/>
      <c r="AL7662" s="2"/>
      <c r="AM7662" s="2"/>
      <c r="AN7662" s="2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B7683" s="1"/>
      <c r="AH7683" s="1"/>
      <c r="AI7683" s="1"/>
      <c r="AJ7683" s="1"/>
      <c r="AK7683" s="1"/>
      <c r="AL7683" s="2"/>
      <c r="AM7683" s="2"/>
      <c r="AN7683" s="22"/>
      <c r="AW7683" s="25"/>
      <c r="BK7683" s="23"/>
    </row>
    <row r="7684" spans="27:63" ht="16.5" customHeight="1" x14ac:dyDescent="0.3">
      <c r="AB7684" s="1"/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B7685" s="1"/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A7686" s="1"/>
      <c r="AB7686" s="1"/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B7735" s="1"/>
      <c r="AH7735" s="1"/>
      <c r="AI7735" s="1"/>
      <c r="AJ7735" s="1"/>
      <c r="AK7735" s="1"/>
      <c r="AL7735" s="2"/>
      <c r="AM7735" s="2"/>
      <c r="AN7735" s="22"/>
      <c r="AW7735" s="25"/>
      <c r="BK7735" s="23"/>
    </row>
    <row r="7736" spans="28:63" ht="16.5" customHeight="1" x14ac:dyDescent="0.3">
      <c r="AB7736" s="1"/>
      <c r="AH7736" s="1"/>
      <c r="AI7736" s="1"/>
      <c r="AJ7736" s="1"/>
      <c r="AK7736" s="1"/>
      <c r="AL7736" s="2"/>
      <c r="AM7736" s="2"/>
      <c r="AN7736" s="22"/>
      <c r="AW7736" s="25"/>
      <c r="BK7736" s="23"/>
    </row>
    <row r="7737" spans="28:63" ht="16.5" customHeight="1" x14ac:dyDescent="0.3">
      <c r="AB7737" s="1"/>
      <c r="AH7737" s="1"/>
      <c r="AI7737" s="1"/>
      <c r="AJ7737" s="1"/>
      <c r="AK7737" s="1"/>
      <c r="AL7737" s="2"/>
      <c r="AM7737" s="2"/>
      <c r="AN7737" s="22"/>
      <c r="AW7737" s="25"/>
      <c r="BK7737" s="23"/>
    </row>
    <row r="7738" spans="28:63" ht="16.5" customHeight="1" x14ac:dyDescent="0.3">
      <c r="AB7738" s="1"/>
      <c r="AH7738" s="1"/>
      <c r="AI7738" s="1"/>
      <c r="AJ7738" s="1"/>
      <c r="AK7738" s="1"/>
      <c r="AL7738" s="2"/>
      <c r="AM7738" s="2"/>
      <c r="AN7738" s="22"/>
      <c r="AW7738" s="25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AX7741" s="3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AX7742" s="3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AX7743" s="3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AX7744" s="3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C7752" s="1"/>
      <c r="AH7752" s="1"/>
      <c r="AI7752" s="1"/>
      <c r="AJ7752" s="1"/>
      <c r="AK7752" s="1"/>
      <c r="AL7752" s="2"/>
      <c r="AM7752" s="2"/>
      <c r="AN7752" s="22"/>
      <c r="AQ7752" s="1"/>
      <c r="AW7752" s="25"/>
      <c r="AX7752" s="2"/>
      <c r="BK7752" s="23"/>
    </row>
    <row r="7753" spans="28:63" ht="16.5" customHeight="1" x14ac:dyDescent="0.3">
      <c r="AH7753" s="1"/>
      <c r="AI7753" s="1"/>
      <c r="AJ7753" s="1"/>
      <c r="AK7753" s="1"/>
      <c r="AL7753" s="2"/>
      <c r="AM7753" s="2"/>
      <c r="AN7753" s="22"/>
      <c r="BK7753" s="23"/>
    </row>
    <row r="7754" spans="28:63" ht="16.5" customHeight="1" x14ac:dyDescent="0.3">
      <c r="AH7754" s="1"/>
      <c r="AI7754" s="1"/>
      <c r="AJ7754" s="1"/>
      <c r="AK7754" s="1"/>
      <c r="AL7754" s="2"/>
      <c r="AM7754" s="2"/>
      <c r="AN7754" s="22"/>
      <c r="BK7754" s="23"/>
    </row>
    <row r="7755" spans="28:63" ht="16.5" customHeight="1" x14ac:dyDescent="0.3">
      <c r="AH7755" s="1"/>
      <c r="AI7755" s="1"/>
      <c r="AJ7755" s="1"/>
      <c r="AK7755" s="1"/>
      <c r="AL7755" s="2"/>
      <c r="AM7755" s="2"/>
      <c r="AN7755" s="22"/>
      <c r="BK7755" s="23"/>
    </row>
    <row r="7756" spans="28:63" ht="16.5" customHeight="1" x14ac:dyDescent="0.3">
      <c r="AH7756" s="1"/>
      <c r="AI7756" s="1"/>
      <c r="AJ7756" s="1"/>
      <c r="AK7756" s="1"/>
      <c r="AL7756" s="2"/>
      <c r="AM7756" s="2"/>
      <c r="AN7756" s="2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B7782" s="1"/>
      <c r="AC7782" s="1"/>
      <c r="AH7782" s="1"/>
      <c r="AI7782" s="1"/>
      <c r="AJ7782" s="1"/>
      <c r="AK7782" s="1"/>
      <c r="AL7782" s="2"/>
      <c r="AM7782" s="2"/>
      <c r="AN7782" s="22"/>
      <c r="AQ7782" s="1"/>
      <c r="AW7782" s="25"/>
      <c r="BK7782" s="23"/>
    </row>
    <row r="7783" spans="28:63" ht="16.5" customHeight="1" x14ac:dyDescent="0.3">
      <c r="AB7783" s="1"/>
      <c r="AH7783" s="1"/>
      <c r="AI7783" s="1"/>
      <c r="AJ7783" s="1"/>
      <c r="AK7783" s="1"/>
      <c r="AL7783" s="2"/>
      <c r="AM7783" s="2"/>
      <c r="AN7783" s="22"/>
      <c r="AW7783" s="25"/>
      <c r="BK7783" s="23"/>
    </row>
    <row r="7784" spans="28:63" ht="16.5" customHeight="1" x14ac:dyDescent="0.3">
      <c r="AB7784" s="1"/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H7785" s="1"/>
      <c r="AI7785" s="1"/>
      <c r="AJ7785" s="1"/>
      <c r="AK7785" s="1"/>
      <c r="AL7785" s="2"/>
      <c r="AM7785" s="2"/>
      <c r="AN7785" s="22"/>
      <c r="BJ7785" s="23"/>
      <c r="BK7785" s="23"/>
    </row>
    <row r="7786" spans="28:63" ht="16.5" customHeight="1" x14ac:dyDescent="0.3">
      <c r="AH7786" s="1"/>
      <c r="AI7786" s="1"/>
      <c r="AJ7786" s="1"/>
      <c r="AK7786" s="1"/>
      <c r="AL7786" s="2"/>
      <c r="AM7786" s="2"/>
      <c r="AN7786" s="22"/>
      <c r="BK7786" s="23"/>
    </row>
    <row r="7787" spans="28:63" ht="16.5" customHeight="1" x14ac:dyDescent="0.3">
      <c r="AH7787" s="1"/>
      <c r="AI7787" s="1"/>
      <c r="AJ7787" s="1"/>
      <c r="AK7787" s="1"/>
      <c r="AL7787" s="2"/>
      <c r="AM7787" s="2"/>
      <c r="AN7787" s="22"/>
      <c r="BK7787" s="23"/>
    </row>
    <row r="7788" spans="28:63" ht="16.5" customHeight="1" x14ac:dyDescent="0.3"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B7792" s="1"/>
      <c r="AH7792" s="1"/>
      <c r="AI7792" s="1"/>
      <c r="AJ7792" s="1"/>
      <c r="AK7792" s="1"/>
      <c r="AL7792" s="2"/>
      <c r="AM7792" s="2"/>
      <c r="AN7792" s="22"/>
      <c r="AW7792" s="25"/>
      <c r="AX7792" s="3"/>
      <c r="BK7792" s="23"/>
    </row>
    <row r="7793" spans="28:70" ht="16.5" customHeight="1" x14ac:dyDescent="0.3">
      <c r="AB7793" s="1"/>
      <c r="AH7793" s="1"/>
      <c r="AI7793" s="1"/>
      <c r="AJ7793" s="1"/>
      <c r="AK7793" s="1"/>
      <c r="AL7793" s="2"/>
      <c r="AM7793" s="2"/>
      <c r="AN7793" s="22"/>
      <c r="AW7793" s="25"/>
      <c r="BK7793" s="23"/>
      <c r="BM7793" s="2"/>
      <c r="BQ7793" s="25"/>
    </row>
    <row r="7794" spans="28:70" ht="16.5" customHeight="1" x14ac:dyDescent="0.3">
      <c r="AB7794" s="1"/>
      <c r="AH7794" s="1"/>
      <c r="AI7794" s="1"/>
      <c r="AJ7794" s="1"/>
      <c r="AK7794" s="1"/>
      <c r="AL7794" s="2"/>
      <c r="AM7794" s="2"/>
      <c r="AN7794" s="22"/>
      <c r="AW7794" s="25"/>
      <c r="BK7794" s="23"/>
      <c r="BM7794" s="2"/>
      <c r="BQ7794" s="25"/>
    </row>
    <row r="7795" spans="28:70" ht="16.5" customHeight="1" x14ac:dyDescent="0.3">
      <c r="AH7795" s="1"/>
      <c r="AI7795" s="1"/>
      <c r="AJ7795" s="1"/>
      <c r="AK7795" s="1"/>
      <c r="AL7795" s="2"/>
      <c r="AM7795" s="2"/>
      <c r="AN7795" s="22"/>
      <c r="AW7795" s="25"/>
      <c r="BK7795" s="23"/>
      <c r="BM7795" s="2"/>
      <c r="BQ7795" s="25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BK7796" s="23"/>
      <c r="BM7796" s="2"/>
      <c r="BQ7796" s="25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B7799" s="1"/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BK7800" s="23"/>
      <c r="BR7800" s="2"/>
    </row>
    <row r="7801" spans="28:70" ht="16.5" customHeight="1" x14ac:dyDescent="0.3">
      <c r="AB7801" s="1"/>
      <c r="AC7801" s="1"/>
      <c r="AH7801" s="1"/>
      <c r="AI7801" s="1"/>
      <c r="AJ7801" s="1"/>
      <c r="AK7801" s="1"/>
      <c r="AL7801" s="2"/>
      <c r="AM7801" s="2"/>
      <c r="AN7801" s="22"/>
      <c r="AQ7801" s="1"/>
      <c r="BK7801" s="23"/>
    </row>
    <row r="7802" spans="28:70" ht="16.5" customHeight="1" x14ac:dyDescent="0.3">
      <c r="AB7802" s="1"/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</row>
    <row r="7804" spans="28:70" ht="16.5" customHeight="1" x14ac:dyDescent="0.3">
      <c r="AB7804" s="1"/>
      <c r="AC7804" s="1"/>
      <c r="AH7804" s="1"/>
      <c r="AI7804" s="1"/>
      <c r="AJ7804" s="1"/>
      <c r="AK7804" s="1"/>
      <c r="AL7804" s="2"/>
      <c r="AM7804" s="2"/>
      <c r="AN7804" s="22"/>
      <c r="AQ7804" s="1"/>
      <c r="AW7804" s="25"/>
      <c r="BK7804" s="23"/>
      <c r="BM7804" s="2"/>
    </row>
    <row r="7805" spans="28:70" ht="16.5" customHeight="1" x14ac:dyDescent="0.3">
      <c r="AB7805" s="1"/>
      <c r="AH7805" s="1"/>
      <c r="AI7805" s="1"/>
      <c r="AJ7805" s="1"/>
      <c r="AK7805" s="1"/>
      <c r="AL7805" s="2"/>
      <c r="AM7805" s="2"/>
      <c r="AN7805" s="22"/>
      <c r="AW7805" s="25"/>
      <c r="BK7805" s="23"/>
      <c r="BM7805" s="2"/>
    </row>
    <row r="7806" spans="28:70" ht="16.5" customHeight="1" x14ac:dyDescent="0.3"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B7808" s="1"/>
      <c r="AH7808" s="1"/>
      <c r="AI7808" s="1"/>
      <c r="AJ7808" s="1"/>
      <c r="AK7808" s="1"/>
      <c r="AL7808" s="2"/>
      <c r="AM7808" s="2"/>
      <c r="AN7808" s="22"/>
      <c r="AW7808" s="25"/>
      <c r="BK7808" s="23"/>
      <c r="BM7808" s="2"/>
    </row>
    <row r="7809" spans="28:69" ht="16.5" customHeight="1" x14ac:dyDescent="0.3"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B7810" s="1"/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  <c r="BQ7812" s="25"/>
    </row>
    <row r="7813" spans="28:69" ht="16.5" customHeight="1" x14ac:dyDescent="0.3">
      <c r="AB7813" s="1"/>
      <c r="AH7813" s="1"/>
      <c r="AI7813" s="1"/>
      <c r="AJ7813" s="1"/>
      <c r="AK7813" s="1"/>
      <c r="AL7813" s="2"/>
      <c r="AM7813" s="2"/>
      <c r="AN7813" s="22"/>
      <c r="AW7813" s="25"/>
      <c r="AX7813" s="3"/>
      <c r="BK7813" s="23"/>
    </row>
    <row r="7814" spans="28:69" ht="16.5" customHeight="1" x14ac:dyDescent="0.3">
      <c r="AB7814" s="1"/>
      <c r="AH7814" s="1"/>
      <c r="AI7814" s="1"/>
      <c r="AJ7814" s="1"/>
      <c r="AK7814" s="1"/>
      <c r="AL7814" s="2"/>
      <c r="AM7814" s="2"/>
      <c r="AN7814" s="22"/>
      <c r="AW7814" s="25"/>
      <c r="AX7814" s="3"/>
      <c r="BK7814" s="23"/>
    </row>
    <row r="7815" spans="28:69" ht="16.5" customHeight="1" x14ac:dyDescent="0.3">
      <c r="AB7815" s="1"/>
      <c r="AH7815" s="1"/>
      <c r="AI7815" s="1"/>
      <c r="AJ7815" s="1"/>
      <c r="AK7815" s="1"/>
      <c r="AL7815" s="2"/>
      <c r="AM7815" s="2"/>
      <c r="AN7815" s="22"/>
      <c r="AW7815" s="25"/>
      <c r="AX7815" s="3"/>
      <c r="BK7815" s="23"/>
    </row>
    <row r="7816" spans="28:69" ht="16.5" customHeight="1" x14ac:dyDescent="0.3">
      <c r="AB7816" s="1"/>
      <c r="AH7816" s="1"/>
      <c r="AI7816" s="1"/>
      <c r="AJ7816" s="1"/>
      <c r="AK7816" s="1"/>
      <c r="AL7816" s="2"/>
      <c r="AM7816" s="2"/>
      <c r="AN7816" s="22"/>
      <c r="AW7816" s="25"/>
      <c r="AX7816" s="3"/>
      <c r="BK7816" s="23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BJ7821" s="23"/>
      <c r="BK7821" s="23"/>
    </row>
    <row r="7822" spans="28:69" ht="16.5" customHeight="1" x14ac:dyDescent="0.3">
      <c r="AH7822" s="1"/>
      <c r="AI7822" s="1"/>
      <c r="AJ7822" s="1"/>
      <c r="AK7822" s="1"/>
      <c r="AL7822" s="2"/>
      <c r="AM7822" s="2"/>
      <c r="AN7822" s="22"/>
      <c r="BK7822" s="23"/>
    </row>
    <row r="7823" spans="28:69" ht="16.5" customHeight="1" x14ac:dyDescent="0.3">
      <c r="AH7823" s="1"/>
      <c r="AI7823" s="1"/>
      <c r="AJ7823" s="1"/>
      <c r="AK7823" s="1"/>
      <c r="AL7823" s="2"/>
      <c r="AM7823" s="2"/>
      <c r="AN7823" s="22"/>
      <c r="BK7823" s="23"/>
    </row>
    <row r="7824" spans="28:69" ht="16.5" customHeight="1" x14ac:dyDescent="0.3">
      <c r="AH7824" s="1"/>
      <c r="AI7824" s="1"/>
      <c r="AJ7824" s="1"/>
      <c r="AK7824" s="1"/>
      <c r="AL7824" s="2"/>
      <c r="AM7824" s="2"/>
      <c r="AN7824" s="22"/>
      <c r="BK7824" s="23"/>
    </row>
    <row r="7825" spans="34:63" ht="16.5" customHeight="1" x14ac:dyDescent="0.3">
      <c r="AH7825" s="1"/>
      <c r="AI7825" s="1"/>
      <c r="AJ7825" s="1"/>
      <c r="AK7825" s="1"/>
      <c r="AL7825" s="2"/>
      <c r="AM7825" s="2"/>
      <c r="AN7825" s="22"/>
      <c r="BK7825" s="23"/>
    </row>
    <row r="7826" spans="34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34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34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34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34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34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34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34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34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34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34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34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34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34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34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28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28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28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28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28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28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28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28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28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28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28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28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28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28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28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28:63" ht="16.5" customHeight="1" x14ac:dyDescent="0.3">
      <c r="AB7888" s="1"/>
      <c r="AH7888" s="1"/>
      <c r="AI7888" s="1"/>
      <c r="AJ7888" s="1"/>
      <c r="AK7888" s="1"/>
      <c r="AL7888" s="2"/>
      <c r="AM7888" s="2"/>
      <c r="AN7888" s="22"/>
      <c r="BK7888" s="23"/>
    </row>
    <row r="7889" spans="34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34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34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34:63" ht="16.5" customHeight="1" x14ac:dyDescent="0.3">
      <c r="AH7892" s="1"/>
      <c r="AI7892" s="1"/>
      <c r="AJ7892" s="1"/>
      <c r="AK7892" s="1"/>
      <c r="AL7892" s="2"/>
      <c r="AM7892" s="2"/>
      <c r="AN7892" s="22"/>
      <c r="BK7892" s="23"/>
    </row>
    <row r="7893" spans="34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34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34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34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34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34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34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34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34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34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34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34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C7911" s="1"/>
      <c r="AH7911" s="1"/>
      <c r="AI7911" s="1"/>
      <c r="AJ7911" s="1"/>
      <c r="AK7911" s="1"/>
      <c r="AL7911" s="2"/>
      <c r="AM7911" s="2"/>
      <c r="AN7911" s="22"/>
      <c r="AQ7911" s="1"/>
      <c r="AW7911" s="25"/>
      <c r="AX7911" s="2"/>
      <c r="BK7911" s="23"/>
    </row>
    <row r="7912" spans="28:63" ht="16.5" customHeight="1" x14ac:dyDescent="0.3">
      <c r="AC7912" s="1"/>
      <c r="AH7912" s="1"/>
      <c r="AI7912" s="1"/>
      <c r="AJ7912" s="1"/>
      <c r="AK7912" s="1"/>
      <c r="AL7912" s="2"/>
      <c r="AM7912" s="2"/>
      <c r="AN7912" s="22"/>
      <c r="AQ7912" s="1"/>
      <c r="AW7912" s="25"/>
      <c r="AX7912" s="2"/>
      <c r="BK7912" s="23"/>
    </row>
    <row r="7913" spans="28:63" ht="16.5" customHeight="1" x14ac:dyDescent="0.3">
      <c r="AC7913" s="1"/>
      <c r="AH7913" s="1"/>
      <c r="AI7913" s="1"/>
      <c r="AJ7913" s="1"/>
      <c r="AK7913" s="1"/>
      <c r="AL7913" s="2"/>
      <c r="AM7913" s="2"/>
      <c r="AN7913" s="22"/>
      <c r="AQ7913" s="1"/>
      <c r="AW7913" s="25"/>
      <c r="AX7913" s="2"/>
      <c r="BK7913" s="23"/>
    </row>
    <row r="7914" spans="28:63" ht="16.5" customHeight="1" x14ac:dyDescent="0.3">
      <c r="AC7914" s="1"/>
      <c r="AH7914" s="1"/>
      <c r="AI7914" s="1"/>
      <c r="AJ7914" s="1"/>
      <c r="AK7914" s="1"/>
      <c r="AL7914" s="2"/>
      <c r="AM7914" s="2"/>
      <c r="AN7914" s="22"/>
      <c r="AQ7914" s="1"/>
      <c r="AW7914" s="25"/>
      <c r="AX7914" s="2"/>
      <c r="BK7914" s="23"/>
    </row>
    <row r="7915" spans="28:63" ht="16.5" customHeight="1" x14ac:dyDescent="0.3">
      <c r="AB7915" s="1"/>
      <c r="AH7915" s="1"/>
      <c r="AI7915" s="1"/>
      <c r="AJ7915" s="1"/>
      <c r="AK7915" s="1"/>
      <c r="AL7915" s="2"/>
      <c r="AM7915" s="2"/>
      <c r="AN7915" s="22"/>
      <c r="BK7915" s="23"/>
    </row>
    <row r="7916" spans="28:63" ht="16.5" customHeight="1" x14ac:dyDescent="0.3">
      <c r="AB7916" s="1"/>
      <c r="AH7916" s="1"/>
      <c r="AI7916" s="1"/>
      <c r="AJ7916" s="1"/>
      <c r="AK7916" s="1"/>
      <c r="AL7916" s="2"/>
      <c r="AM7916" s="2"/>
      <c r="AN7916" s="22"/>
      <c r="BK7916" s="23"/>
    </row>
    <row r="7917" spans="28:63" ht="16.5" customHeight="1" x14ac:dyDescent="0.3">
      <c r="AB7917" s="1"/>
      <c r="AH7917" s="1"/>
      <c r="AI7917" s="1"/>
      <c r="AJ7917" s="1"/>
      <c r="AK7917" s="1"/>
      <c r="AL7917" s="2"/>
      <c r="AM7917" s="2"/>
      <c r="AN7917" s="22"/>
      <c r="BK7917" s="23"/>
    </row>
    <row r="7918" spans="28:63" ht="16.5" customHeight="1" x14ac:dyDescent="0.3">
      <c r="AB7918" s="1"/>
      <c r="AH7918" s="1"/>
      <c r="AI7918" s="1"/>
      <c r="AJ7918" s="1"/>
      <c r="AK7918" s="1"/>
      <c r="AL7918" s="2"/>
      <c r="AM7918" s="2"/>
      <c r="AN7918" s="2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C7920" s="1"/>
      <c r="AH7920" s="1"/>
      <c r="AI7920" s="1"/>
      <c r="AJ7920" s="1"/>
      <c r="AK7920" s="1"/>
      <c r="AL7920" s="2"/>
      <c r="AM7920" s="2"/>
      <c r="AN7920" s="22"/>
      <c r="AQ7920" s="1"/>
      <c r="AW7920" s="25"/>
      <c r="BK7920" s="23"/>
    </row>
    <row r="7921" spans="29:63" ht="16.5" customHeight="1" x14ac:dyDescent="0.3">
      <c r="AC7921" s="1"/>
      <c r="AH7921" s="1"/>
      <c r="AI7921" s="1"/>
      <c r="AJ7921" s="1"/>
      <c r="AK7921" s="1"/>
      <c r="AL7921" s="2"/>
      <c r="AM7921" s="2"/>
      <c r="AN7921" s="22"/>
      <c r="AQ7921" s="1"/>
      <c r="AW7921" s="25"/>
      <c r="BK7921" s="23"/>
    </row>
    <row r="7922" spans="29:63" ht="16.5" customHeight="1" x14ac:dyDescent="0.3">
      <c r="AC7922" s="1"/>
      <c r="AH7922" s="1"/>
      <c r="AI7922" s="1"/>
      <c r="AJ7922" s="1"/>
      <c r="AK7922" s="1"/>
      <c r="AL7922" s="2"/>
      <c r="AM7922" s="2"/>
      <c r="AN7922" s="22"/>
      <c r="AQ7922" s="1"/>
      <c r="AW7922" s="25"/>
      <c r="BK7922" s="23"/>
    </row>
    <row r="7923" spans="29:63" ht="16.5" customHeight="1" x14ac:dyDescent="0.3">
      <c r="AH7923" s="1"/>
      <c r="AI7923" s="1"/>
      <c r="AJ7923" s="1"/>
      <c r="AK7923" s="1"/>
      <c r="AL7923" s="2"/>
      <c r="AM7923" s="2"/>
      <c r="AN7923" s="22"/>
      <c r="BK7923" s="23"/>
    </row>
    <row r="7924" spans="29:63" ht="16.5" customHeight="1" x14ac:dyDescent="0.3">
      <c r="AH7924" s="1"/>
      <c r="AI7924" s="1"/>
      <c r="AJ7924" s="1"/>
      <c r="AK7924" s="1"/>
      <c r="AL7924" s="2"/>
      <c r="AM7924" s="2"/>
      <c r="AN7924" s="22"/>
      <c r="BK7924" s="23"/>
    </row>
    <row r="7925" spans="29:63" ht="16.5" customHeight="1" x14ac:dyDescent="0.3">
      <c r="AH7925" s="1"/>
      <c r="AI7925" s="1"/>
      <c r="AJ7925" s="1"/>
      <c r="AK7925" s="1"/>
      <c r="AL7925" s="2"/>
      <c r="AM7925" s="2"/>
      <c r="AN7925" s="22"/>
      <c r="BK7925" s="23"/>
    </row>
    <row r="7926" spans="29:63" ht="16.5" customHeight="1" x14ac:dyDescent="0.3">
      <c r="AH7926" s="1"/>
      <c r="AI7926" s="1"/>
      <c r="AJ7926" s="1"/>
      <c r="AK7926" s="1"/>
      <c r="AL7926" s="2"/>
      <c r="AM7926" s="2"/>
      <c r="AN7926" s="22"/>
      <c r="BK7926" s="23"/>
    </row>
    <row r="7927" spans="29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9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9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9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9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9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9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9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9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9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B7975" s="1"/>
      <c r="AH7975" s="1"/>
      <c r="AI7975" s="1"/>
      <c r="AJ7975" s="1"/>
      <c r="AK7975" s="1"/>
      <c r="AL7975" s="2"/>
      <c r="AM7975" s="2"/>
      <c r="AN7975" s="22"/>
      <c r="AW7975" s="25"/>
      <c r="AX7975" s="2"/>
      <c r="BK7975" s="23"/>
    </row>
    <row r="7976" spans="28:63" ht="16.5" customHeight="1" x14ac:dyDescent="0.3">
      <c r="AC7976" s="1"/>
      <c r="AH7976" s="1"/>
      <c r="AI7976" s="1"/>
      <c r="AJ7976" s="1"/>
      <c r="AK7976" s="1"/>
      <c r="AL7976" s="2"/>
      <c r="AM7976" s="2"/>
      <c r="AN7976" s="22"/>
      <c r="AQ7976" s="1"/>
      <c r="AW7976" s="25"/>
      <c r="AX7976" s="2"/>
      <c r="BK7976" s="23"/>
    </row>
    <row r="7977" spans="28:63" ht="16.5" customHeight="1" x14ac:dyDescent="0.3">
      <c r="AC7977" s="1"/>
      <c r="AH7977" s="1"/>
      <c r="AI7977" s="1"/>
      <c r="AJ7977" s="1"/>
      <c r="AK7977" s="1"/>
      <c r="AL7977" s="2"/>
      <c r="AM7977" s="2"/>
      <c r="AN7977" s="22"/>
      <c r="AQ7977" s="1"/>
      <c r="AW7977" s="25"/>
      <c r="AX7977" s="2"/>
      <c r="BK7977" s="23"/>
    </row>
    <row r="7978" spans="28:63" ht="16.5" customHeight="1" x14ac:dyDescent="0.3">
      <c r="AC7978" s="1"/>
      <c r="AH7978" s="1"/>
      <c r="AI7978" s="1"/>
      <c r="AJ7978" s="1"/>
      <c r="AK7978" s="1"/>
      <c r="AL7978" s="2"/>
      <c r="AM7978" s="2"/>
      <c r="AN7978" s="22"/>
      <c r="AQ7978" s="1"/>
      <c r="AW7978" s="25"/>
      <c r="AX7978" s="2"/>
      <c r="BK7978" s="23"/>
    </row>
    <row r="7979" spans="28:63" ht="16.5" customHeight="1" x14ac:dyDescent="0.3">
      <c r="AC7979" s="1"/>
      <c r="AH7979" s="1"/>
      <c r="AI7979" s="1"/>
      <c r="AJ7979" s="1"/>
      <c r="AK7979" s="1"/>
      <c r="AL7979" s="2"/>
      <c r="AM7979" s="2"/>
      <c r="AN7979" s="22"/>
      <c r="AQ7979" s="1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BK7981" s="23"/>
    </row>
    <row r="7982" spans="28:63" ht="16.5" customHeight="1" x14ac:dyDescent="0.3">
      <c r="AB7982" s="1"/>
      <c r="AH7982" s="1"/>
      <c r="AI7982" s="1"/>
      <c r="AJ7982" s="1"/>
      <c r="AK7982" s="1"/>
      <c r="AL7982" s="2"/>
      <c r="AM7982" s="2"/>
      <c r="AN7982" s="22"/>
      <c r="AW7982" s="25"/>
      <c r="BK7982" s="23"/>
    </row>
    <row r="7983" spans="28:63" ht="16.5" customHeight="1" x14ac:dyDescent="0.3">
      <c r="AB7983" s="1"/>
      <c r="AH7983" s="1"/>
      <c r="AI7983" s="1"/>
      <c r="AJ7983" s="1"/>
      <c r="AK7983" s="1"/>
      <c r="AL7983" s="2"/>
      <c r="AM7983" s="2"/>
      <c r="AN7983" s="22"/>
      <c r="AW7983" s="25"/>
      <c r="AX7983" s="2"/>
      <c r="BK7983" s="23"/>
    </row>
    <row r="7984" spans="28:63" ht="16.5" customHeight="1" x14ac:dyDescent="0.3">
      <c r="AB7984" s="1"/>
      <c r="AH7984" s="1"/>
      <c r="AI7984" s="1"/>
      <c r="AJ7984" s="1"/>
      <c r="AK7984" s="1"/>
      <c r="AL7984" s="2"/>
      <c r="AM7984" s="2"/>
      <c r="AN7984" s="22"/>
      <c r="AW7984" s="25"/>
      <c r="AX7984" s="2"/>
      <c r="BK7984" s="23"/>
    </row>
    <row r="7985" spans="28:63" ht="16.5" customHeight="1" x14ac:dyDescent="0.3">
      <c r="AB7985" s="1"/>
      <c r="AH7985" s="1"/>
      <c r="AI7985" s="1"/>
      <c r="AJ7985" s="1"/>
      <c r="AK7985" s="1"/>
      <c r="AL7985" s="2"/>
      <c r="AM7985" s="2"/>
      <c r="AN7985" s="22"/>
      <c r="AW7985" s="25"/>
      <c r="AX7985" s="2"/>
      <c r="BK7985" s="23"/>
    </row>
    <row r="7986" spans="28:63" ht="16.5" customHeight="1" x14ac:dyDescent="0.3">
      <c r="AH7986" s="1"/>
      <c r="AI7986" s="1"/>
      <c r="AJ7986" s="1"/>
      <c r="AK7986" s="1"/>
      <c r="AL7986" s="2"/>
      <c r="AM7986" s="2"/>
      <c r="AN7986" s="22"/>
      <c r="AW7986" s="25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BJ7987" s="23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BJ7988" s="23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BJ7989" s="23"/>
      <c r="BK7989" s="23"/>
    </row>
    <row r="7990" spans="28:63" ht="16.5" customHeight="1" x14ac:dyDescent="0.3">
      <c r="AB7990" s="1"/>
      <c r="AH7990" s="1"/>
      <c r="AI7990" s="1"/>
      <c r="AJ7990" s="1"/>
      <c r="AK7990" s="1"/>
      <c r="AL7990" s="2"/>
      <c r="AM7990" s="2"/>
      <c r="AN7990" s="22"/>
      <c r="BJ7990" s="23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K7997" s="23"/>
    </row>
    <row r="7998" spans="28:63" ht="16.5" customHeight="1" x14ac:dyDescent="0.3">
      <c r="AH7998" s="1"/>
      <c r="AI7998" s="1"/>
      <c r="AJ7998" s="1"/>
      <c r="AK7998" s="1"/>
      <c r="AL7998" s="2"/>
      <c r="AM7998" s="2"/>
      <c r="AN7998" s="22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B8002" s="1"/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H8003" s="1"/>
      <c r="AI8003" s="1"/>
      <c r="AJ8003" s="1"/>
      <c r="AK8003" s="1"/>
      <c r="AL8003" s="2"/>
      <c r="AM8003" s="2"/>
      <c r="AN8003" s="22"/>
      <c r="AW8003" s="25"/>
      <c r="BK8003" s="23"/>
    </row>
    <row r="8004" spans="28:63" ht="16.5" customHeight="1" x14ac:dyDescent="0.3">
      <c r="AH8004" s="1"/>
      <c r="AI8004" s="1"/>
      <c r="AJ8004" s="1"/>
      <c r="AK8004" s="1"/>
      <c r="AL8004" s="2"/>
      <c r="AM8004" s="2"/>
      <c r="AN8004" s="22"/>
      <c r="AW8004" s="25"/>
      <c r="BK8004" s="23"/>
    </row>
    <row r="8005" spans="28:63" ht="16.5" customHeight="1" x14ac:dyDescent="0.3">
      <c r="AH8005" s="1"/>
      <c r="AI8005" s="1"/>
      <c r="AJ8005" s="1"/>
      <c r="AK8005" s="1"/>
      <c r="AL8005" s="2"/>
      <c r="AM8005" s="2"/>
      <c r="AN8005" s="22"/>
      <c r="AW8005" s="25"/>
      <c r="BK8005" s="23"/>
    </row>
    <row r="8006" spans="28:63" ht="16.5" customHeight="1" x14ac:dyDescent="0.3">
      <c r="AH8006" s="1"/>
      <c r="AI8006" s="1"/>
      <c r="AJ8006" s="1"/>
      <c r="AK8006" s="1"/>
      <c r="AL8006" s="2"/>
      <c r="AM8006" s="2"/>
      <c r="AN8006" s="22"/>
      <c r="AW8006" s="25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B8008" s="1"/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B8009" s="1"/>
      <c r="AH8009" s="1"/>
      <c r="AI8009" s="1"/>
      <c r="AJ8009" s="1"/>
      <c r="AK8009" s="1"/>
      <c r="AL8009" s="2"/>
      <c r="AM8009" s="2"/>
      <c r="AN8009" s="22"/>
      <c r="BJ8009" s="23"/>
      <c r="BK8009" s="23"/>
    </row>
    <row r="8010" spans="28:63" ht="16.5" customHeight="1" x14ac:dyDescent="0.3">
      <c r="AB8010" s="1"/>
      <c r="AH8010" s="1"/>
      <c r="AI8010" s="1"/>
      <c r="AJ8010" s="1"/>
      <c r="AK8010" s="1"/>
      <c r="AL8010" s="2"/>
      <c r="AM8010" s="2"/>
      <c r="AN8010" s="22"/>
      <c r="BJ8010" s="23"/>
      <c r="BK8010" s="23"/>
    </row>
    <row r="8011" spans="28:63" ht="16.5" customHeight="1" x14ac:dyDescent="0.3">
      <c r="AB8011" s="1"/>
      <c r="AH8011" s="1"/>
      <c r="AI8011" s="1"/>
      <c r="AJ8011" s="1"/>
      <c r="AK8011" s="1"/>
      <c r="AL8011" s="2"/>
      <c r="AM8011" s="2"/>
      <c r="AN8011" s="22"/>
      <c r="BJ8011" s="23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 x14ac:dyDescent="0.3">
      <c r="AH8013" s="1"/>
      <c r="AI8013" s="1"/>
      <c r="AJ8013" s="1"/>
      <c r="AK8013" s="1"/>
      <c r="AL8013" s="2"/>
      <c r="AM8013" s="2"/>
      <c r="AN8013" s="22"/>
      <c r="BK8013" s="23"/>
    </row>
    <row r="8014" spans="28:63" ht="16.5" customHeight="1" x14ac:dyDescent="0.3">
      <c r="AH8014" s="1"/>
      <c r="AI8014" s="1"/>
      <c r="AJ8014" s="1"/>
      <c r="AK8014" s="1"/>
      <c r="AL8014" s="2"/>
      <c r="AM8014" s="2"/>
      <c r="AN8014" s="22"/>
      <c r="BK8014" s="23"/>
    </row>
    <row r="8015" spans="28:63" ht="16.5" customHeight="1" x14ac:dyDescent="0.3">
      <c r="AH8015" s="1"/>
      <c r="AI8015" s="1"/>
      <c r="AJ8015" s="1"/>
      <c r="AK8015" s="1"/>
      <c r="AL8015" s="2"/>
      <c r="AM8015" s="2"/>
      <c r="AN8015" s="22"/>
      <c r="BK8015" s="23"/>
    </row>
    <row r="8016" spans="28:63" ht="16.5" customHeight="1" x14ac:dyDescent="0.3">
      <c r="AH8016" s="1"/>
      <c r="AI8016" s="1"/>
      <c r="AJ8016" s="1"/>
      <c r="AK8016" s="1"/>
      <c r="AL8016" s="2"/>
      <c r="AM8016" s="2"/>
      <c r="AN8016" s="22"/>
      <c r="BK8016" s="23"/>
    </row>
    <row r="8017" spans="28:63" ht="16.5" customHeight="1" x14ac:dyDescent="0.3">
      <c r="AB8017" s="1"/>
      <c r="AH8017" s="1"/>
      <c r="AI8017" s="1"/>
      <c r="AJ8017" s="1"/>
      <c r="AK8017" s="1"/>
      <c r="AL8017" s="2"/>
      <c r="AM8017" s="2"/>
      <c r="AN8017" s="22"/>
      <c r="AW8017" s="25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AW8019" s="25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H8021" s="1"/>
      <c r="AI8021" s="1"/>
      <c r="AJ8021" s="1"/>
      <c r="AK8021" s="1"/>
      <c r="AL8021" s="2"/>
      <c r="AM8021" s="2"/>
      <c r="AN8021" s="22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B8067" s="1"/>
      <c r="AH8067" s="1"/>
      <c r="AI8067" s="1"/>
      <c r="AJ8067" s="1"/>
      <c r="AK8067" s="1"/>
      <c r="AL8067" s="2"/>
      <c r="AM8067" s="2"/>
      <c r="AN8067" s="22"/>
      <c r="AW8067" s="25"/>
      <c r="BK8067" s="23"/>
    </row>
    <row r="8068" spans="28:63" ht="16.5" customHeight="1" x14ac:dyDescent="0.3">
      <c r="AB8068" s="1"/>
      <c r="AH8068" s="1"/>
      <c r="AI8068" s="1"/>
      <c r="AJ8068" s="1"/>
      <c r="AK8068" s="1"/>
      <c r="AL8068" s="2"/>
      <c r="AM8068" s="2"/>
      <c r="AN8068" s="22"/>
      <c r="AW8068" s="25"/>
      <c r="BK8068" s="23"/>
    </row>
    <row r="8069" spans="28:63" ht="16.5" customHeight="1" x14ac:dyDescent="0.3">
      <c r="AB8069" s="1"/>
      <c r="AH8069" s="1"/>
      <c r="AI8069" s="1"/>
      <c r="AJ8069" s="1"/>
      <c r="AK8069" s="1"/>
      <c r="AL8069" s="2"/>
      <c r="AM8069" s="2"/>
      <c r="AN8069" s="22"/>
      <c r="AW8069" s="25"/>
      <c r="BK8069" s="23"/>
    </row>
    <row r="8070" spans="28:63" ht="16.5" customHeight="1" x14ac:dyDescent="0.3">
      <c r="AB8070" s="1"/>
      <c r="AH8070" s="1"/>
      <c r="AI8070" s="1"/>
      <c r="AJ8070" s="1"/>
      <c r="AK8070" s="1"/>
      <c r="AL8070" s="2"/>
      <c r="AM8070" s="2"/>
      <c r="AN8070" s="22"/>
      <c r="AW8070" s="25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AX8086" s="3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AX8087" s="3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AX8088" s="3"/>
      <c r="BK8088" s="23"/>
    </row>
    <row r="8089" spans="28:63" ht="16.5" customHeight="1" x14ac:dyDescent="0.3">
      <c r="AH8089" s="1"/>
      <c r="AI8089" s="1"/>
      <c r="AJ8089" s="1"/>
      <c r="AK8089" s="1"/>
      <c r="AL8089" s="2"/>
      <c r="AM8089" s="2"/>
      <c r="AN8089" s="22"/>
      <c r="BK8089" s="23"/>
    </row>
    <row r="8090" spans="28:63" ht="16.5" customHeight="1" x14ac:dyDescent="0.3">
      <c r="AH8090" s="1"/>
      <c r="AI8090" s="1"/>
      <c r="AJ8090" s="1"/>
      <c r="AK8090" s="1"/>
      <c r="AL8090" s="2"/>
      <c r="AM8090" s="2"/>
      <c r="AN8090" s="22"/>
      <c r="BK8090" s="23"/>
    </row>
    <row r="8091" spans="28:63" ht="16.5" customHeight="1" x14ac:dyDescent="0.3">
      <c r="AH8091" s="1"/>
      <c r="AI8091" s="1"/>
      <c r="AJ8091" s="1"/>
      <c r="AK8091" s="1"/>
      <c r="AL8091" s="2"/>
      <c r="AM8091" s="2"/>
      <c r="AN8091" s="22"/>
      <c r="BK8091" s="23"/>
    </row>
    <row r="8092" spans="28:63" ht="16.5" customHeight="1" x14ac:dyDescent="0.3">
      <c r="AH8092" s="1"/>
      <c r="AI8092" s="1"/>
      <c r="AJ8092" s="1"/>
      <c r="AK8092" s="1"/>
      <c r="AL8092" s="2"/>
      <c r="AM8092" s="2"/>
      <c r="AN8092" s="22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4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4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4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4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4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4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4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4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4:63" ht="16.5" customHeight="1" x14ac:dyDescent="0.3">
      <c r="AB8105" s="1"/>
      <c r="AH8105" s="1"/>
      <c r="AI8105" s="1"/>
      <c r="AJ8105" s="1"/>
      <c r="AK8105" s="1"/>
      <c r="AL8105" s="2"/>
      <c r="AM8105" s="2"/>
      <c r="AN8105" s="22"/>
      <c r="BK8105" s="23"/>
    </row>
    <row r="8106" spans="4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4:63" ht="16.5" customHeight="1" x14ac:dyDescent="0.3">
      <c r="AB8107" s="1"/>
      <c r="AH8107" s="1"/>
      <c r="AI8107" s="1"/>
      <c r="AJ8107" s="1"/>
      <c r="AK8107" s="1"/>
      <c r="AL8107" s="2"/>
      <c r="AM8107" s="2"/>
      <c r="AN8107" s="22"/>
      <c r="BK8107" s="23"/>
    </row>
    <row r="8108" spans="4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4:63" ht="16.5" customHeight="1" x14ac:dyDescent="0.3">
      <c r="AH8109" s="1"/>
      <c r="AI8109" s="1"/>
      <c r="AJ8109" s="1"/>
      <c r="AK8109" s="1"/>
      <c r="AL8109" s="2"/>
      <c r="AM8109" s="2"/>
      <c r="AN8109" s="22"/>
      <c r="BK8109" s="23"/>
    </row>
    <row r="8110" spans="4:63" ht="16.5" customHeight="1" x14ac:dyDescent="0.3">
      <c r="D8110" s="19"/>
      <c r="AB8110" s="1"/>
      <c r="AH8110" s="1"/>
      <c r="AI8110" s="1"/>
      <c r="AJ8110" s="1"/>
      <c r="AK8110" s="1"/>
      <c r="AL8110" s="2"/>
      <c r="AM8110" s="2"/>
      <c r="AN8110" s="22"/>
      <c r="BK8110" s="23"/>
    </row>
    <row r="8111" spans="4:63" ht="16.5" customHeight="1" x14ac:dyDescent="0.3">
      <c r="AH8111" s="1"/>
      <c r="AI8111" s="1"/>
      <c r="AJ8111" s="1"/>
      <c r="AK8111" s="1"/>
      <c r="AL8111" s="2"/>
      <c r="AM8111" s="2"/>
      <c r="AN8111" s="22"/>
      <c r="BK8111" s="23"/>
    </row>
    <row r="8112" spans="4:63" ht="16.5" customHeight="1" x14ac:dyDescent="0.3">
      <c r="D8112" s="19"/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AB8114" s="1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D8115" s="19"/>
      <c r="AB8115" s="1"/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AB8116" s="1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B8117" s="1"/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D8120" s="19"/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D8123" s="19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D8125" s="19"/>
      <c r="AB8125" s="1"/>
      <c r="AH8125" s="1"/>
      <c r="AI8125" s="1"/>
      <c r="AJ8125" s="1"/>
      <c r="AK8125" s="1"/>
      <c r="AL8125" s="2"/>
      <c r="AM8125" s="2"/>
      <c r="AN8125" s="22"/>
      <c r="AW8125" s="25"/>
      <c r="BK8125" s="23"/>
    </row>
    <row r="8126" spans="4:63" ht="16.5" customHeight="1" x14ac:dyDescent="0.3"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AB8127" s="1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AH8128" s="1"/>
      <c r="AI8128" s="1"/>
      <c r="AJ8128" s="1"/>
      <c r="AK8128" s="1"/>
      <c r="AL8128" s="2"/>
      <c r="AM8128" s="2"/>
      <c r="AN8128" s="22"/>
      <c r="BK8128" s="23"/>
    </row>
    <row r="8129" spans="28:63" ht="16.5" customHeight="1" x14ac:dyDescent="0.3">
      <c r="AB8129" s="1"/>
      <c r="AH8129" s="1"/>
      <c r="AI8129" s="1"/>
      <c r="AJ8129" s="1"/>
      <c r="AK8129" s="1"/>
      <c r="AL8129" s="2"/>
      <c r="AM8129" s="2"/>
      <c r="AN8129" s="22"/>
      <c r="BK8129" s="23"/>
    </row>
    <row r="8130" spans="28:63" ht="16.5" customHeight="1" x14ac:dyDescent="0.3">
      <c r="AB8130" s="1"/>
      <c r="AH8130" s="1"/>
      <c r="AI8130" s="1"/>
      <c r="AJ8130" s="1"/>
      <c r="AK8130" s="1"/>
      <c r="AL8130" s="2"/>
      <c r="AM8130" s="2"/>
      <c r="AN8130" s="22"/>
      <c r="BK8130" s="23"/>
    </row>
    <row r="8131" spans="28:63" ht="16.5" customHeight="1" x14ac:dyDescent="0.3">
      <c r="AH8131" s="1"/>
      <c r="AI8131" s="1"/>
      <c r="AJ8131" s="1"/>
      <c r="AK8131" s="1"/>
      <c r="AL8131" s="2"/>
      <c r="AM8131" s="2"/>
      <c r="AN8131" s="22"/>
      <c r="BK8131" s="23"/>
    </row>
    <row r="8132" spans="28:63" ht="16.5" customHeight="1" x14ac:dyDescent="0.3">
      <c r="AB8132" s="1"/>
      <c r="AH8132" s="1"/>
      <c r="AI8132" s="1"/>
      <c r="AJ8132" s="1"/>
      <c r="AK8132" s="1"/>
      <c r="AL8132" s="2"/>
      <c r="AM8132" s="2"/>
      <c r="AN8132" s="22"/>
      <c r="BK8132" s="23"/>
    </row>
    <row r="8133" spans="28:63" ht="16.5" customHeight="1" x14ac:dyDescent="0.3">
      <c r="AH8133" s="1"/>
      <c r="AI8133" s="1"/>
      <c r="AJ8133" s="1"/>
      <c r="AK8133" s="1"/>
      <c r="AL8133" s="2"/>
      <c r="AM8133" s="2"/>
      <c r="AN8133" s="22"/>
      <c r="BK8133" s="23"/>
    </row>
    <row r="8134" spans="28:63" ht="16.5" customHeight="1" x14ac:dyDescent="0.3">
      <c r="AH8134" s="1"/>
      <c r="AI8134" s="1"/>
      <c r="AJ8134" s="1"/>
      <c r="AK8134" s="1"/>
      <c r="AL8134" s="2"/>
      <c r="AM8134" s="2"/>
      <c r="AN8134" s="22"/>
      <c r="BK8134" s="23"/>
    </row>
    <row r="8135" spans="28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28:63" ht="16.5" customHeight="1" x14ac:dyDescent="0.3">
      <c r="AH8136" s="1"/>
      <c r="AI8136" s="1"/>
      <c r="AJ8136" s="1"/>
      <c r="AK8136" s="1"/>
      <c r="AL8136" s="2"/>
      <c r="AM8136" s="2"/>
      <c r="AN8136" s="22"/>
      <c r="BK8136" s="23"/>
    </row>
    <row r="8137" spans="28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28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28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28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28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28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28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28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C8230" s="1"/>
      <c r="AG8230" s="1"/>
      <c r="AH8230" s="1"/>
      <c r="AI8230" s="1"/>
      <c r="AJ8230" s="1"/>
      <c r="AK8230" s="1"/>
      <c r="AL8230" s="2"/>
      <c r="AM8230" s="2"/>
      <c r="AN8230" s="22"/>
      <c r="AQ8230" s="1"/>
      <c r="AW8230" s="25"/>
      <c r="BI8230" s="1"/>
      <c r="BJ8230" s="23"/>
      <c r="BK8230" s="23"/>
    </row>
    <row r="8231" spans="28:63" ht="16.5" customHeight="1" x14ac:dyDescent="0.3">
      <c r="AG8231" s="1"/>
      <c r="AH8231" s="1"/>
      <c r="AI8231" s="1"/>
      <c r="AJ8231" s="1"/>
      <c r="AK8231" s="1"/>
      <c r="AL8231" s="2"/>
      <c r="AM8231" s="2"/>
      <c r="AN8231" s="22"/>
      <c r="AW8231" s="25"/>
      <c r="BK8231" s="23"/>
    </row>
    <row r="8232" spans="28:63" ht="16.5" customHeight="1" x14ac:dyDescent="0.3">
      <c r="AB8232" s="1"/>
      <c r="AC8232" s="1"/>
      <c r="AG8232" s="1"/>
      <c r="AH8232" s="1"/>
      <c r="AI8232" s="1"/>
      <c r="AJ8232" s="1"/>
      <c r="AK8232" s="1"/>
      <c r="AL8232" s="2"/>
      <c r="AM8232" s="2"/>
      <c r="AN8232" s="22"/>
      <c r="AQ8232" s="1"/>
      <c r="AW8232" s="25"/>
      <c r="BI8232" s="1"/>
      <c r="BJ8232" s="23"/>
      <c r="BK8232" s="23"/>
    </row>
    <row r="8233" spans="28:63" ht="16.5" customHeight="1" x14ac:dyDescent="0.3">
      <c r="AB8233" s="1"/>
      <c r="AG8233" s="1"/>
      <c r="AH8233" s="1"/>
      <c r="AI8233" s="1"/>
      <c r="AJ8233" s="1"/>
      <c r="AK8233" s="1"/>
      <c r="AL8233" s="2"/>
      <c r="AM8233" s="2"/>
      <c r="AN8233" s="22"/>
      <c r="AW8233" s="25"/>
      <c r="BJ8233" s="23"/>
      <c r="BK8233" s="23"/>
    </row>
    <row r="8234" spans="28:63" ht="16.5" customHeight="1" x14ac:dyDescent="0.3">
      <c r="AB8234" s="1"/>
      <c r="AH8234" s="1"/>
      <c r="AI8234" s="1"/>
      <c r="AJ8234" s="1"/>
      <c r="AK8234" s="1"/>
      <c r="AL8234" s="2"/>
      <c r="AM8234" s="2"/>
      <c r="AN8234" s="22"/>
      <c r="AW8234" s="25"/>
      <c r="BJ8234" s="23"/>
      <c r="BK8234" s="23"/>
    </row>
    <row r="8235" spans="28:63" ht="16.5" customHeight="1" x14ac:dyDescent="0.3">
      <c r="AB8235" s="1"/>
      <c r="AC8235" s="1"/>
      <c r="AG8235" s="1"/>
      <c r="AH8235" s="1"/>
      <c r="AI8235" s="1"/>
      <c r="AJ8235" s="1"/>
      <c r="AK8235" s="1"/>
      <c r="AL8235" s="2"/>
      <c r="AM8235" s="2"/>
      <c r="AN8235" s="22"/>
      <c r="AQ8235" s="1"/>
      <c r="AW8235" s="25"/>
      <c r="BI8235" s="1"/>
      <c r="BJ8235" s="23"/>
      <c r="BK8235" s="23"/>
    </row>
    <row r="8236" spans="28:63" ht="16.5" customHeight="1" x14ac:dyDescent="0.3">
      <c r="AB8236" s="1"/>
      <c r="AG8236" s="1"/>
      <c r="AH8236" s="1"/>
      <c r="AI8236" s="1"/>
      <c r="AJ8236" s="1"/>
      <c r="AK8236" s="1"/>
      <c r="AL8236" s="2"/>
      <c r="AM8236" s="2"/>
      <c r="AN8236" s="22"/>
      <c r="AW8236" s="25"/>
      <c r="BJ8236" s="23"/>
      <c r="BK8236" s="23"/>
    </row>
    <row r="8237" spans="28:63" ht="16.5" customHeight="1" x14ac:dyDescent="0.3">
      <c r="AB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H8239" s="1"/>
      <c r="AI8239" s="1"/>
      <c r="AJ8239" s="1"/>
      <c r="AK8239" s="1"/>
      <c r="AL8239" s="2"/>
      <c r="AM8239" s="2"/>
      <c r="AN8239" s="22"/>
      <c r="AW8239" s="25"/>
      <c r="BJ8239" s="23"/>
      <c r="BK8239" s="23"/>
    </row>
    <row r="8240" spans="28:63" ht="16.5" customHeight="1" x14ac:dyDescent="0.3">
      <c r="AB8240" s="1"/>
      <c r="AC8240" s="1"/>
      <c r="AG8240" s="1"/>
      <c r="AH8240" s="1"/>
      <c r="AI8240" s="1"/>
      <c r="AJ8240" s="1"/>
      <c r="AK8240" s="1"/>
      <c r="AL8240" s="2"/>
      <c r="AM8240" s="2"/>
      <c r="AN8240" s="22"/>
      <c r="AQ8240" s="1"/>
      <c r="AW8240" s="25"/>
      <c r="BI8240" s="1"/>
      <c r="BJ8240" s="23"/>
      <c r="BK8240" s="23"/>
    </row>
    <row r="8241" spans="28:63" ht="16.5" customHeight="1" x14ac:dyDescent="0.3">
      <c r="AB8241" s="1"/>
      <c r="AG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AX8242" s="3"/>
      <c r="BJ8242" s="23"/>
      <c r="BK8242" s="23"/>
    </row>
    <row r="8243" spans="28:63" ht="16.5" customHeight="1" x14ac:dyDescent="0.3">
      <c r="AB8243" s="1"/>
      <c r="AC8243" s="1"/>
      <c r="AG8243" s="1"/>
      <c r="AH8243" s="1"/>
      <c r="AI8243" s="1"/>
      <c r="AJ8243" s="1"/>
      <c r="AK8243" s="1"/>
      <c r="AL8243" s="2"/>
      <c r="AM8243" s="2"/>
      <c r="AN8243" s="22"/>
      <c r="AQ8243" s="1"/>
      <c r="AW8243" s="25"/>
      <c r="AX8243" s="3"/>
      <c r="BI8243" s="1"/>
      <c r="BJ8243" s="23"/>
      <c r="BK8243" s="23"/>
    </row>
    <row r="8244" spans="28:63" ht="16.5" customHeight="1" x14ac:dyDescent="0.3">
      <c r="AB8244" s="1"/>
      <c r="AG8244" s="1"/>
      <c r="AH8244" s="1"/>
      <c r="AI8244" s="1"/>
      <c r="AJ8244" s="1"/>
      <c r="AK8244" s="1"/>
      <c r="AL8244" s="2"/>
      <c r="AM8244" s="2"/>
      <c r="AN8244" s="22"/>
      <c r="AW8244" s="25"/>
      <c r="AX8244" s="3"/>
      <c r="BJ8244" s="23"/>
      <c r="BK8244" s="23"/>
    </row>
    <row r="8245" spans="28:63" ht="16.5" customHeight="1" x14ac:dyDescent="0.3">
      <c r="AB8245" s="1"/>
      <c r="AC8245" s="1"/>
      <c r="AG8245" s="1"/>
      <c r="AH8245" s="1"/>
      <c r="AI8245" s="1"/>
      <c r="AJ8245" s="1"/>
      <c r="AK8245" s="1"/>
      <c r="AL8245" s="2"/>
      <c r="AM8245" s="2"/>
      <c r="AN8245" s="22"/>
      <c r="AQ8245" s="1"/>
      <c r="AW8245" s="25"/>
      <c r="AX8245" s="3"/>
      <c r="BI8245" s="1"/>
      <c r="BJ8245" s="23"/>
      <c r="BK8245" s="23"/>
    </row>
    <row r="8246" spans="28:63" ht="16.5" customHeight="1" x14ac:dyDescent="0.3">
      <c r="AB8246" s="1"/>
      <c r="AG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H8247" s="1"/>
      <c r="AI8247" s="1"/>
      <c r="AJ8247" s="1"/>
      <c r="AK8247" s="1"/>
      <c r="AL8247" s="2"/>
      <c r="AM8247" s="2"/>
      <c r="AN8247" s="22"/>
      <c r="AW8247" s="25"/>
      <c r="AX8247" s="3"/>
      <c r="BJ8247" s="23"/>
      <c r="BK8247" s="23"/>
    </row>
    <row r="8248" spans="28:63" ht="16.5" customHeight="1" x14ac:dyDescent="0.3">
      <c r="AB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H8249" s="1"/>
      <c r="AI8249" s="1"/>
      <c r="AJ8249" s="1"/>
      <c r="AK8249" s="1"/>
      <c r="AL8249" s="2"/>
      <c r="AM8249" s="2"/>
      <c r="AN8249" s="22"/>
      <c r="AW8249" s="25"/>
      <c r="AX8249" s="3"/>
      <c r="BJ8249" s="23"/>
      <c r="BK8249" s="23"/>
    </row>
    <row r="8250" spans="28:63" ht="16.5" customHeight="1" x14ac:dyDescent="0.3">
      <c r="AB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AW8255" s="25"/>
      <c r="AX8255" s="3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AW8266" s="25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AW8269" s="25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BJ8270" s="23"/>
      <c r="BK8270" s="23"/>
    </row>
    <row r="8271" spans="28:63" ht="16.5" customHeight="1" x14ac:dyDescent="0.3"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H8272" s="1"/>
      <c r="AI8272" s="1"/>
      <c r="AJ8272" s="1"/>
      <c r="AK8272" s="1"/>
      <c r="AL8272" s="2"/>
      <c r="AM8272" s="2"/>
      <c r="AN8272" s="22"/>
      <c r="BJ8272" s="23"/>
      <c r="BK8272" s="23"/>
    </row>
    <row r="8273" spans="34:63" ht="16.5" customHeight="1" x14ac:dyDescent="0.3">
      <c r="AH8273" s="1"/>
      <c r="AI8273" s="1"/>
      <c r="AJ8273" s="1"/>
      <c r="AK8273" s="1"/>
      <c r="AL8273" s="2"/>
      <c r="AM8273" s="2"/>
      <c r="AN8273" s="22"/>
      <c r="BJ8273" s="23"/>
      <c r="BK8273" s="23"/>
    </row>
    <row r="8274" spans="34:63" ht="16.5" customHeight="1" x14ac:dyDescent="0.3"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34:63" ht="16.5" customHeight="1" x14ac:dyDescent="0.3">
      <c r="AH8275" s="1"/>
      <c r="AI8275" s="1"/>
      <c r="AJ8275" s="1"/>
      <c r="AK8275" s="1"/>
      <c r="AL8275" s="2"/>
      <c r="AM8275" s="2"/>
      <c r="AN8275" s="22"/>
      <c r="BK8275" s="23"/>
    </row>
    <row r="8276" spans="34:63" ht="16.5" customHeight="1" x14ac:dyDescent="0.3">
      <c r="AH8276" s="1"/>
      <c r="AI8276" s="1"/>
      <c r="AJ8276" s="1"/>
      <c r="AK8276" s="1"/>
      <c r="AL8276" s="2"/>
      <c r="AM8276" s="2"/>
      <c r="AN8276" s="22"/>
      <c r="BK8276" s="23"/>
    </row>
    <row r="8277" spans="34:63" ht="16.5" customHeight="1" x14ac:dyDescent="0.3">
      <c r="AH8277" s="1"/>
      <c r="AI8277" s="1"/>
      <c r="AJ8277" s="1"/>
      <c r="AK8277" s="1"/>
      <c r="AL8277" s="2"/>
      <c r="AM8277" s="2"/>
      <c r="AN8277" s="22"/>
      <c r="BK8277" s="23"/>
    </row>
    <row r="8278" spans="34:63" ht="16.5" customHeight="1" x14ac:dyDescent="0.3">
      <c r="AH8278" s="1"/>
      <c r="AI8278" s="1"/>
      <c r="AJ8278" s="1"/>
      <c r="AK8278" s="1"/>
      <c r="AL8278" s="2"/>
      <c r="AM8278" s="2"/>
      <c r="AN8278" s="22"/>
      <c r="BK8278" s="23"/>
    </row>
    <row r="8279" spans="34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34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34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34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34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34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34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34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34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34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A8323" s="1"/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B8331" s="1"/>
      <c r="AH8331" s="1"/>
      <c r="AI8331" s="1"/>
      <c r="AJ8331" s="1"/>
      <c r="AK8331" s="1"/>
      <c r="AL8331" s="2"/>
      <c r="AM8331" s="2"/>
      <c r="AN8331" s="22"/>
      <c r="AW8331" s="25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H8335" s="1"/>
      <c r="AI8335" s="1"/>
      <c r="AJ8335" s="1"/>
      <c r="AK8335" s="1"/>
      <c r="AL8335" s="2"/>
      <c r="AM8335" s="2"/>
      <c r="AN8335" s="22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AW8345" s="25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B8347" s="1"/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B8352" s="1"/>
      <c r="AH8352" s="1"/>
      <c r="AI8352" s="1"/>
      <c r="AJ8352" s="1"/>
      <c r="AK8352" s="1"/>
      <c r="AL8352" s="2"/>
      <c r="AM8352" s="2"/>
      <c r="AN8352" s="22"/>
      <c r="AW8352" s="25"/>
      <c r="AX8352" s="3"/>
      <c r="BK8352" s="23"/>
    </row>
    <row r="8353" spans="28:63" ht="16.5" customHeight="1" x14ac:dyDescent="0.3">
      <c r="AB8353" s="1"/>
      <c r="AH8353" s="1"/>
      <c r="AI8353" s="1"/>
      <c r="AJ8353" s="1"/>
      <c r="AK8353" s="1"/>
      <c r="AL8353" s="2"/>
      <c r="AM8353" s="2"/>
      <c r="AN8353" s="22"/>
      <c r="AW8353" s="25"/>
      <c r="BK8353" s="23"/>
    </row>
    <row r="8354" spans="28:63" ht="16.5" customHeight="1" x14ac:dyDescent="0.3">
      <c r="AB8354" s="1"/>
      <c r="AH8354" s="1"/>
      <c r="AI8354" s="1"/>
      <c r="AJ8354" s="1"/>
      <c r="AK8354" s="1"/>
      <c r="AL8354" s="2"/>
      <c r="AM8354" s="2"/>
      <c r="AN8354" s="22"/>
      <c r="AW8354" s="25"/>
      <c r="AX8354" s="3"/>
      <c r="BK8354" s="23"/>
    </row>
    <row r="8355" spans="28:63" ht="16.5" customHeight="1" x14ac:dyDescent="0.3">
      <c r="AB8355" s="1"/>
      <c r="AH8355" s="1"/>
      <c r="AI8355" s="1"/>
      <c r="AJ8355" s="1"/>
      <c r="AK8355" s="1"/>
      <c r="AL8355" s="2"/>
      <c r="AM8355" s="2"/>
      <c r="AN8355" s="22"/>
      <c r="AW8355" s="25"/>
      <c r="BK8355" s="23"/>
    </row>
    <row r="8356" spans="28:63" ht="16.5" customHeight="1" x14ac:dyDescent="0.3">
      <c r="AG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G8357" s="1"/>
      <c r="AH8357" s="1"/>
      <c r="AI8357" s="1"/>
      <c r="AJ8357" s="1"/>
      <c r="AK8357" s="1"/>
      <c r="AL8357" s="2"/>
      <c r="AM8357" s="2"/>
      <c r="AN8357" s="22"/>
      <c r="AW8357" s="25"/>
      <c r="AX8357" s="3"/>
      <c r="BK8357" s="23"/>
    </row>
    <row r="8358" spans="28:63" ht="16.5" customHeight="1" x14ac:dyDescent="0.3">
      <c r="AG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G8359" s="1"/>
      <c r="AH8359" s="1"/>
      <c r="AI8359" s="1"/>
      <c r="AJ8359" s="1"/>
      <c r="AK8359" s="1"/>
      <c r="AL8359" s="2"/>
      <c r="AM8359" s="2"/>
      <c r="AN8359" s="22"/>
      <c r="AW8359" s="25"/>
      <c r="AX8359" s="3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B8362" s="1"/>
      <c r="AC8362" s="1"/>
      <c r="AH8362" s="1"/>
      <c r="AI8362" s="1"/>
      <c r="AJ8362" s="1"/>
      <c r="AK8362" s="1"/>
      <c r="AL8362" s="2"/>
      <c r="AM8362" s="2"/>
      <c r="AN8362" s="22"/>
      <c r="AQ8362" s="1"/>
      <c r="BK8362" s="23"/>
    </row>
    <row r="8363" spans="28:63" ht="16.5" customHeight="1" x14ac:dyDescent="0.3">
      <c r="AB8363" s="1"/>
      <c r="AC8363" s="1"/>
      <c r="AH8363" s="1"/>
      <c r="AI8363" s="1"/>
      <c r="AJ8363" s="1"/>
      <c r="AK8363" s="1"/>
      <c r="AL8363" s="2"/>
      <c r="AM8363" s="2"/>
      <c r="AN8363" s="22"/>
      <c r="AQ8363" s="1"/>
      <c r="BK8363" s="23"/>
    </row>
    <row r="8364" spans="28:63" ht="16.5" customHeight="1" x14ac:dyDescent="0.3">
      <c r="AB8364" s="1"/>
      <c r="AH8364" s="1"/>
      <c r="AI8364" s="1"/>
      <c r="AJ8364" s="1"/>
      <c r="AK8364" s="1"/>
      <c r="AL8364" s="2"/>
      <c r="AM8364" s="2"/>
      <c r="AN8364" s="22"/>
      <c r="AW8364" s="25"/>
      <c r="AX8364" s="3"/>
      <c r="BK8364" s="23"/>
    </row>
    <row r="8365" spans="28:63" ht="16.5" customHeight="1" x14ac:dyDescent="0.3">
      <c r="AB8365" s="1"/>
      <c r="AH8365" s="1"/>
      <c r="AI8365" s="1"/>
      <c r="AJ8365" s="1"/>
      <c r="AK8365" s="1"/>
      <c r="AL8365" s="2"/>
      <c r="AM8365" s="2"/>
      <c r="AN8365" s="22"/>
      <c r="AW8365" s="25"/>
      <c r="AX8365" s="3"/>
      <c r="BK8365" s="23"/>
    </row>
    <row r="8366" spans="28:63" ht="16.5" customHeight="1" x14ac:dyDescent="0.3">
      <c r="AB8366" s="1"/>
      <c r="AH8366" s="1"/>
      <c r="AI8366" s="1"/>
      <c r="AJ8366" s="1"/>
      <c r="AK8366" s="1"/>
      <c r="AL8366" s="2"/>
      <c r="AM8366" s="2"/>
      <c r="AN8366" s="22"/>
      <c r="AW8366" s="25"/>
      <c r="AX8366" s="3"/>
      <c r="BK8366" s="23"/>
    </row>
    <row r="8367" spans="28:63" ht="16.5" customHeight="1" x14ac:dyDescent="0.3">
      <c r="AB8367" s="1"/>
      <c r="AH8367" s="1"/>
      <c r="AI8367" s="1"/>
      <c r="AJ8367" s="1"/>
      <c r="AK8367" s="1"/>
      <c r="AL8367" s="2"/>
      <c r="AM8367" s="2"/>
      <c r="AN8367" s="22"/>
      <c r="AW8367" s="25"/>
      <c r="AX8367" s="3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BJ8369" s="2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BJ8370" s="23"/>
      <c r="BK8370" s="23"/>
    </row>
    <row r="8371" spans="28:63" ht="16.5" customHeight="1" x14ac:dyDescent="0.3">
      <c r="AB8371" s="1"/>
      <c r="AC8371" s="1"/>
      <c r="AH8371" s="1"/>
      <c r="AI8371" s="1"/>
      <c r="AJ8371" s="1"/>
      <c r="AK8371" s="1"/>
      <c r="AL8371" s="2"/>
      <c r="AM8371" s="2"/>
      <c r="AN8371" s="22"/>
      <c r="AQ8371" s="1"/>
      <c r="BI8371" s="1"/>
      <c r="BJ8371" s="23"/>
      <c r="BK8371" s="23"/>
    </row>
    <row r="8372" spans="28:63" ht="16.5" customHeight="1" x14ac:dyDescent="0.3">
      <c r="AB8372" s="1"/>
      <c r="AC8372" s="1"/>
      <c r="AH8372" s="1"/>
      <c r="AI8372" s="1"/>
      <c r="AJ8372" s="1"/>
      <c r="AK8372" s="1"/>
      <c r="AL8372" s="2"/>
      <c r="AM8372" s="2"/>
      <c r="AN8372" s="22"/>
      <c r="AQ8372" s="1"/>
      <c r="BI8372" s="1"/>
      <c r="BJ8372" s="23"/>
      <c r="BK8372" s="23"/>
    </row>
    <row r="8373" spans="28:63" ht="16.5" customHeight="1" x14ac:dyDescent="0.3">
      <c r="AB8373" s="1"/>
      <c r="AC8373" s="1"/>
      <c r="AH8373" s="1"/>
      <c r="AI8373" s="1"/>
      <c r="AJ8373" s="1"/>
      <c r="AK8373" s="1"/>
      <c r="AL8373" s="2"/>
      <c r="AM8373" s="2"/>
      <c r="AN8373" s="22"/>
      <c r="AQ8373" s="1"/>
      <c r="BI8373" s="1"/>
      <c r="BJ8373" s="23"/>
      <c r="BK8373" s="23"/>
    </row>
    <row r="8374" spans="28:63" ht="16.5" customHeight="1" x14ac:dyDescent="0.3">
      <c r="AB8374" s="1"/>
      <c r="AH8374" s="1"/>
      <c r="AI8374" s="1"/>
      <c r="AJ8374" s="1"/>
      <c r="AK8374" s="1"/>
      <c r="AL8374" s="2"/>
      <c r="AM8374" s="2"/>
      <c r="AN8374" s="22"/>
      <c r="AW8374" s="25"/>
      <c r="AX8374" s="3"/>
      <c r="BK8374" s="23"/>
    </row>
    <row r="8375" spans="28:63" ht="16.5" customHeight="1" x14ac:dyDescent="0.3">
      <c r="AH8375" s="1"/>
      <c r="AI8375" s="1"/>
      <c r="AJ8375" s="1"/>
      <c r="AK8375" s="1"/>
      <c r="AL8375" s="2"/>
      <c r="AM8375" s="2"/>
      <c r="AN8375" s="22"/>
      <c r="BK8375" s="23"/>
    </row>
    <row r="8376" spans="28:63" ht="16.5" customHeight="1" x14ac:dyDescent="0.3">
      <c r="AH8376" s="1"/>
      <c r="AI8376" s="1"/>
      <c r="AJ8376" s="1"/>
      <c r="AK8376" s="1"/>
      <c r="AL8376" s="2"/>
      <c r="AM8376" s="2"/>
      <c r="AN8376" s="22"/>
      <c r="BK8376" s="23"/>
    </row>
    <row r="8377" spans="28:63" ht="16.5" customHeight="1" x14ac:dyDescent="0.3">
      <c r="AH8377" s="1"/>
      <c r="AI8377" s="1"/>
      <c r="AJ8377" s="1"/>
      <c r="AK8377" s="1"/>
      <c r="AL8377" s="2"/>
      <c r="AM8377" s="2"/>
      <c r="AN8377" s="22"/>
      <c r="BJ8377" s="23"/>
      <c r="BK8377" s="23"/>
    </row>
    <row r="8378" spans="28:63" ht="16.5" customHeight="1" x14ac:dyDescent="0.3">
      <c r="AH8378" s="1"/>
      <c r="AI8378" s="1"/>
      <c r="AJ8378" s="1"/>
      <c r="AK8378" s="1"/>
      <c r="AL8378" s="2"/>
      <c r="AM8378" s="2"/>
      <c r="AN8378" s="22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B8380" s="1"/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B8381" s="1"/>
      <c r="AH8381" s="1"/>
      <c r="AI8381" s="1"/>
      <c r="AJ8381" s="1"/>
      <c r="AK8381" s="1"/>
      <c r="AL8381" s="2"/>
      <c r="AM8381" s="2"/>
      <c r="AN8381" s="22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B8391" s="1"/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B8392" s="1"/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H8395" s="1"/>
      <c r="AI8395" s="1"/>
      <c r="AJ8395" s="1"/>
      <c r="AK8395" s="1"/>
      <c r="AL8395" s="2"/>
      <c r="AM8395" s="2"/>
      <c r="AN8395" s="22"/>
      <c r="BJ8395" s="23"/>
      <c r="BK8395" s="23"/>
    </row>
    <row r="8396" spans="28:63" ht="16.5" customHeight="1" x14ac:dyDescent="0.3">
      <c r="AB8396" s="1"/>
      <c r="AH8396" s="1"/>
      <c r="AI8396" s="1"/>
      <c r="AJ8396" s="1"/>
      <c r="AK8396" s="1"/>
      <c r="AL8396" s="2"/>
      <c r="AM8396" s="2"/>
      <c r="AN8396" s="22"/>
      <c r="BJ8396" s="23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J8397" s="23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J8398" s="23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B8404" s="1"/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C8405" s="1"/>
      <c r="AH8405" s="1"/>
      <c r="AI8405" s="1"/>
      <c r="AJ8405" s="1"/>
      <c r="AK8405" s="1"/>
      <c r="AL8405" s="2"/>
      <c r="AM8405" s="2"/>
      <c r="AN8405" s="22"/>
      <c r="AQ8405" s="1"/>
      <c r="BI8405" s="1"/>
      <c r="BJ8405" s="23"/>
      <c r="BK8405" s="23"/>
    </row>
    <row r="8406" spans="28:63" ht="16.5" customHeight="1" x14ac:dyDescent="0.3">
      <c r="AC8406" s="1"/>
      <c r="AH8406" s="1"/>
      <c r="AI8406" s="1"/>
      <c r="AJ8406" s="1"/>
      <c r="AK8406" s="1"/>
      <c r="AL8406" s="2"/>
      <c r="AM8406" s="2"/>
      <c r="AN8406" s="22"/>
      <c r="AQ8406" s="1"/>
      <c r="BI8406" s="1"/>
      <c r="BJ8406" s="23"/>
      <c r="BK8406" s="23"/>
    </row>
    <row r="8407" spans="28:63" ht="16.5" customHeight="1" x14ac:dyDescent="0.3">
      <c r="AC8407" s="1"/>
      <c r="AH8407" s="1"/>
      <c r="AI8407" s="1"/>
      <c r="AJ8407" s="1"/>
      <c r="AK8407" s="1"/>
      <c r="AL8407" s="2"/>
      <c r="AM8407" s="2"/>
      <c r="AN8407" s="22"/>
      <c r="AQ8407" s="1"/>
      <c r="BI8407" s="1"/>
      <c r="BJ8407" s="23"/>
      <c r="BK8407" s="23"/>
    </row>
    <row r="8408" spans="28:63" ht="16.5" customHeight="1" x14ac:dyDescent="0.3">
      <c r="AH8408" s="1"/>
      <c r="AI8408" s="1"/>
      <c r="AJ8408" s="1"/>
      <c r="AK8408" s="1"/>
      <c r="AL8408" s="2"/>
      <c r="AM8408" s="2"/>
      <c r="AN8408" s="22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H8410" s="1"/>
      <c r="AI8410" s="1"/>
      <c r="AJ8410" s="1"/>
      <c r="AK8410" s="1"/>
      <c r="AL8410" s="2"/>
      <c r="AM8410" s="2"/>
      <c r="AN8410" s="22"/>
      <c r="BJ8410" s="23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C8412" s="1"/>
      <c r="AH8412" s="1"/>
      <c r="AI8412" s="1"/>
      <c r="AJ8412" s="1"/>
      <c r="AK8412" s="1"/>
      <c r="AL8412" s="2"/>
      <c r="AM8412" s="2"/>
      <c r="AN8412" s="22"/>
      <c r="AQ8412" s="1"/>
      <c r="BI8412" s="1"/>
      <c r="BJ8412" s="23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C8414" s="1"/>
      <c r="AH8414" s="1"/>
      <c r="AI8414" s="1"/>
      <c r="AJ8414" s="1"/>
      <c r="AK8414" s="1"/>
      <c r="AL8414" s="2"/>
      <c r="AM8414" s="2"/>
      <c r="AN8414" s="22"/>
      <c r="AQ8414" s="1"/>
      <c r="BI8414" s="1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H8416" s="1"/>
      <c r="AI8416" s="1"/>
      <c r="AJ8416" s="1"/>
      <c r="AK8416" s="1"/>
      <c r="AL8416" s="2"/>
      <c r="AM8416" s="2"/>
      <c r="AN8416" s="22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B8419" s="1"/>
      <c r="AH8419" s="1"/>
      <c r="AI8419" s="1"/>
      <c r="AJ8419" s="1"/>
      <c r="AK8419" s="1"/>
      <c r="AL8419" s="2"/>
      <c r="AM8419" s="2"/>
      <c r="AN8419" s="22"/>
      <c r="BJ8419" s="23"/>
      <c r="BK8419" s="23"/>
    </row>
    <row r="8420" spans="28:63" ht="16.5" customHeight="1" x14ac:dyDescent="0.3">
      <c r="AB8420" s="1"/>
      <c r="AC8420" s="1"/>
      <c r="AH8420" s="1"/>
      <c r="AI8420" s="1"/>
      <c r="AJ8420" s="1"/>
      <c r="AK8420" s="1"/>
      <c r="AL8420" s="2"/>
      <c r="AM8420" s="2"/>
      <c r="AN8420" s="22"/>
      <c r="AQ8420" s="1"/>
      <c r="BI8420" s="1"/>
      <c r="BJ8420" s="23"/>
      <c r="BK8420" s="23"/>
    </row>
    <row r="8421" spans="28:63" ht="16.5" customHeight="1" x14ac:dyDescent="0.3">
      <c r="AB8421" s="1"/>
      <c r="AH8421" s="1"/>
      <c r="AI8421" s="1"/>
      <c r="AJ8421" s="1"/>
      <c r="AK8421" s="1"/>
      <c r="AL8421" s="2"/>
      <c r="AM8421" s="2"/>
      <c r="AN8421" s="22"/>
      <c r="BJ8421" s="23"/>
      <c r="BK8421" s="23"/>
    </row>
    <row r="8422" spans="28:63" ht="16.5" customHeight="1" x14ac:dyDescent="0.3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H8424" s="1"/>
      <c r="AI8424" s="1"/>
      <c r="AJ8424" s="1"/>
      <c r="AK8424" s="1"/>
      <c r="AL8424" s="2"/>
      <c r="AM8424" s="2"/>
      <c r="AN8424" s="22"/>
      <c r="BK8424" s="23"/>
    </row>
    <row r="8425" spans="28:63" ht="16.5" customHeight="1" x14ac:dyDescent="0.3">
      <c r="AH8425" s="1"/>
      <c r="AI8425" s="1"/>
      <c r="AJ8425" s="1"/>
      <c r="AK8425" s="1"/>
      <c r="AL8425" s="2"/>
      <c r="AM8425" s="2"/>
      <c r="AN8425" s="22"/>
      <c r="BK8425" s="23"/>
    </row>
    <row r="8426" spans="28:63" ht="16.5" customHeight="1" x14ac:dyDescent="0.3">
      <c r="AH8426" s="1"/>
      <c r="AI8426" s="1"/>
      <c r="AJ8426" s="1"/>
      <c r="AK8426" s="1"/>
      <c r="AL8426" s="2"/>
      <c r="AM8426" s="2"/>
      <c r="AN8426" s="22"/>
      <c r="BK8426" s="23"/>
    </row>
    <row r="8427" spans="28:63" ht="16.5" customHeight="1" x14ac:dyDescent="0.3">
      <c r="AC8427" s="1"/>
      <c r="AH8427" s="1"/>
      <c r="AI8427" s="1"/>
      <c r="AJ8427" s="1"/>
      <c r="AK8427" s="1"/>
      <c r="AL8427" s="2"/>
      <c r="AM8427" s="2"/>
      <c r="AN8427" s="22"/>
      <c r="AQ8427" s="1"/>
      <c r="BK8427" s="23"/>
    </row>
    <row r="8428" spans="28:63" ht="16.5" customHeight="1" x14ac:dyDescent="0.3">
      <c r="AC8428" s="1"/>
      <c r="AH8428" s="1"/>
      <c r="AI8428" s="1"/>
      <c r="AJ8428" s="1"/>
      <c r="AK8428" s="1"/>
      <c r="AL8428" s="2"/>
      <c r="AM8428" s="2"/>
      <c r="AN8428" s="22"/>
      <c r="AQ8428" s="1"/>
      <c r="BK8428" s="23"/>
    </row>
    <row r="8429" spans="28:63" ht="16.5" customHeight="1" x14ac:dyDescent="0.3">
      <c r="AB8429" s="1"/>
      <c r="AH8429" s="1"/>
      <c r="AI8429" s="1"/>
      <c r="AJ8429" s="1"/>
      <c r="AK8429" s="1"/>
      <c r="AL8429" s="2"/>
      <c r="AM8429" s="2"/>
      <c r="AN8429" s="22"/>
      <c r="BJ8429" s="23"/>
      <c r="BK8429" s="23"/>
    </row>
    <row r="8430" spans="28:63" ht="16.5" customHeight="1" x14ac:dyDescent="0.3">
      <c r="AH8430" s="1"/>
      <c r="AI8430" s="1"/>
      <c r="AJ8430" s="1"/>
      <c r="AK8430" s="1"/>
      <c r="AL8430" s="2"/>
      <c r="AM8430" s="2"/>
      <c r="AN8430" s="22"/>
      <c r="BJ8430" s="23"/>
      <c r="BK8430" s="23"/>
    </row>
    <row r="8431" spans="28:63" ht="16.5" customHeight="1" x14ac:dyDescent="0.3">
      <c r="AH8431" s="1"/>
      <c r="AI8431" s="1"/>
      <c r="AJ8431" s="1"/>
      <c r="AK8431" s="1"/>
      <c r="AL8431" s="2"/>
      <c r="AM8431" s="2"/>
      <c r="AN8431" s="22"/>
      <c r="BK8431" s="23"/>
    </row>
    <row r="8432" spans="28:63" ht="16.5" customHeight="1" x14ac:dyDescent="0.3">
      <c r="AH8432" s="1"/>
      <c r="AI8432" s="1"/>
      <c r="AJ8432" s="1"/>
      <c r="AK8432" s="1"/>
      <c r="AL8432" s="2"/>
      <c r="AM8432" s="2"/>
      <c r="AN8432" s="22"/>
      <c r="BK8432" s="23"/>
    </row>
    <row r="8433" spans="28:63" ht="16.5" customHeight="1" x14ac:dyDescent="0.3">
      <c r="AH8433" s="1"/>
      <c r="AI8433" s="1"/>
      <c r="AJ8433" s="1"/>
      <c r="AK8433" s="1"/>
      <c r="AL8433" s="2"/>
      <c r="AM8433" s="2"/>
      <c r="AN8433" s="22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B8437" s="1"/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J8440" s="23"/>
      <c r="BK8440" s="23"/>
    </row>
    <row r="8441" spans="28:63" ht="16.5" customHeight="1" x14ac:dyDescent="0.3"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B8442" s="1"/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B8443" s="1"/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B8444" s="1"/>
      <c r="AH8444" s="1"/>
      <c r="AI8444" s="1"/>
      <c r="AJ8444" s="1"/>
      <c r="AK8444" s="1"/>
      <c r="AL8444" s="2"/>
      <c r="AM8444" s="2"/>
      <c r="AN8444" s="22"/>
      <c r="BK8444" s="23"/>
    </row>
    <row r="8445" spans="28:63" ht="16.5" customHeight="1" x14ac:dyDescent="0.3"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B8451" s="1"/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J8462" s="23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J8471" s="23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B8475" s="1"/>
      <c r="AH8475" s="1"/>
      <c r="AI8475" s="1"/>
      <c r="AJ8475" s="1"/>
      <c r="AK8475" s="1"/>
      <c r="AL8475" s="2"/>
      <c r="AM8475" s="2"/>
      <c r="AN8475" s="22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B8477" s="1"/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34:63" ht="16.5" customHeight="1" x14ac:dyDescent="0.3">
      <c r="AH8481" s="1"/>
      <c r="AI8481" s="1"/>
      <c r="AJ8481" s="1"/>
      <c r="AK8481" s="1"/>
      <c r="AL8481" s="2"/>
      <c r="AM8481" s="2"/>
      <c r="AN8481" s="22"/>
      <c r="BK8481" s="23"/>
    </row>
    <row r="8482" spans="34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34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34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34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34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34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34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34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34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34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34:63" ht="16.5" customHeight="1" x14ac:dyDescent="0.3">
      <c r="AH8492" s="1"/>
      <c r="AI8492" s="1"/>
      <c r="AJ8492" s="1"/>
      <c r="AK8492" s="1"/>
      <c r="AL8492" s="2"/>
      <c r="AM8492" s="2"/>
      <c r="AN8492" s="22"/>
      <c r="BJ8492" s="23"/>
      <c r="BK8492" s="23"/>
    </row>
    <row r="8493" spans="34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34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34:63" ht="16.5" customHeight="1" x14ac:dyDescent="0.3">
      <c r="AH8495" s="1"/>
      <c r="AI8495" s="1"/>
      <c r="AJ8495" s="1"/>
      <c r="AK8495" s="1"/>
      <c r="AL8495" s="2"/>
      <c r="AM8495" s="2"/>
      <c r="AN8495" s="22"/>
      <c r="BJ8495" s="23"/>
      <c r="BK8495" s="23"/>
    </row>
    <row r="8496" spans="34:63" ht="16.5" customHeight="1" x14ac:dyDescent="0.3">
      <c r="AH8496" s="1"/>
      <c r="AI8496" s="1"/>
      <c r="AJ8496" s="1"/>
      <c r="AK8496" s="1"/>
      <c r="AL8496" s="2"/>
      <c r="AM8496" s="2"/>
      <c r="AN8496" s="22"/>
      <c r="BJ8496" s="23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B8505" s="1"/>
      <c r="AH8505" s="1"/>
      <c r="AI8505" s="1"/>
      <c r="AJ8505" s="1"/>
      <c r="AK8505" s="1"/>
      <c r="AL8505" s="2"/>
      <c r="AM8505" s="2"/>
      <c r="AN8505" s="22"/>
      <c r="AW8505" s="25"/>
      <c r="BJ8505" s="23"/>
      <c r="BK8505" s="23"/>
    </row>
    <row r="8506" spans="28:63" ht="16.5" customHeight="1" x14ac:dyDescent="0.3">
      <c r="AB8506" s="1"/>
      <c r="AH8506" s="1"/>
      <c r="AI8506" s="1"/>
      <c r="AJ8506" s="1"/>
      <c r="AK8506" s="1"/>
      <c r="AL8506" s="2"/>
      <c r="AM8506" s="2"/>
      <c r="AN8506" s="22"/>
      <c r="AW8506" s="25"/>
      <c r="BJ8506" s="23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 x14ac:dyDescent="0.3">
      <c r="AH8509" s="1"/>
      <c r="AI8509" s="1"/>
      <c r="AJ8509" s="1"/>
      <c r="AK8509" s="1"/>
      <c r="AL8509" s="2"/>
      <c r="AM8509" s="2"/>
      <c r="AN8509" s="22"/>
      <c r="BK8509" s="23"/>
    </row>
    <row r="8510" spans="28:63" ht="16.5" customHeight="1" x14ac:dyDescent="0.3">
      <c r="AH8510" s="1"/>
      <c r="AI8510" s="1"/>
      <c r="AJ8510" s="1"/>
      <c r="AK8510" s="1"/>
      <c r="AL8510" s="2"/>
      <c r="AM8510" s="2"/>
      <c r="AN8510" s="22"/>
      <c r="BK8510" s="23"/>
    </row>
    <row r="8511" spans="28:63" ht="16.5" customHeight="1" x14ac:dyDescent="0.3">
      <c r="AC8511" s="1"/>
      <c r="AG8511" s="1"/>
      <c r="AH8511" s="1"/>
      <c r="AI8511" s="1"/>
      <c r="AJ8511" s="1"/>
      <c r="AK8511" s="1"/>
      <c r="AL8511" s="2"/>
      <c r="AM8511" s="2"/>
      <c r="AN8511" s="22"/>
      <c r="AQ8511" s="1"/>
      <c r="AW8511" s="25"/>
      <c r="AX8511" s="3"/>
      <c r="BI8511" s="1"/>
      <c r="BJ8511" s="23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J8512" s="23"/>
      <c r="BK8512" s="23"/>
    </row>
    <row r="8513" spans="28:63" ht="16.5" customHeight="1" x14ac:dyDescent="0.3">
      <c r="AC8513" s="1"/>
      <c r="AG8513" s="1"/>
      <c r="AH8513" s="1"/>
      <c r="AI8513" s="1"/>
      <c r="AJ8513" s="1"/>
      <c r="AK8513" s="1"/>
      <c r="AL8513" s="2"/>
      <c r="AM8513" s="2"/>
      <c r="AN8513" s="22"/>
      <c r="AQ8513" s="1"/>
      <c r="AW8513" s="25"/>
      <c r="AX8513" s="3"/>
      <c r="BI8513" s="1"/>
      <c r="BJ8513" s="23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J8514" s="23"/>
      <c r="BK8514" s="23"/>
    </row>
    <row r="8515" spans="28:63" ht="16.5" customHeight="1" x14ac:dyDescent="0.3">
      <c r="AH8515" s="1"/>
      <c r="AI8515" s="1"/>
      <c r="AJ8515" s="1"/>
      <c r="AK8515" s="1"/>
      <c r="AL8515" s="2"/>
      <c r="AM8515" s="2"/>
      <c r="AN8515" s="22"/>
      <c r="BJ8515" s="23"/>
      <c r="BK8515" s="23"/>
    </row>
    <row r="8516" spans="28:63" ht="16.5" customHeight="1" x14ac:dyDescent="0.3">
      <c r="AC8516" s="1"/>
      <c r="AG8516" s="1"/>
      <c r="AH8516" s="1"/>
      <c r="AI8516" s="1"/>
      <c r="AJ8516" s="1"/>
      <c r="AK8516" s="1"/>
      <c r="AL8516" s="2"/>
      <c r="AM8516" s="2"/>
      <c r="AN8516" s="22"/>
      <c r="AQ8516" s="1"/>
      <c r="AW8516" s="25"/>
      <c r="AX8516" s="3"/>
      <c r="BI8516" s="1"/>
      <c r="BJ8516" s="23"/>
      <c r="BK8516" s="23"/>
    </row>
    <row r="8517" spans="28:63" ht="16.5" customHeight="1" x14ac:dyDescent="0.3">
      <c r="AH8517" s="1"/>
      <c r="AI8517" s="1"/>
      <c r="AJ8517" s="1"/>
      <c r="AK8517" s="1"/>
      <c r="AL8517" s="2"/>
      <c r="AM8517" s="2"/>
      <c r="AN8517" s="22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H8520" s="1"/>
      <c r="AI8520" s="1"/>
      <c r="AJ8520" s="1"/>
      <c r="AK8520" s="1"/>
      <c r="AL8520" s="2"/>
      <c r="AM8520" s="2"/>
      <c r="AN8520" s="22"/>
      <c r="BJ8520" s="23"/>
      <c r="BK8520" s="23"/>
    </row>
    <row r="8521" spans="28:63" ht="16.5" customHeight="1" x14ac:dyDescent="0.3">
      <c r="AB8521" s="1"/>
      <c r="AC8521" s="1"/>
      <c r="AG8521" s="1"/>
      <c r="AH8521" s="1"/>
      <c r="AI8521" s="1"/>
      <c r="AJ8521" s="1"/>
      <c r="AK8521" s="1"/>
      <c r="AL8521" s="2"/>
      <c r="AM8521" s="2"/>
      <c r="AN8521" s="22"/>
      <c r="AQ8521" s="1"/>
      <c r="AW8521" s="25"/>
      <c r="AX8521" s="3"/>
      <c r="BI8521" s="1"/>
      <c r="BJ8521" s="23"/>
      <c r="BK8521" s="23"/>
    </row>
    <row r="8522" spans="28:63" ht="16.5" customHeight="1" x14ac:dyDescent="0.3">
      <c r="AB8522" s="1"/>
      <c r="AH8522" s="1"/>
      <c r="AI8522" s="1"/>
      <c r="AJ8522" s="1"/>
      <c r="AK8522" s="1"/>
      <c r="AL8522" s="2"/>
      <c r="AM8522" s="2"/>
      <c r="AN8522" s="22"/>
      <c r="AW8522" s="25"/>
      <c r="AX8522" s="3"/>
      <c r="BJ8522" s="23"/>
      <c r="BK8522" s="23"/>
    </row>
    <row r="8523" spans="28:63" ht="16.5" customHeight="1" x14ac:dyDescent="0.3">
      <c r="AB8523" s="1"/>
      <c r="AH8523" s="1"/>
      <c r="AI8523" s="1"/>
      <c r="AJ8523" s="1"/>
      <c r="AK8523" s="1"/>
      <c r="AL8523" s="2"/>
      <c r="AM8523" s="2"/>
      <c r="AN8523" s="22"/>
      <c r="AW8523" s="25"/>
      <c r="AX8523" s="3"/>
      <c r="BJ8523" s="23"/>
      <c r="BK8523" s="23"/>
    </row>
    <row r="8524" spans="28:63" ht="16.5" customHeight="1" x14ac:dyDescent="0.3">
      <c r="AB8524" s="1"/>
      <c r="AC8524" s="1"/>
      <c r="AG8524" s="1"/>
      <c r="AH8524" s="1"/>
      <c r="AI8524" s="1"/>
      <c r="AJ8524" s="1"/>
      <c r="AK8524" s="1"/>
      <c r="AL8524" s="2"/>
      <c r="AM8524" s="2"/>
      <c r="AN8524" s="22"/>
      <c r="AQ8524" s="1"/>
      <c r="AW8524" s="25"/>
      <c r="AX8524" s="3"/>
      <c r="BI8524" s="1"/>
      <c r="BJ8524" s="23"/>
      <c r="BK8524" s="23"/>
    </row>
    <row r="8525" spans="28:63" ht="16.5" customHeight="1" x14ac:dyDescent="0.3">
      <c r="AH8525" s="1"/>
      <c r="AI8525" s="1"/>
      <c r="AJ8525" s="1"/>
      <c r="AK8525" s="1"/>
      <c r="AL8525" s="2"/>
      <c r="AM8525" s="2"/>
      <c r="AN8525" s="22"/>
      <c r="AW8525" s="25"/>
      <c r="AX8525" s="3"/>
      <c r="BJ8525" s="23"/>
      <c r="BK8525" s="23"/>
    </row>
    <row r="8526" spans="28:63" ht="16.5" customHeight="1" x14ac:dyDescent="0.3">
      <c r="AB8526" s="1"/>
      <c r="AC8526" s="1"/>
      <c r="AG8526" s="1"/>
      <c r="AH8526" s="1"/>
      <c r="AI8526" s="1"/>
      <c r="AJ8526" s="1"/>
      <c r="AK8526" s="1"/>
      <c r="AL8526" s="2"/>
      <c r="AM8526" s="2"/>
      <c r="AN8526" s="22"/>
      <c r="AQ8526" s="1"/>
      <c r="AW8526" s="25"/>
      <c r="AX8526" s="3"/>
      <c r="BI8526" s="1"/>
      <c r="BJ8526" s="23"/>
      <c r="BK8526" s="23"/>
    </row>
    <row r="8527" spans="28:63" ht="16.5" customHeight="1" x14ac:dyDescent="0.3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H8528" s="1"/>
      <c r="AI8528" s="1"/>
      <c r="AJ8528" s="1"/>
      <c r="AK8528" s="1"/>
      <c r="AL8528" s="2"/>
      <c r="AM8528" s="2"/>
      <c r="AN8528" s="22"/>
      <c r="AW8528" s="25"/>
      <c r="AX8528" s="3"/>
      <c r="BJ8528" s="23"/>
      <c r="BK8528" s="23"/>
    </row>
    <row r="8529" spans="28:63" ht="16.5" customHeight="1" x14ac:dyDescent="0.3">
      <c r="AB8529" s="1"/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C8530" s="1"/>
      <c r="AH8530" s="1"/>
      <c r="AI8530" s="1"/>
      <c r="AJ8530" s="1"/>
      <c r="AK8530" s="1"/>
      <c r="AL8530" s="2"/>
      <c r="AM8530" s="2"/>
      <c r="AN8530" s="22"/>
      <c r="AQ8530" s="1"/>
      <c r="AW8530" s="25"/>
      <c r="AX8530" s="2"/>
      <c r="BJ8530" s="23"/>
      <c r="BK8530" s="23"/>
    </row>
    <row r="8531" spans="28:63" ht="16.5" customHeight="1" x14ac:dyDescent="0.3">
      <c r="AC8531" s="1"/>
      <c r="AH8531" s="1"/>
      <c r="AI8531" s="1"/>
      <c r="AJ8531" s="1"/>
      <c r="AK8531" s="1"/>
      <c r="AL8531" s="2"/>
      <c r="AM8531" s="2"/>
      <c r="AN8531" s="22"/>
      <c r="AQ8531" s="1"/>
      <c r="AX8531" s="2"/>
      <c r="BJ8531" s="23"/>
      <c r="BK8531" s="23"/>
    </row>
    <row r="8532" spans="28:63" ht="16.5" customHeight="1" x14ac:dyDescent="0.3">
      <c r="AC8532" s="1"/>
      <c r="AH8532" s="1"/>
      <c r="AI8532" s="1"/>
      <c r="AJ8532" s="1"/>
      <c r="AK8532" s="1"/>
      <c r="AL8532" s="2"/>
      <c r="AM8532" s="2"/>
      <c r="AN8532" s="22"/>
      <c r="AQ8532" s="1"/>
      <c r="AX8532" s="2"/>
      <c r="BJ8532" s="23"/>
      <c r="BK8532" s="23"/>
    </row>
    <row r="8533" spans="28:63" ht="16.5" customHeight="1" x14ac:dyDescent="0.3">
      <c r="AC8533" s="1"/>
      <c r="AH8533" s="1"/>
      <c r="AI8533" s="1"/>
      <c r="AJ8533" s="1"/>
      <c r="AK8533" s="1"/>
      <c r="AL8533" s="2"/>
      <c r="AM8533" s="2"/>
      <c r="AN8533" s="22"/>
      <c r="AQ8533" s="1"/>
      <c r="AW8533" s="25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W8534" s="25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W8535" s="25"/>
      <c r="BJ8535" s="23"/>
      <c r="BK8535" s="23"/>
    </row>
    <row r="8536" spans="28:63" ht="16.5" customHeight="1" x14ac:dyDescent="0.3">
      <c r="AH8536" s="1"/>
      <c r="AI8536" s="1"/>
      <c r="AJ8536" s="1"/>
      <c r="AK8536" s="1"/>
      <c r="AL8536" s="2"/>
      <c r="AM8536" s="2"/>
      <c r="AN8536" s="22"/>
      <c r="AW8536" s="25"/>
      <c r="BJ8536" s="23"/>
      <c r="BK8536" s="23"/>
    </row>
    <row r="8537" spans="28:63" ht="16.5" customHeight="1" x14ac:dyDescent="0.3">
      <c r="AH8537" s="1"/>
      <c r="AI8537" s="1"/>
      <c r="AJ8537" s="1"/>
      <c r="AK8537" s="1"/>
      <c r="AL8537" s="2"/>
      <c r="AM8537" s="2"/>
      <c r="AN8537" s="22"/>
      <c r="BJ8537" s="23"/>
      <c r="BK8537" s="23"/>
    </row>
    <row r="8538" spans="28:63" ht="16.5" customHeight="1" x14ac:dyDescent="0.3">
      <c r="AH8538" s="1"/>
      <c r="AI8538" s="1"/>
      <c r="AJ8538" s="1"/>
      <c r="AK8538" s="1"/>
      <c r="AL8538" s="2"/>
      <c r="AM8538" s="2"/>
      <c r="AN8538" s="22"/>
      <c r="BJ8538" s="23"/>
      <c r="BK8538" s="23"/>
    </row>
    <row r="8539" spans="28:63" ht="16.5" customHeight="1" x14ac:dyDescent="0.3">
      <c r="AH8539" s="1"/>
      <c r="AI8539" s="1"/>
      <c r="AJ8539" s="1"/>
      <c r="AK8539" s="1"/>
      <c r="AL8539" s="2"/>
      <c r="AM8539" s="2"/>
      <c r="AN8539" s="22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B8545" s="1"/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B8551" s="1"/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B8553" s="1"/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B8554" s="1"/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B8556" s="1"/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B8561" s="1"/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C8565" s="1"/>
      <c r="AH8565" s="1"/>
      <c r="AI8565" s="1"/>
      <c r="AJ8565" s="1"/>
      <c r="AK8565" s="1"/>
      <c r="AL8565" s="2"/>
      <c r="AM8565" s="2"/>
      <c r="AN8565" s="22"/>
      <c r="AQ8565" s="1"/>
      <c r="BI8565" s="1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H8569" s="1"/>
      <c r="AI8569" s="1"/>
      <c r="AJ8569" s="1"/>
      <c r="AK8569" s="1"/>
      <c r="AL8569" s="2"/>
      <c r="AM8569" s="2"/>
      <c r="AN8569" s="22"/>
      <c r="BJ8569" s="23"/>
      <c r="BK8569" s="23"/>
    </row>
    <row r="8570" spans="28:63" ht="16.5" customHeight="1" x14ac:dyDescent="0.3">
      <c r="AB8570" s="1"/>
      <c r="AC8570" s="1"/>
      <c r="AH8570" s="1"/>
      <c r="AI8570" s="1"/>
      <c r="AJ8570" s="1"/>
      <c r="AK8570" s="1"/>
      <c r="AL8570" s="2"/>
      <c r="AM8570" s="2"/>
      <c r="AN8570" s="22"/>
      <c r="AQ8570" s="1"/>
      <c r="BI8570" s="1"/>
      <c r="BJ8570" s="23"/>
      <c r="BK8570" s="23"/>
    </row>
    <row r="8571" spans="28:63" ht="16.5" customHeight="1" x14ac:dyDescent="0.3">
      <c r="AC8571" s="1"/>
      <c r="AH8571" s="1"/>
      <c r="AI8571" s="1"/>
      <c r="AJ8571" s="1"/>
      <c r="AK8571" s="1"/>
      <c r="AL8571" s="2"/>
      <c r="AM8571" s="2"/>
      <c r="AN8571" s="22"/>
      <c r="AQ8571" s="1"/>
      <c r="BI8571" s="1"/>
      <c r="BJ8571" s="23"/>
      <c r="BK8571" s="23"/>
    </row>
    <row r="8572" spans="28:63" ht="16.5" customHeight="1" x14ac:dyDescent="0.3">
      <c r="AB8572" s="1"/>
      <c r="AC8572" s="1"/>
      <c r="AH8572" s="1"/>
      <c r="AI8572" s="1"/>
      <c r="AJ8572" s="1"/>
      <c r="AK8572" s="1"/>
      <c r="AL8572" s="2"/>
      <c r="AM8572" s="2"/>
      <c r="AN8572" s="22"/>
      <c r="AQ8572" s="1"/>
      <c r="BI8572" s="1"/>
      <c r="BJ8572" s="23"/>
      <c r="BK8572" s="23"/>
    </row>
    <row r="8573" spans="28:63" ht="16.5" customHeight="1" x14ac:dyDescent="0.3">
      <c r="AB8573" s="1"/>
      <c r="AC8573" s="1"/>
      <c r="AH8573" s="1"/>
      <c r="AI8573" s="1"/>
      <c r="AJ8573" s="1"/>
      <c r="AK8573" s="1"/>
      <c r="AL8573" s="2"/>
      <c r="AM8573" s="2"/>
      <c r="AN8573" s="22"/>
      <c r="AQ8573" s="1"/>
      <c r="AW8573" s="25"/>
      <c r="AX8573" s="2"/>
      <c r="BI8573" s="1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AW8574" s="25"/>
      <c r="AX8574" s="3"/>
      <c r="BI8574" s="1"/>
      <c r="BJ8574" s="23"/>
      <c r="BK8574" s="23"/>
    </row>
    <row r="8575" spans="28:63" ht="16.5" customHeight="1" x14ac:dyDescent="0.3">
      <c r="AB8575" s="1"/>
      <c r="AC8575" s="1"/>
      <c r="AH8575" s="1"/>
      <c r="AI8575" s="1"/>
      <c r="AJ8575" s="1"/>
      <c r="AK8575" s="1"/>
      <c r="AL8575" s="2"/>
      <c r="AM8575" s="2"/>
      <c r="AN8575" s="22"/>
      <c r="AQ8575" s="1"/>
      <c r="AW8575" s="25"/>
      <c r="AX8575" s="3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AW8576" s="25"/>
      <c r="AX8576" s="3"/>
      <c r="BI8576" s="1"/>
      <c r="BJ8576" s="23"/>
      <c r="BK8576" s="23"/>
    </row>
    <row r="8577" spans="28:63" ht="16.5" customHeight="1" x14ac:dyDescent="0.3">
      <c r="AB8577" s="1"/>
      <c r="AH8577" s="1"/>
      <c r="AI8577" s="1"/>
      <c r="AJ8577" s="1"/>
      <c r="AK8577" s="1"/>
      <c r="AL8577" s="2"/>
      <c r="AM8577" s="2"/>
      <c r="AN8577" s="22"/>
      <c r="AW8577" s="25"/>
      <c r="AX8577" s="3"/>
      <c r="BJ8577" s="23"/>
      <c r="BK8577" s="23"/>
    </row>
    <row r="8578" spans="28:63" ht="16.5" customHeight="1" x14ac:dyDescent="0.3">
      <c r="AB8578" s="1"/>
      <c r="AH8578" s="1"/>
      <c r="AI8578" s="1"/>
      <c r="AJ8578" s="1"/>
      <c r="AK8578" s="1"/>
      <c r="AL8578" s="2"/>
      <c r="AM8578" s="2"/>
      <c r="AN8578" s="22"/>
      <c r="AW8578" s="25"/>
      <c r="AX8578" s="3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 x14ac:dyDescent="0.3">
      <c r="AB8581" s="1"/>
      <c r="AC8581" s="1"/>
      <c r="AH8581" s="1"/>
      <c r="AI8581" s="1"/>
      <c r="AJ8581" s="1"/>
      <c r="AK8581" s="1"/>
      <c r="AL8581" s="2"/>
      <c r="AM8581" s="2"/>
      <c r="AN8581" s="22"/>
      <c r="AQ8581" s="1"/>
      <c r="AW8581" s="25"/>
      <c r="AX8581" s="3"/>
      <c r="BI8581" s="1"/>
      <c r="BJ8581" s="23"/>
      <c r="BK8581" s="23"/>
    </row>
    <row r="8582" spans="28:63" ht="16.5" customHeight="1" x14ac:dyDescent="0.3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C8586" s="1"/>
      <c r="AH8586" s="1"/>
      <c r="AI8586" s="1"/>
      <c r="AJ8586" s="1"/>
      <c r="AK8586" s="1"/>
      <c r="AL8586" s="2"/>
      <c r="AM8586" s="2"/>
      <c r="AN8586" s="22"/>
      <c r="AQ8586" s="1"/>
      <c r="AW8586" s="25"/>
      <c r="AX8586" s="3"/>
      <c r="BI8586" s="1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H8592" s="1"/>
      <c r="AI8592" s="1"/>
      <c r="AJ8592" s="1"/>
      <c r="AK8592" s="1"/>
      <c r="AL8592" s="2"/>
      <c r="AM8592" s="2"/>
      <c r="AN8592" s="22"/>
      <c r="AW8592" s="25"/>
      <c r="AX8592" s="3"/>
      <c r="BK8592" s="23"/>
    </row>
    <row r="8593" spans="4:63" ht="16.5" customHeight="1" x14ac:dyDescent="0.3">
      <c r="AB8593" s="1"/>
      <c r="AH8593" s="1"/>
      <c r="AI8593" s="1"/>
      <c r="AJ8593" s="1"/>
      <c r="AK8593" s="1"/>
      <c r="AL8593" s="2"/>
      <c r="AM8593" s="2"/>
      <c r="AN8593" s="22"/>
      <c r="AW8593" s="25"/>
      <c r="AX8593" s="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 x14ac:dyDescent="0.3">
      <c r="AB8596" s="1"/>
      <c r="AC8596" s="1"/>
      <c r="AH8596" s="1"/>
      <c r="AI8596" s="1"/>
      <c r="AJ8596" s="1"/>
      <c r="AK8596" s="1"/>
      <c r="AL8596" s="2"/>
      <c r="AM8596" s="2"/>
      <c r="AN8596" s="22"/>
      <c r="AQ8596" s="1"/>
      <c r="AW8596" s="25"/>
      <c r="AX8596" s="3"/>
      <c r="BI8596" s="1"/>
      <c r="BJ8596" s="23"/>
      <c r="BK8596" s="23"/>
    </row>
    <row r="8597" spans="4:63" ht="16.5" customHeight="1" x14ac:dyDescent="0.3">
      <c r="AB8597" s="1"/>
      <c r="AC8597" s="1"/>
      <c r="AH8597" s="1"/>
      <c r="AI8597" s="1"/>
      <c r="AJ8597" s="1"/>
      <c r="AK8597" s="1"/>
      <c r="AL8597" s="2"/>
      <c r="AM8597" s="2"/>
      <c r="AN8597" s="22"/>
      <c r="AQ8597" s="1"/>
      <c r="AW8597" s="25"/>
      <c r="AX8597" s="3"/>
      <c r="BI8597" s="1"/>
      <c r="BJ8597" s="23"/>
      <c r="BK8597" s="23"/>
    </row>
    <row r="8598" spans="4:63" ht="16.5" customHeight="1" x14ac:dyDescent="0.3">
      <c r="D8598" s="19"/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BI8601" s="1"/>
      <c r="BJ8601" s="23"/>
      <c r="BK8601" s="23"/>
    </row>
    <row r="8602" spans="4:63" ht="16.5" customHeight="1" x14ac:dyDescent="0.3">
      <c r="AH8602" s="1"/>
      <c r="AI8602" s="1"/>
      <c r="AJ8602" s="1"/>
      <c r="AK8602" s="1"/>
      <c r="AL8602" s="2"/>
      <c r="AM8602" s="2"/>
      <c r="AN8602" s="22"/>
      <c r="BJ8602" s="23"/>
      <c r="BK8602" s="23"/>
    </row>
    <row r="8603" spans="4:63" ht="16.5" customHeight="1" x14ac:dyDescent="0.3">
      <c r="AH8603" s="1"/>
      <c r="AI8603" s="1"/>
      <c r="AJ8603" s="1"/>
      <c r="AK8603" s="1"/>
      <c r="AL8603" s="2"/>
      <c r="AM8603" s="2"/>
      <c r="AN8603" s="22"/>
      <c r="BJ8603" s="23"/>
      <c r="BK8603" s="23"/>
    </row>
    <row r="8604" spans="4:63" ht="16.5" customHeight="1" x14ac:dyDescent="0.3">
      <c r="AH8604" s="1"/>
      <c r="AI8604" s="1"/>
      <c r="AJ8604" s="1"/>
      <c r="AK8604" s="1"/>
      <c r="AL8604" s="2"/>
      <c r="AM8604" s="2"/>
      <c r="AN8604" s="22"/>
      <c r="BK8604" s="23"/>
    </row>
    <row r="8605" spans="4:63" ht="16.5" customHeight="1" x14ac:dyDescent="0.3">
      <c r="AH8605" s="1"/>
      <c r="AI8605" s="1"/>
      <c r="AJ8605" s="1"/>
      <c r="AK8605" s="1"/>
      <c r="AL8605" s="2"/>
      <c r="AM8605" s="2"/>
      <c r="AN8605" s="22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B8649" s="1"/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B8650" s="1"/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B8651" s="1"/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B8652" s="1"/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AW8666" s="25"/>
      <c r="BJ8666" s="23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AW8667" s="25"/>
      <c r="BJ8667" s="23"/>
      <c r="BK8667" s="23"/>
    </row>
    <row r="8668" spans="28:63" ht="16.5" customHeight="1" x14ac:dyDescent="0.3">
      <c r="AH8668" s="1"/>
      <c r="AI8668" s="1"/>
      <c r="AJ8668" s="1"/>
      <c r="AK8668" s="1"/>
      <c r="AL8668" s="2"/>
      <c r="AM8668" s="2"/>
      <c r="AN8668" s="22"/>
      <c r="AW8668" s="25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BK8671" s="23"/>
    </row>
    <row r="8672" spans="28:63" ht="16.5" customHeight="1" x14ac:dyDescent="0.3">
      <c r="AB8672" s="1"/>
      <c r="AH8672" s="1"/>
      <c r="AI8672" s="1"/>
      <c r="AJ8672" s="1"/>
      <c r="AK8672" s="1"/>
      <c r="AL8672" s="2"/>
      <c r="AM8672" s="2"/>
      <c r="AN8672" s="22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AW8674" s="25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AW8675" s="25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AW8676" s="25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BK8678" s="23"/>
    </row>
    <row r="8679" spans="28:63" ht="16.5" customHeight="1" x14ac:dyDescent="0.3">
      <c r="AH8679" s="1"/>
      <c r="AI8679" s="1"/>
      <c r="AJ8679" s="1"/>
      <c r="AK8679" s="1"/>
      <c r="AL8679" s="2"/>
      <c r="AM8679" s="2"/>
      <c r="AN8679" s="22"/>
      <c r="BK8679" s="23"/>
    </row>
    <row r="8680" spans="28:63" ht="16.5" customHeight="1" x14ac:dyDescent="0.3">
      <c r="AH8680" s="1"/>
      <c r="AI8680" s="1"/>
      <c r="AJ8680" s="1"/>
      <c r="AK8680" s="1"/>
      <c r="AL8680" s="2"/>
      <c r="AM8680" s="2"/>
      <c r="AN8680" s="22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B8683" s="1"/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B8688" s="1"/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C8689" s="1"/>
      <c r="AH8689" s="1"/>
      <c r="AI8689" s="1"/>
      <c r="AJ8689" s="1"/>
      <c r="AK8689" s="1"/>
      <c r="AL8689" s="2"/>
      <c r="AM8689" s="2"/>
      <c r="AN8689" s="22"/>
      <c r="AQ8689" s="1"/>
      <c r="BK8689" s="23"/>
    </row>
    <row r="8690" spans="28:63" ht="16.5" customHeight="1" x14ac:dyDescent="0.3">
      <c r="AC8690" s="1"/>
      <c r="AH8690" s="1"/>
      <c r="AI8690" s="1"/>
      <c r="AJ8690" s="1"/>
      <c r="AK8690" s="1"/>
      <c r="AL8690" s="2"/>
      <c r="AM8690" s="2"/>
      <c r="AN8690" s="22"/>
      <c r="AQ8690" s="1"/>
      <c r="AW8690" s="25"/>
      <c r="BK8690" s="23"/>
    </row>
    <row r="8691" spans="28:63" ht="16.5" customHeight="1" x14ac:dyDescent="0.3">
      <c r="AB8691" s="1"/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B8692" s="1"/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 x14ac:dyDescent="0.3">
      <c r="AH8693" s="1"/>
      <c r="AI8693" s="1"/>
      <c r="AJ8693" s="1"/>
      <c r="AK8693" s="1"/>
      <c r="AL8693" s="2"/>
      <c r="AM8693" s="2"/>
      <c r="AN8693" s="22"/>
      <c r="BK8693" s="23"/>
    </row>
    <row r="8694" spans="28:63" ht="16.5" customHeight="1" x14ac:dyDescent="0.3">
      <c r="AB8694" s="1"/>
      <c r="AH8694" s="1"/>
      <c r="AI8694" s="1"/>
      <c r="AJ8694" s="1"/>
      <c r="AK8694" s="1"/>
      <c r="AL8694" s="2"/>
      <c r="AM8694" s="2"/>
      <c r="AN8694" s="22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H8697" s="1"/>
      <c r="AI8697" s="1"/>
      <c r="AJ8697" s="1"/>
      <c r="AK8697" s="1"/>
      <c r="AL8697" s="2"/>
      <c r="AM8697" s="2"/>
      <c r="AN8697" s="22"/>
      <c r="AW8697" s="25"/>
      <c r="BK8697" s="23"/>
    </row>
    <row r="8698" spans="28:63" ht="16.5" customHeight="1" x14ac:dyDescent="0.3"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C8859" s="1"/>
      <c r="AH8859" s="1"/>
      <c r="AI8859" s="1"/>
      <c r="AJ8859" s="1"/>
      <c r="AK8859" s="1"/>
      <c r="AL8859" s="2"/>
      <c r="AM8859" s="2"/>
      <c r="AN8859" s="22"/>
      <c r="AQ8859" s="1"/>
      <c r="AW8859" s="25"/>
      <c r="AX8859" s="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H8863" s="1"/>
      <c r="AI8863" s="1"/>
      <c r="AJ8863" s="1"/>
      <c r="AK8863" s="1"/>
      <c r="AL8863" s="2"/>
      <c r="AM8863" s="2"/>
      <c r="AN8863" s="2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B8923" s="1"/>
      <c r="AH8923" s="1"/>
      <c r="AI8923" s="1"/>
      <c r="AJ8923" s="1"/>
      <c r="AK8923" s="1"/>
      <c r="AL8923" s="2"/>
      <c r="AM8923" s="2"/>
      <c r="AN8923" s="22"/>
      <c r="AW8923" s="25"/>
      <c r="BK8923" s="23"/>
    </row>
    <row r="8924" spans="28:63" ht="16.5" customHeight="1" x14ac:dyDescent="0.3">
      <c r="AB8924" s="1"/>
      <c r="AH8924" s="1"/>
      <c r="AI8924" s="1"/>
      <c r="AJ8924" s="1"/>
      <c r="AK8924" s="1"/>
      <c r="AL8924" s="2"/>
      <c r="AM8924" s="2"/>
      <c r="AN8924" s="22"/>
      <c r="AW8924" s="25"/>
      <c r="AX8924" s="2"/>
      <c r="BK8924" s="23"/>
    </row>
    <row r="8925" spans="28:63" ht="16.5" customHeight="1" x14ac:dyDescent="0.3">
      <c r="AB8925" s="1"/>
      <c r="AH8925" s="1"/>
      <c r="AI8925" s="1"/>
      <c r="AJ8925" s="1"/>
      <c r="AK8925" s="1"/>
      <c r="AL8925" s="2"/>
      <c r="AM8925" s="2"/>
      <c r="AN8925" s="22"/>
      <c r="BJ8925" s="23"/>
      <c r="BK8925" s="23"/>
    </row>
    <row r="8926" spans="28:63" ht="16.5" customHeight="1" x14ac:dyDescent="0.3">
      <c r="AB8926" s="1"/>
      <c r="AH8926" s="1"/>
      <c r="AI8926" s="1"/>
      <c r="AJ8926" s="1"/>
      <c r="AK8926" s="1"/>
      <c r="AL8926" s="2"/>
      <c r="AM8926" s="2"/>
      <c r="AN8926" s="22"/>
      <c r="BJ8926" s="23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BJ8927" s="23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BJ8928" s="23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C8950" s="1"/>
      <c r="AH8950" s="1"/>
      <c r="AI8950" s="1"/>
      <c r="AJ8950" s="1"/>
      <c r="AK8950" s="1"/>
      <c r="AL8950" s="2"/>
      <c r="AM8950" s="2"/>
      <c r="AN8950" s="22"/>
      <c r="AQ8950" s="1"/>
      <c r="AW8950" s="25"/>
      <c r="AX8950" s="2"/>
      <c r="BK8950" s="23"/>
    </row>
    <row r="8951" spans="28:63" ht="16.5" customHeight="1" x14ac:dyDescent="0.3">
      <c r="AC8951" s="1"/>
      <c r="AH8951" s="1"/>
      <c r="AI8951" s="1"/>
      <c r="AJ8951" s="1"/>
      <c r="AK8951" s="1"/>
      <c r="AL8951" s="2"/>
      <c r="AM8951" s="2"/>
      <c r="AN8951" s="22"/>
      <c r="AQ8951" s="1"/>
      <c r="AW8951" s="25"/>
      <c r="AX8951" s="2"/>
      <c r="BK8951" s="23"/>
    </row>
    <row r="8952" spans="28:63" ht="16.5" customHeight="1" x14ac:dyDescent="0.3">
      <c r="AH8952" s="1"/>
      <c r="AI8952" s="1"/>
      <c r="AJ8952" s="1"/>
      <c r="AK8952" s="1"/>
      <c r="AL8952" s="2"/>
      <c r="AM8952" s="2"/>
      <c r="AN8952" s="22"/>
      <c r="AW8952" s="25"/>
      <c r="BK8952" s="23"/>
    </row>
    <row r="8953" spans="28:63" ht="16.5" customHeight="1" x14ac:dyDescent="0.3">
      <c r="AH8953" s="1"/>
      <c r="AI8953" s="1"/>
      <c r="AJ8953" s="1"/>
      <c r="AK8953" s="1"/>
      <c r="AL8953" s="2"/>
      <c r="AM8953" s="2"/>
      <c r="AN8953" s="22"/>
      <c r="AW8953" s="25"/>
      <c r="BK8953" s="23"/>
    </row>
    <row r="8954" spans="28:63" ht="16.5" customHeight="1" x14ac:dyDescent="0.3">
      <c r="AB8954" s="1"/>
      <c r="AH8954" s="1"/>
      <c r="AI8954" s="1"/>
      <c r="AJ8954" s="1"/>
      <c r="AK8954" s="1"/>
      <c r="AL8954" s="2"/>
      <c r="AM8954" s="2"/>
      <c r="AN8954" s="22"/>
      <c r="BK8954" s="23"/>
    </row>
    <row r="8955" spans="28:63" ht="16.5" customHeight="1" x14ac:dyDescent="0.3">
      <c r="AB8955" s="1"/>
      <c r="AH8955" s="1"/>
      <c r="AI8955" s="1"/>
      <c r="AJ8955" s="1"/>
      <c r="AK8955" s="1"/>
      <c r="AL8955" s="2"/>
      <c r="AM8955" s="2"/>
      <c r="AN8955" s="22"/>
      <c r="BK8955" s="23"/>
    </row>
    <row r="8956" spans="28:63" ht="16.5" customHeight="1" x14ac:dyDescent="0.3">
      <c r="AB8956" s="1"/>
      <c r="AH8956" s="1"/>
      <c r="AI8956" s="1"/>
      <c r="AJ8956" s="1"/>
      <c r="AK8956" s="1"/>
      <c r="AL8956" s="2"/>
      <c r="AM8956" s="2"/>
      <c r="AN8956" s="22"/>
      <c r="BJ8956" s="23"/>
      <c r="BK8956" s="23"/>
    </row>
    <row r="8957" spans="28:63" ht="16.5" customHeight="1" x14ac:dyDescent="0.3">
      <c r="AB8957" s="1"/>
      <c r="AH8957" s="1"/>
      <c r="AI8957" s="1"/>
      <c r="AJ8957" s="1"/>
      <c r="AK8957" s="1"/>
      <c r="AL8957" s="2"/>
      <c r="AM8957" s="2"/>
      <c r="AN8957" s="22"/>
      <c r="BJ8957" s="23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J8958" s="23"/>
      <c r="BK8958" s="23"/>
    </row>
    <row r="8959" spans="28:63" ht="16.5" customHeight="1" x14ac:dyDescent="0.3">
      <c r="AC8959" s="1"/>
      <c r="AH8959" s="1"/>
      <c r="AI8959" s="1"/>
      <c r="AJ8959" s="1"/>
      <c r="AK8959" s="1"/>
      <c r="AL8959" s="2"/>
      <c r="AM8959" s="2"/>
      <c r="AN8959" s="22"/>
      <c r="AQ8959" s="1"/>
      <c r="AW8959" s="25"/>
      <c r="BK8959" s="23"/>
    </row>
    <row r="8960" spans="28:63" ht="16.5" customHeight="1" x14ac:dyDescent="0.3">
      <c r="AC8960" s="1"/>
      <c r="AH8960" s="1"/>
      <c r="AI8960" s="1"/>
      <c r="AJ8960" s="1"/>
      <c r="AK8960" s="1"/>
      <c r="AL8960" s="2"/>
      <c r="AM8960" s="2"/>
      <c r="AN8960" s="22"/>
      <c r="AQ8960" s="1"/>
      <c r="AW8960" s="25"/>
      <c r="BK8960" s="23"/>
    </row>
    <row r="8961" spans="28:63" ht="16.5" customHeight="1" x14ac:dyDescent="0.3">
      <c r="AH8961" s="1"/>
      <c r="AI8961" s="1"/>
      <c r="AJ8961" s="1"/>
      <c r="AK8961" s="1"/>
      <c r="AL8961" s="2"/>
      <c r="AM8961" s="2"/>
      <c r="AN8961" s="22"/>
      <c r="BK8961" s="23"/>
    </row>
    <row r="8962" spans="28:63" ht="16.5" customHeight="1" x14ac:dyDescent="0.3">
      <c r="AC8962" s="1"/>
      <c r="AH8962" s="1"/>
      <c r="AI8962" s="1"/>
      <c r="AJ8962" s="1"/>
      <c r="AK8962" s="1"/>
      <c r="AL8962" s="2"/>
      <c r="AM8962" s="2"/>
      <c r="AN8962" s="22"/>
      <c r="AQ8962" s="1"/>
      <c r="AW8962" s="25"/>
      <c r="AX8962" s="2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H8964" s="1"/>
      <c r="AI8964" s="1"/>
      <c r="AJ8964" s="1"/>
      <c r="AK8964" s="1"/>
      <c r="AL8964" s="2"/>
      <c r="AM8964" s="2"/>
      <c r="AN8964" s="22"/>
      <c r="BK8964" s="23"/>
    </row>
    <row r="8965" spans="28:63" ht="16.5" customHeight="1" x14ac:dyDescent="0.3">
      <c r="AB8965" s="1"/>
      <c r="AH8965" s="1"/>
      <c r="AI8965" s="1"/>
      <c r="AJ8965" s="1"/>
      <c r="AK8965" s="1"/>
      <c r="AL8965" s="2"/>
      <c r="AM8965" s="2"/>
      <c r="AN8965" s="22"/>
      <c r="AW8965" s="25"/>
      <c r="BK8965" s="23"/>
    </row>
    <row r="8966" spans="28:63" ht="16.5" customHeight="1" x14ac:dyDescent="0.3">
      <c r="AH8966" s="1"/>
      <c r="AI8966" s="1"/>
      <c r="AJ8966" s="1"/>
      <c r="AK8966" s="1"/>
      <c r="AL8966" s="2"/>
      <c r="AM8966" s="2"/>
      <c r="AN8966" s="22"/>
      <c r="BK8966" s="23"/>
    </row>
    <row r="8967" spans="28:63" ht="16.5" customHeight="1" x14ac:dyDescent="0.3">
      <c r="AH8967" s="1"/>
      <c r="AI8967" s="1"/>
      <c r="AJ8967" s="1"/>
      <c r="AK8967" s="1"/>
      <c r="AL8967" s="2"/>
      <c r="AM8967" s="2"/>
      <c r="AN8967" s="22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H8969" s="1"/>
      <c r="AI8969" s="1"/>
      <c r="AJ8969" s="1"/>
      <c r="AK8969" s="1"/>
      <c r="AL8969" s="2"/>
      <c r="AM8969" s="2"/>
      <c r="AN8969" s="22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B8971" s="1"/>
      <c r="AH8971" s="1"/>
      <c r="AI8971" s="1"/>
      <c r="AJ8971" s="1"/>
      <c r="AK8971" s="1"/>
      <c r="AL8971" s="2"/>
      <c r="AM8971" s="2"/>
      <c r="AN8971" s="22"/>
      <c r="AW8971" s="25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H8975" s="1"/>
      <c r="AI8975" s="1"/>
      <c r="AJ8975" s="1"/>
      <c r="AK8975" s="1"/>
      <c r="AL8975" s="2"/>
      <c r="AM8975" s="2"/>
      <c r="AN8975" s="22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B9019" s="1"/>
      <c r="AH9019" s="1"/>
      <c r="AI9019" s="1"/>
      <c r="AJ9019" s="1"/>
      <c r="AK9019" s="1"/>
      <c r="AL9019" s="2"/>
      <c r="AM9019" s="2"/>
      <c r="AN9019" s="22"/>
      <c r="AW9019" s="25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H9023" s="1"/>
      <c r="AI9023" s="1"/>
      <c r="AJ9023" s="1"/>
      <c r="AK9023" s="1"/>
      <c r="AL9023" s="2"/>
      <c r="AM9023" s="2"/>
      <c r="AN9023" s="22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C9045" s="1"/>
      <c r="AH9045" s="1"/>
      <c r="AI9045" s="1"/>
      <c r="AJ9045" s="1"/>
      <c r="AK9045" s="1"/>
      <c r="AL9045" s="2"/>
      <c r="AM9045" s="2"/>
      <c r="AN9045" s="22"/>
      <c r="AQ9045" s="1"/>
      <c r="AW9045" s="25"/>
      <c r="AX9045" s="2"/>
      <c r="BK9045" s="23"/>
    </row>
    <row r="9046" spans="28:63" ht="16.5" customHeight="1" x14ac:dyDescent="0.3">
      <c r="AC9046" s="1"/>
      <c r="AH9046" s="1"/>
      <c r="AI9046" s="1"/>
      <c r="AJ9046" s="1"/>
      <c r="AK9046" s="1"/>
      <c r="AL9046" s="2"/>
      <c r="AM9046" s="2"/>
      <c r="AN9046" s="22"/>
      <c r="AQ9046" s="1"/>
      <c r="AW9046" s="25"/>
      <c r="AX9046" s="2"/>
      <c r="BK9046" s="23"/>
    </row>
    <row r="9047" spans="28:63" ht="16.5" customHeight="1" x14ac:dyDescent="0.3">
      <c r="AC9047" s="1"/>
      <c r="AH9047" s="1"/>
      <c r="AI9047" s="1"/>
      <c r="AJ9047" s="1"/>
      <c r="AK9047" s="1"/>
      <c r="AL9047" s="2"/>
      <c r="AM9047" s="2"/>
      <c r="AN9047" s="22"/>
      <c r="AQ9047" s="1"/>
      <c r="AW9047" s="25"/>
      <c r="AX9047" s="2"/>
      <c r="BK9047" s="23"/>
    </row>
    <row r="9048" spans="28:63" ht="16.5" customHeight="1" x14ac:dyDescent="0.3">
      <c r="AC9048" s="1"/>
      <c r="AH9048" s="1"/>
      <c r="AI9048" s="1"/>
      <c r="AJ9048" s="1"/>
      <c r="AK9048" s="1"/>
      <c r="AL9048" s="2"/>
      <c r="AM9048" s="2"/>
      <c r="AN9048" s="22"/>
      <c r="AQ9048" s="1"/>
      <c r="AW9048" s="25"/>
      <c r="AX9048" s="2"/>
      <c r="BK9048" s="23"/>
    </row>
    <row r="9049" spans="28:63" ht="16.5" customHeight="1" x14ac:dyDescent="0.3">
      <c r="AB9049" s="1"/>
      <c r="AC9049" s="1"/>
      <c r="AH9049" s="1"/>
      <c r="AI9049" s="1"/>
      <c r="AJ9049" s="1"/>
      <c r="AK9049" s="1"/>
      <c r="AL9049" s="2"/>
      <c r="AM9049" s="2"/>
      <c r="AN9049" s="22"/>
      <c r="AQ9049" s="1"/>
      <c r="BK9049" s="23"/>
    </row>
    <row r="9050" spans="28:63" ht="16.5" customHeight="1" x14ac:dyDescent="0.3">
      <c r="AB9050" s="1"/>
      <c r="AH9050" s="1"/>
      <c r="AI9050" s="1"/>
      <c r="AJ9050" s="1"/>
      <c r="AK9050" s="1"/>
      <c r="AL9050" s="2"/>
      <c r="AM9050" s="2"/>
      <c r="AN9050" s="22"/>
      <c r="BK9050" s="23"/>
    </row>
    <row r="9051" spans="28:63" ht="16.5" customHeight="1" x14ac:dyDescent="0.3">
      <c r="AB9051" s="1"/>
      <c r="AH9051" s="1"/>
      <c r="AI9051" s="1"/>
      <c r="AJ9051" s="1"/>
      <c r="AK9051" s="1"/>
      <c r="AL9051" s="2"/>
      <c r="AM9051" s="2"/>
      <c r="AN9051" s="22"/>
      <c r="BK9051" s="23"/>
    </row>
    <row r="9052" spans="28:63" ht="16.5" customHeight="1" x14ac:dyDescent="0.3">
      <c r="AB9052" s="1"/>
      <c r="AH9052" s="1"/>
      <c r="AI9052" s="1"/>
      <c r="AJ9052" s="1"/>
      <c r="AK9052" s="1"/>
      <c r="AL9052" s="2"/>
      <c r="AM9052" s="2"/>
      <c r="AN9052" s="22"/>
      <c r="BK9052" s="23"/>
    </row>
    <row r="9053" spans="28:63" ht="16.5" customHeight="1" x14ac:dyDescent="0.3">
      <c r="AB9053" s="1"/>
      <c r="AH9053" s="1"/>
      <c r="AI9053" s="1"/>
      <c r="AJ9053" s="1"/>
      <c r="AK9053" s="1"/>
      <c r="AL9053" s="2"/>
      <c r="AM9053" s="2"/>
      <c r="AN9053" s="22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C9055" s="1"/>
      <c r="AH9055" s="1"/>
      <c r="AI9055" s="1"/>
      <c r="AJ9055" s="1"/>
      <c r="AK9055" s="1"/>
      <c r="AL9055" s="2"/>
      <c r="AM9055" s="2"/>
      <c r="AN9055" s="22"/>
      <c r="AQ9055" s="1"/>
      <c r="AW9055" s="25"/>
      <c r="BK9055" s="23"/>
    </row>
    <row r="9056" spans="28:63" ht="16.5" customHeight="1" x14ac:dyDescent="0.3">
      <c r="AC9056" s="1"/>
      <c r="AH9056" s="1"/>
      <c r="AI9056" s="1"/>
      <c r="AJ9056" s="1"/>
      <c r="AK9056" s="1"/>
      <c r="AL9056" s="2"/>
      <c r="AM9056" s="2"/>
      <c r="AN9056" s="22"/>
      <c r="AQ9056" s="1"/>
      <c r="AW9056" s="25"/>
      <c r="BK9056" s="23"/>
    </row>
    <row r="9057" spans="29:63" ht="16.5" customHeight="1" x14ac:dyDescent="0.3">
      <c r="AC9057" s="1"/>
      <c r="AH9057" s="1"/>
      <c r="AI9057" s="1"/>
      <c r="AJ9057" s="1"/>
      <c r="AK9057" s="1"/>
      <c r="AL9057" s="2"/>
      <c r="AM9057" s="2"/>
      <c r="AN9057" s="22"/>
      <c r="AQ9057" s="1"/>
      <c r="AW9057" s="25"/>
      <c r="BK9057" s="23"/>
    </row>
    <row r="9058" spans="29:63" ht="16.5" customHeight="1" x14ac:dyDescent="0.3">
      <c r="AH9058" s="1"/>
      <c r="AI9058" s="1"/>
      <c r="AJ9058" s="1"/>
      <c r="AK9058" s="1"/>
      <c r="AL9058" s="2"/>
      <c r="AM9058" s="2"/>
      <c r="AN9058" s="22"/>
      <c r="BK9058" s="23"/>
    </row>
    <row r="9059" spans="29:63" ht="16.5" customHeight="1" x14ac:dyDescent="0.3">
      <c r="AH9059" s="1"/>
      <c r="AI9059" s="1"/>
      <c r="AJ9059" s="1"/>
      <c r="AK9059" s="1"/>
      <c r="AL9059" s="2"/>
      <c r="AM9059" s="2"/>
      <c r="AN9059" s="22"/>
      <c r="BK9059" s="23"/>
    </row>
    <row r="9060" spans="29:63" ht="16.5" customHeight="1" x14ac:dyDescent="0.3">
      <c r="AH9060" s="1"/>
      <c r="AI9060" s="1"/>
      <c r="AJ9060" s="1"/>
      <c r="AK9060" s="1"/>
      <c r="AL9060" s="2"/>
      <c r="AM9060" s="2"/>
      <c r="AN9060" s="22"/>
      <c r="BK9060" s="23"/>
    </row>
    <row r="9061" spans="29:63" ht="16.5" customHeight="1" x14ac:dyDescent="0.3">
      <c r="AH9061" s="1"/>
      <c r="AI9061" s="1"/>
      <c r="AJ9061" s="1"/>
      <c r="AK9061" s="1"/>
      <c r="AL9061" s="2"/>
      <c r="AM9061" s="2"/>
      <c r="AN9061" s="22"/>
      <c r="BK9061" s="23"/>
    </row>
    <row r="9062" spans="29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9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9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9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9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9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9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9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9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9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9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J9168" s="23"/>
      <c r="BK9168" s="23"/>
    </row>
    <row r="9169" spans="28:63" ht="16.5" customHeight="1" x14ac:dyDescent="0.3">
      <c r="AH9169" s="1"/>
      <c r="AI9169" s="1"/>
      <c r="AJ9169" s="1"/>
      <c r="AK9169" s="1"/>
      <c r="AL9169" s="2"/>
      <c r="AM9169" s="2"/>
      <c r="AN9169" s="22"/>
      <c r="BJ9169" s="23"/>
      <c r="BK9169" s="23"/>
    </row>
    <row r="9170" spans="28:63" ht="16.5" customHeight="1" x14ac:dyDescent="0.3">
      <c r="AH9170" s="1"/>
      <c r="AI9170" s="1"/>
      <c r="AJ9170" s="1"/>
      <c r="AK9170" s="1"/>
      <c r="AL9170" s="2"/>
      <c r="AM9170" s="2"/>
      <c r="AN9170" s="22"/>
      <c r="BJ9170" s="23"/>
      <c r="BK9170" s="23"/>
    </row>
    <row r="9171" spans="28:63" ht="16.5" customHeight="1" x14ac:dyDescent="0.3">
      <c r="AH9171" s="1"/>
      <c r="AI9171" s="1"/>
      <c r="AJ9171" s="1"/>
      <c r="AK9171" s="1"/>
      <c r="AL9171" s="2"/>
      <c r="AM9171" s="2"/>
      <c r="AN9171" s="22"/>
      <c r="BJ9171" s="23"/>
      <c r="BK9171" s="23"/>
    </row>
    <row r="9172" spans="28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28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28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28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28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28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28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28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28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28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28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28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28:63" ht="16.5" customHeight="1" x14ac:dyDescent="0.3">
      <c r="AB9184" s="1"/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B9186" s="1"/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B9189" s="1"/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B9191" s="1"/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B9194" s="1"/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B9196" s="1"/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B9197" s="1"/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B9199" s="1"/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B9207" s="1"/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B9209" s="1"/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B9212" s="1"/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B9217" s="1"/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B9219" s="1"/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B9220" s="1"/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B9222" s="1"/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B9227" s="1"/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B9230" s="1"/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B9232" s="1"/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B9235" s="1"/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B9236" s="1"/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B9237" s="1"/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B9238" s="1"/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B9246" s="1"/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C9249" s="1"/>
      <c r="AH9249" s="1"/>
      <c r="AI9249" s="1"/>
      <c r="AJ9249" s="1"/>
      <c r="AK9249" s="1"/>
      <c r="AL9249" s="2"/>
      <c r="AM9249" s="2"/>
      <c r="AN9249" s="22"/>
      <c r="AQ9249" s="1"/>
      <c r="AW9249" s="25"/>
      <c r="AX9249" s="2"/>
      <c r="BJ9249" s="23"/>
      <c r="BK9249" s="23"/>
    </row>
    <row r="9250" spans="28:63" ht="16.5" customHeight="1" x14ac:dyDescent="0.3">
      <c r="AB9250" s="1"/>
      <c r="AC9250" s="1"/>
      <c r="AH9250" s="1"/>
      <c r="AI9250" s="1"/>
      <c r="AJ9250" s="1"/>
      <c r="AK9250" s="1"/>
      <c r="AL9250" s="2"/>
      <c r="AM9250" s="2"/>
      <c r="AN9250" s="22"/>
      <c r="AQ9250" s="1"/>
      <c r="AW9250" s="25"/>
      <c r="AX9250" s="2"/>
      <c r="BJ9250" s="23"/>
      <c r="BK9250" s="23"/>
    </row>
    <row r="9251" spans="28:63" ht="16.5" customHeight="1" x14ac:dyDescent="0.3">
      <c r="AB9251" s="1"/>
      <c r="AC9251" s="1"/>
      <c r="AH9251" s="1"/>
      <c r="AI9251" s="1"/>
      <c r="AJ9251" s="1"/>
      <c r="AK9251" s="1"/>
      <c r="AL9251" s="2"/>
      <c r="AM9251" s="2"/>
      <c r="AN9251" s="22"/>
      <c r="AQ9251" s="1"/>
      <c r="AW9251" s="25"/>
      <c r="AX9251" s="2"/>
      <c r="BJ9251" s="23"/>
      <c r="BK9251" s="23"/>
    </row>
    <row r="9252" spans="28:63" ht="16.5" customHeight="1" x14ac:dyDescent="0.3">
      <c r="AB9252" s="1"/>
      <c r="AC9252" s="1"/>
      <c r="AH9252" s="1"/>
      <c r="AI9252" s="1"/>
      <c r="AJ9252" s="1"/>
      <c r="AK9252" s="1"/>
      <c r="AL9252" s="2"/>
      <c r="AM9252" s="2"/>
      <c r="AN9252" s="22"/>
      <c r="AQ9252" s="1"/>
      <c r="AW9252" s="25"/>
      <c r="AX9252" s="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H9258" s="1"/>
      <c r="AI9258" s="1"/>
      <c r="AJ9258" s="1"/>
      <c r="AK9258" s="1"/>
      <c r="AL9258" s="2"/>
      <c r="AM9258" s="2"/>
      <c r="AN9258" s="2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C9262" s="1"/>
      <c r="AH9262" s="1"/>
      <c r="AI9262" s="1"/>
      <c r="AJ9262" s="1"/>
      <c r="AK9262" s="1"/>
      <c r="AL9262" s="2"/>
      <c r="AM9262" s="2"/>
      <c r="AN9262" s="22"/>
      <c r="AQ9262" s="1"/>
      <c r="AW9262" s="25"/>
      <c r="AX9262" s="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BJ9268" s="23"/>
      <c r="BK9268" s="23"/>
    </row>
    <row r="9269" spans="28:63" ht="16.5" customHeight="1" x14ac:dyDescent="0.3">
      <c r="AB9269" s="1"/>
      <c r="AH9269" s="1"/>
      <c r="AI9269" s="1"/>
      <c r="AJ9269" s="1"/>
      <c r="AK9269" s="1"/>
      <c r="AL9269" s="2"/>
      <c r="AM9269" s="2"/>
      <c r="AN9269" s="22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BJ9270" s="23"/>
      <c r="BK9270" s="23"/>
    </row>
    <row r="9271" spans="28:63" ht="16.5" customHeight="1" x14ac:dyDescent="0.3">
      <c r="AB9271" s="1"/>
      <c r="AH9271" s="1"/>
      <c r="AI9271" s="1"/>
      <c r="AJ9271" s="1"/>
      <c r="AK9271" s="1"/>
      <c r="AL9271" s="2"/>
      <c r="AM9271" s="2"/>
      <c r="AN9271" s="2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AW9272" s="25"/>
      <c r="BJ9272" s="23"/>
      <c r="BK9272" s="23"/>
    </row>
    <row r="9273" spans="28:63" ht="16.5" customHeight="1" x14ac:dyDescent="0.3">
      <c r="AB9273" s="1"/>
      <c r="AC9273" s="1"/>
      <c r="AH9273" s="1"/>
      <c r="AI9273" s="1"/>
      <c r="AJ9273" s="1"/>
      <c r="AK9273" s="1"/>
      <c r="AL9273" s="2"/>
      <c r="AM9273" s="2"/>
      <c r="AN9273" s="22"/>
      <c r="AQ9273" s="1"/>
      <c r="AW9273" s="25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AW9274" s="25"/>
      <c r="BJ9274" s="23"/>
      <c r="BK9274" s="23"/>
    </row>
    <row r="9275" spans="28:63" ht="16.5" customHeight="1" x14ac:dyDescent="0.3">
      <c r="AB9275" s="1"/>
      <c r="AC9275" s="1"/>
      <c r="AH9275" s="1"/>
      <c r="AI9275" s="1"/>
      <c r="AJ9275" s="1"/>
      <c r="AK9275" s="1"/>
      <c r="AL9275" s="2"/>
      <c r="AM9275" s="2"/>
      <c r="AN9275" s="22"/>
      <c r="AQ9275" s="1"/>
      <c r="AW9275" s="25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H9280" s="1"/>
      <c r="AI9280" s="1"/>
      <c r="AJ9280" s="1"/>
      <c r="AK9280" s="1"/>
      <c r="AL9280" s="2"/>
      <c r="AM9280" s="2"/>
      <c r="AN9280" s="22"/>
      <c r="AW9280" s="25"/>
      <c r="BJ9280" s="23"/>
      <c r="BK9280" s="23"/>
    </row>
    <row r="9281" spans="28:63" ht="16.5" customHeight="1" x14ac:dyDescent="0.3">
      <c r="AB9281" s="1"/>
      <c r="AH9281" s="1"/>
      <c r="AI9281" s="1"/>
      <c r="AJ9281" s="1"/>
      <c r="AK9281" s="1"/>
      <c r="AL9281" s="2"/>
      <c r="AM9281" s="2"/>
      <c r="AN9281" s="22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K9283" s="23"/>
    </row>
    <row r="9284" spans="28:63" ht="16.5" customHeight="1" x14ac:dyDescent="0.3">
      <c r="AC9284" s="1"/>
      <c r="AH9284" s="1"/>
      <c r="AI9284" s="1"/>
      <c r="AJ9284" s="1"/>
      <c r="AK9284" s="1"/>
      <c r="AL9284" s="2"/>
      <c r="AM9284" s="2"/>
      <c r="AN9284" s="22"/>
      <c r="AQ9284" s="1"/>
      <c r="AW9284" s="25"/>
      <c r="BI9284" s="1"/>
      <c r="BJ9284" s="23"/>
      <c r="BK9284" s="23"/>
    </row>
    <row r="9285" spans="28:63" ht="16.5" customHeight="1" x14ac:dyDescent="0.3">
      <c r="AB9285" s="1"/>
      <c r="AC9285" s="1"/>
      <c r="AH9285" s="1"/>
      <c r="AI9285" s="1"/>
      <c r="AJ9285" s="1"/>
      <c r="AK9285" s="1"/>
      <c r="AL9285" s="2"/>
      <c r="AM9285" s="2"/>
      <c r="AN9285" s="22"/>
      <c r="AQ9285" s="1"/>
      <c r="AW9285" s="25"/>
      <c r="BI9285" s="1"/>
      <c r="BJ9285" s="23"/>
      <c r="BK9285" s="23"/>
    </row>
    <row r="9286" spans="28:63" ht="16.5" customHeight="1" x14ac:dyDescent="0.3"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I9286" s="1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I9287" s="1"/>
      <c r="BJ9287" s="23"/>
      <c r="BK9287" s="23"/>
    </row>
    <row r="9288" spans="28:63" ht="16.5" customHeight="1" x14ac:dyDescent="0.3">
      <c r="AB9288" s="1"/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B9290" s="1"/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AX9306" s="3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AX9307" s="3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AX9308" s="3"/>
      <c r="BI9308" s="1"/>
      <c r="BJ9308" s="23"/>
      <c r="BK9308" s="23"/>
    </row>
    <row r="9309" spans="28:63" ht="16.5" customHeight="1" x14ac:dyDescent="0.3">
      <c r="AC9309" s="1"/>
      <c r="AH9309" s="1"/>
      <c r="AI9309" s="1"/>
      <c r="AJ9309" s="1"/>
      <c r="AK9309" s="1"/>
      <c r="AL9309" s="2"/>
      <c r="AM9309" s="2"/>
      <c r="AN9309" s="22"/>
      <c r="AQ9309" s="1"/>
      <c r="BI9309" s="1"/>
      <c r="BJ9309" s="23"/>
      <c r="BK9309" s="23"/>
    </row>
    <row r="9310" spans="28:63" ht="16.5" customHeight="1" x14ac:dyDescent="0.3">
      <c r="AC9310" s="1"/>
      <c r="AH9310" s="1"/>
      <c r="AI9310" s="1"/>
      <c r="AJ9310" s="1"/>
      <c r="AK9310" s="1"/>
      <c r="AL9310" s="2"/>
      <c r="AM9310" s="2"/>
      <c r="AN9310" s="22"/>
      <c r="AQ9310" s="1"/>
      <c r="BI9310" s="1"/>
      <c r="BJ9310" s="23"/>
      <c r="BK9310" s="23"/>
    </row>
    <row r="9311" spans="28:63" ht="16.5" customHeight="1" x14ac:dyDescent="0.3">
      <c r="AC9311" s="1"/>
      <c r="AH9311" s="1"/>
      <c r="AI9311" s="1"/>
      <c r="AJ9311" s="1"/>
      <c r="AK9311" s="1"/>
      <c r="AL9311" s="2"/>
      <c r="AM9311" s="2"/>
      <c r="AN9311" s="22"/>
      <c r="AQ9311" s="1"/>
      <c r="BI9311" s="1"/>
      <c r="BJ9311" s="23"/>
      <c r="BK9311" s="23"/>
    </row>
    <row r="9312" spans="28:63" ht="16.5" customHeight="1" x14ac:dyDescent="0.3">
      <c r="AC9312" s="1"/>
      <c r="AH9312" s="1"/>
      <c r="AI9312" s="1"/>
      <c r="AJ9312" s="1"/>
      <c r="AK9312" s="1"/>
      <c r="AL9312" s="2"/>
      <c r="AM9312" s="2"/>
      <c r="AN9312" s="22"/>
      <c r="AQ9312" s="1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H9315" s="1"/>
      <c r="AI9315" s="1"/>
      <c r="AJ9315" s="1"/>
      <c r="AK9315" s="1"/>
      <c r="AL9315" s="2"/>
      <c r="AM9315" s="2"/>
      <c r="AN9315" s="22"/>
      <c r="BK9315" s="23"/>
    </row>
    <row r="9316" spans="29:63" ht="16.5" customHeight="1" x14ac:dyDescent="0.3">
      <c r="AH9316" s="1"/>
      <c r="AI9316" s="1"/>
      <c r="AJ9316" s="1"/>
      <c r="AK9316" s="1"/>
      <c r="AL9316" s="2"/>
      <c r="AM9316" s="2"/>
      <c r="AN9316" s="22"/>
      <c r="BK9316" s="23"/>
    </row>
    <row r="9317" spans="29:63" ht="16.5" customHeight="1" x14ac:dyDescent="0.3">
      <c r="AH9317" s="1"/>
      <c r="AI9317" s="1"/>
      <c r="AJ9317" s="1"/>
      <c r="AK9317" s="1"/>
      <c r="AL9317" s="2"/>
      <c r="AM9317" s="2"/>
      <c r="AN9317" s="22"/>
      <c r="BK9317" s="23"/>
    </row>
    <row r="9318" spans="29:63" ht="16.5" customHeight="1" x14ac:dyDescent="0.3">
      <c r="AH9318" s="1"/>
      <c r="AI9318" s="1"/>
      <c r="AJ9318" s="1"/>
      <c r="AK9318" s="1"/>
      <c r="AL9318" s="2"/>
      <c r="AM9318" s="2"/>
      <c r="AN9318" s="22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B9403" s="1"/>
      <c r="AH9403" s="1"/>
      <c r="AI9403" s="1"/>
      <c r="AJ9403" s="1"/>
      <c r="AK9403" s="1"/>
      <c r="AL9403" s="2"/>
      <c r="AM9403" s="2"/>
      <c r="AN9403" s="22"/>
      <c r="AW9403" s="25"/>
      <c r="AX9403" s="2"/>
      <c r="BK9403" s="23"/>
      <c r="BQ9403" s="25"/>
    </row>
    <row r="9404" spans="28:69" ht="16.5" customHeight="1" x14ac:dyDescent="0.3">
      <c r="AB9404" s="1"/>
      <c r="AH9404" s="1"/>
      <c r="AI9404" s="1"/>
      <c r="AJ9404" s="1"/>
      <c r="AK9404" s="1"/>
      <c r="AL9404" s="2"/>
      <c r="AM9404" s="2"/>
      <c r="AN9404" s="22"/>
      <c r="AW9404" s="25"/>
      <c r="AX9404" s="2"/>
      <c r="BK9404" s="23"/>
    </row>
    <row r="9405" spans="28:69" ht="16.5" customHeight="1" x14ac:dyDescent="0.3">
      <c r="AB9405" s="1"/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B9406" s="1"/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 x14ac:dyDescent="0.3">
      <c r="AH9407" s="1"/>
      <c r="AI9407" s="1"/>
      <c r="AJ9407" s="1"/>
      <c r="AK9407" s="1"/>
      <c r="AL9407" s="2"/>
      <c r="AM9407" s="2"/>
      <c r="AN9407" s="22"/>
      <c r="BK9407" s="23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BK9408" s="23"/>
    </row>
    <row r="9409" spans="28:69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9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9" ht="16.5" customHeight="1" x14ac:dyDescent="0.3">
      <c r="AB9411" s="1"/>
      <c r="AH9411" s="1"/>
      <c r="AI9411" s="1"/>
      <c r="AJ9411" s="1"/>
      <c r="AK9411" s="1"/>
      <c r="AL9411" s="2"/>
      <c r="AM9411" s="2"/>
      <c r="AN9411" s="22"/>
      <c r="BK9411" s="23"/>
    </row>
    <row r="9412" spans="28:69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9" ht="16.5" customHeight="1" x14ac:dyDescent="0.3">
      <c r="AH9413" s="1"/>
      <c r="AI9413" s="1"/>
      <c r="AJ9413" s="1"/>
      <c r="AK9413" s="1"/>
      <c r="AL9413" s="2"/>
      <c r="AM9413" s="2"/>
      <c r="AN9413" s="22"/>
      <c r="AW9413" s="25"/>
      <c r="BK9413" s="23"/>
    </row>
    <row r="9414" spans="28:69" ht="16.5" customHeight="1" x14ac:dyDescent="0.3">
      <c r="AH9414" s="1"/>
      <c r="AI9414" s="1"/>
      <c r="AJ9414" s="1"/>
      <c r="AK9414" s="1"/>
      <c r="AL9414" s="2"/>
      <c r="AM9414" s="2"/>
      <c r="AN9414" s="22"/>
      <c r="BK9414" s="23"/>
    </row>
    <row r="9415" spans="28:69" ht="16.5" customHeight="1" x14ac:dyDescent="0.3">
      <c r="AH9415" s="1"/>
      <c r="AI9415" s="1"/>
      <c r="AJ9415" s="1"/>
      <c r="AK9415" s="1"/>
      <c r="AL9415" s="2"/>
      <c r="AM9415" s="2"/>
      <c r="AN9415" s="22"/>
      <c r="BK9415" s="23"/>
    </row>
    <row r="9416" spans="28:69" ht="16.5" customHeight="1" x14ac:dyDescent="0.3">
      <c r="AH9416" s="1"/>
      <c r="AI9416" s="1"/>
      <c r="AJ9416" s="1"/>
      <c r="AK9416" s="1"/>
      <c r="AL9416" s="2"/>
      <c r="AM9416" s="2"/>
      <c r="AN9416" s="22"/>
      <c r="BK9416" s="23"/>
    </row>
    <row r="9417" spans="28:69" ht="16.5" customHeight="1" x14ac:dyDescent="0.3">
      <c r="AH9417" s="1"/>
      <c r="AI9417" s="1"/>
      <c r="AJ9417" s="1"/>
      <c r="AK9417" s="1"/>
      <c r="AL9417" s="2"/>
      <c r="AM9417" s="2"/>
      <c r="AN9417" s="22"/>
      <c r="BK9417" s="23"/>
    </row>
    <row r="9418" spans="28:69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9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9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9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9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9" ht="16.5" customHeight="1" x14ac:dyDescent="0.3">
      <c r="AB9423" s="1"/>
      <c r="AH9423" s="1"/>
      <c r="AI9423" s="1"/>
      <c r="AJ9423" s="1"/>
      <c r="AK9423" s="1"/>
      <c r="AL9423" s="2"/>
      <c r="AM9423" s="2"/>
      <c r="AN9423" s="22"/>
      <c r="AW9423" s="25"/>
      <c r="BJ9423" s="23"/>
      <c r="BK9423" s="23"/>
      <c r="BQ9423" s="25"/>
    </row>
    <row r="9424" spans="28:69" ht="16.5" customHeight="1" x14ac:dyDescent="0.3">
      <c r="AB9424" s="1"/>
      <c r="AH9424" s="1"/>
      <c r="AI9424" s="1"/>
      <c r="AJ9424" s="1"/>
      <c r="AK9424" s="1"/>
      <c r="AL9424" s="2"/>
      <c r="AM9424" s="2"/>
      <c r="AN9424" s="22"/>
      <c r="AW9424" s="25"/>
      <c r="BJ9424" s="23"/>
      <c r="BK9424" s="23"/>
      <c r="BQ9424" s="25"/>
    </row>
    <row r="9425" spans="28:69" ht="16.5" customHeight="1" x14ac:dyDescent="0.3">
      <c r="AB9425" s="1"/>
      <c r="AH9425" s="1"/>
      <c r="AI9425" s="1"/>
      <c r="AJ9425" s="1"/>
      <c r="AK9425" s="1"/>
      <c r="AL9425" s="2"/>
      <c r="AM9425" s="2"/>
      <c r="AN9425" s="22"/>
      <c r="AW9425" s="25"/>
      <c r="BJ9425" s="23"/>
      <c r="BK9425" s="23"/>
      <c r="BQ9425" s="25"/>
    </row>
    <row r="9426" spans="28:69" ht="16.5" customHeight="1" x14ac:dyDescent="0.3">
      <c r="AB9426" s="1"/>
      <c r="AH9426" s="1"/>
      <c r="AI9426" s="1"/>
      <c r="AJ9426" s="1"/>
      <c r="AK9426" s="1"/>
      <c r="AL9426" s="2"/>
      <c r="AM9426" s="2"/>
      <c r="AN9426" s="22"/>
      <c r="AW9426" s="25"/>
      <c r="BJ9426" s="23"/>
      <c r="BK9426" s="23"/>
      <c r="BQ9426" s="25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C9428" s="1"/>
      <c r="AH9428" s="1"/>
      <c r="AI9428" s="1"/>
      <c r="AJ9428" s="1"/>
      <c r="AK9428" s="1"/>
      <c r="AL9428" s="2"/>
      <c r="AM9428" s="2"/>
      <c r="AN9428" s="22"/>
      <c r="AQ9428" s="1"/>
      <c r="BI9428" s="1"/>
      <c r="BJ9428" s="23"/>
      <c r="BK9428" s="23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AX9429" s="3"/>
      <c r="BK9429" s="23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AX9430" s="3"/>
      <c r="BK9430" s="23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AX9431" s="3"/>
      <c r="BK9431" s="23"/>
    </row>
    <row r="9432" spans="28:69" ht="16.5" customHeight="1" x14ac:dyDescent="0.3">
      <c r="AB9432" s="1"/>
      <c r="AC9432" s="1"/>
      <c r="AH9432" s="1"/>
      <c r="AI9432" s="1"/>
      <c r="AJ9432" s="1"/>
      <c r="AK9432" s="1"/>
      <c r="AL9432" s="2"/>
      <c r="AM9432" s="2"/>
      <c r="AN9432" s="22"/>
      <c r="AQ9432" s="1"/>
      <c r="BK9432" s="23"/>
    </row>
    <row r="9433" spans="28:69" ht="16.5" customHeight="1" x14ac:dyDescent="0.3">
      <c r="AB9433" s="1"/>
      <c r="AC9433" s="1"/>
      <c r="AH9433" s="1"/>
      <c r="AI9433" s="1"/>
      <c r="AJ9433" s="1"/>
      <c r="AK9433" s="1"/>
      <c r="AL9433" s="2"/>
      <c r="AM9433" s="2"/>
      <c r="AN9433" s="22"/>
      <c r="AQ9433" s="1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BK9434" s="23"/>
    </row>
    <row r="9435" spans="28:69" ht="16.5" customHeight="1" x14ac:dyDescent="0.3">
      <c r="AB9435" s="1"/>
      <c r="AH9435" s="1"/>
      <c r="AI9435" s="1"/>
      <c r="AJ9435" s="1"/>
      <c r="AK9435" s="1"/>
      <c r="AL9435" s="2"/>
      <c r="AM9435" s="2"/>
      <c r="AN9435" s="22"/>
      <c r="AW9435" s="25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H9437" s="1"/>
      <c r="AI9437" s="1"/>
      <c r="AJ9437" s="1"/>
      <c r="AK9437" s="1"/>
      <c r="AL9437" s="2"/>
      <c r="AM9437" s="2"/>
      <c r="AN9437" s="22"/>
      <c r="BK9437" s="23"/>
    </row>
    <row r="9438" spans="28:69" ht="16.5" customHeight="1" x14ac:dyDescent="0.3">
      <c r="AB9438" s="1"/>
      <c r="AC9438" s="1"/>
      <c r="AH9438" s="1"/>
      <c r="AI9438" s="1"/>
      <c r="AJ9438" s="1"/>
      <c r="AK9438" s="1"/>
      <c r="AL9438" s="2"/>
      <c r="AM9438" s="2"/>
      <c r="AN9438" s="22"/>
      <c r="AQ9438" s="1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BK9439" s="23"/>
    </row>
    <row r="9440" spans="28:69" ht="16.5" customHeight="1" x14ac:dyDescent="0.3">
      <c r="AB9440" s="1"/>
      <c r="AH9440" s="1"/>
      <c r="AI9440" s="1"/>
      <c r="AJ9440" s="1"/>
      <c r="AK9440" s="1"/>
      <c r="AL9440" s="2"/>
      <c r="AM9440" s="2"/>
      <c r="AN9440" s="22"/>
      <c r="AW9440" s="25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AW9441" s="25"/>
      <c r="BK9441" s="23"/>
    </row>
    <row r="9442" spans="28:63" ht="16.5" customHeight="1" x14ac:dyDescent="0.3">
      <c r="AB9442" s="1"/>
      <c r="AH9442" s="1"/>
      <c r="AI9442" s="1"/>
      <c r="AJ9442" s="1"/>
      <c r="AK9442" s="1"/>
      <c r="AL9442" s="2"/>
      <c r="AM9442" s="2"/>
      <c r="AN9442" s="22"/>
      <c r="AW9442" s="25"/>
      <c r="AX9442" s="44"/>
      <c r="BK9442" s="23"/>
    </row>
    <row r="9443" spans="28:63" ht="16.5" customHeight="1" x14ac:dyDescent="0.3">
      <c r="AH9443" s="1"/>
      <c r="AI9443" s="1"/>
      <c r="AJ9443" s="1"/>
      <c r="AK9443" s="1"/>
      <c r="AL9443" s="2"/>
      <c r="AM9443" s="2"/>
      <c r="AN9443" s="22"/>
      <c r="AW9443" s="25"/>
      <c r="BK9443" s="23"/>
    </row>
    <row r="9444" spans="28:63" ht="16.5" customHeight="1" x14ac:dyDescent="0.3"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H9446" s="1"/>
      <c r="AI9446" s="1"/>
      <c r="AJ9446" s="1"/>
      <c r="AK9446" s="1"/>
      <c r="AL9446" s="2"/>
      <c r="AM9446" s="2"/>
      <c r="AN9446" s="22"/>
      <c r="AW9446" s="2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B9450" s="1"/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B9451" s="1"/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B9452" s="1"/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B9453" s="1"/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34:63" ht="16.5" customHeight="1" x14ac:dyDescent="0.3">
      <c r="AH9457" s="1"/>
      <c r="AI9457" s="1"/>
      <c r="AJ9457" s="1"/>
      <c r="AK9457" s="1"/>
      <c r="AL9457" s="2"/>
      <c r="AM9457" s="2"/>
      <c r="AN9457" s="22"/>
      <c r="BK9457" s="23"/>
    </row>
    <row r="9458" spans="34:63" ht="16.5" customHeight="1" x14ac:dyDescent="0.3">
      <c r="AH9458" s="1"/>
      <c r="AI9458" s="1"/>
      <c r="AJ9458" s="1"/>
      <c r="AK9458" s="1"/>
      <c r="AL9458" s="2"/>
      <c r="AM9458" s="2"/>
      <c r="AN9458" s="22"/>
      <c r="BK9458" s="23"/>
    </row>
    <row r="9459" spans="34:63" ht="16.5" customHeight="1" x14ac:dyDescent="0.3">
      <c r="AH9459" s="1"/>
      <c r="AI9459" s="1"/>
      <c r="AJ9459" s="1"/>
      <c r="AK9459" s="1"/>
      <c r="AL9459" s="2"/>
      <c r="AM9459" s="2"/>
      <c r="AN9459" s="22"/>
      <c r="BK9459" s="23"/>
    </row>
    <row r="9460" spans="34:63" ht="16.5" customHeight="1" x14ac:dyDescent="0.3">
      <c r="AH9460" s="1"/>
      <c r="AI9460" s="1"/>
      <c r="AJ9460" s="1"/>
      <c r="AK9460" s="1"/>
      <c r="AL9460" s="2"/>
      <c r="AM9460" s="2"/>
      <c r="AN9460" s="22"/>
      <c r="BK9460" s="23"/>
    </row>
    <row r="9461" spans="34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34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34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34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34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34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34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34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34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34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34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34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B9527" s="1"/>
      <c r="AH9527" s="1"/>
      <c r="AI9527" s="1"/>
      <c r="AJ9527" s="1"/>
      <c r="AK9527" s="1"/>
      <c r="AL9527" s="2"/>
      <c r="AM9527" s="2"/>
      <c r="AN9527" s="22"/>
      <c r="AW9527" s="25"/>
      <c r="BK9527" s="23"/>
    </row>
    <row r="9528" spans="28:63" ht="16.5" customHeight="1" x14ac:dyDescent="0.3">
      <c r="AB9528" s="1"/>
      <c r="AH9528" s="1"/>
      <c r="AI9528" s="1"/>
      <c r="AJ9528" s="1"/>
      <c r="AK9528" s="1"/>
      <c r="AL9528" s="2"/>
      <c r="AM9528" s="2"/>
      <c r="AN9528" s="22"/>
      <c r="AW9528" s="25"/>
      <c r="BK9528" s="23"/>
    </row>
    <row r="9529" spans="28:63" ht="16.5" customHeight="1" x14ac:dyDescent="0.3">
      <c r="AB9529" s="1"/>
      <c r="AH9529" s="1"/>
      <c r="AI9529" s="1"/>
      <c r="AJ9529" s="1"/>
      <c r="AK9529" s="1"/>
      <c r="AL9529" s="2"/>
      <c r="AM9529" s="2"/>
      <c r="AN9529" s="22"/>
      <c r="AW9529" s="25"/>
      <c r="BK9529" s="23"/>
    </row>
    <row r="9530" spans="28:63" ht="16.5" customHeight="1" x14ac:dyDescent="0.3">
      <c r="AB9530" s="1"/>
      <c r="AH9530" s="1"/>
      <c r="AI9530" s="1"/>
      <c r="AJ9530" s="1"/>
      <c r="AK9530" s="1"/>
      <c r="AL9530" s="2"/>
      <c r="AM9530" s="2"/>
      <c r="AN9530" s="22"/>
      <c r="AW9530" s="25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AX9546" s="3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AX9547" s="3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AX9548" s="3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AX9549" s="3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C9552" s="1"/>
      <c r="AH9552" s="1"/>
      <c r="AI9552" s="1"/>
      <c r="AJ9552" s="1"/>
      <c r="AK9552" s="1"/>
      <c r="AL9552" s="2"/>
      <c r="AM9552" s="2"/>
      <c r="AN9552" s="22"/>
      <c r="AQ9552" s="1"/>
      <c r="AW9552" s="25"/>
      <c r="AX9552" s="3"/>
      <c r="BI9552" s="1"/>
      <c r="BJ9552" s="23"/>
      <c r="BK9552" s="23"/>
    </row>
    <row r="9553" spans="28:63" ht="16.5" customHeight="1" x14ac:dyDescent="0.3">
      <c r="AB9553" s="1"/>
      <c r="AC9553" s="1"/>
      <c r="AH9553" s="1"/>
      <c r="AI9553" s="1"/>
      <c r="AJ9553" s="1"/>
      <c r="AK9553" s="1"/>
      <c r="AL9553" s="2"/>
      <c r="AM9553" s="2"/>
      <c r="AN9553" s="22"/>
      <c r="AQ9553" s="1"/>
      <c r="AW9553" s="25"/>
      <c r="AX9553" s="3"/>
      <c r="BI9553" s="1"/>
      <c r="BJ9553" s="23"/>
      <c r="BK9553" s="23"/>
    </row>
    <row r="9554" spans="28:63" ht="16.5" customHeight="1" x14ac:dyDescent="0.3">
      <c r="AB9554" s="1"/>
      <c r="AC9554" s="1"/>
      <c r="AH9554" s="1"/>
      <c r="AI9554" s="1"/>
      <c r="AJ9554" s="1"/>
      <c r="AK9554" s="1"/>
      <c r="AL9554" s="2"/>
      <c r="AM9554" s="2"/>
      <c r="AN9554" s="22"/>
      <c r="AQ9554" s="1"/>
      <c r="AW9554" s="25"/>
      <c r="BI9554" s="1"/>
      <c r="BJ9554" s="23"/>
      <c r="BK9554" s="23"/>
    </row>
    <row r="9555" spans="28:63" ht="16.5" customHeight="1" x14ac:dyDescent="0.3">
      <c r="AB9555" s="1"/>
      <c r="AC9555" s="1"/>
      <c r="AH9555" s="1"/>
      <c r="AI9555" s="1"/>
      <c r="AJ9555" s="1"/>
      <c r="AK9555" s="1"/>
      <c r="AL9555" s="2"/>
      <c r="AM9555" s="2"/>
      <c r="AN9555" s="22"/>
      <c r="AQ9555" s="1"/>
      <c r="AW9555" s="25"/>
      <c r="BI9555" s="1"/>
      <c r="BJ9555" s="2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AX9558" s="3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AX9559" s="3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H9561" s="1"/>
      <c r="AI9561" s="1"/>
      <c r="AJ9561" s="1"/>
      <c r="AK9561" s="1"/>
      <c r="AL9561" s="2"/>
      <c r="AM9561" s="2"/>
      <c r="AN9561" s="22"/>
      <c r="AW9561" s="25"/>
      <c r="AX9561" s="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BI9564" s="1"/>
      <c r="BJ9564" s="23"/>
      <c r="BK9564" s="23"/>
    </row>
    <row r="9565" spans="28:63" ht="16.5" customHeight="1" x14ac:dyDescent="0.3">
      <c r="AB9565" s="1"/>
      <c r="AC9565" s="1"/>
      <c r="AH9565" s="1"/>
      <c r="AI9565" s="1"/>
      <c r="AK9565" s="1"/>
      <c r="AL9565" s="2"/>
      <c r="AN9565" s="22"/>
      <c r="AQ9565" s="1"/>
      <c r="AW9565" s="25"/>
      <c r="BI9565" s="1"/>
      <c r="BJ9565" s="2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J9569" s="1"/>
      <c r="AK9569" s="1"/>
      <c r="AL9569" s="2"/>
      <c r="AM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H9571" s="1"/>
      <c r="AI9571" s="1"/>
      <c r="AJ9571" s="1"/>
      <c r="AK9571" s="1"/>
      <c r="AL9571" s="2"/>
      <c r="AM9571" s="2"/>
      <c r="AN9571" s="22"/>
      <c r="AW9571" s="25"/>
      <c r="BJ9571" s="23"/>
      <c r="BK9571" s="23"/>
    </row>
    <row r="9572" spans="28:63" ht="16.5" customHeight="1" x14ac:dyDescent="0.3">
      <c r="AB9572" s="1"/>
      <c r="AH9572" s="1"/>
      <c r="AI9572" s="1"/>
      <c r="AJ9572" s="1"/>
      <c r="AK9572" s="1"/>
      <c r="AL9572" s="2"/>
      <c r="AM9572" s="2"/>
      <c r="AN9572" s="22"/>
      <c r="AW9572" s="25"/>
      <c r="BJ9572" s="23"/>
      <c r="BK9572" s="23"/>
    </row>
    <row r="9573" spans="28:63" ht="16.5" customHeight="1" x14ac:dyDescent="0.3">
      <c r="AH9573" s="1"/>
      <c r="AI9573" s="1"/>
      <c r="AJ9573" s="1"/>
      <c r="AK9573" s="1"/>
      <c r="AL9573" s="2"/>
      <c r="AM9573" s="2"/>
      <c r="AN9573" s="22"/>
      <c r="BK9573" s="23"/>
    </row>
    <row r="9574" spans="28:63" ht="16.5" customHeight="1" x14ac:dyDescent="0.3">
      <c r="AH9574" s="1"/>
      <c r="AI9574" s="1"/>
      <c r="AJ9574" s="1"/>
      <c r="AK9574" s="1"/>
      <c r="AL9574" s="2"/>
      <c r="AM9574" s="2"/>
      <c r="AN9574" s="22"/>
      <c r="BK9574" s="23"/>
    </row>
    <row r="9575" spans="28:63" ht="16.5" customHeight="1" x14ac:dyDescent="0.3">
      <c r="AH9575" s="1"/>
      <c r="AI9575" s="1"/>
      <c r="AJ9575" s="1"/>
      <c r="AK9575" s="1"/>
      <c r="AL9575" s="2"/>
      <c r="AM9575" s="2"/>
      <c r="AN9575" s="22"/>
      <c r="BK9575" s="23"/>
    </row>
    <row r="9576" spans="28:63" ht="16.5" customHeight="1" x14ac:dyDescent="0.3">
      <c r="AH9576" s="1"/>
      <c r="AI9576" s="1"/>
      <c r="AJ9576" s="1"/>
      <c r="AK9576" s="1"/>
      <c r="AL9576" s="2"/>
      <c r="AM9576" s="2"/>
      <c r="AN9576" s="22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AW9693" s="25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B9739" s="1"/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B9740" s="1"/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B9741" s="1"/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B9742" s="1"/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AW9752" s="25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AW9753" s="25"/>
      <c r="BK9753" s="23"/>
    </row>
    <row r="9754" spans="28:63" ht="16.5" customHeight="1" x14ac:dyDescent="0.3"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 x14ac:dyDescent="0.3">
      <c r="AH9756" s="1"/>
      <c r="AI9756" s="1"/>
      <c r="AJ9756" s="1"/>
      <c r="AK9756" s="1"/>
      <c r="AL9756" s="2"/>
      <c r="AM9756" s="2"/>
      <c r="AN9756" s="22"/>
      <c r="BK9756" s="23"/>
    </row>
    <row r="9757" spans="28:63" ht="16.5" customHeight="1" x14ac:dyDescent="0.3">
      <c r="AH9757" s="1"/>
      <c r="AI9757" s="1"/>
      <c r="AJ9757" s="1"/>
      <c r="AK9757" s="1"/>
      <c r="AL9757" s="2"/>
      <c r="AM9757" s="2"/>
      <c r="AN9757" s="22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AW9766" s="25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AW9767" s="25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AW9768" s="25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AW9769" s="25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B9786" s="1"/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9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9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9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9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9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9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9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9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9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9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9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9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9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9" ht="16.5" customHeight="1" x14ac:dyDescent="0.3">
      <c r="AH9806" s="1"/>
      <c r="AI9806" s="1"/>
      <c r="AJ9806" s="1"/>
      <c r="AK9806" s="1"/>
      <c r="AL9806" s="2"/>
      <c r="AM9806" s="2"/>
      <c r="AN9806" s="22"/>
      <c r="AW9806" s="25"/>
      <c r="BK9806" s="23"/>
      <c r="BQ9806" s="25"/>
    </row>
    <row r="9807" spans="34:69" ht="16.5" customHeight="1" x14ac:dyDescent="0.3">
      <c r="AH9807" s="1"/>
      <c r="AI9807" s="1"/>
      <c r="AJ9807" s="1"/>
      <c r="AK9807" s="1"/>
      <c r="AL9807" s="2"/>
      <c r="AM9807" s="2"/>
      <c r="AN9807" s="22"/>
      <c r="AW9807" s="25"/>
      <c r="BK9807" s="23"/>
      <c r="BQ9807" s="25"/>
    </row>
    <row r="9808" spans="34:69" ht="16.5" customHeight="1" x14ac:dyDescent="0.3">
      <c r="AH9808" s="1"/>
      <c r="AI9808" s="1"/>
      <c r="AJ9808" s="1"/>
      <c r="AK9808" s="1"/>
      <c r="AL9808" s="2"/>
      <c r="AM9808" s="2"/>
      <c r="AN9808" s="22"/>
      <c r="AW9808" s="25"/>
      <c r="BK9808" s="23"/>
      <c r="BQ9808" s="25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AW9809" s="25"/>
      <c r="BK9809" s="23"/>
      <c r="BQ9809" s="25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BK9811" s="23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BK9812" s="23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BK9813" s="23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BK9814" s="23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B9835" s="1"/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B9836" s="1"/>
      <c r="AC9836" s="1"/>
      <c r="AH9836" s="1"/>
      <c r="AI9836" s="1"/>
      <c r="AJ9836" s="1"/>
      <c r="AK9836" s="1"/>
      <c r="AL9836" s="2"/>
      <c r="AM9836" s="2"/>
      <c r="AN9836" s="22"/>
      <c r="AQ9836" s="1"/>
      <c r="BK9836" s="23"/>
    </row>
    <row r="9837" spans="28:63" ht="16.5" customHeight="1" x14ac:dyDescent="0.3">
      <c r="AB9837" s="1"/>
      <c r="AC9837" s="1"/>
      <c r="AH9837" s="1"/>
      <c r="AI9837" s="1"/>
      <c r="AJ9837" s="1"/>
      <c r="AK9837" s="1"/>
      <c r="AL9837" s="2"/>
      <c r="AM9837" s="2"/>
      <c r="AN9837" s="22"/>
      <c r="AQ9837" s="1"/>
      <c r="BK9837" s="23"/>
    </row>
    <row r="9838" spans="28:63" ht="16.5" customHeight="1" x14ac:dyDescent="0.3">
      <c r="AB9838" s="1"/>
      <c r="AH9838" s="1"/>
      <c r="AI9838" s="1"/>
      <c r="AJ9838" s="1"/>
      <c r="AK9838" s="1"/>
      <c r="AL9838" s="2"/>
      <c r="AM9838" s="2"/>
      <c r="AN9838" s="22"/>
      <c r="AW9838" s="25"/>
      <c r="AX9838" s="3"/>
      <c r="BK9838" s="23"/>
    </row>
    <row r="9839" spans="28:63" ht="16.5" customHeight="1" x14ac:dyDescent="0.3">
      <c r="AB9839" s="1"/>
      <c r="AH9839" s="1"/>
      <c r="AI9839" s="1"/>
      <c r="AJ9839" s="1"/>
      <c r="AK9839" s="1"/>
      <c r="AL9839" s="2"/>
      <c r="AM9839" s="2"/>
      <c r="AN9839" s="22"/>
      <c r="AW9839" s="25"/>
      <c r="AX9839" s="3"/>
      <c r="BK9839" s="23"/>
    </row>
    <row r="9840" spans="28:63" ht="16.5" customHeight="1" x14ac:dyDescent="0.3">
      <c r="AB9840" s="1"/>
      <c r="AH9840" s="1"/>
      <c r="AI9840" s="1"/>
      <c r="AJ9840" s="1"/>
      <c r="AK9840" s="1"/>
      <c r="AL9840" s="2"/>
      <c r="AM9840" s="2"/>
      <c r="AN9840" s="22"/>
      <c r="AW9840" s="25"/>
      <c r="AX9840" s="3"/>
      <c r="BK9840" s="23"/>
    </row>
    <row r="9841" spans="28:69" ht="16.5" customHeight="1" x14ac:dyDescent="0.3">
      <c r="AB9841" s="1"/>
      <c r="AH9841" s="1"/>
      <c r="AI9841" s="1"/>
      <c r="AJ9841" s="1"/>
      <c r="AK9841" s="1"/>
      <c r="AL9841" s="2"/>
      <c r="AM9841" s="2"/>
      <c r="AN9841" s="22"/>
      <c r="AW9841" s="25"/>
      <c r="AX9841" s="3"/>
      <c r="BK9841" s="23"/>
    </row>
    <row r="9842" spans="28:69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9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9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9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9" ht="16.5" customHeight="1" x14ac:dyDescent="0.3">
      <c r="AH9846" s="1"/>
      <c r="AI9846" s="1"/>
      <c r="AJ9846" s="1"/>
      <c r="AK9846" s="1"/>
      <c r="AL9846" s="2"/>
      <c r="AM9846" s="2"/>
      <c r="AN9846" s="22"/>
      <c r="BK9846" s="23"/>
    </row>
    <row r="9847" spans="28:69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BK9847" s="23"/>
    </row>
    <row r="9848" spans="28:69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9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9" ht="16.5" customHeight="1" x14ac:dyDescent="0.3">
      <c r="AB9850" s="1"/>
      <c r="AH9850" s="1"/>
      <c r="AI9850" s="1"/>
      <c r="AJ9850" s="1"/>
      <c r="AK9850" s="1"/>
      <c r="AL9850" s="2"/>
      <c r="AM9850" s="2"/>
      <c r="AN9850" s="22"/>
      <c r="AW9850" s="25"/>
      <c r="AX9850" s="3"/>
      <c r="BK9850" s="23"/>
    </row>
    <row r="9851" spans="28:69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AW9851" s="25"/>
      <c r="AX9851" s="3"/>
      <c r="BK9851" s="23"/>
    </row>
    <row r="9852" spans="28:69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9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9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  <c r="BQ9854" s="25"/>
    </row>
    <row r="9855" spans="28:69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9" ht="16.5" customHeight="1" x14ac:dyDescent="0.3">
      <c r="AB9856" s="1"/>
      <c r="AC9856" s="1"/>
      <c r="AH9856" s="1"/>
      <c r="AI9856" s="1"/>
      <c r="AJ9856" s="1"/>
      <c r="AK9856" s="1"/>
      <c r="AL9856" s="2"/>
      <c r="AM9856" s="2"/>
      <c r="AN9856" s="22"/>
      <c r="AQ9856" s="1"/>
      <c r="AW9856" s="25"/>
      <c r="AX9856" s="3"/>
      <c r="BK9856" s="23"/>
    </row>
    <row r="9857" spans="28:63" ht="16.5" customHeight="1" x14ac:dyDescent="0.3">
      <c r="AB9857" s="1"/>
      <c r="AC9857" s="1"/>
      <c r="AH9857" s="1"/>
      <c r="AI9857" s="1"/>
      <c r="AJ9857" s="1"/>
      <c r="AK9857" s="1"/>
      <c r="AL9857" s="2"/>
      <c r="AM9857" s="2"/>
      <c r="AN9857" s="22"/>
      <c r="AQ9857" s="1"/>
      <c r="AW9857" s="25"/>
      <c r="AX9857" s="3"/>
      <c r="BI9857" s="1"/>
      <c r="BJ9857" s="23"/>
      <c r="BK9857" s="23"/>
    </row>
    <row r="9858" spans="28:63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J9858" s="23"/>
      <c r="BK9858" s="23"/>
    </row>
    <row r="9859" spans="28:63" ht="16.5" customHeight="1" x14ac:dyDescent="0.3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J9859" s="23"/>
      <c r="BK9859" s="23"/>
    </row>
    <row r="9860" spans="28:63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2"/>
      <c r="BJ9860" s="23"/>
      <c r="BK9860" s="23"/>
    </row>
    <row r="9861" spans="28:63" ht="16.5" customHeight="1" x14ac:dyDescent="0.3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2"/>
      <c r="BK9861" s="23"/>
    </row>
    <row r="9862" spans="28:63" ht="16.5" customHeight="1" x14ac:dyDescent="0.3">
      <c r="AB9862" s="1"/>
      <c r="AC9862" s="1"/>
      <c r="AH9862" s="1"/>
      <c r="AI9862" s="1"/>
      <c r="AJ9862" s="1"/>
      <c r="AK9862" s="1"/>
      <c r="AL9862" s="2"/>
      <c r="AM9862" s="2"/>
      <c r="AN9862" s="22"/>
      <c r="AQ9862" s="1"/>
      <c r="AW9862" s="25"/>
      <c r="AX9862" s="2"/>
      <c r="BJ9862" s="23"/>
      <c r="BK9862" s="23"/>
    </row>
    <row r="9863" spans="28:63" ht="16.5" customHeight="1" x14ac:dyDescent="0.3">
      <c r="AB9863" s="1"/>
      <c r="AC9863" s="1"/>
      <c r="AH9863" s="1"/>
      <c r="AI9863" s="1"/>
      <c r="AJ9863" s="1"/>
      <c r="AK9863" s="1"/>
      <c r="AL9863" s="2"/>
      <c r="AM9863" s="2"/>
      <c r="AN9863" s="22"/>
      <c r="AQ9863" s="1"/>
      <c r="AW9863" s="25"/>
      <c r="AX9863" s="3"/>
      <c r="BK9863" s="23"/>
    </row>
    <row r="9864" spans="28:63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BK9864" s="23"/>
    </row>
    <row r="9865" spans="28:63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BK9865" s="23"/>
    </row>
    <row r="9866" spans="28:63" ht="16.5" customHeight="1" x14ac:dyDescent="0.3"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BJ9866" s="23"/>
      <c r="BK9866" s="23"/>
    </row>
    <row r="9867" spans="28:63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BJ9867" s="23"/>
      <c r="BK9867" s="23"/>
    </row>
    <row r="9868" spans="28:63" ht="16.5" customHeight="1" x14ac:dyDescent="0.3">
      <c r="AH9868" s="1"/>
      <c r="AI9868" s="1"/>
      <c r="AJ9868" s="1"/>
      <c r="AK9868" s="1"/>
      <c r="AL9868" s="2"/>
      <c r="AM9868" s="2"/>
      <c r="AN9868" s="22"/>
      <c r="AW9868" s="25"/>
      <c r="BJ9868" s="23"/>
      <c r="BK9868" s="23"/>
    </row>
    <row r="9869" spans="28:63" ht="16.5" customHeight="1" x14ac:dyDescent="0.3">
      <c r="AH9869" s="1"/>
      <c r="AI9869" s="1"/>
      <c r="AJ9869" s="1"/>
      <c r="AK9869" s="1"/>
      <c r="AL9869" s="2"/>
      <c r="AM9869" s="2"/>
      <c r="AN9869" s="22"/>
      <c r="BJ9869" s="23"/>
      <c r="BK9869" s="23"/>
    </row>
    <row r="9870" spans="28:63" ht="16.5" customHeight="1" x14ac:dyDescent="0.3">
      <c r="AB9870" s="1"/>
      <c r="AH9870" s="1"/>
      <c r="AI9870" s="1"/>
      <c r="AJ9870" s="1"/>
      <c r="AK9870" s="1"/>
      <c r="AL9870" s="2"/>
      <c r="AM9870" s="2"/>
      <c r="AN9870" s="22"/>
      <c r="BJ9870" s="23"/>
      <c r="BK9870" s="23"/>
    </row>
    <row r="9871" spans="28:63" ht="16.5" customHeight="1" x14ac:dyDescent="0.3">
      <c r="AB9871" s="1"/>
      <c r="AC9871" s="1"/>
      <c r="AH9871" s="1"/>
      <c r="AI9871" s="1"/>
      <c r="AJ9871" s="1"/>
      <c r="AK9871" s="1"/>
      <c r="AL9871" s="2"/>
      <c r="AM9871" s="2"/>
      <c r="AN9871" s="22"/>
      <c r="AQ9871" s="1"/>
      <c r="BI9871" s="1"/>
      <c r="BJ9871" s="23"/>
      <c r="BK9871" s="23"/>
    </row>
    <row r="9872" spans="28:63" ht="16.5" customHeight="1" x14ac:dyDescent="0.3">
      <c r="AC9872" s="1"/>
      <c r="AH9872" s="1"/>
      <c r="AI9872" s="1"/>
      <c r="AJ9872" s="1"/>
      <c r="AK9872" s="1"/>
      <c r="AL9872" s="2"/>
      <c r="AM9872" s="2"/>
      <c r="AN9872" s="22"/>
      <c r="AQ9872" s="1"/>
      <c r="BI9872" s="1"/>
      <c r="BJ9872" s="23"/>
      <c r="BK9872" s="23"/>
    </row>
    <row r="9873" spans="28:63" ht="16.5" customHeight="1" x14ac:dyDescent="0.3">
      <c r="AC9873" s="1"/>
      <c r="AH9873" s="1"/>
      <c r="AI9873" s="1"/>
      <c r="AJ9873" s="1"/>
      <c r="AK9873" s="1"/>
      <c r="AL9873" s="2"/>
      <c r="AM9873" s="2"/>
      <c r="AN9873" s="22"/>
      <c r="AQ9873" s="1"/>
      <c r="AW9873" s="25"/>
      <c r="BI9873" s="1"/>
      <c r="BJ9873" s="23"/>
      <c r="BK9873" s="23"/>
    </row>
    <row r="9874" spans="28:63" ht="16.5" customHeight="1" x14ac:dyDescent="0.3">
      <c r="AC9874" s="1"/>
      <c r="AH9874" s="1"/>
      <c r="AI9874" s="1"/>
      <c r="AJ9874" s="1"/>
      <c r="AK9874" s="1"/>
      <c r="AL9874" s="2"/>
      <c r="AM9874" s="2"/>
      <c r="AN9874" s="22"/>
      <c r="AQ9874" s="1"/>
      <c r="BI9874" s="1"/>
      <c r="BJ9874" s="23"/>
      <c r="BK9874" s="23"/>
    </row>
    <row r="9875" spans="28:63" ht="16.5" customHeight="1" x14ac:dyDescent="0.3">
      <c r="AH9875" s="1"/>
      <c r="AI9875" s="1"/>
      <c r="AJ9875" s="1"/>
      <c r="AK9875" s="1"/>
      <c r="AL9875" s="2"/>
      <c r="AM9875" s="2"/>
      <c r="AN9875" s="22"/>
      <c r="BJ9875" s="23"/>
      <c r="BK9875" s="23"/>
    </row>
    <row r="9876" spans="28:63" ht="16.5" customHeight="1" x14ac:dyDescent="0.3">
      <c r="AH9876" s="1"/>
      <c r="AI9876" s="1"/>
      <c r="AJ9876" s="1"/>
      <c r="AK9876" s="1"/>
      <c r="AL9876" s="2"/>
      <c r="AM9876" s="2"/>
      <c r="AN9876" s="22"/>
      <c r="BJ9876" s="23"/>
      <c r="BK9876" s="23"/>
    </row>
    <row r="9877" spans="28:63" ht="16.5" customHeight="1" x14ac:dyDescent="0.3">
      <c r="AB9877" s="1"/>
      <c r="AH9877" s="1"/>
      <c r="AI9877" s="1"/>
      <c r="AJ9877" s="1"/>
      <c r="AK9877" s="1"/>
      <c r="AL9877" s="2"/>
      <c r="AM9877" s="2"/>
      <c r="AN9877" s="22"/>
      <c r="AW9877" s="25"/>
      <c r="AX9877" s="3"/>
      <c r="BK9877" s="23"/>
    </row>
    <row r="9878" spans="28:63" ht="16.5" customHeight="1" x14ac:dyDescent="0.3">
      <c r="AB9878" s="1"/>
      <c r="AH9878" s="1"/>
      <c r="AI9878" s="1"/>
      <c r="AJ9878" s="1"/>
      <c r="AK9878" s="1"/>
      <c r="AL9878" s="2"/>
      <c r="AM9878" s="2"/>
      <c r="AN9878" s="22"/>
      <c r="AW9878" s="25"/>
      <c r="AX9878" s="3"/>
      <c r="BK9878" s="23"/>
    </row>
    <row r="9879" spans="28:63" ht="16.5" customHeight="1" x14ac:dyDescent="0.3">
      <c r="AB9879" s="1"/>
      <c r="AH9879" s="1"/>
      <c r="AI9879" s="1"/>
      <c r="AJ9879" s="1"/>
      <c r="AK9879" s="1"/>
      <c r="AL9879" s="2"/>
      <c r="AM9879" s="2"/>
      <c r="AN9879" s="22"/>
      <c r="AW9879" s="25"/>
      <c r="AX9879" s="3"/>
      <c r="BK9879" s="23"/>
    </row>
    <row r="9880" spans="28:63" ht="16.5" customHeight="1" x14ac:dyDescent="0.3">
      <c r="AB9880" s="1"/>
      <c r="AH9880" s="1"/>
      <c r="AI9880" s="1"/>
      <c r="AJ9880" s="1"/>
      <c r="AK9880" s="1"/>
      <c r="AL9880" s="2"/>
      <c r="AM9880" s="2"/>
      <c r="AN9880" s="22"/>
      <c r="AW9880" s="25"/>
      <c r="AX9880" s="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C9889" s="1"/>
      <c r="AH9889" s="1"/>
      <c r="AI9889" s="1"/>
      <c r="AJ9889" s="1"/>
      <c r="AK9889" s="1"/>
      <c r="AL9889" s="2"/>
      <c r="AM9889" s="2"/>
      <c r="AN9889" s="22"/>
      <c r="AQ9889" s="1"/>
      <c r="BI9889" s="1"/>
      <c r="BJ9889" s="23"/>
      <c r="BK9889" s="23"/>
    </row>
    <row r="9890" spans="28:63" ht="16.5" customHeight="1" x14ac:dyDescent="0.3">
      <c r="AH9890" s="1"/>
      <c r="AI9890" s="1"/>
      <c r="AJ9890" s="1"/>
      <c r="AK9890" s="1"/>
      <c r="AL9890" s="2"/>
      <c r="AM9890" s="2"/>
      <c r="AN9890" s="22"/>
      <c r="BJ9890" s="23"/>
      <c r="BK9890" s="23"/>
    </row>
    <row r="9891" spans="28:63" ht="16.5" customHeight="1" x14ac:dyDescent="0.3">
      <c r="AH9891" s="1"/>
      <c r="AI9891" s="1"/>
      <c r="AJ9891" s="1"/>
      <c r="AK9891" s="1"/>
      <c r="AL9891" s="2"/>
      <c r="AM9891" s="2"/>
      <c r="AN9891" s="22"/>
      <c r="BJ9891" s="23"/>
      <c r="BK9891" s="23"/>
    </row>
    <row r="9892" spans="28:63" ht="16.5" customHeight="1" x14ac:dyDescent="0.3">
      <c r="AH9892" s="1"/>
      <c r="AI9892" s="1"/>
      <c r="AJ9892" s="1"/>
      <c r="AK9892" s="1"/>
      <c r="AL9892" s="2"/>
      <c r="AM9892" s="2"/>
      <c r="AN9892" s="22"/>
      <c r="BJ9892" s="23"/>
      <c r="BK9892" s="23"/>
    </row>
    <row r="9893" spans="28:63" ht="16.5" customHeight="1" x14ac:dyDescent="0.3">
      <c r="AH9893" s="1"/>
      <c r="AI9893" s="1"/>
      <c r="AJ9893" s="1"/>
      <c r="AK9893" s="1"/>
      <c r="AL9893" s="2"/>
      <c r="AM9893" s="2"/>
      <c r="AN9893" s="22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J9897" s="23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J9898" s="23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J9899" s="23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B9913" s="1"/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B9930" s="1"/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B9945" s="1"/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B9946" s="1"/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B9957" s="1"/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B9958" s="1"/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B9959" s="1"/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C9964" s="1"/>
      <c r="AH9964" s="1"/>
      <c r="AI9964" s="1"/>
      <c r="AJ9964" s="1"/>
      <c r="AK9964" s="1"/>
      <c r="AL9964" s="2"/>
      <c r="AM9964" s="2"/>
      <c r="AN9964" s="22"/>
      <c r="AQ9964" s="1"/>
      <c r="AW9964" s="25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K9967" s="23"/>
    </row>
    <row r="9968" spans="28:63" ht="16.5" customHeight="1" x14ac:dyDescent="0.3">
      <c r="AH9968" s="1"/>
      <c r="AI9968" s="1"/>
      <c r="AJ9968" s="1"/>
      <c r="AK9968" s="1"/>
      <c r="AL9968" s="2"/>
      <c r="AM9968" s="2"/>
      <c r="AN9968" s="22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J10065" s="23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J10066" s="23"/>
      <c r="BK10066" s="23"/>
    </row>
    <row r="10067" spans="28:63" ht="16.5" customHeight="1" x14ac:dyDescent="0.3">
      <c r="AB10067" s="1"/>
      <c r="AH10067" s="1"/>
      <c r="AI10067" s="1"/>
      <c r="AJ10067" s="1"/>
      <c r="AK10067" s="1"/>
      <c r="AL10067" s="2"/>
      <c r="AM10067" s="2"/>
      <c r="AN10067" s="22"/>
      <c r="AW10067" s="25"/>
      <c r="AX10067" s="3"/>
      <c r="BK10067" s="23"/>
    </row>
    <row r="10068" spans="28:63" ht="16.5" customHeight="1" x14ac:dyDescent="0.3">
      <c r="AB10068" s="1"/>
      <c r="AH10068" s="1"/>
      <c r="AI10068" s="1"/>
      <c r="AJ10068" s="1"/>
      <c r="AK10068" s="1"/>
      <c r="AL10068" s="2"/>
      <c r="AM10068" s="2"/>
      <c r="AN10068" s="22"/>
      <c r="AW10068" s="25"/>
      <c r="AX10068" s="3"/>
      <c r="BK10068" s="23"/>
    </row>
    <row r="10069" spans="28:63" ht="16.5" customHeight="1" x14ac:dyDescent="0.3">
      <c r="AB10069" s="1"/>
      <c r="AH10069" s="1"/>
      <c r="AI10069" s="1"/>
      <c r="AJ10069" s="1"/>
      <c r="AK10069" s="1"/>
      <c r="AL10069" s="2"/>
      <c r="AM10069" s="2"/>
      <c r="AN10069" s="22"/>
      <c r="AW10069" s="25"/>
      <c r="AX10069" s="3"/>
      <c r="BK10069" s="23"/>
    </row>
    <row r="10070" spans="28:63" ht="16.5" customHeight="1" x14ac:dyDescent="0.3">
      <c r="AB10070" s="1"/>
      <c r="AH10070" s="1"/>
      <c r="AI10070" s="1"/>
      <c r="AJ10070" s="1"/>
      <c r="AK10070" s="1"/>
      <c r="AL10070" s="2"/>
      <c r="AM10070" s="2"/>
      <c r="AN10070" s="22"/>
      <c r="AW10070" s="25"/>
      <c r="AX10070" s="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H10072" s="1"/>
      <c r="AI10072" s="1"/>
      <c r="AJ10072" s="1"/>
      <c r="AK10072" s="1"/>
      <c r="AL10072" s="2"/>
      <c r="AM10072" s="2"/>
      <c r="AN10072" s="22"/>
      <c r="BK10072" s="23"/>
    </row>
    <row r="10073" spans="28:63" ht="16.5" customHeight="1" x14ac:dyDescent="0.3">
      <c r="AH10073" s="1"/>
      <c r="AI10073" s="1"/>
      <c r="AJ10073" s="1"/>
      <c r="AK10073" s="1"/>
      <c r="AL10073" s="2"/>
      <c r="AM10073" s="2"/>
      <c r="AN10073" s="22"/>
      <c r="BK10073" s="23"/>
    </row>
    <row r="10074" spans="28:63" ht="16.5" customHeight="1" x14ac:dyDescent="0.3">
      <c r="AH10074" s="1"/>
      <c r="AI10074" s="1"/>
      <c r="AJ10074" s="1"/>
      <c r="AK10074" s="1"/>
      <c r="AL10074" s="2"/>
      <c r="AM10074" s="2"/>
      <c r="AN10074" s="22"/>
      <c r="BK10074" s="23"/>
    </row>
    <row r="10075" spans="28:63" ht="16.5" customHeight="1" x14ac:dyDescent="0.3">
      <c r="AH10075" s="1"/>
      <c r="AI10075" s="1"/>
      <c r="AJ10075" s="1"/>
      <c r="AK10075" s="1"/>
      <c r="AL10075" s="2"/>
      <c r="AM10075" s="2"/>
      <c r="AN10075" s="22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B10134" s="1"/>
      <c r="AH10134" s="1"/>
      <c r="AI10134" s="1"/>
      <c r="AJ10134" s="1"/>
      <c r="AK10134" s="1"/>
      <c r="AL10134" s="2"/>
      <c r="AM10134" s="2"/>
      <c r="AN10134" s="22"/>
      <c r="AW10134" s="25"/>
      <c r="AX10134" s="3"/>
      <c r="BK10134" s="23"/>
    </row>
    <row r="10135" spans="28:63" ht="16.5" customHeight="1" x14ac:dyDescent="0.3">
      <c r="AB10135" s="1"/>
      <c r="AH10135" s="1"/>
      <c r="AI10135" s="1"/>
      <c r="AJ10135" s="1"/>
      <c r="AK10135" s="1"/>
      <c r="AL10135" s="2"/>
      <c r="AM10135" s="2"/>
      <c r="AN10135" s="22"/>
      <c r="AW10135" s="25"/>
      <c r="AX10135" s="3"/>
      <c r="BK10135" s="23"/>
    </row>
    <row r="10136" spans="28:63" ht="16.5" customHeight="1" x14ac:dyDescent="0.3">
      <c r="AB10136" s="1"/>
      <c r="AH10136" s="1"/>
      <c r="AI10136" s="1"/>
      <c r="AJ10136" s="1"/>
      <c r="AK10136" s="1"/>
      <c r="AL10136" s="2"/>
      <c r="AM10136" s="2"/>
      <c r="AN10136" s="22"/>
      <c r="AW10136" s="25"/>
      <c r="AX10136" s="3"/>
      <c r="BK10136" s="23"/>
    </row>
    <row r="10137" spans="28:63" ht="16.5" customHeight="1" x14ac:dyDescent="0.3">
      <c r="AB10137" s="1"/>
      <c r="AH10137" s="1"/>
      <c r="AI10137" s="1"/>
      <c r="AJ10137" s="1"/>
      <c r="AK10137" s="1"/>
      <c r="AL10137" s="2"/>
      <c r="AM10137" s="2"/>
      <c r="AN10137" s="22"/>
      <c r="AW10137" s="25"/>
      <c r="AX10137" s="3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C10144" s="1"/>
      <c r="AH10144" s="1"/>
      <c r="AI10144" s="1"/>
      <c r="AJ10144" s="1"/>
      <c r="AK10144" s="1"/>
      <c r="AL10144" s="2"/>
      <c r="AM10144" s="2"/>
      <c r="AN10144" s="22"/>
      <c r="AQ10144" s="1"/>
      <c r="AW10144" s="25"/>
      <c r="AX10144" s="2"/>
      <c r="BK10144" s="23"/>
    </row>
    <row r="10145" spans="28:63" ht="16.5" customHeight="1" x14ac:dyDescent="0.3">
      <c r="AB10145" s="1"/>
      <c r="AC10145" s="1"/>
      <c r="AH10145" s="1"/>
      <c r="AI10145" s="1"/>
      <c r="AJ10145" s="1"/>
      <c r="AK10145" s="1"/>
      <c r="AL10145" s="2"/>
      <c r="AM10145" s="2"/>
      <c r="AN10145" s="22"/>
      <c r="AQ10145" s="1"/>
      <c r="AW10145" s="25"/>
      <c r="AX10145" s="2"/>
      <c r="BK10145" s="23"/>
    </row>
    <row r="10146" spans="28:63" ht="16.5" customHeight="1" x14ac:dyDescent="0.3">
      <c r="AB10146" s="1"/>
      <c r="AC10146" s="1"/>
      <c r="AH10146" s="1"/>
      <c r="AI10146" s="1"/>
      <c r="AJ10146" s="1"/>
      <c r="AK10146" s="1"/>
      <c r="AL10146" s="2"/>
      <c r="AM10146" s="2"/>
      <c r="AN10146" s="22"/>
      <c r="AQ10146" s="1"/>
      <c r="AW10146" s="25"/>
      <c r="AX10146" s="2"/>
      <c r="BK10146" s="23"/>
    </row>
    <row r="10147" spans="28:63" ht="16.5" customHeight="1" x14ac:dyDescent="0.3">
      <c r="AB10147" s="1"/>
      <c r="AC10147" s="1"/>
      <c r="AH10147" s="1"/>
      <c r="AI10147" s="1"/>
      <c r="AJ10147" s="1"/>
      <c r="AK10147" s="1"/>
      <c r="AL10147" s="2"/>
      <c r="AM10147" s="2"/>
      <c r="AN10147" s="22"/>
      <c r="AQ10147" s="1"/>
      <c r="AW10147" s="25"/>
      <c r="AX10147" s="2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J10149" s="23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J10151" s="23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3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J10154" s="23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2"/>
      <c r="BJ10156" s="2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2"/>
      <c r="BI10157" s="1"/>
      <c r="BJ10157" s="2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I10159" s="1"/>
      <c r="BJ10159" s="23"/>
      <c r="BK10159" s="23"/>
    </row>
    <row r="10160" spans="28:63" ht="16.5" customHeight="1" x14ac:dyDescent="0.3"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J10161" s="23"/>
      <c r="BK10161" s="23"/>
    </row>
    <row r="10162" spans="28:63" ht="16.5" customHeight="1" x14ac:dyDescent="0.3"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I10162" s="1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J10164" s="23"/>
      <c r="BK10164" s="23"/>
    </row>
    <row r="10165" spans="28:63" ht="16.5" customHeight="1" x14ac:dyDescent="0.3"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K10165" s="23"/>
    </row>
    <row r="10166" spans="28:63" ht="16.5" customHeight="1" x14ac:dyDescent="0.3">
      <c r="AB10166" s="1"/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AX10167" s="2"/>
      <c r="BI10167" s="1"/>
      <c r="BJ10167" s="23"/>
      <c r="BK10167" s="23"/>
    </row>
    <row r="10168" spans="28:63" ht="16.5" customHeight="1" x14ac:dyDescent="0.3">
      <c r="AB10168" s="1"/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K10168" s="23"/>
    </row>
    <row r="10169" spans="28:63" ht="16.5" customHeight="1" x14ac:dyDescent="0.3">
      <c r="AB10169" s="1"/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J10169" s="23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I10170" s="1"/>
      <c r="BJ10170" s="23"/>
      <c r="BK10170" s="23"/>
    </row>
    <row r="10171" spans="28:63" ht="16.5" customHeight="1" x14ac:dyDescent="0.3">
      <c r="AB10171" s="1"/>
      <c r="AH10171" s="1"/>
      <c r="AI10171" s="1"/>
      <c r="AJ10171" s="1"/>
      <c r="AK10171" s="1"/>
      <c r="AL10171" s="2"/>
      <c r="AM10171" s="2"/>
      <c r="AN10171" s="22"/>
      <c r="AW10171" s="25"/>
      <c r="AX10171" s="2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I10172" s="1"/>
      <c r="BJ10172" s="23"/>
      <c r="BK10172" s="23"/>
    </row>
    <row r="10173" spans="28:63" ht="16.5" customHeight="1" x14ac:dyDescent="0.3">
      <c r="AB10173" s="1"/>
      <c r="AH10173" s="1"/>
      <c r="AI10173" s="1"/>
      <c r="AJ10173" s="1"/>
      <c r="AK10173" s="1"/>
      <c r="AL10173" s="2"/>
      <c r="AM10173" s="2"/>
      <c r="AN10173" s="22"/>
      <c r="AW10173" s="25"/>
      <c r="BJ10173" s="23"/>
      <c r="BK10173" s="23"/>
    </row>
    <row r="10174" spans="28:63" ht="16.5" customHeight="1" x14ac:dyDescent="0.3">
      <c r="AB10174" s="1"/>
      <c r="AH10174" s="1"/>
      <c r="AI10174" s="1"/>
      <c r="AJ10174" s="1"/>
      <c r="AK10174" s="1"/>
      <c r="AL10174" s="2"/>
      <c r="AM10174" s="2"/>
      <c r="AN10174" s="22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BJ10175" s="23"/>
      <c r="BK10175" s="23"/>
    </row>
    <row r="10176" spans="28:63" ht="16.5" customHeight="1" x14ac:dyDescent="0.3">
      <c r="AB10176" s="1"/>
      <c r="AH10176" s="1"/>
      <c r="AI10176" s="1"/>
      <c r="AJ10176" s="1"/>
      <c r="AK10176" s="1"/>
      <c r="AL10176" s="2"/>
      <c r="AM10176" s="2"/>
      <c r="AN10176" s="22"/>
      <c r="AW10176" s="25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AW10178" s="25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AW10181" s="25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BJ10182" s="23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AW10186" s="25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AW10189" s="25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AW10191" s="25"/>
      <c r="BK10191" s="23"/>
    </row>
    <row r="10192" spans="28:63" ht="16.5" customHeight="1" x14ac:dyDescent="0.3">
      <c r="AH10192" s="1"/>
      <c r="AI10192" s="1"/>
      <c r="AJ10192" s="1"/>
      <c r="AK10192" s="1"/>
      <c r="AL10192" s="2"/>
      <c r="AM10192" s="2"/>
      <c r="AN10192" s="22"/>
      <c r="BK10192" s="23"/>
    </row>
    <row r="10193" spans="34:63" ht="16.5" customHeight="1" x14ac:dyDescent="0.3">
      <c r="AH10193" s="1"/>
      <c r="AI10193" s="1"/>
      <c r="AJ10193" s="1"/>
      <c r="AK10193" s="1"/>
      <c r="AL10193" s="2"/>
      <c r="AM10193" s="2"/>
      <c r="AN10193" s="22"/>
      <c r="BK10193" s="23"/>
    </row>
    <row r="10194" spans="34:63" ht="16.5" customHeight="1" x14ac:dyDescent="0.3">
      <c r="AH10194" s="1"/>
      <c r="AI10194" s="1"/>
      <c r="AJ10194" s="1"/>
      <c r="AK10194" s="1"/>
      <c r="AL10194" s="2"/>
      <c r="AM10194" s="2"/>
      <c r="AN10194" s="22"/>
      <c r="BK10194" s="23"/>
    </row>
    <row r="10195" spans="34:63" ht="16.5" customHeight="1" x14ac:dyDescent="0.3">
      <c r="AH10195" s="1"/>
      <c r="AI10195" s="1"/>
      <c r="AJ10195" s="1"/>
      <c r="AK10195" s="1"/>
      <c r="AL10195" s="2"/>
      <c r="AM10195" s="2"/>
      <c r="AN10195" s="22"/>
      <c r="BK10195" s="23"/>
    </row>
    <row r="10196" spans="34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34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34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34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34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34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34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34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34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34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34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34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34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C10252" s="1"/>
      <c r="AH10252" s="1"/>
      <c r="AI10252" s="1"/>
      <c r="AJ10252" s="1"/>
      <c r="AK10252" s="1"/>
      <c r="AL10252" s="2"/>
      <c r="AM10252" s="2"/>
      <c r="AN10252" s="22"/>
      <c r="AQ10252" s="1"/>
      <c r="AW10252" s="25"/>
      <c r="AX10252" s="2"/>
      <c r="BK10252" s="23"/>
    </row>
    <row r="10253" spans="29:63" ht="16.5" customHeight="1" x14ac:dyDescent="0.3">
      <c r="AC10253" s="1"/>
      <c r="AH10253" s="1"/>
      <c r="AI10253" s="1"/>
      <c r="AJ10253" s="1"/>
      <c r="AK10253" s="1"/>
      <c r="AL10253" s="2"/>
      <c r="AM10253" s="2"/>
      <c r="AN10253" s="22"/>
      <c r="AQ10253" s="1"/>
      <c r="AW10253" s="25"/>
      <c r="AX10253" s="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H10255" s="1"/>
      <c r="AI10255" s="1"/>
      <c r="AJ10255" s="1"/>
      <c r="AK10255" s="1"/>
      <c r="AL10255" s="2"/>
      <c r="AM10255" s="2"/>
      <c r="AN10255" s="22"/>
      <c r="BK10255" s="23"/>
    </row>
    <row r="10256" spans="29:63" ht="16.5" customHeight="1" x14ac:dyDescent="0.3">
      <c r="AH10256" s="1"/>
      <c r="AI10256" s="1"/>
      <c r="AJ10256" s="1"/>
      <c r="AK10256" s="1"/>
      <c r="AL10256" s="2"/>
      <c r="AM10256" s="2"/>
      <c r="AN10256" s="22"/>
      <c r="BK10256" s="23"/>
    </row>
    <row r="10257" spans="34:63" ht="16.5" customHeight="1" x14ac:dyDescent="0.3">
      <c r="AH10257" s="1"/>
      <c r="AI10257" s="1"/>
      <c r="AJ10257" s="1"/>
      <c r="AK10257" s="1"/>
      <c r="AL10257" s="2"/>
      <c r="AM10257" s="2"/>
      <c r="AN10257" s="22"/>
      <c r="BK10257" s="23"/>
    </row>
    <row r="10258" spans="34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34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34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34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34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34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34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34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34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34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34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34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34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34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34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28:69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28:69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28:69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28:69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28:69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28:69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28:69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28:69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28:69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28:69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28:69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28:69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28:69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28:69" ht="16.5" customHeight="1" x14ac:dyDescent="0.3">
      <c r="AC10334" s="1"/>
      <c r="AH10334" s="1"/>
      <c r="AI10334" s="1"/>
      <c r="AJ10334" s="1"/>
      <c r="AK10334" s="1"/>
      <c r="AL10334" s="2"/>
      <c r="AM10334" s="2"/>
      <c r="AN10334" s="22"/>
      <c r="AQ10334" s="1"/>
      <c r="AW10334" s="25"/>
      <c r="AX10334" s="2"/>
      <c r="BK10334" s="23"/>
    </row>
    <row r="10335" spans="28:69" ht="16.5" customHeight="1" x14ac:dyDescent="0.3">
      <c r="AB10335" s="1"/>
      <c r="AH10335" s="1"/>
      <c r="AI10335" s="1"/>
      <c r="AJ10335" s="1"/>
      <c r="AK10335" s="1"/>
      <c r="AL10335" s="2"/>
      <c r="AM10335" s="2"/>
      <c r="AN10335" s="22"/>
      <c r="AW10335" s="25"/>
      <c r="BK10335" s="23"/>
      <c r="BQ10335" s="25"/>
    </row>
    <row r="10336" spans="28:69" ht="16.5" customHeight="1" x14ac:dyDescent="0.3">
      <c r="AB10336" s="1"/>
      <c r="AH10336" s="1"/>
      <c r="AI10336" s="1"/>
      <c r="AJ10336" s="1"/>
      <c r="AK10336" s="1"/>
      <c r="AL10336" s="2"/>
      <c r="AM10336" s="2"/>
      <c r="AN10336" s="22"/>
      <c r="AW10336" s="25"/>
      <c r="BK10336" s="23"/>
    </row>
    <row r="10337" spans="28:63" ht="16.5" customHeight="1" x14ac:dyDescent="0.3">
      <c r="AC10337" s="1"/>
      <c r="AH10337" s="1"/>
      <c r="AI10337" s="1"/>
      <c r="AJ10337" s="1"/>
      <c r="AK10337" s="1"/>
      <c r="AL10337" s="2"/>
      <c r="AM10337" s="2"/>
      <c r="AN10337" s="22"/>
      <c r="AQ10337" s="1"/>
      <c r="AW10337" s="25"/>
      <c r="BK10337" s="23"/>
    </row>
    <row r="10338" spans="28:63" ht="16.5" customHeight="1" x14ac:dyDescent="0.3">
      <c r="AC10338" s="1"/>
      <c r="AH10338" s="1"/>
      <c r="AI10338" s="1"/>
      <c r="AJ10338" s="1"/>
      <c r="AK10338" s="1"/>
      <c r="AL10338" s="2"/>
      <c r="AM10338" s="2"/>
      <c r="AN10338" s="22"/>
      <c r="AQ10338" s="1"/>
      <c r="AW10338" s="25"/>
      <c r="BK10338" s="23"/>
    </row>
    <row r="10339" spans="28:63" ht="16.5" customHeight="1" x14ac:dyDescent="0.3">
      <c r="AH10339" s="1"/>
      <c r="AI10339" s="1"/>
      <c r="AJ10339" s="1"/>
      <c r="AK10339" s="1"/>
      <c r="AL10339" s="2"/>
      <c r="AM10339" s="2"/>
      <c r="AN10339" s="22"/>
      <c r="BK10339" s="23"/>
    </row>
    <row r="10340" spans="28:63" ht="16.5" customHeight="1" x14ac:dyDescent="0.3">
      <c r="AB10340" s="1"/>
      <c r="AH10340" s="1"/>
      <c r="AI10340" s="1"/>
      <c r="AJ10340" s="1"/>
      <c r="AK10340" s="1"/>
      <c r="AL10340" s="2"/>
      <c r="AM10340" s="2"/>
      <c r="AN10340" s="22"/>
      <c r="BK10340" s="23"/>
    </row>
    <row r="10341" spans="28:63" ht="16.5" customHeight="1" x14ac:dyDescent="0.3">
      <c r="AB10341" s="1"/>
      <c r="AH10341" s="1"/>
      <c r="AI10341" s="1"/>
      <c r="AJ10341" s="1"/>
      <c r="AK10341" s="1"/>
      <c r="AL10341" s="2"/>
      <c r="AM10341" s="2"/>
      <c r="AN10341" s="22"/>
      <c r="BK10341" s="23"/>
    </row>
    <row r="10342" spans="28:63" ht="16.5" customHeight="1" x14ac:dyDescent="0.3">
      <c r="AH10342" s="1"/>
      <c r="AI10342" s="1"/>
      <c r="AJ10342" s="1"/>
      <c r="AK10342" s="1"/>
      <c r="AL10342" s="2"/>
      <c r="AM10342" s="2"/>
      <c r="AN10342" s="22"/>
      <c r="BK10342" s="23"/>
    </row>
    <row r="10343" spans="28:63" ht="16.5" customHeight="1" x14ac:dyDescent="0.3">
      <c r="AH10343" s="1"/>
      <c r="AI10343" s="1"/>
      <c r="AJ10343" s="1"/>
      <c r="AK10343" s="1"/>
      <c r="AL10343" s="2"/>
      <c r="AM10343" s="2"/>
      <c r="AN10343" s="22"/>
      <c r="BK10343" s="23"/>
    </row>
    <row r="10344" spans="28:63" ht="16.5" customHeight="1" x14ac:dyDescent="0.3">
      <c r="AH10344" s="1"/>
      <c r="AI10344" s="1"/>
      <c r="AJ10344" s="1"/>
      <c r="AK10344" s="1"/>
      <c r="AL10344" s="2"/>
      <c r="AM10344" s="2"/>
      <c r="AN10344" s="22"/>
      <c r="BK10344" s="23"/>
    </row>
    <row r="10345" spans="28:63" ht="16.5" customHeight="1" x14ac:dyDescent="0.3">
      <c r="AH10345" s="1"/>
      <c r="AI10345" s="1"/>
      <c r="AJ10345" s="1"/>
      <c r="AK10345" s="1"/>
      <c r="AL10345" s="2"/>
      <c r="AM10345" s="2"/>
      <c r="AN10345" s="22"/>
      <c r="BK10345" s="23"/>
    </row>
    <row r="10346" spans="28:63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3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3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3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3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3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3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J10366" s="23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J10367" s="23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J10368" s="23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J10369" s="23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B10372" s="1"/>
      <c r="AH10372" s="1"/>
      <c r="AI10372" s="1"/>
      <c r="AJ10372" s="1"/>
      <c r="AK10372" s="1"/>
      <c r="AL10372" s="2"/>
      <c r="AM10372" s="2"/>
      <c r="AN10372" s="22"/>
      <c r="AW10372" s="25"/>
      <c r="AX10372" s="3"/>
      <c r="BJ10372" s="23"/>
      <c r="BK10372" s="23"/>
    </row>
    <row r="10373" spans="28:63" ht="16.5" customHeight="1" x14ac:dyDescent="0.3">
      <c r="AB10373" s="1"/>
      <c r="AH10373" s="1"/>
      <c r="AI10373" s="1"/>
      <c r="AJ10373" s="1"/>
      <c r="AK10373" s="1"/>
      <c r="AL10373" s="2"/>
      <c r="AM10373" s="2"/>
      <c r="AN10373" s="22"/>
      <c r="AW10373" s="25"/>
      <c r="AX10373" s="3"/>
      <c r="BJ10373" s="23"/>
      <c r="BK10373" s="23"/>
    </row>
    <row r="10374" spans="28:63" ht="16.5" customHeight="1" x14ac:dyDescent="0.3">
      <c r="AB10374" s="1"/>
      <c r="AH10374" s="1"/>
      <c r="AI10374" s="1"/>
      <c r="AJ10374" s="1"/>
      <c r="AK10374" s="1"/>
      <c r="AL10374" s="2"/>
      <c r="AM10374" s="2"/>
      <c r="AN10374" s="22"/>
      <c r="AW10374" s="25"/>
      <c r="AX10374" s="3"/>
      <c r="BJ10374" s="23"/>
      <c r="BK10374" s="23"/>
    </row>
    <row r="10375" spans="28:63" ht="16.5" customHeight="1" x14ac:dyDescent="0.3">
      <c r="AB10375" s="1"/>
      <c r="AH10375" s="1"/>
      <c r="AI10375" s="1"/>
      <c r="AJ10375" s="1"/>
      <c r="AK10375" s="1"/>
      <c r="AL10375" s="2"/>
      <c r="AM10375" s="2"/>
      <c r="AN10375" s="22"/>
      <c r="AW10375" s="25"/>
      <c r="AX10375" s="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J10379" s="2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H10392" s="1"/>
      <c r="AI10392" s="1"/>
      <c r="AJ10392" s="1"/>
      <c r="AK10392" s="1"/>
      <c r="AL10392" s="2"/>
      <c r="AM10392" s="2"/>
      <c r="AN10392" s="22"/>
      <c r="BK10392" s="23"/>
    </row>
    <row r="10393" spans="28:63" ht="16.5" customHeight="1" x14ac:dyDescent="0.3">
      <c r="AH10393" s="1"/>
      <c r="AI10393" s="1"/>
      <c r="AJ10393" s="1"/>
      <c r="AK10393" s="1"/>
      <c r="AL10393" s="2"/>
      <c r="AM10393" s="2"/>
      <c r="AN10393" s="22"/>
      <c r="BK10393" s="23"/>
    </row>
    <row r="10394" spans="28:63" ht="16.5" customHeight="1" x14ac:dyDescent="0.3">
      <c r="AH10394" s="1"/>
      <c r="AI10394" s="1"/>
      <c r="AJ10394" s="1"/>
      <c r="AK10394" s="1"/>
      <c r="AL10394" s="2"/>
      <c r="AM10394" s="2"/>
      <c r="AN10394" s="22"/>
      <c r="BK10394" s="23"/>
    </row>
    <row r="10395" spans="28:63" ht="16.5" customHeight="1" x14ac:dyDescent="0.3">
      <c r="AH10395" s="1"/>
      <c r="AI10395" s="1"/>
      <c r="AJ10395" s="1"/>
      <c r="AK10395" s="1"/>
      <c r="AL10395" s="2"/>
      <c r="AM10395" s="2"/>
      <c r="AN10395" s="22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B10441" s="1"/>
      <c r="AH10441" s="1"/>
      <c r="AI10441" s="1"/>
      <c r="AJ10441" s="1"/>
      <c r="AK10441" s="1"/>
      <c r="AL10441" s="2"/>
      <c r="AM10441" s="2"/>
      <c r="AN10441" s="22"/>
      <c r="AW10441" s="25"/>
      <c r="BK10441" s="23"/>
    </row>
    <row r="10442" spans="28:63" ht="16.5" customHeight="1" x14ac:dyDescent="0.3">
      <c r="AB10442" s="1"/>
      <c r="AH10442" s="1"/>
      <c r="AI10442" s="1"/>
      <c r="AJ10442" s="1"/>
      <c r="AK10442" s="1"/>
      <c r="AL10442" s="2"/>
      <c r="AM10442" s="2"/>
      <c r="AN10442" s="22"/>
      <c r="AW10442" s="25"/>
      <c r="BK10442" s="23"/>
    </row>
    <row r="10443" spans="28:63" ht="16.5" customHeight="1" x14ac:dyDescent="0.3">
      <c r="AB10443" s="1"/>
      <c r="AH10443" s="1"/>
      <c r="AI10443" s="1"/>
      <c r="AJ10443" s="1"/>
      <c r="AK10443" s="1"/>
      <c r="AL10443" s="2"/>
      <c r="AM10443" s="2"/>
      <c r="AN10443" s="22"/>
      <c r="AW10443" s="25"/>
      <c r="BK10443" s="23"/>
    </row>
    <row r="10444" spans="28:63" ht="16.5" customHeight="1" x14ac:dyDescent="0.3">
      <c r="AB10444" s="1"/>
      <c r="AH10444" s="1"/>
      <c r="AI10444" s="1"/>
      <c r="AJ10444" s="1"/>
      <c r="AK10444" s="1"/>
      <c r="AL10444" s="2"/>
      <c r="AM10444" s="2"/>
      <c r="AN10444" s="22"/>
      <c r="AW10444" s="25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AX10445" s="2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BJ10446" s="23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BJ10447" s="23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BJ10448" s="23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BJ10449" s="23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H10456" s="1"/>
      <c r="AI10456" s="1"/>
      <c r="AJ10456" s="1"/>
      <c r="AK10456" s="1"/>
      <c r="AL10456" s="2"/>
      <c r="AM10456" s="2"/>
      <c r="AN10456" s="22"/>
      <c r="AW10456" s="25"/>
      <c r="BJ10456" s="23"/>
      <c r="BK10456" s="23"/>
    </row>
    <row r="10457" spans="28:69" ht="16.5" customHeight="1" x14ac:dyDescent="0.3">
      <c r="AH10457" s="1"/>
      <c r="AI10457" s="1"/>
      <c r="AJ10457" s="1"/>
      <c r="AK10457" s="1"/>
      <c r="AL10457" s="2"/>
      <c r="AM10457" s="2"/>
      <c r="AN10457" s="22"/>
      <c r="AW10457" s="25"/>
      <c r="BJ10457" s="23"/>
      <c r="BK10457" s="23"/>
    </row>
    <row r="10458" spans="28:69" ht="16.5" customHeight="1" x14ac:dyDescent="0.3">
      <c r="AH10458" s="1"/>
      <c r="AI10458" s="1"/>
      <c r="AJ10458" s="1"/>
      <c r="AK10458" s="1"/>
      <c r="AL10458" s="2"/>
      <c r="AM10458" s="2"/>
      <c r="AN10458" s="22"/>
      <c r="BK10458" s="23"/>
      <c r="BQ10458" s="25"/>
    </row>
    <row r="10459" spans="28:69" ht="16.5" customHeight="1" x14ac:dyDescent="0.3">
      <c r="AB10459" s="1"/>
      <c r="AH10459" s="1"/>
      <c r="AI10459" s="1"/>
      <c r="AJ10459" s="1"/>
      <c r="AK10459" s="1"/>
      <c r="AL10459" s="2"/>
      <c r="AM10459" s="2"/>
      <c r="AN10459" s="22"/>
      <c r="BK10459" s="23"/>
    </row>
    <row r="10460" spans="28:69" ht="16.5" customHeight="1" x14ac:dyDescent="0.3">
      <c r="AB10460" s="1"/>
      <c r="AH10460" s="1"/>
      <c r="AI10460" s="1"/>
      <c r="AJ10460" s="1"/>
      <c r="AK10460" s="1"/>
      <c r="AL10460" s="2"/>
      <c r="AM10460" s="2"/>
      <c r="AN10460" s="22"/>
      <c r="BK10460" s="23"/>
    </row>
    <row r="10461" spans="28:69" ht="16.5" customHeight="1" x14ac:dyDescent="0.3">
      <c r="AB10461" s="1"/>
      <c r="AH10461" s="1"/>
      <c r="AI10461" s="1"/>
      <c r="AJ10461" s="1"/>
      <c r="AK10461" s="1"/>
      <c r="AL10461" s="2"/>
      <c r="AM10461" s="2"/>
      <c r="AN10461" s="22"/>
      <c r="BK10461" s="23"/>
    </row>
    <row r="10462" spans="28:69" ht="16.5" customHeight="1" x14ac:dyDescent="0.3">
      <c r="AB10462" s="1"/>
      <c r="AH10462" s="1"/>
      <c r="AI10462" s="1"/>
      <c r="AJ10462" s="1"/>
      <c r="AK10462" s="1"/>
      <c r="AL10462" s="2"/>
      <c r="AM10462" s="2"/>
      <c r="AN10462" s="22"/>
      <c r="BK10462" s="23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AW10464" s="25"/>
      <c r="AX10464" s="3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AW10465" s="25"/>
      <c r="AX10465" s="3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AW10466" s="25"/>
      <c r="AX10466" s="3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AW10467" s="25"/>
      <c r="AX10467" s="3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BK10470" s="23"/>
    </row>
    <row r="10471" spans="28:63" ht="16.5" customHeight="1" x14ac:dyDescent="0.3">
      <c r="AH10471" s="1"/>
      <c r="AI10471" s="1"/>
      <c r="AJ10471" s="1"/>
      <c r="AK10471" s="1"/>
      <c r="AL10471" s="2"/>
      <c r="AM10471" s="2"/>
      <c r="AN10471" s="22"/>
      <c r="BK10471" s="23"/>
    </row>
    <row r="10472" spans="28:63" ht="16.5" customHeight="1" x14ac:dyDescent="0.3">
      <c r="AH10472" s="1"/>
      <c r="AI10472" s="1"/>
      <c r="AJ10472" s="1"/>
      <c r="AK10472" s="1"/>
      <c r="AL10472" s="2"/>
      <c r="AM10472" s="2"/>
      <c r="AN10472" s="22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BK10473" s="23"/>
    </row>
    <row r="10474" spans="28:63" ht="16.5" customHeight="1" x14ac:dyDescent="0.3">
      <c r="AC10474" s="1"/>
      <c r="AH10474" s="1"/>
      <c r="AI10474" s="1"/>
      <c r="AJ10474" s="1"/>
      <c r="AK10474" s="1"/>
      <c r="AL10474" s="2"/>
      <c r="AM10474" s="2"/>
      <c r="AN10474" s="22"/>
      <c r="AQ10474" s="1"/>
      <c r="AW10474" s="25"/>
      <c r="BK10474" s="23"/>
    </row>
    <row r="10475" spans="28:63" ht="16.5" customHeight="1" x14ac:dyDescent="0.3">
      <c r="AC10475" s="1"/>
      <c r="AH10475" s="1"/>
      <c r="AI10475" s="1"/>
      <c r="AJ10475" s="1"/>
      <c r="AK10475" s="1"/>
      <c r="AL10475" s="2"/>
      <c r="AM10475" s="2"/>
      <c r="AN10475" s="22"/>
      <c r="AQ10475" s="1"/>
      <c r="AW10475" s="25"/>
      <c r="BK10475" s="23"/>
    </row>
    <row r="10476" spans="28:63" ht="16.5" customHeight="1" x14ac:dyDescent="0.3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 x14ac:dyDescent="0.3">
      <c r="AH10477" s="1"/>
      <c r="AI10477" s="1"/>
      <c r="AJ10477" s="1"/>
      <c r="AK10477" s="1"/>
      <c r="AL10477" s="2"/>
      <c r="AM10477" s="2"/>
      <c r="AN10477" s="22"/>
      <c r="BK10477" s="23"/>
    </row>
    <row r="10478" spans="28:63" ht="16.5" customHeight="1" x14ac:dyDescent="0.3">
      <c r="AH10478" s="1"/>
      <c r="AI10478" s="1"/>
      <c r="AJ10478" s="1"/>
      <c r="AK10478" s="1"/>
      <c r="AL10478" s="2"/>
      <c r="AM10478" s="2"/>
      <c r="AN10478" s="22"/>
      <c r="BK10478" s="23"/>
    </row>
    <row r="10479" spans="28:63" ht="16.5" customHeight="1" x14ac:dyDescent="0.3">
      <c r="AH10479" s="1"/>
      <c r="AI10479" s="1"/>
      <c r="AJ10479" s="1"/>
      <c r="AK10479" s="1"/>
      <c r="AL10479" s="2"/>
      <c r="AM10479" s="2"/>
      <c r="AN10479" s="22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C10553" s="1"/>
      <c r="AH10553" s="1"/>
      <c r="AI10553" s="1"/>
      <c r="AJ10553" s="1"/>
      <c r="AK10553" s="1"/>
      <c r="AL10553" s="2"/>
      <c r="AM10553" s="2"/>
      <c r="AN10553" s="22"/>
      <c r="AQ10553" s="1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H10557" s="1"/>
      <c r="AI10557" s="1"/>
      <c r="AJ10557" s="1"/>
      <c r="AK10557" s="1"/>
      <c r="AL10557" s="2"/>
      <c r="AM10557" s="2"/>
      <c r="AN10557" s="22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B10577" s="1"/>
      <c r="AH10577" s="1"/>
      <c r="AI10577" s="1"/>
      <c r="AJ10577" s="1"/>
      <c r="AK10577" s="1"/>
      <c r="AL10577" s="2"/>
      <c r="AM10577" s="2"/>
      <c r="AN10577" s="22"/>
      <c r="AW10577" s="25"/>
      <c r="AX10577" s="2"/>
      <c r="BK10577" s="23"/>
    </row>
    <row r="10578" spans="28:63" ht="16.5" customHeight="1" x14ac:dyDescent="0.3">
      <c r="AB10578" s="1"/>
      <c r="AC10578" s="1"/>
      <c r="AH10578" s="1"/>
      <c r="AI10578" s="1"/>
      <c r="AJ10578" s="1"/>
      <c r="AK10578" s="1"/>
      <c r="AL10578" s="2"/>
      <c r="AM10578" s="2"/>
      <c r="AN10578" s="22"/>
      <c r="AQ10578" s="1"/>
      <c r="BK10578" s="23"/>
    </row>
    <row r="10579" spans="28:63" ht="16.5" customHeight="1" x14ac:dyDescent="0.3">
      <c r="AB10579" s="1"/>
      <c r="AC10579" s="1"/>
      <c r="AH10579" s="1"/>
      <c r="AI10579" s="1"/>
      <c r="AJ10579" s="1"/>
      <c r="AK10579" s="1"/>
      <c r="AL10579" s="2"/>
      <c r="AM10579" s="2"/>
      <c r="AN10579" s="22"/>
      <c r="AQ10579" s="1"/>
      <c r="BK10579" s="23"/>
    </row>
    <row r="10580" spans="28:63" ht="16.5" customHeight="1" x14ac:dyDescent="0.3">
      <c r="AB10580" s="1"/>
      <c r="AH10580" s="1"/>
      <c r="AI10580" s="1"/>
      <c r="AJ10580" s="1"/>
      <c r="AK10580" s="1"/>
      <c r="AL10580" s="2"/>
      <c r="AM10580" s="2"/>
      <c r="AN10580" s="22"/>
      <c r="AW10580" s="25"/>
      <c r="AX10580" s="3"/>
      <c r="BK10580" s="23"/>
    </row>
    <row r="10581" spans="28:63" ht="16.5" customHeight="1" x14ac:dyDescent="0.3">
      <c r="AB10581" s="1"/>
      <c r="AH10581" s="1"/>
      <c r="AI10581" s="1"/>
      <c r="AJ10581" s="1"/>
      <c r="AK10581" s="1"/>
      <c r="AL10581" s="2"/>
      <c r="AM10581" s="2"/>
      <c r="AN10581" s="22"/>
      <c r="AW10581" s="25"/>
      <c r="AX10581" s="3"/>
      <c r="BK10581" s="23"/>
    </row>
    <row r="10582" spans="28:63" ht="16.5" customHeight="1" x14ac:dyDescent="0.3">
      <c r="AB10582" s="1"/>
      <c r="AH10582" s="1"/>
      <c r="AI10582" s="1"/>
      <c r="AJ10582" s="1"/>
      <c r="AK10582" s="1"/>
      <c r="AL10582" s="2"/>
      <c r="AM10582" s="2"/>
      <c r="AN10582" s="22"/>
      <c r="AW10582" s="25"/>
      <c r="AX10582" s="3"/>
      <c r="BK10582" s="23"/>
    </row>
    <row r="10583" spans="28:63" ht="16.5" customHeight="1" x14ac:dyDescent="0.3">
      <c r="AB10583" s="1"/>
      <c r="AH10583" s="1"/>
      <c r="AI10583" s="1"/>
      <c r="AJ10583" s="1"/>
      <c r="AK10583" s="1"/>
      <c r="AL10583" s="2"/>
      <c r="AM10583" s="2"/>
      <c r="AN10583" s="22"/>
      <c r="AW10583" s="25"/>
      <c r="AX10583" s="3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H10587" s="1"/>
      <c r="AI10587" s="1"/>
      <c r="AJ10587" s="1"/>
      <c r="AK10587" s="1"/>
      <c r="AL10587" s="2"/>
      <c r="AM10587" s="2"/>
      <c r="AN10587" s="22"/>
      <c r="AW10587" s="25"/>
      <c r="BK10587" s="23"/>
    </row>
    <row r="10588" spans="28:63" ht="16.5" customHeight="1" x14ac:dyDescent="0.3">
      <c r="AH10588" s="1"/>
      <c r="AI10588" s="1"/>
      <c r="AJ10588" s="1"/>
      <c r="AK10588" s="1"/>
      <c r="AL10588" s="2"/>
      <c r="AM10588" s="2"/>
      <c r="AN10588" s="22"/>
      <c r="AW10588" s="25"/>
      <c r="BK10588" s="23"/>
    </row>
    <row r="10589" spans="28:63" ht="16.5" customHeight="1" x14ac:dyDescent="0.3">
      <c r="AH10589" s="1"/>
      <c r="AI10589" s="1"/>
      <c r="AJ10589" s="1"/>
      <c r="AK10589" s="1"/>
      <c r="AL10589" s="2"/>
      <c r="AM10589" s="2"/>
      <c r="AN10589" s="22"/>
      <c r="AW10589" s="25"/>
      <c r="BK10589" s="23"/>
    </row>
    <row r="10590" spans="28:63" ht="16.5" customHeight="1" x14ac:dyDescent="0.3">
      <c r="AH10590" s="1"/>
      <c r="AI10590" s="1"/>
      <c r="AJ10590" s="1"/>
      <c r="AK10590" s="1"/>
      <c r="AL10590" s="2"/>
      <c r="AM10590" s="2"/>
      <c r="AN10590" s="22"/>
      <c r="BK10590" s="23"/>
    </row>
    <row r="10591" spans="28:63" ht="16.5" customHeight="1" x14ac:dyDescent="0.3">
      <c r="AC10591" s="1"/>
      <c r="AH10591" s="1"/>
      <c r="AI10591" s="1"/>
      <c r="AJ10591" s="1"/>
      <c r="AK10591" s="1"/>
      <c r="AL10591" s="2"/>
      <c r="AM10591" s="2"/>
      <c r="AN10591" s="22"/>
      <c r="AQ10591" s="1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BK10592" s="23"/>
    </row>
    <row r="10593" spans="28:70" ht="16.5" customHeight="1" x14ac:dyDescent="0.3">
      <c r="AC10593" s="1"/>
      <c r="AH10593" s="1"/>
      <c r="AI10593" s="1"/>
      <c r="AJ10593" s="1"/>
      <c r="AK10593" s="1"/>
      <c r="AL10593" s="2"/>
      <c r="AM10593" s="2"/>
      <c r="AN10593" s="22"/>
      <c r="AQ10593" s="1"/>
      <c r="BJ10593" s="23"/>
      <c r="BK10593" s="23"/>
      <c r="BR10593" s="2"/>
    </row>
    <row r="10594" spans="28:70" ht="16.5" customHeight="1" x14ac:dyDescent="0.3">
      <c r="AB10594" s="1"/>
      <c r="AC10594" s="1"/>
      <c r="AH10594" s="1"/>
      <c r="AI10594" s="1"/>
      <c r="AJ10594" s="1"/>
      <c r="AK10594" s="1"/>
      <c r="AL10594" s="2"/>
      <c r="AM10594" s="2"/>
      <c r="AN10594" s="22"/>
      <c r="AQ10594" s="1"/>
      <c r="AW10594" s="25"/>
      <c r="BJ10594" s="23"/>
      <c r="BK10594" s="23"/>
      <c r="BM10594" s="2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AW10595" s="25"/>
      <c r="BJ10595" s="23"/>
      <c r="BK10595" s="23"/>
      <c r="BM10595" s="2"/>
    </row>
    <row r="10596" spans="28:70" ht="16.5" customHeight="1" x14ac:dyDescent="0.3">
      <c r="AB10596" s="1"/>
      <c r="AH10596" s="1"/>
      <c r="AI10596" s="1"/>
      <c r="AJ10596" s="1"/>
      <c r="AK10596" s="1"/>
      <c r="AL10596" s="2"/>
      <c r="AM10596" s="2"/>
      <c r="AN10596" s="22"/>
      <c r="AW10596" s="25"/>
      <c r="BJ10596" s="23"/>
      <c r="BK10596" s="23"/>
      <c r="BM10596" s="2"/>
    </row>
    <row r="10597" spans="28:70" ht="16.5" customHeight="1" x14ac:dyDescent="0.3">
      <c r="AB10597" s="1"/>
      <c r="AH10597" s="1"/>
      <c r="AI10597" s="1"/>
      <c r="AJ10597" s="1"/>
      <c r="AK10597" s="1"/>
      <c r="AL10597" s="2"/>
      <c r="AM10597" s="2"/>
      <c r="AN10597" s="22"/>
      <c r="AW10597" s="25"/>
      <c r="BJ10597" s="23"/>
      <c r="BK10597" s="23"/>
      <c r="BM10597" s="2"/>
    </row>
    <row r="10598" spans="28:70" ht="16.5" customHeight="1" x14ac:dyDescent="0.3">
      <c r="AB10598" s="1"/>
      <c r="AH10598" s="1"/>
      <c r="AI10598" s="1"/>
      <c r="AJ10598" s="1"/>
      <c r="AK10598" s="1"/>
      <c r="AL10598" s="2"/>
      <c r="AM10598" s="2"/>
      <c r="AN10598" s="22"/>
      <c r="AW10598" s="25"/>
      <c r="BJ10598" s="23"/>
      <c r="BK10598" s="23"/>
      <c r="BM10598" s="2"/>
    </row>
    <row r="10599" spans="28:70" ht="16.5" customHeight="1" x14ac:dyDescent="0.3">
      <c r="AB10599" s="1"/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I10599" s="1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AX10600" s="2"/>
      <c r="BJ10600" s="23"/>
      <c r="BK10600" s="23"/>
      <c r="BM10600" s="2"/>
      <c r="BQ10600" s="25"/>
    </row>
    <row r="10601" spans="28:70" ht="16.5" customHeight="1" x14ac:dyDescent="0.3">
      <c r="AB10601" s="1"/>
      <c r="AC10601" s="1"/>
      <c r="AH10601" s="1"/>
      <c r="AI10601" s="1"/>
      <c r="AJ10601" s="1"/>
      <c r="AK10601" s="1"/>
      <c r="AL10601" s="2"/>
      <c r="AM10601" s="2"/>
      <c r="AN10601" s="22"/>
      <c r="AQ10601" s="1"/>
      <c r="AW10601" s="25"/>
      <c r="BI10601" s="1"/>
      <c r="BJ10601" s="23"/>
      <c r="BK10601" s="23"/>
      <c r="BM10601" s="2"/>
      <c r="BQ10601" s="25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  <c r="BQ10602" s="25"/>
    </row>
    <row r="10603" spans="28:70" ht="16.5" customHeight="1" x14ac:dyDescent="0.3">
      <c r="AB10603" s="1"/>
      <c r="AH10603" s="1"/>
      <c r="AI10603" s="1"/>
      <c r="AJ10603" s="1"/>
      <c r="AK10603" s="1"/>
      <c r="AL10603" s="2"/>
      <c r="AM10603" s="2"/>
      <c r="AN10603" s="22"/>
      <c r="AW10603" s="25"/>
      <c r="BJ10603" s="23"/>
      <c r="BK10603" s="23"/>
      <c r="BM10603" s="2"/>
      <c r="BQ10603" s="25"/>
    </row>
    <row r="10604" spans="28:70" ht="16.5" customHeight="1" x14ac:dyDescent="0.3">
      <c r="AB10604" s="1"/>
      <c r="AC10604" s="1"/>
      <c r="AH10604" s="1"/>
      <c r="AI10604" s="1"/>
      <c r="AJ10604" s="1"/>
      <c r="AK10604" s="1"/>
      <c r="AL10604" s="2"/>
      <c r="AM10604" s="2"/>
      <c r="AN10604" s="22"/>
      <c r="AQ10604" s="1"/>
      <c r="AW10604" s="25"/>
      <c r="BI10604" s="1"/>
      <c r="BJ10604" s="23"/>
      <c r="BK10604" s="23"/>
      <c r="BM10604" s="2"/>
      <c r="BQ10604" s="25"/>
    </row>
    <row r="10605" spans="28:70" ht="16.5" customHeight="1" x14ac:dyDescent="0.3">
      <c r="AB10605" s="1"/>
      <c r="AC10605" s="1"/>
      <c r="AH10605" s="1"/>
      <c r="AI10605" s="1"/>
      <c r="AJ10605" s="1"/>
      <c r="AK10605" s="1"/>
      <c r="AL10605" s="2"/>
      <c r="AM10605" s="2"/>
      <c r="AN10605" s="22"/>
      <c r="AQ10605" s="1"/>
      <c r="AW10605" s="25"/>
      <c r="BI10605" s="1"/>
      <c r="BJ10605" s="23"/>
      <c r="BK10605" s="23"/>
      <c r="BM10605" s="2"/>
      <c r="BQ10605" s="25"/>
    </row>
    <row r="10606" spans="28:70" ht="16.5" customHeight="1" x14ac:dyDescent="0.3">
      <c r="AB10606" s="1"/>
      <c r="AC10606" s="1"/>
      <c r="AH10606" s="1"/>
      <c r="AI10606" s="1"/>
      <c r="AJ10606" s="1"/>
      <c r="AK10606" s="1"/>
      <c r="AL10606" s="2"/>
      <c r="AM10606" s="2"/>
      <c r="AN10606" s="22"/>
      <c r="AQ10606" s="1"/>
      <c r="AW10606" s="25"/>
      <c r="BI10606" s="1"/>
      <c r="BJ10606" s="23"/>
      <c r="BK10606" s="23"/>
      <c r="BM10606" s="2"/>
      <c r="BQ10606" s="25"/>
    </row>
    <row r="10607" spans="28:70" ht="16.5" customHeight="1" x14ac:dyDescent="0.3">
      <c r="AB10607" s="1"/>
      <c r="AC10607" s="1"/>
      <c r="AH10607" s="1"/>
      <c r="AI10607" s="1"/>
      <c r="AJ10607" s="1"/>
      <c r="AK10607" s="1"/>
      <c r="AL10607" s="2"/>
      <c r="AM10607" s="2"/>
      <c r="AN10607" s="22"/>
      <c r="AQ10607" s="1"/>
      <c r="AW10607" s="25"/>
      <c r="BI10607" s="1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H10613" s="1"/>
      <c r="AI10613" s="1"/>
      <c r="AJ10613" s="1"/>
      <c r="AK10613" s="1"/>
      <c r="AL10613" s="2"/>
      <c r="AM10613" s="2"/>
      <c r="AN10613" s="22"/>
      <c r="AW10613" s="25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C10617" s="1"/>
      <c r="AH10617" s="1"/>
      <c r="AI10617" s="1"/>
      <c r="AJ10617" s="1"/>
      <c r="AK10617" s="1"/>
      <c r="AL10617" s="2"/>
      <c r="AM10617" s="2"/>
      <c r="AN10617" s="22"/>
      <c r="AQ10617" s="1"/>
      <c r="AW10617" s="25"/>
      <c r="BI10617" s="1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BI10622" s="1"/>
      <c r="BJ10622" s="23"/>
      <c r="BK10622" s="23"/>
    </row>
    <row r="10623" spans="28:69" ht="16.5" customHeight="1" x14ac:dyDescent="0.3">
      <c r="AB10623" s="1"/>
      <c r="AH10623" s="1"/>
      <c r="AI10623" s="1"/>
      <c r="AJ10623" s="1"/>
      <c r="AK10623" s="1"/>
      <c r="AL10623" s="2"/>
      <c r="AM10623" s="2"/>
      <c r="AN10623" s="22"/>
      <c r="AW10623" s="25"/>
      <c r="BJ10623" s="23"/>
      <c r="BK10623" s="23"/>
    </row>
    <row r="10624" spans="28:69" ht="16.5" customHeight="1" x14ac:dyDescent="0.3">
      <c r="AB10624" s="1"/>
      <c r="AH10624" s="1"/>
      <c r="AI10624" s="1"/>
      <c r="AJ10624" s="1"/>
      <c r="AK10624" s="1"/>
      <c r="AL10624" s="2"/>
      <c r="AM10624" s="2"/>
      <c r="AN10624" s="22"/>
      <c r="BJ10624" s="23"/>
      <c r="BK10624" s="23"/>
    </row>
    <row r="10625" spans="28:63" ht="16.5" customHeight="1" x14ac:dyDescent="0.3">
      <c r="AB10625" s="1"/>
      <c r="AH10625" s="1"/>
      <c r="AI10625" s="1"/>
      <c r="AJ10625" s="1"/>
      <c r="AK10625" s="1"/>
      <c r="AL10625" s="2"/>
      <c r="AM10625" s="2"/>
      <c r="AN10625" s="22"/>
      <c r="AW10625" s="25"/>
      <c r="BJ10625" s="23"/>
      <c r="BK10625" s="23"/>
    </row>
    <row r="10626" spans="28:63" ht="16.5" customHeight="1" x14ac:dyDescent="0.3">
      <c r="AH10626" s="1"/>
      <c r="AI10626" s="1"/>
      <c r="AJ10626" s="1"/>
      <c r="AK10626" s="1"/>
      <c r="AL10626" s="2"/>
      <c r="AM10626" s="2"/>
      <c r="AN10626" s="22"/>
      <c r="BK10626" s="23"/>
    </row>
    <row r="10627" spans="28:63" ht="16.5" customHeight="1" x14ac:dyDescent="0.3">
      <c r="AH10627" s="1"/>
      <c r="AI10627" s="1"/>
      <c r="AJ10627" s="1"/>
      <c r="AK10627" s="1"/>
      <c r="AL10627" s="2"/>
      <c r="AM10627" s="2"/>
      <c r="AN10627" s="22"/>
      <c r="BK10627" s="23"/>
    </row>
    <row r="10628" spans="28:63" ht="16.5" customHeight="1" x14ac:dyDescent="0.3">
      <c r="AH10628" s="1"/>
      <c r="AI10628" s="1"/>
      <c r="AJ10628" s="1"/>
      <c r="AK10628" s="1"/>
      <c r="AL10628" s="2"/>
      <c r="AM10628" s="2"/>
      <c r="AN10628" s="22"/>
      <c r="BK10628" s="23"/>
    </row>
    <row r="10629" spans="28:63" ht="16.5" customHeight="1" x14ac:dyDescent="0.3">
      <c r="AH10629" s="1"/>
      <c r="AI10629" s="1"/>
      <c r="AJ10629" s="1"/>
      <c r="AK10629" s="1"/>
      <c r="AL10629" s="2"/>
      <c r="AM10629" s="2"/>
      <c r="AN10629" s="22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K10656" s="1"/>
      <c r="AL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J10660" s="1"/>
      <c r="AK10660" s="1"/>
      <c r="AL10660" s="2"/>
      <c r="AM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A10907" s="1"/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B11109" s="1"/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29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29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29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29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29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29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29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29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29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29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29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29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29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29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29:63" ht="16.5" customHeight="1" x14ac:dyDescent="0.3">
      <c r="AC11167" s="1"/>
      <c r="AH11167" s="1"/>
      <c r="AI11167" s="1"/>
      <c r="AJ11167" s="1"/>
      <c r="AK11167" s="1"/>
      <c r="AL11167" s="2"/>
      <c r="AM11167" s="2"/>
      <c r="AN11167" s="22"/>
      <c r="AQ11167" s="1"/>
      <c r="AW11167" s="25"/>
      <c r="AX11167" s="2"/>
      <c r="BK11167" s="23"/>
    </row>
    <row r="11168" spans="29:63" ht="16.5" customHeight="1" x14ac:dyDescent="0.3">
      <c r="AC11168" s="1"/>
      <c r="AH11168" s="1"/>
      <c r="AI11168" s="1"/>
      <c r="AJ11168" s="1"/>
      <c r="AK11168" s="1"/>
      <c r="AL11168" s="2"/>
      <c r="AM11168" s="2"/>
      <c r="AN11168" s="22"/>
      <c r="AQ11168" s="1"/>
      <c r="AW11168" s="25"/>
      <c r="AX11168" s="2"/>
      <c r="BK11168" s="23"/>
    </row>
    <row r="11169" spans="28:63" ht="16.5" customHeight="1" x14ac:dyDescent="0.3">
      <c r="AC11169" s="1"/>
      <c r="AH11169" s="1"/>
      <c r="AI11169" s="1"/>
      <c r="AJ11169" s="1"/>
      <c r="AK11169" s="1"/>
      <c r="AL11169" s="2"/>
      <c r="AM11169" s="2"/>
      <c r="AN11169" s="22"/>
      <c r="AQ11169" s="1"/>
      <c r="AW11169" s="25"/>
      <c r="BK11169" s="23"/>
    </row>
    <row r="11170" spans="28:63" ht="16.5" customHeight="1" x14ac:dyDescent="0.3">
      <c r="AC11170" s="1"/>
      <c r="AH11170" s="1"/>
      <c r="AI11170" s="1"/>
      <c r="AJ11170" s="1"/>
      <c r="AK11170" s="1"/>
      <c r="AL11170" s="2"/>
      <c r="AM11170" s="2"/>
      <c r="AN11170" s="22"/>
      <c r="AQ11170" s="1"/>
      <c r="AW11170" s="25"/>
      <c r="BK11170" s="23"/>
    </row>
    <row r="11171" spans="28:63" ht="16.5" customHeight="1" x14ac:dyDescent="0.3">
      <c r="AH11171" s="1"/>
      <c r="AI11171" s="1"/>
      <c r="AJ11171" s="1"/>
      <c r="AK11171" s="1"/>
      <c r="AL11171" s="2"/>
      <c r="AM11171" s="2"/>
      <c r="AN11171" s="22"/>
      <c r="BK11171" s="23"/>
    </row>
    <row r="11172" spans="28:63" ht="16.5" customHeight="1" x14ac:dyDescent="0.3">
      <c r="AB11172" s="1"/>
      <c r="AH11172" s="1"/>
      <c r="AI11172" s="1"/>
      <c r="AJ11172" s="1"/>
      <c r="AK11172" s="1"/>
      <c r="AL11172" s="2"/>
      <c r="AM11172" s="2"/>
      <c r="AN11172" s="22"/>
      <c r="AW11172" s="25"/>
      <c r="AX11172" s="2"/>
      <c r="BK11172" s="23"/>
    </row>
    <row r="11173" spans="28:63" ht="16.5" customHeight="1" x14ac:dyDescent="0.3">
      <c r="AB11173" s="1"/>
      <c r="AH11173" s="1"/>
      <c r="AI11173" s="1"/>
      <c r="AJ11173" s="1"/>
      <c r="AK11173" s="1"/>
      <c r="AL11173" s="2"/>
      <c r="AM11173" s="2"/>
      <c r="AN11173" s="22"/>
      <c r="BK11173" s="23"/>
    </row>
    <row r="11174" spans="28:63" ht="16.5" customHeight="1" x14ac:dyDescent="0.3">
      <c r="AB11174" s="1"/>
      <c r="AH11174" s="1"/>
      <c r="AI11174" s="1"/>
      <c r="AJ11174" s="1"/>
      <c r="AK11174" s="1"/>
      <c r="AL11174" s="2"/>
      <c r="AM11174" s="2"/>
      <c r="AN11174" s="22"/>
      <c r="BK11174" s="23"/>
    </row>
    <row r="11175" spans="28:63" ht="16.5" customHeight="1" x14ac:dyDescent="0.3">
      <c r="AB11175" s="1"/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H11176" s="1"/>
      <c r="AI11176" s="1"/>
      <c r="AJ11176" s="1"/>
      <c r="AK11176" s="1"/>
      <c r="AL11176" s="2"/>
      <c r="AM11176" s="2"/>
      <c r="AN11176" s="22"/>
      <c r="BK11176" s="23"/>
    </row>
    <row r="11177" spans="28:63" ht="16.5" customHeight="1" x14ac:dyDescent="0.3"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28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28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28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28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28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28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28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28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28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28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28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28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28:63" ht="16.5" customHeight="1" x14ac:dyDescent="0.3">
      <c r="AB11197" s="1"/>
      <c r="AH11197" s="1"/>
      <c r="AI11197" s="1"/>
      <c r="AJ11197" s="1"/>
      <c r="AK11197" s="1"/>
      <c r="AL11197" s="2"/>
      <c r="AM11197" s="2"/>
      <c r="AN11197" s="22"/>
      <c r="AW11197" s="25"/>
      <c r="AX11197" s="2"/>
      <c r="BK11197" s="23"/>
    </row>
    <row r="11198" spans="28:63" ht="16.5" customHeight="1" x14ac:dyDescent="0.3">
      <c r="AC11198" s="1"/>
      <c r="AH11198" s="1"/>
      <c r="AI11198" s="1"/>
      <c r="AJ11198" s="1"/>
      <c r="AK11198" s="1"/>
      <c r="AL11198" s="2"/>
      <c r="AM11198" s="2"/>
      <c r="AN11198" s="22"/>
      <c r="AQ11198" s="1"/>
      <c r="AW11198" s="25"/>
      <c r="AX11198" s="2"/>
      <c r="BK11198" s="23"/>
    </row>
    <row r="11199" spans="28:63" ht="16.5" customHeight="1" x14ac:dyDescent="0.3">
      <c r="AC11199" s="1"/>
      <c r="AH11199" s="1"/>
      <c r="AI11199" s="1"/>
      <c r="AJ11199" s="1"/>
      <c r="AK11199" s="1"/>
      <c r="AL11199" s="2"/>
      <c r="AM11199" s="2"/>
      <c r="AN11199" s="22"/>
      <c r="AQ11199" s="1"/>
      <c r="AW11199" s="25"/>
      <c r="AX11199" s="2"/>
      <c r="BK11199" s="23"/>
    </row>
    <row r="11200" spans="28:63" ht="16.5" customHeight="1" x14ac:dyDescent="0.3">
      <c r="AC11200" s="1"/>
      <c r="AH11200" s="1"/>
      <c r="AI11200" s="1"/>
      <c r="AJ11200" s="1"/>
      <c r="AK11200" s="1"/>
      <c r="AL11200" s="2"/>
      <c r="AM11200" s="2"/>
      <c r="AN11200" s="22"/>
      <c r="AQ11200" s="1"/>
      <c r="AW11200" s="25"/>
      <c r="AX11200" s="2"/>
      <c r="BK11200" s="23"/>
    </row>
    <row r="11201" spans="28:63" ht="16.5" customHeight="1" x14ac:dyDescent="0.3">
      <c r="AC11201" s="1"/>
      <c r="AH11201" s="1"/>
      <c r="AI11201" s="1"/>
      <c r="AJ11201" s="1"/>
      <c r="AK11201" s="1"/>
      <c r="AL11201" s="2"/>
      <c r="AM11201" s="2"/>
      <c r="AN11201" s="22"/>
      <c r="AQ11201" s="1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BK11203" s="23"/>
    </row>
    <row r="11204" spans="28:63" ht="16.5" customHeight="1" x14ac:dyDescent="0.3">
      <c r="AB11204" s="1"/>
      <c r="AH11204" s="1"/>
      <c r="AI11204" s="1"/>
      <c r="AJ11204" s="1"/>
      <c r="AK11204" s="1"/>
      <c r="AL11204" s="2"/>
      <c r="AM11204" s="2"/>
      <c r="AN11204" s="22"/>
      <c r="AW11204" s="25"/>
      <c r="BK11204" s="23"/>
    </row>
    <row r="11205" spans="28:63" ht="16.5" customHeight="1" x14ac:dyDescent="0.3">
      <c r="AB11205" s="1"/>
      <c r="AH11205" s="1"/>
      <c r="AI11205" s="1"/>
      <c r="AJ11205" s="1"/>
      <c r="AK11205" s="1"/>
      <c r="AL11205" s="2"/>
      <c r="AM11205" s="2"/>
      <c r="AN11205" s="22"/>
      <c r="AW11205" s="25"/>
      <c r="AX11205" s="2"/>
      <c r="BK11205" s="23"/>
    </row>
    <row r="11206" spans="28:63" ht="16.5" customHeight="1" x14ac:dyDescent="0.3">
      <c r="AB11206" s="1"/>
      <c r="AH11206" s="1"/>
      <c r="AI11206" s="1"/>
      <c r="AJ11206" s="1"/>
      <c r="AK11206" s="1"/>
      <c r="AL11206" s="2"/>
      <c r="AM11206" s="2"/>
      <c r="AN11206" s="22"/>
      <c r="AW11206" s="25"/>
      <c r="AX11206" s="2"/>
      <c r="BK11206" s="23"/>
    </row>
    <row r="11207" spans="28:63" ht="16.5" customHeight="1" x14ac:dyDescent="0.3">
      <c r="AB11207" s="1"/>
      <c r="AH11207" s="1"/>
      <c r="AI11207" s="1"/>
      <c r="AJ11207" s="1"/>
      <c r="AK11207" s="1"/>
      <c r="AL11207" s="2"/>
      <c r="AM11207" s="2"/>
      <c r="AN11207" s="22"/>
      <c r="AW11207" s="25"/>
      <c r="AX11207" s="2"/>
      <c r="BK11207" s="23"/>
    </row>
    <row r="11208" spans="28:63" ht="16.5" customHeight="1" x14ac:dyDescent="0.3">
      <c r="AH11208" s="1"/>
      <c r="AI11208" s="1"/>
      <c r="AJ11208" s="1"/>
      <c r="AK11208" s="1"/>
      <c r="AL11208" s="2"/>
      <c r="AM11208" s="2"/>
      <c r="AN11208" s="22"/>
      <c r="AW11208" s="25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BJ11209" s="23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BJ11210" s="23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BJ11211" s="23"/>
      <c r="BK11211" s="23"/>
    </row>
    <row r="11212" spans="28:63" ht="16.5" customHeight="1" x14ac:dyDescent="0.3">
      <c r="AB11212" s="1"/>
      <c r="AH11212" s="1"/>
      <c r="AI11212" s="1"/>
      <c r="AJ11212" s="1"/>
      <c r="AK11212" s="1"/>
      <c r="AL11212" s="2"/>
      <c r="AM11212" s="2"/>
      <c r="AN11212" s="22"/>
      <c r="BJ11212" s="23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K11219" s="23"/>
    </row>
    <row r="11220" spans="28:63" ht="16.5" customHeight="1" x14ac:dyDescent="0.3">
      <c r="AH11220" s="1"/>
      <c r="AI11220" s="1"/>
      <c r="AJ11220" s="1"/>
      <c r="AK11220" s="1"/>
      <c r="AL11220" s="2"/>
      <c r="AM11220" s="2"/>
      <c r="AN11220" s="22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B11224" s="1"/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H11225" s="1"/>
      <c r="AI11225" s="1"/>
      <c r="AJ11225" s="1"/>
      <c r="AK11225" s="1"/>
      <c r="AL11225" s="2"/>
      <c r="AM11225" s="2"/>
      <c r="AN11225" s="22"/>
      <c r="AW11225" s="25"/>
      <c r="BK11225" s="23"/>
    </row>
    <row r="11226" spans="28:63" ht="16.5" customHeight="1" x14ac:dyDescent="0.3">
      <c r="AH11226" s="1"/>
      <c r="AI11226" s="1"/>
      <c r="AJ11226" s="1"/>
      <c r="AK11226" s="1"/>
      <c r="AL11226" s="2"/>
      <c r="AM11226" s="2"/>
      <c r="AN11226" s="22"/>
      <c r="AW11226" s="25"/>
      <c r="BK11226" s="23"/>
    </row>
    <row r="11227" spans="28:63" ht="16.5" customHeight="1" x14ac:dyDescent="0.3">
      <c r="AH11227" s="1"/>
      <c r="AI11227" s="1"/>
      <c r="AJ11227" s="1"/>
      <c r="AK11227" s="1"/>
      <c r="AL11227" s="2"/>
      <c r="AM11227" s="2"/>
      <c r="AN11227" s="22"/>
      <c r="AW11227" s="25"/>
      <c r="BK11227" s="23"/>
    </row>
    <row r="11228" spans="28:63" ht="16.5" customHeight="1" x14ac:dyDescent="0.3">
      <c r="AH11228" s="1"/>
      <c r="AI11228" s="1"/>
      <c r="AJ11228" s="1"/>
      <c r="AK11228" s="1"/>
      <c r="AL11228" s="2"/>
      <c r="AM11228" s="2"/>
      <c r="AN11228" s="22"/>
      <c r="AW11228" s="25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B11231" s="1"/>
      <c r="AH11231" s="1"/>
      <c r="AI11231" s="1"/>
      <c r="AJ11231" s="1"/>
      <c r="AK11231" s="1"/>
      <c r="AL11231" s="2"/>
      <c r="AM11231" s="2"/>
      <c r="AN11231" s="22"/>
      <c r="BJ11231" s="23"/>
      <c r="BK11231" s="23"/>
    </row>
    <row r="11232" spans="28:63" ht="16.5" customHeight="1" x14ac:dyDescent="0.3">
      <c r="AB11232" s="1"/>
      <c r="AH11232" s="1"/>
      <c r="AI11232" s="1"/>
      <c r="AJ11232" s="1"/>
      <c r="AK11232" s="1"/>
      <c r="AL11232" s="2"/>
      <c r="AM11232" s="2"/>
      <c r="AN11232" s="22"/>
      <c r="BJ11232" s="23"/>
      <c r="BK11232" s="23"/>
    </row>
    <row r="11233" spans="28:63" ht="16.5" customHeight="1" x14ac:dyDescent="0.3">
      <c r="AB11233" s="1"/>
      <c r="AH11233" s="1"/>
      <c r="AI11233" s="1"/>
      <c r="AJ11233" s="1"/>
      <c r="AK11233" s="1"/>
      <c r="AL11233" s="2"/>
      <c r="AM11233" s="2"/>
      <c r="AN11233" s="22"/>
      <c r="BJ11233" s="23"/>
      <c r="BK11233" s="23"/>
    </row>
    <row r="11234" spans="28:63" ht="16.5" customHeight="1" x14ac:dyDescent="0.3">
      <c r="AB11234" s="1"/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 x14ac:dyDescent="0.3">
      <c r="AH11235" s="1"/>
      <c r="AI11235" s="1"/>
      <c r="AJ11235" s="1"/>
      <c r="AK11235" s="1"/>
      <c r="AL11235" s="2"/>
      <c r="AM11235" s="2"/>
      <c r="AN11235" s="22"/>
      <c r="BK11235" s="23"/>
    </row>
    <row r="11236" spans="28:63" ht="16.5" customHeight="1" x14ac:dyDescent="0.3">
      <c r="AH11236" s="1"/>
      <c r="AI11236" s="1"/>
      <c r="AJ11236" s="1"/>
      <c r="AK11236" s="1"/>
      <c r="AL11236" s="2"/>
      <c r="AM11236" s="2"/>
      <c r="AN11236" s="22"/>
      <c r="BK11236" s="23"/>
    </row>
    <row r="11237" spans="28:63" ht="16.5" customHeight="1" x14ac:dyDescent="0.3">
      <c r="AH11237" s="1"/>
      <c r="AI11237" s="1"/>
      <c r="AJ11237" s="1"/>
      <c r="AK11237" s="1"/>
      <c r="AL11237" s="2"/>
      <c r="AM11237" s="2"/>
      <c r="AN11237" s="22"/>
      <c r="BK11237" s="23"/>
    </row>
    <row r="11238" spans="28:63" ht="16.5" customHeight="1" x14ac:dyDescent="0.3">
      <c r="AH11238" s="1"/>
      <c r="AI11238" s="1"/>
      <c r="AJ11238" s="1"/>
      <c r="AK11238" s="1"/>
      <c r="AL11238" s="2"/>
      <c r="AM11238" s="2"/>
      <c r="AN11238" s="22"/>
      <c r="BK11238" s="23"/>
    </row>
    <row r="11239" spans="28:63" ht="16.5" customHeight="1" x14ac:dyDescent="0.3">
      <c r="AB11239" s="1"/>
      <c r="AH11239" s="1"/>
      <c r="AI11239" s="1"/>
      <c r="AJ11239" s="1"/>
      <c r="AK11239" s="1"/>
      <c r="AL11239" s="2"/>
      <c r="AM11239" s="2"/>
      <c r="AN11239" s="22"/>
      <c r="AW11239" s="25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AW11241" s="25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H11243" s="1"/>
      <c r="AI11243" s="1"/>
      <c r="AJ11243" s="1"/>
      <c r="AK11243" s="1"/>
      <c r="AL11243" s="2"/>
      <c r="AM11243" s="2"/>
      <c r="AN11243" s="22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28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28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28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28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28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28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28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28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28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28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28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28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28:63" ht="16.5" customHeight="1" x14ac:dyDescent="0.3">
      <c r="AB11293" s="1"/>
      <c r="AH11293" s="1"/>
      <c r="AI11293" s="1"/>
      <c r="AJ11293" s="1"/>
      <c r="AK11293" s="1"/>
      <c r="AL11293" s="2"/>
      <c r="AM11293" s="2"/>
      <c r="AN11293" s="22"/>
      <c r="BK11293" s="23"/>
    </row>
    <row r="11294" spans="28:63" ht="16.5" customHeight="1" x14ac:dyDescent="0.3">
      <c r="AB11294" s="1"/>
      <c r="AH11294" s="1"/>
      <c r="AI11294" s="1"/>
      <c r="AJ11294" s="1"/>
      <c r="AK11294" s="1"/>
      <c r="AL11294" s="2"/>
      <c r="AM11294" s="2"/>
      <c r="AN11294" s="22"/>
      <c r="BK11294" s="23"/>
    </row>
    <row r="11295" spans="28:63" ht="16.5" customHeight="1" x14ac:dyDescent="0.3">
      <c r="AB11295" s="1"/>
      <c r="AH11295" s="1"/>
      <c r="AI11295" s="1"/>
      <c r="AJ11295" s="1"/>
      <c r="AK11295" s="1"/>
      <c r="AL11295" s="2"/>
      <c r="AM11295" s="2"/>
      <c r="AN11295" s="22"/>
      <c r="BK11295" s="23"/>
    </row>
    <row r="11296" spans="28:63" ht="16.5" customHeight="1" x14ac:dyDescent="0.3">
      <c r="AB11296" s="1"/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H11299" s="1"/>
      <c r="AI11299" s="1"/>
      <c r="AJ11299" s="1"/>
      <c r="AK11299" s="1"/>
      <c r="AL11299" s="2"/>
      <c r="AM11299" s="2"/>
      <c r="AN11299" s="22"/>
      <c r="AW11299" s="25"/>
      <c r="BK11299" s="23"/>
      <c r="BQ11299" s="25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AW11300" s="25"/>
      <c r="AX11300" s="3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AW11301" s="25"/>
      <c r="AX11301" s="3"/>
      <c r="BK11301" s="23"/>
    </row>
    <row r="11302" spans="28:69" ht="16.5" customHeight="1" x14ac:dyDescent="0.3">
      <c r="AH11302" s="1"/>
      <c r="AI11302" s="1"/>
      <c r="AJ11302" s="1"/>
      <c r="AK11302" s="1"/>
      <c r="AL11302" s="2"/>
      <c r="AM11302" s="2"/>
      <c r="AN11302" s="22"/>
      <c r="BJ11302" s="23"/>
      <c r="BK11302" s="23"/>
    </row>
    <row r="11303" spans="28:69" ht="16.5" customHeight="1" x14ac:dyDescent="0.3">
      <c r="AH11303" s="1"/>
      <c r="AI11303" s="1"/>
      <c r="AJ11303" s="1"/>
      <c r="AK11303" s="1"/>
      <c r="AL11303" s="2"/>
      <c r="AM11303" s="2"/>
      <c r="AN11303" s="22"/>
      <c r="BJ11303" s="23"/>
      <c r="BK11303" s="23"/>
    </row>
    <row r="11304" spans="28:69" ht="16.5" customHeight="1" x14ac:dyDescent="0.3">
      <c r="AH11304" s="1"/>
      <c r="AI11304" s="1"/>
      <c r="AJ11304" s="1"/>
      <c r="AK11304" s="1"/>
      <c r="AL11304" s="2"/>
      <c r="AM11304" s="2"/>
      <c r="AN11304" s="22"/>
      <c r="BJ11304" s="23"/>
      <c r="BK11304" s="23"/>
    </row>
    <row r="11305" spans="28:69" ht="16.5" customHeight="1" x14ac:dyDescent="0.3">
      <c r="AH11305" s="1"/>
      <c r="AI11305" s="1"/>
      <c r="AJ11305" s="1"/>
      <c r="AK11305" s="1"/>
      <c r="AL11305" s="2"/>
      <c r="AM11305" s="2"/>
      <c r="AN11305" s="22"/>
      <c r="BJ11305" s="2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27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27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27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27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27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27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27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27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27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27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27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27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27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27:63" ht="16.5" customHeight="1" x14ac:dyDescent="0.3">
      <c r="AA11486" s="1"/>
      <c r="AH11486" s="1"/>
      <c r="AI11486" s="1"/>
      <c r="AJ11486" s="1"/>
      <c r="AK11486" s="1"/>
      <c r="AL11486" s="2"/>
      <c r="AM11486" s="2"/>
      <c r="AN11486" s="22"/>
      <c r="BK11486" s="23"/>
    </row>
    <row r="11487" spans="27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27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34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34:63" ht="16.5" customHeight="1" x14ac:dyDescent="0.3">
      <c r="AH11490" s="1"/>
      <c r="AI11490" s="1"/>
      <c r="AJ11490" s="1"/>
      <c r="AK11490" s="1"/>
      <c r="AL11490" s="2"/>
      <c r="AM11490" s="2"/>
      <c r="AN11490" s="22"/>
      <c r="BK11490" s="23"/>
    </row>
    <row r="11491" spans="34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34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34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34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34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34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34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34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34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34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34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34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34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34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B11573" s="1"/>
      <c r="AH11573" s="1"/>
      <c r="AI11573" s="1"/>
      <c r="AJ11573" s="1"/>
      <c r="AK11573" s="1"/>
      <c r="AL11573" s="2"/>
      <c r="AM11573" s="2"/>
      <c r="AN11573" s="22"/>
      <c r="AW11573" s="25"/>
      <c r="AX11573" s="3"/>
      <c r="BK11573" s="23"/>
    </row>
    <row r="11574" spans="28:63" ht="16.5" customHeight="1" x14ac:dyDescent="0.3">
      <c r="AB11574" s="1"/>
      <c r="AH11574" s="1"/>
      <c r="AI11574" s="1"/>
      <c r="AJ11574" s="1"/>
      <c r="AK11574" s="1"/>
      <c r="AL11574" s="2"/>
      <c r="AM11574" s="2"/>
      <c r="AN11574" s="22"/>
      <c r="AW11574" s="25"/>
      <c r="BK11574" s="23"/>
    </row>
    <row r="11575" spans="28:63" ht="16.5" customHeight="1" x14ac:dyDescent="0.3">
      <c r="AB11575" s="1"/>
      <c r="AH11575" s="1"/>
      <c r="AI11575" s="1"/>
      <c r="AJ11575" s="1"/>
      <c r="AK11575" s="1"/>
      <c r="AL11575" s="2"/>
      <c r="AM11575" s="2"/>
      <c r="AN11575" s="22"/>
      <c r="AW11575" s="25"/>
      <c r="AX11575" s="3"/>
      <c r="BK11575" s="23"/>
    </row>
    <row r="11576" spans="28:63" ht="16.5" customHeight="1" x14ac:dyDescent="0.3">
      <c r="AB11576" s="1"/>
      <c r="AH11576" s="1"/>
      <c r="AI11576" s="1"/>
      <c r="AJ11576" s="1"/>
      <c r="AK11576" s="1"/>
      <c r="AL11576" s="2"/>
      <c r="AM11576" s="2"/>
      <c r="AN11576" s="22"/>
      <c r="AW11576" s="25"/>
      <c r="BK11576" s="23"/>
    </row>
    <row r="11577" spans="28:63" ht="16.5" customHeight="1" x14ac:dyDescent="0.3">
      <c r="AG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G11578" s="1"/>
      <c r="AH11578" s="1"/>
      <c r="AI11578" s="1"/>
      <c r="AJ11578" s="1"/>
      <c r="AK11578" s="1"/>
      <c r="AL11578" s="2"/>
      <c r="AM11578" s="2"/>
      <c r="AN11578" s="22"/>
      <c r="AW11578" s="25"/>
      <c r="AX11578" s="3"/>
      <c r="BK11578" s="23"/>
    </row>
    <row r="11579" spans="28:63" ht="16.5" customHeight="1" x14ac:dyDescent="0.3">
      <c r="AG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G11580" s="1"/>
      <c r="AH11580" s="1"/>
      <c r="AI11580" s="1"/>
      <c r="AJ11580" s="1"/>
      <c r="AK11580" s="1"/>
      <c r="AL11580" s="2"/>
      <c r="AM11580" s="2"/>
      <c r="AN11580" s="22"/>
      <c r="AW11580" s="25"/>
      <c r="AX11580" s="3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B11583" s="1"/>
      <c r="AC11583" s="1"/>
      <c r="AH11583" s="1"/>
      <c r="AI11583" s="1"/>
      <c r="AJ11583" s="1"/>
      <c r="AK11583" s="1"/>
      <c r="AL11583" s="2"/>
      <c r="AM11583" s="2"/>
      <c r="AN11583" s="22"/>
      <c r="AQ11583" s="1"/>
      <c r="BK11583" s="23"/>
    </row>
    <row r="11584" spans="28:63" ht="16.5" customHeight="1" x14ac:dyDescent="0.3">
      <c r="AB11584" s="1"/>
      <c r="AC11584" s="1"/>
      <c r="AH11584" s="1"/>
      <c r="AI11584" s="1"/>
      <c r="AJ11584" s="1"/>
      <c r="AK11584" s="1"/>
      <c r="AL11584" s="2"/>
      <c r="AM11584" s="2"/>
      <c r="AN11584" s="22"/>
      <c r="AQ11584" s="1"/>
      <c r="BK11584" s="23"/>
    </row>
    <row r="11585" spans="28:63" ht="16.5" customHeight="1" x14ac:dyDescent="0.3">
      <c r="AB11585" s="1"/>
      <c r="AH11585" s="1"/>
      <c r="AI11585" s="1"/>
      <c r="AJ11585" s="1"/>
      <c r="AK11585" s="1"/>
      <c r="AL11585" s="2"/>
      <c r="AM11585" s="2"/>
      <c r="AN11585" s="22"/>
      <c r="AW11585" s="25"/>
      <c r="AX11585" s="3"/>
      <c r="BK11585" s="23"/>
    </row>
    <row r="11586" spans="28:63" ht="16.5" customHeight="1" x14ac:dyDescent="0.3">
      <c r="AB11586" s="1"/>
      <c r="AH11586" s="1"/>
      <c r="AI11586" s="1"/>
      <c r="AJ11586" s="1"/>
      <c r="AK11586" s="1"/>
      <c r="AL11586" s="2"/>
      <c r="AM11586" s="2"/>
      <c r="AN11586" s="22"/>
      <c r="AW11586" s="25"/>
      <c r="AX11586" s="3"/>
      <c r="BK11586" s="23"/>
    </row>
    <row r="11587" spans="28:63" ht="16.5" customHeight="1" x14ac:dyDescent="0.3">
      <c r="AB11587" s="1"/>
      <c r="AH11587" s="1"/>
      <c r="AI11587" s="1"/>
      <c r="AJ11587" s="1"/>
      <c r="AK11587" s="1"/>
      <c r="AL11587" s="2"/>
      <c r="AM11587" s="2"/>
      <c r="AN11587" s="22"/>
      <c r="AW11587" s="25"/>
      <c r="AX11587" s="3"/>
      <c r="BK11587" s="23"/>
    </row>
    <row r="11588" spans="28:63" ht="16.5" customHeight="1" x14ac:dyDescent="0.3">
      <c r="AB11588" s="1"/>
      <c r="AH11588" s="1"/>
      <c r="AI11588" s="1"/>
      <c r="AJ11588" s="1"/>
      <c r="AK11588" s="1"/>
      <c r="AL11588" s="2"/>
      <c r="AM11588" s="2"/>
      <c r="AN11588" s="22"/>
      <c r="AW11588" s="25"/>
      <c r="AX11588" s="3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BK11591" s="23"/>
    </row>
    <row r="11592" spans="28:63" ht="16.5" customHeight="1" x14ac:dyDescent="0.3">
      <c r="AB11592" s="1"/>
      <c r="AC11592" s="1"/>
      <c r="AH11592" s="1"/>
      <c r="AI11592" s="1"/>
      <c r="AJ11592" s="1"/>
      <c r="AK11592" s="1"/>
      <c r="AL11592" s="2"/>
      <c r="AM11592" s="2"/>
      <c r="AN11592" s="22"/>
      <c r="AQ11592" s="1"/>
      <c r="BK11592" s="23"/>
    </row>
    <row r="11593" spans="28:63" ht="16.5" customHeight="1" x14ac:dyDescent="0.3">
      <c r="AB11593" s="1"/>
      <c r="AC11593" s="1"/>
      <c r="AH11593" s="1"/>
      <c r="AI11593" s="1"/>
      <c r="AJ11593" s="1"/>
      <c r="AK11593" s="1"/>
      <c r="AL11593" s="2"/>
      <c r="AM11593" s="2"/>
      <c r="AN11593" s="22"/>
      <c r="AQ11593" s="1"/>
      <c r="BK11593" s="23"/>
    </row>
    <row r="11594" spans="28:63" ht="16.5" customHeight="1" x14ac:dyDescent="0.3">
      <c r="AB11594" s="1"/>
      <c r="AC11594" s="1"/>
      <c r="AH11594" s="1"/>
      <c r="AI11594" s="1"/>
      <c r="AJ11594" s="1"/>
      <c r="AK11594" s="1"/>
      <c r="AL11594" s="2"/>
      <c r="AM11594" s="2"/>
      <c r="AN11594" s="22"/>
      <c r="AQ11594" s="1"/>
      <c r="BK11594" s="23"/>
    </row>
    <row r="11595" spans="28:63" ht="16.5" customHeight="1" x14ac:dyDescent="0.3">
      <c r="AB11595" s="1"/>
      <c r="AH11595" s="1"/>
      <c r="AI11595" s="1"/>
      <c r="AJ11595" s="1"/>
      <c r="AK11595" s="1"/>
      <c r="AL11595" s="2"/>
      <c r="AM11595" s="2"/>
      <c r="AN11595" s="22"/>
      <c r="AW11595" s="25"/>
      <c r="AX11595" s="3"/>
      <c r="BK11595" s="23"/>
    </row>
    <row r="11596" spans="28:63" ht="16.5" customHeight="1" x14ac:dyDescent="0.3">
      <c r="AH11596" s="1"/>
      <c r="AI11596" s="1"/>
      <c r="AJ11596" s="1"/>
      <c r="AK11596" s="1"/>
      <c r="AL11596" s="2"/>
      <c r="AM11596" s="2"/>
      <c r="AN11596" s="22"/>
      <c r="BK11596" s="23"/>
    </row>
    <row r="11597" spans="28:63" ht="16.5" customHeight="1" x14ac:dyDescent="0.3">
      <c r="AH11597" s="1"/>
      <c r="AI11597" s="1"/>
      <c r="AJ11597" s="1"/>
      <c r="AK11597" s="1"/>
      <c r="AL11597" s="2"/>
      <c r="AM11597" s="2"/>
      <c r="AN11597" s="22"/>
      <c r="BK11597" s="23"/>
    </row>
    <row r="11598" spans="28:63" ht="16.5" customHeight="1" x14ac:dyDescent="0.3">
      <c r="AH11598" s="1"/>
      <c r="AI11598" s="1"/>
      <c r="AJ11598" s="1"/>
      <c r="AK11598" s="1"/>
      <c r="AL11598" s="2"/>
      <c r="AM11598" s="2"/>
      <c r="AN11598" s="22"/>
      <c r="BK11598" s="23"/>
    </row>
    <row r="11599" spans="28:63" ht="16.5" customHeight="1" x14ac:dyDescent="0.3">
      <c r="AH11599" s="1"/>
      <c r="AI11599" s="1"/>
      <c r="AJ11599" s="1"/>
      <c r="AK11599" s="1"/>
      <c r="AL11599" s="2"/>
      <c r="AM11599" s="2"/>
      <c r="AN11599" s="22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B11601" s="1"/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B11602" s="1"/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B11612" s="1"/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B11613" s="1"/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B11625" s="1"/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C11626" s="1"/>
      <c r="AH11626" s="1"/>
      <c r="AI11626" s="1"/>
      <c r="AJ11626" s="1"/>
      <c r="AK11626" s="1"/>
      <c r="AL11626" s="2"/>
      <c r="AM11626" s="2"/>
      <c r="AN11626" s="22"/>
      <c r="AQ11626" s="1"/>
      <c r="BK11626" s="23"/>
    </row>
    <row r="11627" spans="28:63" ht="16.5" customHeight="1" x14ac:dyDescent="0.3">
      <c r="AC11627" s="1"/>
      <c r="AH11627" s="1"/>
      <c r="AI11627" s="1"/>
      <c r="AJ11627" s="1"/>
      <c r="AK11627" s="1"/>
      <c r="AL11627" s="2"/>
      <c r="AM11627" s="2"/>
      <c r="AN11627" s="22"/>
      <c r="AQ11627" s="1"/>
      <c r="BK11627" s="23"/>
    </row>
    <row r="11628" spans="28:63" ht="16.5" customHeight="1" x14ac:dyDescent="0.3">
      <c r="AC11628" s="1"/>
      <c r="AH11628" s="1"/>
      <c r="AI11628" s="1"/>
      <c r="AJ11628" s="1"/>
      <c r="AK11628" s="1"/>
      <c r="AL11628" s="2"/>
      <c r="AM11628" s="2"/>
      <c r="AN11628" s="22"/>
      <c r="AQ11628" s="1"/>
      <c r="BK11628" s="23"/>
    </row>
    <row r="11629" spans="28:63" ht="16.5" customHeight="1" x14ac:dyDescent="0.3"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H11631" s="1"/>
      <c r="AI11631" s="1"/>
      <c r="AJ11631" s="1"/>
      <c r="AK11631" s="1"/>
      <c r="AL11631" s="2"/>
      <c r="AM11631" s="2"/>
      <c r="AN11631" s="22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C11633" s="1"/>
      <c r="AH11633" s="1"/>
      <c r="AI11633" s="1"/>
      <c r="AJ11633" s="1"/>
      <c r="AK11633" s="1"/>
      <c r="AL11633" s="2"/>
      <c r="AM11633" s="2"/>
      <c r="AN11633" s="22"/>
      <c r="AQ11633" s="1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C11635" s="1"/>
      <c r="AH11635" s="1"/>
      <c r="AI11635" s="1"/>
      <c r="AJ11635" s="1"/>
      <c r="AK11635" s="1"/>
      <c r="AL11635" s="2"/>
      <c r="AM11635" s="2"/>
      <c r="AN11635" s="22"/>
      <c r="AQ11635" s="1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H11637" s="1"/>
      <c r="AI11637" s="1"/>
      <c r="AJ11637" s="1"/>
      <c r="AK11637" s="1"/>
      <c r="AL11637" s="2"/>
      <c r="AM11637" s="2"/>
      <c r="AN11637" s="22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B11640" s="1"/>
      <c r="AH11640" s="1"/>
      <c r="AI11640" s="1"/>
      <c r="AJ11640" s="1"/>
      <c r="AK11640" s="1"/>
      <c r="AL11640" s="2"/>
      <c r="AM11640" s="2"/>
      <c r="AN11640" s="22"/>
      <c r="BK11640" s="23"/>
    </row>
    <row r="11641" spans="28:63" ht="16.5" customHeight="1" x14ac:dyDescent="0.3">
      <c r="AC11641" s="1"/>
      <c r="AH11641" s="1"/>
      <c r="AI11641" s="1"/>
      <c r="AJ11641" s="1"/>
      <c r="AK11641" s="1"/>
      <c r="AL11641" s="2"/>
      <c r="AM11641" s="2"/>
      <c r="AN11641" s="22"/>
      <c r="AQ11641" s="1"/>
      <c r="BK11641" s="23"/>
    </row>
    <row r="11642" spans="28:63" ht="16.5" customHeight="1" x14ac:dyDescent="0.3">
      <c r="AB11642" s="1"/>
      <c r="AH11642" s="1"/>
      <c r="AI11642" s="1"/>
      <c r="AJ11642" s="1"/>
      <c r="AK11642" s="1"/>
      <c r="AL11642" s="2"/>
      <c r="AM11642" s="2"/>
      <c r="AN11642" s="22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H11645" s="1"/>
      <c r="AI11645" s="1"/>
      <c r="AJ11645" s="1"/>
      <c r="AK11645" s="1"/>
      <c r="AL11645" s="2"/>
      <c r="AM11645" s="2"/>
      <c r="AN11645" s="22"/>
      <c r="BK11645" s="23"/>
    </row>
    <row r="11646" spans="28:63" ht="16.5" customHeight="1" x14ac:dyDescent="0.3"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H11647" s="1"/>
      <c r="AI11647" s="1"/>
      <c r="AJ11647" s="1"/>
      <c r="AK11647" s="1"/>
      <c r="AL11647" s="2"/>
      <c r="AM11647" s="2"/>
      <c r="AN11647" s="22"/>
      <c r="BK11647" s="23"/>
    </row>
    <row r="11648" spans="28:63" ht="16.5" customHeight="1" x14ac:dyDescent="0.3">
      <c r="AC11648" s="1"/>
      <c r="AH11648" s="1"/>
      <c r="AI11648" s="1"/>
      <c r="AJ11648" s="1"/>
      <c r="AK11648" s="1"/>
      <c r="AL11648" s="2"/>
      <c r="AM11648" s="2"/>
      <c r="AN11648" s="22"/>
      <c r="AQ11648" s="1"/>
      <c r="BK11648" s="23"/>
    </row>
    <row r="11649" spans="28:63" ht="16.5" customHeight="1" x14ac:dyDescent="0.3">
      <c r="AC11649" s="1"/>
      <c r="AH11649" s="1"/>
      <c r="AI11649" s="1"/>
      <c r="AJ11649" s="1"/>
      <c r="AK11649" s="1"/>
      <c r="AL11649" s="2"/>
      <c r="AM11649" s="2"/>
      <c r="AN11649" s="22"/>
      <c r="AQ11649" s="1"/>
      <c r="BK11649" s="23"/>
    </row>
    <row r="11650" spans="28:63" ht="16.5" customHeight="1" x14ac:dyDescent="0.3">
      <c r="AB11650" s="1"/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 x14ac:dyDescent="0.3">
      <c r="AH11652" s="1"/>
      <c r="AI11652" s="1"/>
      <c r="AJ11652" s="1"/>
      <c r="AK11652" s="1"/>
      <c r="AL11652" s="2"/>
      <c r="AM11652" s="2"/>
      <c r="AN11652" s="22"/>
      <c r="BK11652" s="23"/>
    </row>
    <row r="11653" spans="28:63" ht="16.5" customHeight="1" x14ac:dyDescent="0.3">
      <c r="AH11653" s="1"/>
      <c r="AI11653" s="1"/>
      <c r="AJ11653" s="1"/>
      <c r="AK11653" s="1"/>
      <c r="AL11653" s="2"/>
      <c r="AM11653" s="2"/>
      <c r="AN11653" s="22"/>
      <c r="BK11653" s="23"/>
    </row>
    <row r="11654" spans="28:63" ht="16.5" customHeight="1" x14ac:dyDescent="0.3"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B11658" s="1"/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B11663" s="1"/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B11664" s="1"/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B11665" s="1"/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B11672" s="1"/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28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28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28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28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28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28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28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28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28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28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28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28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28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28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28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28:63" ht="16.5" customHeight="1" x14ac:dyDescent="0.3">
      <c r="AB11696" s="1"/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B11698" s="1"/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B11724" s="1"/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29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29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29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29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29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29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29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29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29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29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29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29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29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29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29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29:63" ht="16.5" customHeight="1" x14ac:dyDescent="0.3">
      <c r="AC11792" s="1"/>
      <c r="AH11792" s="1"/>
      <c r="AI11792" s="1"/>
      <c r="AJ11792" s="1"/>
      <c r="AK11792" s="1"/>
      <c r="AL11792" s="2"/>
      <c r="AM11792" s="2"/>
      <c r="AN11792" s="22"/>
      <c r="AQ11792" s="1"/>
      <c r="BK11792" s="23"/>
    </row>
    <row r="11793" spans="28:63" ht="16.5" customHeight="1" x14ac:dyDescent="0.3">
      <c r="AC11793" s="1"/>
      <c r="AH11793" s="1"/>
      <c r="AI11793" s="1"/>
      <c r="AJ11793" s="1"/>
      <c r="AK11793" s="1"/>
      <c r="AL11793" s="2"/>
      <c r="AM11793" s="2"/>
      <c r="AN11793" s="22"/>
      <c r="AQ11793" s="1"/>
      <c r="AW11793" s="25"/>
      <c r="BK11793" s="23"/>
    </row>
    <row r="11794" spans="28:63" ht="16.5" customHeight="1" x14ac:dyDescent="0.3">
      <c r="AB11794" s="1"/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B11795" s="1"/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 x14ac:dyDescent="0.3">
      <c r="AB11796" s="1"/>
      <c r="AH11796" s="1"/>
      <c r="AI11796" s="1"/>
      <c r="AJ11796" s="1"/>
      <c r="AK11796" s="1"/>
      <c r="AL11796" s="2"/>
      <c r="AM11796" s="2"/>
      <c r="AN11796" s="22"/>
      <c r="BK11796" s="23"/>
    </row>
    <row r="11797" spans="28:63" ht="16.5" customHeight="1" x14ac:dyDescent="0.3">
      <c r="AB11797" s="1"/>
      <c r="AH11797" s="1"/>
      <c r="AI11797" s="1"/>
      <c r="AJ11797" s="1"/>
      <c r="AK11797" s="1"/>
      <c r="AL11797" s="2"/>
      <c r="AM11797" s="2"/>
      <c r="AN11797" s="22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AW11807" s="25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AW11808" s="25"/>
      <c r="BK11808" s="23"/>
    </row>
    <row r="11809" spans="4:63" ht="16.5" customHeight="1" x14ac:dyDescent="0.3"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 x14ac:dyDescent="0.3">
      <c r="AH11811" s="1"/>
      <c r="AI11811" s="1"/>
      <c r="AJ11811" s="1"/>
      <c r="AK11811" s="1"/>
      <c r="AL11811" s="2"/>
      <c r="AM11811" s="2"/>
      <c r="AN11811" s="22"/>
      <c r="BK11811" s="23"/>
    </row>
    <row r="11812" spans="4:63" ht="16.5" customHeight="1" x14ac:dyDescent="0.3">
      <c r="AH11812" s="1"/>
      <c r="AI11812" s="1"/>
      <c r="AJ11812" s="1"/>
      <c r="AK11812" s="1"/>
      <c r="AL11812" s="2"/>
      <c r="AM11812" s="2"/>
      <c r="AN11812" s="22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D11819" s="19"/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AW11821" s="25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AW11822" s="25"/>
      <c r="BK11822" s="23"/>
    </row>
    <row r="11823" spans="4:63" ht="16.5" customHeight="1" x14ac:dyDescent="0.3">
      <c r="AH11823" s="1"/>
      <c r="AI11823" s="1"/>
      <c r="AJ11823" s="1"/>
      <c r="AK11823" s="1"/>
      <c r="AL11823" s="2"/>
      <c r="AM11823" s="2"/>
      <c r="AN11823" s="22"/>
      <c r="AW11823" s="25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AW11824" s="25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B11875" s="1"/>
      <c r="AH11875" s="1"/>
      <c r="AI11875" s="1"/>
      <c r="AJ11875" s="1"/>
      <c r="AK11875" s="1"/>
      <c r="AL11875" s="2"/>
      <c r="AM11875" s="2"/>
      <c r="AN11875" s="22"/>
      <c r="AW11875" s="25"/>
      <c r="BK11875" s="23"/>
      <c r="BQ11875" s="25"/>
    </row>
    <row r="11876" spans="28:69" ht="16.5" customHeight="1" x14ac:dyDescent="0.3">
      <c r="AB11876" s="1"/>
      <c r="AH11876" s="1"/>
      <c r="AI11876" s="1"/>
      <c r="AJ11876" s="1"/>
      <c r="AK11876" s="1"/>
      <c r="AL11876" s="2"/>
      <c r="AM11876" s="2"/>
      <c r="AN11876" s="22"/>
      <c r="AW11876" s="25"/>
      <c r="BK11876" s="23"/>
      <c r="BQ11876" s="25"/>
    </row>
    <row r="11877" spans="28:69" ht="16.5" customHeight="1" x14ac:dyDescent="0.3">
      <c r="AB11877" s="1"/>
      <c r="AH11877" s="1"/>
      <c r="AI11877" s="1"/>
      <c r="AJ11877" s="1"/>
      <c r="AK11877" s="1"/>
      <c r="AL11877" s="2"/>
      <c r="AM11877" s="2"/>
      <c r="AN11877" s="22"/>
      <c r="AW11877" s="25"/>
      <c r="BK11877" s="23"/>
      <c r="BQ11877" s="25"/>
    </row>
    <row r="11878" spans="28:69" ht="16.5" customHeight="1" x14ac:dyDescent="0.3">
      <c r="AB11878" s="1"/>
      <c r="AH11878" s="1"/>
      <c r="AI11878" s="1"/>
      <c r="AJ11878" s="1"/>
      <c r="AK11878" s="1"/>
      <c r="AL11878" s="2"/>
      <c r="AM11878" s="2"/>
      <c r="AN11878" s="22"/>
      <c r="AW11878" s="25"/>
      <c r="AX11878" s="3"/>
      <c r="BK11878" s="23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AX11880" s="3"/>
      <c r="BK11880" s="23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AX11887" s="3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AX11889" s="3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AX11894" s="3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H11907" s="1"/>
      <c r="AI11907" s="1"/>
      <c r="AJ11907" s="1"/>
      <c r="AK11907" s="1"/>
      <c r="AL11907" s="2"/>
      <c r="AM11907" s="2"/>
      <c r="AN11907" s="22"/>
      <c r="BK11907" s="23"/>
    </row>
    <row r="11908" spans="28:63" ht="16.5" customHeight="1" x14ac:dyDescent="0.3">
      <c r="AH11908" s="1"/>
      <c r="AI11908" s="1"/>
      <c r="AJ11908" s="1"/>
      <c r="AK11908" s="1"/>
      <c r="AL11908" s="2"/>
      <c r="AM11908" s="2"/>
      <c r="AN11908" s="22"/>
      <c r="BK11908" s="23"/>
    </row>
    <row r="11909" spans="28:63" ht="16.5" customHeight="1" x14ac:dyDescent="0.3">
      <c r="AH11909" s="1"/>
      <c r="AI11909" s="1"/>
      <c r="AJ11909" s="1"/>
      <c r="AK11909" s="1"/>
      <c r="AL11909" s="2"/>
      <c r="AM11909" s="2"/>
      <c r="AN11909" s="22"/>
      <c r="BK11909" s="23"/>
    </row>
    <row r="11910" spans="28:63" ht="16.5" customHeight="1" x14ac:dyDescent="0.3">
      <c r="AH11910" s="1"/>
      <c r="AI11910" s="1"/>
      <c r="AJ11910" s="1"/>
      <c r="AK11910" s="1"/>
      <c r="AL11910" s="2"/>
      <c r="AM11910" s="2"/>
      <c r="AN11910" s="22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28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28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28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28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28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28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28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28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28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28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28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28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28:63" ht="16.5" customHeight="1" x14ac:dyDescent="0.3">
      <c r="AB11949" s="1"/>
      <c r="AH11949" s="1"/>
      <c r="AI11949" s="1"/>
      <c r="AJ11949" s="1"/>
      <c r="AK11949" s="1"/>
      <c r="AL11949" s="2"/>
      <c r="AM11949" s="2"/>
      <c r="AN11949" s="22"/>
      <c r="AW11949" s="25"/>
      <c r="AX11949" s="3"/>
      <c r="BK11949" s="23"/>
    </row>
    <row r="11950" spans="28:63" ht="16.5" customHeight="1" x14ac:dyDescent="0.3">
      <c r="AB11950" s="1"/>
      <c r="AH11950" s="1"/>
      <c r="AI11950" s="1"/>
      <c r="AJ11950" s="1"/>
      <c r="AK11950" s="1"/>
      <c r="AL11950" s="2"/>
      <c r="AM11950" s="2"/>
      <c r="AN11950" s="22"/>
      <c r="BK11950" s="23"/>
    </row>
    <row r="11951" spans="28:63" ht="16.5" customHeight="1" x14ac:dyDescent="0.3">
      <c r="AB11951" s="1"/>
      <c r="AH11951" s="1"/>
      <c r="AI11951" s="1"/>
      <c r="AJ11951" s="1"/>
      <c r="AK11951" s="1"/>
      <c r="AL11951" s="2"/>
      <c r="AM11951" s="2"/>
      <c r="AN11951" s="22"/>
      <c r="AW11951" s="25"/>
      <c r="AX11951" s="3"/>
      <c r="BK11951" s="23"/>
    </row>
    <row r="11952" spans="28:63" ht="16.5" customHeight="1" x14ac:dyDescent="0.3">
      <c r="AB11952" s="1"/>
      <c r="AH11952" s="1"/>
      <c r="AI11952" s="1"/>
      <c r="AJ11952" s="1"/>
      <c r="AK11952" s="1"/>
      <c r="AL11952" s="2"/>
      <c r="AM11952" s="2"/>
      <c r="AN11952" s="22"/>
      <c r="AW11952" s="25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AW11954" s="25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BK11955" s="23"/>
    </row>
    <row r="11956" spans="28:63" ht="16.5" customHeight="1" x14ac:dyDescent="0.3">
      <c r="AB11956" s="1"/>
      <c r="AC11956" s="1"/>
      <c r="AH11956" s="1"/>
      <c r="AI11956" s="1"/>
      <c r="AJ11956" s="1"/>
      <c r="AK11956" s="1"/>
      <c r="AL11956" s="2"/>
      <c r="AM11956" s="2"/>
      <c r="AN11956" s="22"/>
      <c r="AQ11956" s="1"/>
      <c r="AW11956" s="25"/>
      <c r="BK11956" s="23"/>
    </row>
    <row r="11957" spans="28:63" ht="16.5" customHeight="1" x14ac:dyDescent="0.3">
      <c r="AB11957" s="1"/>
      <c r="AC11957" s="1"/>
      <c r="AH11957" s="1"/>
      <c r="AI11957" s="1"/>
      <c r="AJ11957" s="1"/>
      <c r="AK11957" s="1"/>
      <c r="AL11957" s="2"/>
      <c r="AM11957" s="2"/>
      <c r="AN11957" s="22"/>
      <c r="AQ11957" s="1"/>
      <c r="AW11957" s="25"/>
      <c r="BK11957" s="23"/>
    </row>
    <row r="11958" spans="28:63" ht="16.5" customHeight="1" x14ac:dyDescent="0.3">
      <c r="AC11958" s="1"/>
      <c r="AH11958" s="1"/>
      <c r="AI11958" s="1"/>
      <c r="AJ11958" s="1"/>
      <c r="AK11958" s="1"/>
      <c r="AL11958" s="2"/>
      <c r="AM11958" s="2"/>
      <c r="AN11958" s="22"/>
      <c r="AQ11958" s="1"/>
      <c r="BI11958" s="1"/>
      <c r="BJ11958" s="23"/>
      <c r="BK11958" s="23"/>
    </row>
    <row r="11959" spans="28:63" ht="16.5" customHeight="1" x14ac:dyDescent="0.3">
      <c r="AH11959" s="1"/>
      <c r="AI11959" s="1"/>
      <c r="AJ11959" s="1"/>
      <c r="AK11959" s="1"/>
      <c r="AL11959" s="2"/>
      <c r="AM11959" s="2"/>
      <c r="AN11959" s="22"/>
      <c r="BJ11959" s="23"/>
      <c r="BK11959" s="23"/>
    </row>
    <row r="11960" spans="28:63" ht="16.5" customHeight="1" x14ac:dyDescent="0.3">
      <c r="AH11960" s="1"/>
      <c r="AI11960" s="1"/>
      <c r="AJ11960" s="1"/>
      <c r="AK11960" s="1"/>
      <c r="AL11960" s="2"/>
      <c r="AM11960" s="2"/>
      <c r="AN11960" s="22"/>
      <c r="BJ11960" s="23"/>
      <c r="BK11960" s="23"/>
    </row>
    <row r="11961" spans="28:63" ht="16.5" customHeight="1" x14ac:dyDescent="0.3">
      <c r="AH11961" s="1"/>
      <c r="AI11961" s="1"/>
      <c r="AJ11961" s="1"/>
      <c r="AK11961" s="1"/>
      <c r="AL11961" s="2"/>
      <c r="AM11961" s="2"/>
      <c r="AN11961" s="22"/>
      <c r="BJ11961" s="23"/>
      <c r="BK11961" s="23"/>
    </row>
    <row r="11962" spans="28:63" ht="16.5" customHeight="1" x14ac:dyDescent="0.3">
      <c r="AH11962" s="1"/>
      <c r="AI11962" s="1"/>
      <c r="AJ11962" s="1"/>
      <c r="AK11962" s="1"/>
      <c r="AL11962" s="2"/>
      <c r="AM11962" s="2"/>
      <c r="AN11962" s="22"/>
      <c r="BK11962" s="23"/>
    </row>
    <row r="11963" spans="28:63" ht="16.5" customHeight="1" x14ac:dyDescent="0.3">
      <c r="AB11963" s="1"/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H11967" s="1"/>
      <c r="AI11967" s="1"/>
      <c r="AJ11967" s="1"/>
      <c r="AK11967" s="1"/>
      <c r="AL11967" s="2"/>
      <c r="AM11967" s="2"/>
      <c r="AN11967" s="22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AW12057" s="25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AW12059" s="25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AW12062" s="25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B12066" s="1"/>
      <c r="AH12066" s="1"/>
      <c r="AI12066" s="1"/>
      <c r="AJ12066" s="1"/>
      <c r="AK12066" s="1"/>
      <c r="AL12066" s="2"/>
      <c r="AM12066" s="2"/>
      <c r="AN12066" s="22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AW12067" s="25"/>
      <c r="BK12067" s="23"/>
    </row>
    <row r="12068" spans="28:63" ht="16.5" customHeight="1" x14ac:dyDescent="0.3">
      <c r="AB12068" s="1"/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H12070" s="1"/>
      <c r="AI12070" s="1"/>
      <c r="AJ12070" s="1"/>
      <c r="AK12070" s="1"/>
      <c r="AL12070" s="2"/>
      <c r="AM12070" s="2"/>
      <c r="AN12070" s="22"/>
      <c r="AW12070" s="25"/>
      <c r="BK12070" s="23"/>
    </row>
    <row r="12071" spans="28:63" ht="16.5" customHeight="1" x14ac:dyDescent="0.3">
      <c r="AB12071" s="1"/>
      <c r="AH12071" s="1"/>
      <c r="AI12071" s="1"/>
      <c r="AJ12071" s="1"/>
      <c r="AK12071" s="1"/>
      <c r="AL12071" s="2"/>
      <c r="AM12071" s="2"/>
      <c r="AN12071" s="22"/>
      <c r="BK12071" s="23"/>
    </row>
    <row r="12072" spans="28:63" ht="16.5" customHeight="1" x14ac:dyDescent="0.3">
      <c r="AH12072" s="1"/>
      <c r="AI12072" s="1"/>
      <c r="AJ12072" s="1"/>
      <c r="AK12072" s="1"/>
      <c r="AL12072" s="2"/>
      <c r="AM12072" s="2"/>
      <c r="AN12072" s="22"/>
      <c r="AW12072" s="25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BK12074" s="23"/>
    </row>
    <row r="12075" spans="28:63" ht="16.5" customHeight="1" x14ac:dyDescent="0.3"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B12076" s="1"/>
      <c r="AH12076" s="1"/>
      <c r="AI12076" s="1"/>
      <c r="AJ12076" s="1"/>
      <c r="AK12076" s="1"/>
      <c r="AL12076" s="2"/>
      <c r="AM12076" s="2"/>
      <c r="AN12076" s="22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B12079" s="1"/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C12080" s="1"/>
      <c r="AH12080" s="1"/>
      <c r="AI12080" s="1"/>
      <c r="AJ12080" s="1"/>
      <c r="AK12080" s="1"/>
      <c r="AL12080" s="2"/>
      <c r="AM12080" s="2"/>
      <c r="AN12080" s="22"/>
      <c r="AQ12080" s="1"/>
      <c r="AW12080" s="25"/>
      <c r="AX12080" s="2"/>
      <c r="BK12080" s="23"/>
    </row>
    <row r="12081" spans="28:63" ht="16.5" customHeight="1" x14ac:dyDescent="0.3">
      <c r="AB12081" s="1"/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H12084" s="1"/>
      <c r="AI12084" s="1"/>
      <c r="AJ12084" s="1"/>
      <c r="AK12084" s="1"/>
      <c r="AL12084" s="2"/>
      <c r="AM12084" s="2"/>
      <c r="AN12084" s="22"/>
      <c r="BK12084" s="23"/>
    </row>
    <row r="12085" spans="28:63" ht="16.5" customHeight="1" x14ac:dyDescent="0.3"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28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28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28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28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28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28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28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28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28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28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28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28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28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28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28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28:63" ht="16.5" customHeight="1" x14ac:dyDescent="0.3">
      <c r="AB12144" s="1"/>
      <c r="AH12144" s="1"/>
      <c r="AI12144" s="1"/>
      <c r="AJ12144" s="1"/>
      <c r="AK12144" s="1"/>
      <c r="AL12144" s="2"/>
      <c r="AM12144" s="2"/>
      <c r="AN12144" s="22"/>
      <c r="AW12144" s="25"/>
      <c r="BK12144" s="23"/>
    </row>
    <row r="12145" spans="28:63" ht="16.5" customHeight="1" x14ac:dyDescent="0.3">
      <c r="AB12145" s="1"/>
      <c r="AH12145" s="1"/>
      <c r="AI12145" s="1"/>
      <c r="AJ12145" s="1"/>
      <c r="AK12145" s="1"/>
      <c r="AL12145" s="2"/>
      <c r="AM12145" s="2"/>
      <c r="AN12145" s="22"/>
      <c r="AW12145" s="25"/>
      <c r="AX12145" s="2"/>
      <c r="BK12145" s="23"/>
    </row>
    <row r="12146" spans="28:63" ht="16.5" customHeight="1" x14ac:dyDescent="0.3">
      <c r="AB12146" s="1"/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B12147" s="1"/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C12171" s="1"/>
      <c r="AH12171" s="1"/>
      <c r="AI12171" s="1"/>
      <c r="AJ12171" s="1"/>
      <c r="AK12171" s="1"/>
      <c r="AL12171" s="2"/>
      <c r="AM12171" s="2"/>
      <c r="AN12171" s="22"/>
      <c r="AQ12171" s="1"/>
      <c r="AW12171" s="25"/>
      <c r="AX12171" s="2"/>
      <c r="BK12171" s="23"/>
    </row>
    <row r="12172" spans="28:63" ht="16.5" customHeight="1" x14ac:dyDescent="0.3">
      <c r="AC12172" s="1"/>
      <c r="AH12172" s="1"/>
      <c r="AI12172" s="1"/>
      <c r="AJ12172" s="1"/>
      <c r="AK12172" s="1"/>
      <c r="AL12172" s="2"/>
      <c r="AM12172" s="2"/>
      <c r="AN12172" s="22"/>
      <c r="AQ12172" s="1"/>
      <c r="AW12172" s="25"/>
      <c r="AX12172" s="2"/>
      <c r="BK12172" s="23"/>
    </row>
    <row r="12173" spans="28:63" ht="16.5" customHeight="1" x14ac:dyDescent="0.3">
      <c r="AH12173" s="1"/>
      <c r="AI12173" s="1"/>
      <c r="AJ12173" s="1"/>
      <c r="AK12173" s="1"/>
      <c r="AL12173" s="2"/>
      <c r="AM12173" s="2"/>
      <c r="AN12173" s="22"/>
      <c r="AW12173" s="25"/>
      <c r="BK12173" s="23"/>
    </row>
    <row r="12174" spans="28:63" ht="16.5" customHeight="1" x14ac:dyDescent="0.3">
      <c r="AH12174" s="1"/>
      <c r="AI12174" s="1"/>
      <c r="AJ12174" s="1"/>
      <c r="AK12174" s="1"/>
      <c r="AL12174" s="2"/>
      <c r="AM12174" s="2"/>
      <c r="AN12174" s="22"/>
      <c r="AW12174" s="25"/>
      <c r="BK12174" s="23"/>
    </row>
    <row r="12175" spans="28:63" ht="16.5" customHeight="1" x14ac:dyDescent="0.3">
      <c r="AB12175" s="1"/>
      <c r="AH12175" s="1"/>
      <c r="AI12175" s="1"/>
      <c r="AJ12175" s="1"/>
      <c r="AK12175" s="1"/>
      <c r="AL12175" s="2"/>
      <c r="AM12175" s="2"/>
      <c r="AN12175" s="22"/>
      <c r="BK12175" s="23"/>
    </row>
    <row r="12176" spans="28:63" ht="16.5" customHeight="1" x14ac:dyDescent="0.3">
      <c r="AB12176" s="1"/>
      <c r="AH12176" s="1"/>
      <c r="AI12176" s="1"/>
      <c r="AJ12176" s="1"/>
      <c r="AK12176" s="1"/>
      <c r="AL12176" s="2"/>
      <c r="AM12176" s="2"/>
      <c r="AN12176" s="22"/>
      <c r="BK12176" s="23"/>
    </row>
    <row r="12177" spans="28:63" ht="16.5" customHeight="1" x14ac:dyDescent="0.3">
      <c r="AB12177" s="1"/>
      <c r="AH12177" s="1"/>
      <c r="AI12177" s="1"/>
      <c r="AJ12177" s="1"/>
      <c r="AK12177" s="1"/>
      <c r="AL12177" s="2"/>
      <c r="AM12177" s="2"/>
      <c r="AN12177" s="22"/>
      <c r="BK12177" s="23"/>
    </row>
    <row r="12178" spans="28:63" ht="16.5" customHeight="1" x14ac:dyDescent="0.3">
      <c r="AB12178" s="1"/>
      <c r="AH12178" s="1"/>
      <c r="AI12178" s="1"/>
      <c r="AJ12178" s="1"/>
      <c r="AK12178" s="1"/>
      <c r="AL12178" s="2"/>
      <c r="AM12178" s="2"/>
      <c r="AN12178" s="22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C12180" s="1"/>
      <c r="AH12180" s="1"/>
      <c r="AI12180" s="1"/>
      <c r="AJ12180" s="1"/>
      <c r="AK12180" s="1"/>
      <c r="AL12180" s="2"/>
      <c r="AM12180" s="2"/>
      <c r="AN12180" s="22"/>
      <c r="AQ12180" s="1"/>
      <c r="AW12180" s="25"/>
      <c r="BK12180" s="23"/>
    </row>
    <row r="12181" spans="28:63" ht="16.5" customHeight="1" x14ac:dyDescent="0.3">
      <c r="AC12181" s="1"/>
      <c r="AH12181" s="1"/>
      <c r="AI12181" s="1"/>
      <c r="AJ12181" s="1"/>
      <c r="AK12181" s="1"/>
      <c r="AL12181" s="2"/>
      <c r="AM12181" s="2"/>
      <c r="AN12181" s="22"/>
      <c r="AQ12181" s="1"/>
      <c r="AW12181" s="25"/>
      <c r="BK12181" s="23"/>
    </row>
    <row r="12182" spans="28:63" ht="16.5" customHeight="1" x14ac:dyDescent="0.3"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C12183" s="1"/>
      <c r="AH12183" s="1"/>
      <c r="AI12183" s="1"/>
      <c r="AJ12183" s="1"/>
      <c r="AK12183" s="1"/>
      <c r="AL12183" s="2"/>
      <c r="AM12183" s="2"/>
      <c r="AN12183" s="22"/>
      <c r="AQ12183" s="1"/>
      <c r="AW12183" s="25"/>
      <c r="AX12183" s="2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H12185" s="1"/>
      <c r="AI12185" s="1"/>
      <c r="AJ12185" s="1"/>
      <c r="AK12185" s="1"/>
      <c r="AL12185" s="2"/>
      <c r="AM12185" s="2"/>
      <c r="AN12185" s="22"/>
      <c r="BK12185" s="23"/>
    </row>
    <row r="12186" spans="28:63" ht="16.5" customHeight="1" x14ac:dyDescent="0.3">
      <c r="AB12186" s="1"/>
      <c r="AH12186" s="1"/>
      <c r="AI12186" s="1"/>
      <c r="AJ12186" s="1"/>
      <c r="AK12186" s="1"/>
      <c r="AL12186" s="2"/>
      <c r="AM12186" s="2"/>
      <c r="AN12186" s="22"/>
      <c r="AW12186" s="25"/>
      <c r="BK12186" s="23"/>
    </row>
    <row r="12187" spans="28:63" ht="16.5" customHeight="1" x14ac:dyDescent="0.3">
      <c r="AH12187" s="1"/>
      <c r="AI12187" s="1"/>
      <c r="AJ12187" s="1"/>
      <c r="AK12187" s="1"/>
      <c r="AL12187" s="2"/>
      <c r="AM12187" s="2"/>
      <c r="AN12187" s="22"/>
      <c r="BK12187" s="23"/>
    </row>
    <row r="12188" spans="28:63" ht="16.5" customHeight="1" x14ac:dyDescent="0.3">
      <c r="AH12188" s="1"/>
      <c r="AI12188" s="1"/>
      <c r="AJ12188" s="1"/>
      <c r="AK12188" s="1"/>
      <c r="AL12188" s="2"/>
      <c r="AM12188" s="2"/>
      <c r="AN12188" s="22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H12190" s="1"/>
      <c r="AI12190" s="1"/>
      <c r="AJ12190" s="1"/>
      <c r="AK12190" s="1"/>
      <c r="AL12190" s="2"/>
      <c r="AM12190" s="2"/>
      <c r="AN12190" s="22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28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28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28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28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28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28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28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28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28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28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28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28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28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28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28:63" ht="16.5" customHeight="1" x14ac:dyDescent="0.3">
      <c r="AB12239" s="1"/>
      <c r="AH12239" s="1"/>
      <c r="AI12239" s="1"/>
      <c r="AJ12239" s="1"/>
      <c r="AK12239" s="1"/>
      <c r="AL12239" s="2"/>
      <c r="AM12239" s="2"/>
      <c r="AN12239" s="22"/>
      <c r="AW12239" s="25"/>
      <c r="AX12239" s="3"/>
      <c r="BK12239" s="23"/>
    </row>
    <row r="12240" spans="28:63" ht="16.5" customHeight="1" x14ac:dyDescent="0.3">
      <c r="AB12240" s="1"/>
      <c r="AH12240" s="1"/>
      <c r="AI12240" s="1"/>
      <c r="AJ12240" s="1"/>
      <c r="AK12240" s="1"/>
      <c r="AL12240" s="2"/>
      <c r="AM12240" s="2"/>
      <c r="AN12240" s="22"/>
      <c r="AW12240" s="25"/>
      <c r="AX12240" s="3"/>
      <c r="BK12240" s="23"/>
    </row>
    <row r="12241" spans="28:63" ht="16.5" customHeight="1" x14ac:dyDescent="0.3">
      <c r="AB12241" s="1"/>
      <c r="AH12241" s="1"/>
      <c r="AI12241" s="1"/>
      <c r="AJ12241" s="1"/>
      <c r="AK12241" s="1"/>
      <c r="AL12241" s="2"/>
      <c r="AM12241" s="2"/>
      <c r="AN12241" s="22"/>
      <c r="AW12241" s="25"/>
      <c r="AX12241" s="3"/>
      <c r="BK12241" s="23"/>
    </row>
    <row r="12242" spans="28:63" ht="16.5" customHeight="1" x14ac:dyDescent="0.3">
      <c r="AB12242" s="1"/>
      <c r="AH12242" s="1"/>
      <c r="AI12242" s="1"/>
      <c r="AJ12242" s="1"/>
      <c r="AK12242" s="1"/>
      <c r="AL12242" s="2"/>
      <c r="AM12242" s="2"/>
      <c r="AN12242" s="22"/>
      <c r="AW12242" s="25"/>
      <c r="AX12242" s="3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J12244" s="2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J12245" s="23"/>
      <c r="BK12245" s="23"/>
    </row>
    <row r="12246" spans="28:63" ht="16.5" customHeight="1" x14ac:dyDescent="0.3">
      <c r="AB12246" s="1"/>
      <c r="AC12246" s="1"/>
      <c r="AH12246" s="1"/>
      <c r="AI12246" s="1"/>
      <c r="AJ12246" s="1"/>
      <c r="AK12246" s="1"/>
      <c r="AL12246" s="2"/>
      <c r="AM12246" s="2"/>
      <c r="AN12246" s="22"/>
      <c r="AQ12246" s="1"/>
      <c r="AW12246" s="25"/>
      <c r="AX12246" s="3"/>
      <c r="BJ12246" s="2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J12247" s="23"/>
      <c r="BK12247" s="23"/>
    </row>
    <row r="12248" spans="28:63" ht="16.5" customHeight="1" x14ac:dyDescent="0.3">
      <c r="AB12248" s="1"/>
      <c r="AC12248" s="1"/>
      <c r="AH12248" s="1"/>
      <c r="AI12248" s="1"/>
      <c r="AJ12248" s="1"/>
      <c r="AK12248" s="1"/>
      <c r="AL12248" s="2"/>
      <c r="AM12248" s="2"/>
      <c r="AN12248" s="22"/>
      <c r="AQ12248" s="1"/>
      <c r="AW12248" s="25"/>
      <c r="AX12248" s="3"/>
      <c r="BK12248" s="23"/>
    </row>
    <row r="12249" spans="28:63" ht="16.5" customHeight="1" x14ac:dyDescent="0.3">
      <c r="AB12249" s="1"/>
      <c r="AC12249" s="1"/>
      <c r="AH12249" s="1"/>
      <c r="AI12249" s="1"/>
      <c r="AJ12249" s="1"/>
      <c r="AK12249" s="1"/>
      <c r="AL12249" s="2"/>
      <c r="AM12249" s="2"/>
      <c r="AN12249" s="22"/>
      <c r="AQ12249" s="1"/>
      <c r="AW12249" s="25"/>
      <c r="AX12249" s="3"/>
      <c r="BJ12249" s="23"/>
      <c r="BK12249" s="23"/>
    </row>
    <row r="12250" spans="28:63" ht="16.5" customHeight="1" x14ac:dyDescent="0.3">
      <c r="AB12250" s="1"/>
      <c r="AH12250" s="1"/>
      <c r="AI12250" s="1"/>
      <c r="AJ12250" s="1"/>
      <c r="AK12250" s="1"/>
      <c r="AL12250" s="2"/>
      <c r="AM12250" s="2"/>
      <c r="AN12250" s="22"/>
      <c r="AW12250" s="25"/>
      <c r="AX12250" s="3"/>
      <c r="BJ12250" s="23"/>
      <c r="BK12250" s="23"/>
    </row>
    <row r="12251" spans="28:63" ht="16.5" customHeight="1" x14ac:dyDescent="0.3">
      <c r="AB12251" s="1"/>
      <c r="AC12251" s="1"/>
      <c r="AH12251" s="1"/>
      <c r="AI12251" s="1"/>
      <c r="AJ12251" s="1"/>
      <c r="AK12251" s="1"/>
      <c r="AL12251" s="2"/>
      <c r="AM12251" s="2"/>
      <c r="AN12251" s="22"/>
      <c r="AQ12251" s="1"/>
      <c r="AW12251" s="25"/>
      <c r="AX12251" s="3"/>
      <c r="BJ12251" s="23"/>
      <c r="BK12251" s="23"/>
    </row>
    <row r="12252" spans="28:63" ht="16.5" customHeight="1" x14ac:dyDescent="0.3">
      <c r="AB12252" s="1"/>
      <c r="AH12252" s="1"/>
      <c r="AI12252" s="1"/>
      <c r="AJ12252" s="1"/>
      <c r="AK12252" s="1"/>
      <c r="AL12252" s="2"/>
      <c r="AM12252" s="2"/>
      <c r="AN12252" s="22"/>
      <c r="AW12252" s="25"/>
      <c r="AX12252" s="3"/>
      <c r="BJ12252" s="23"/>
      <c r="BK12252" s="23"/>
    </row>
    <row r="12253" spans="28:63" ht="16.5" customHeight="1" x14ac:dyDescent="0.3">
      <c r="AB12253" s="1"/>
      <c r="AH12253" s="1"/>
      <c r="AI12253" s="1"/>
      <c r="AJ12253" s="1"/>
      <c r="AK12253" s="1"/>
      <c r="AL12253" s="2"/>
      <c r="AM12253" s="2"/>
      <c r="AN12253" s="22"/>
      <c r="AW12253" s="25"/>
      <c r="AX12253" s="3"/>
      <c r="BJ12253" s="23"/>
      <c r="BK12253" s="23"/>
    </row>
    <row r="12254" spans="28:63" ht="16.5" customHeight="1" x14ac:dyDescent="0.3">
      <c r="AB12254" s="1"/>
      <c r="AC12254" s="1"/>
      <c r="AH12254" s="1"/>
      <c r="AI12254" s="1"/>
      <c r="AJ12254" s="1"/>
      <c r="AK12254" s="1"/>
      <c r="AL12254" s="2"/>
      <c r="AM12254" s="2"/>
      <c r="AN12254" s="22"/>
      <c r="AQ12254" s="1"/>
      <c r="AW12254" s="25"/>
      <c r="AX12254" s="3"/>
      <c r="BJ12254" s="23"/>
      <c r="BK12254" s="23"/>
    </row>
    <row r="12255" spans="28:63" ht="16.5" customHeight="1" x14ac:dyDescent="0.3">
      <c r="AB12255" s="1"/>
      <c r="AH12255" s="1"/>
      <c r="AI12255" s="1"/>
      <c r="AJ12255" s="1"/>
      <c r="AK12255" s="1"/>
      <c r="AL12255" s="2"/>
      <c r="AM12255" s="2"/>
      <c r="AN12255" s="22"/>
      <c r="AW12255" s="25"/>
      <c r="AX12255" s="3"/>
      <c r="BJ12255" s="23"/>
      <c r="BK12255" s="23"/>
    </row>
    <row r="12256" spans="28:63" ht="16.5" customHeight="1" x14ac:dyDescent="0.3">
      <c r="AB12256" s="1"/>
      <c r="AC12256" s="1"/>
      <c r="AH12256" s="1"/>
      <c r="AI12256" s="1"/>
      <c r="AJ12256" s="1"/>
      <c r="AK12256" s="1"/>
      <c r="AL12256" s="2"/>
      <c r="AM12256" s="2"/>
      <c r="AN12256" s="22"/>
      <c r="AQ12256" s="1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H12258" s="1"/>
      <c r="AI12258" s="1"/>
      <c r="AJ12258" s="1"/>
      <c r="AK12258" s="1"/>
      <c r="AL12258" s="2"/>
      <c r="AM12258" s="2"/>
      <c r="AN12258" s="22"/>
      <c r="AW12258" s="25"/>
      <c r="AX12258" s="3"/>
      <c r="BJ12258" s="23"/>
      <c r="BK12258" s="23"/>
    </row>
    <row r="12259" spans="28:63" ht="16.5" customHeight="1" x14ac:dyDescent="0.3">
      <c r="AB12259" s="1"/>
      <c r="AC12259" s="1"/>
      <c r="AH12259" s="1"/>
      <c r="AI12259" s="1"/>
      <c r="AJ12259" s="1"/>
      <c r="AK12259" s="1"/>
      <c r="AL12259" s="2"/>
      <c r="AM12259" s="2"/>
      <c r="AN12259" s="22"/>
      <c r="AQ12259" s="1"/>
      <c r="AW12259" s="25"/>
      <c r="BJ12259" s="23"/>
      <c r="BK12259" s="23"/>
    </row>
    <row r="12260" spans="28:63" ht="16.5" customHeight="1" x14ac:dyDescent="0.3">
      <c r="AB12260" s="1"/>
      <c r="AH12260" s="1"/>
      <c r="AI12260" s="1"/>
      <c r="AJ12260" s="1"/>
      <c r="AK12260" s="1"/>
      <c r="AL12260" s="2"/>
      <c r="AM12260" s="2"/>
      <c r="AN12260" s="22"/>
      <c r="AW12260" s="25"/>
      <c r="BJ12260" s="23"/>
      <c r="BK12260" s="23"/>
    </row>
    <row r="12261" spans="28:63" ht="16.5" customHeight="1" x14ac:dyDescent="0.3">
      <c r="AB12261" s="1"/>
      <c r="AC12261" s="1"/>
      <c r="AH12261" s="1"/>
      <c r="AI12261" s="1"/>
      <c r="AJ12261" s="1"/>
      <c r="AK12261" s="1"/>
      <c r="AL12261" s="2"/>
      <c r="AM12261" s="2"/>
      <c r="AN12261" s="22"/>
      <c r="AQ12261" s="1"/>
      <c r="AW12261" s="25"/>
      <c r="BJ12261" s="23"/>
      <c r="BK12261" s="23"/>
    </row>
    <row r="12262" spans="28:63" ht="16.5" customHeight="1" x14ac:dyDescent="0.3">
      <c r="AB12262" s="1"/>
      <c r="AC12262" s="1"/>
      <c r="AH12262" s="1"/>
      <c r="AI12262" s="1"/>
      <c r="AJ12262" s="1"/>
      <c r="AK12262" s="1"/>
      <c r="AL12262" s="2"/>
      <c r="AM12262" s="2"/>
      <c r="AN12262" s="22"/>
      <c r="AQ12262" s="1"/>
      <c r="AW12262" s="25"/>
      <c r="BJ12262" s="23"/>
      <c r="BK12262" s="23"/>
    </row>
    <row r="12263" spans="28:63" ht="16.5" customHeight="1" x14ac:dyDescent="0.3">
      <c r="AB12263" s="1"/>
      <c r="AH12263" s="1"/>
      <c r="AI12263" s="1"/>
      <c r="AJ12263" s="1"/>
      <c r="AK12263" s="1"/>
      <c r="AL12263" s="2"/>
      <c r="AM12263" s="2"/>
      <c r="AN12263" s="22"/>
      <c r="AW12263" s="25"/>
      <c r="BJ12263" s="23"/>
      <c r="BK12263" s="23"/>
    </row>
    <row r="12264" spans="28:63" ht="16.5" customHeight="1" x14ac:dyDescent="0.3">
      <c r="AB12264" s="1"/>
      <c r="AC12264" s="1"/>
      <c r="AH12264" s="1"/>
      <c r="AI12264" s="1"/>
      <c r="AJ12264" s="1"/>
      <c r="AK12264" s="1"/>
      <c r="AL12264" s="2"/>
      <c r="AM12264" s="2"/>
      <c r="AN12264" s="22"/>
      <c r="AQ12264" s="1"/>
      <c r="AW12264" s="25"/>
      <c r="BJ12264" s="23"/>
      <c r="BK12264" s="23"/>
    </row>
    <row r="12265" spans="28:63" ht="16.5" customHeight="1" x14ac:dyDescent="0.3">
      <c r="AB12265" s="1"/>
      <c r="AH12265" s="1"/>
      <c r="AI12265" s="1"/>
      <c r="AJ12265" s="1"/>
      <c r="AK12265" s="1"/>
      <c r="AL12265" s="2"/>
      <c r="AM12265" s="2"/>
      <c r="AN12265" s="22"/>
      <c r="BJ12265" s="23"/>
      <c r="BK12265" s="23"/>
    </row>
    <row r="12266" spans="28:63" ht="16.5" customHeight="1" x14ac:dyDescent="0.3">
      <c r="AB12266" s="1"/>
      <c r="AH12266" s="1"/>
      <c r="AI12266" s="1"/>
      <c r="AJ12266" s="1"/>
      <c r="AK12266" s="1"/>
      <c r="AL12266" s="2"/>
      <c r="AM12266" s="2"/>
      <c r="AN12266" s="22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BJ12267" s="23"/>
      <c r="BK12267" s="23"/>
    </row>
    <row r="12268" spans="28:63" ht="16.5" customHeight="1" x14ac:dyDescent="0.3">
      <c r="AB12268" s="1"/>
      <c r="AH12268" s="1"/>
      <c r="AI12268" s="1"/>
      <c r="AJ12268" s="1"/>
      <c r="AK12268" s="1"/>
      <c r="AL12268" s="2"/>
      <c r="AM12268" s="2"/>
      <c r="AN12268" s="22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AW12280" s="25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AW12281" s="25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AW12282" s="25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AW12283" s="25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AW12291" s="25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AW12293" s="25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AW12296" s="25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AW12304" s="25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AW12306" s="25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AW12309" s="25"/>
      <c r="BK12309" s="23"/>
    </row>
    <row r="12310" spans="28:63" ht="16.5" customHeight="1" x14ac:dyDescent="0.3"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C12356" s="1"/>
      <c r="AH12356" s="1"/>
      <c r="AI12356" s="1"/>
      <c r="AJ12356" s="1"/>
      <c r="AK12356" s="1"/>
      <c r="AL12356" s="2"/>
      <c r="AM12356" s="2"/>
      <c r="AN12356" s="22"/>
      <c r="AQ12356" s="1"/>
      <c r="AW12356" s="25"/>
      <c r="AX12356" s="2"/>
      <c r="BK12356" s="23"/>
    </row>
    <row r="12357" spans="28:63" ht="16.5" customHeight="1" x14ac:dyDescent="0.3">
      <c r="AC12357" s="1"/>
      <c r="AH12357" s="1"/>
      <c r="AI12357" s="1"/>
      <c r="AJ12357" s="1"/>
      <c r="AK12357" s="1"/>
      <c r="AL12357" s="2"/>
      <c r="AM12357" s="2"/>
      <c r="AN12357" s="22"/>
      <c r="AQ12357" s="1"/>
      <c r="AW12357" s="25"/>
      <c r="AX12357" s="2"/>
      <c r="BK12357" s="23"/>
    </row>
    <row r="12358" spans="28:63" ht="16.5" customHeight="1" x14ac:dyDescent="0.3">
      <c r="AB12358" s="1"/>
      <c r="AH12358" s="1"/>
      <c r="AI12358" s="1"/>
      <c r="AJ12358" s="1"/>
      <c r="AK12358" s="1"/>
      <c r="AL12358" s="2"/>
      <c r="AM12358" s="2"/>
      <c r="AN12358" s="22"/>
      <c r="AW12358" s="25"/>
      <c r="AX12358" s="2"/>
      <c r="BK12358" s="23"/>
    </row>
    <row r="12359" spans="28:63" ht="16.5" customHeight="1" x14ac:dyDescent="0.3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 x14ac:dyDescent="0.3">
      <c r="AH12360" s="1"/>
      <c r="AI12360" s="1"/>
      <c r="AJ12360" s="1"/>
      <c r="AK12360" s="1"/>
      <c r="AL12360" s="2"/>
      <c r="AM12360" s="2"/>
      <c r="AN12360" s="22"/>
      <c r="BK12360" s="23"/>
    </row>
    <row r="12361" spans="28:63" ht="16.5" customHeight="1" x14ac:dyDescent="0.3">
      <c r="AH12361" s="1"/>
      <c r="AI12361" s="1"/>
      <c r="AJ12361" s="1"/>
      <c r="AK12361" s="1"/>
      <c r="AL12361" s="2"/>
      <c r="AM12361" s="2"/>
      <c r="AN12361" s="22"/>
      <c r="BK12361" s="23"/>
    </row>
    <row r="12362" spans="28:63" ht="16.5" customHeight="1" x14ac:dyDescent="0.3">
      <c r="AH12362" s="1"/>
      <c r="AI12362" s="1"/>
      <c r="AJ12362" s="1"/>
      <c r="AK12362" s="1"/>
      <c r="AL12362" s="2"/>
      <c r="AM12362" s="2"/>
      <c r="AN12362" s="2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AW12364" s="25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AW12366" s="25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AW12369" s="25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AW12374" s="25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AW12377" s="25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AW12379" s="25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B12436" s="1"/>
      <c r="AH12436" s="1"/>
      <c r="AI12436" s="1"/>
      <c r="AJ12436" s="1"/>
      <c r="AK12436" s="1"/>
      <c r="AL12436" s="2"/>
      <c r="AM12436" s="2"/>
      <c r="AN12436" s="22"/>
      <c r="AW12436" s="25"/>
      <c r="BJ12436" s="23"/>
      <c r="BK12436" s="23"/>
    </row>
    <row r="12437" spans="28:63" ht="16.5" customHeight="1" x14ac:dyDescent="0.3">
      <c r="AB12437" s="1"/>
      <c r="AH12437" s="1"/>
      <c r="AI12437" s="1"/>
      <c r="AJ12437" s="1"/>
      <c r="AK12437" s="1"/>
      <c r="AL12437" s="2"/>
      <c r="AM12437" s="2"/>
      <c r="AN12437" s="22"/>
      <c r="AW12437" s="25"/>
      <c r="BJ12437" s="23"/>
      <c r="BK12437" s="23"/>
    </row>
    <row r="12438" spans="28:63" ht="16.5" customHeight="1" x14ac:dyDescent="0.3">
      <c r="AB12438" s="1"/>
      <c r="AH12438" s="1"/>
      <c r="AI12438" s="1"/>
      <c r="AJ12438" s="1"/>
      <c r="AK12438" s="1"/>
      <c r="AL12438" s="2"/>
      <c r="AM12438" s="2"/>
      <c r="AN12438" s="22"/>
      <c r="AW12438" s="25"/>
      <c r="BJ12438" s="23"/>
      <c r="BK12438" s="23"/>
    </row>
    <row r="12439" spans="28:63" ht="16.5" customHeight="1" x14ac:dyDescent="0.3">
      <c r="AB12439" s="1"/>
      <c r="AH12439" s="1"/>
      <c r="AI12439" s="1"/>
      <c r="AJ12439" s="1"/>
      <c r="AK12439" s="1"/>
      <c r="AL12439" s="2"/>
      <c r="AM12439" s="2"/>
      <c r="AN12439" s="22"/>
      <c r="AW12439" s="25"/>
      <c r="BJ12439" s="23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AX12468" s="3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AX12469" s="3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AX12470" s="3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AX12471" s="3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C12481" s="1"/>
      <c r="AH12481" s="1"/>
      <c r="AI12481" s="1"/>
      <c r="AJ12481" s="1"/>
      <c r="AK12481" s="1"/>
      <c r="AL12481" s="2"/>
      <c r="AM12481" s="2"/>
      <c r="AN12481" s="22"/>
      <c r="AQ12481" s="1"/>
      <c r="AW12481" s="25"/>
      <c r="AX12481" s="3"/>
      <c r="BI12481" s="1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C12483" s="1"/>
      <c r="AH12483" s="1"/>
      <c r="AI12483" s="1"/>
      <c r="AJ12483" s="1"/>
      <c r="AK12483" s="1"/>
      <c r="AL12483" s="2"/>
      <c r="AM12483" s="2"/>
      <c r="AN12483" s="22"/>
      <c r="AQ12483" s="1"/>
      <c r="AW12483" s="25"/>
      <c r="AX12483" s="3"/>
      <c r="BI12483" s="1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H12485" s="1"/>
      <c r="AI12485" s="1"/>
      <c r="AJ12485" s="1"/>
      <c r="AK12485" s="1"/>
      <c r="AL12485" s="2"/>
      <c r="AM12485" s="2"/>
      <c r="AN12485" s="22"/>
      <c r="AW12485" s="25"/>
      <c r="AX12485" s="3"/>
      <c r="BJ12485" s="23"/>
      <c r="BK12485" s="23"/>
    </row>
    <row r="12486" spans="28:63" ht="16.5" customHeight="1" x14ac:dyDescent="0.3">
      <c r="AB12486" s="1"/>
      <c r="AC12486" s="1"/>
      <c r="AH12486" s="1"/>
      <c r="AI12486" s="1"/>
      <c r="AJ12486" s="1"/>
      <c r="AK12486" s="1"/>
      <c r="AL12486" s="2"/>
      <c r="AM12486" s="2"/>
      <c r="AN12486" s="22"/>
      <c r="AQ12486" s="1"/>
      <c r="AW12486" s="25"/>
      <c r="AX12486" s="3"/>
      <c r="BI12486" s="1"/>
      <c r="BJ12486" s="23"/>
      <c r="BK12486" s="23"/>
    </row>
    <row r="12487" spans="28:63" ht="16.5" customHeight="1" x14ac:dyDescent="0.3">
      <c r="AB12487" s="1"/>
      <c r="AH12487" s="1"/>
      <c r="AI12487" s="1"/>
      <c r="AJ12487" s="1"/>
      <c r="AK12487" s="1"/>
      <c r="AL12487" s="2"/>
      <c r="AM12487" s="2"/>
      <c r="AN12487" s="22"/>
      <c r="AW12487" s="25"/>
      <c r="AX12487" s="3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H12490" s="1"/>
      <c r="AI12490" s="1"/>
      <c r="AJ12490" s="1"/>
      <c r="AK12490" s="1"/>
      <c r="AL12490" s="2"/>
      <c r="AM12490" s="2"/>
      <c r="AN12490" s="22"/>
      <c r="AW12490" s="25"/>
      <c r="AX12490" s="3"/>
      <c r="BJ12490" s="23"/>
      <c r="BK12490" s="23"/>
    </row>
    <row r="12491" spans="28:63" ht="16.5" customHeight="1" x14ac:dyDescent="0.3">
      <c r="AB12491" s="1"/>
      <c r="AC12491" s="1"/>
      <c r="AH12491" s="1"/>
      <c r="AI12491" s="1"/>
      <c r="AJ12491" s="1"/>
      <c r="AK12491" s="1"/>
      <c r="AL12491" s="2"/>
      <c r="AM12491" s="2"/>
      <c r="AN12491" s="22"/>
      <c r="AQ12491" s="1"/>
      <c r="AW12491" s="25"/>
      <c r="AX12491" s="3"/>
      <c r="BI12491" s="1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BJ12493" s="23"/>
      <c r="BK12493" s="23"/>
    </row>
    <row r="12494" spans="28:63" ht="16.5" customHeight="1" x14ac:dyDescent="0.3">
      <c r="AC12494" s="1"/>
      <c r="AH12494" s="1"/>
      <c r="AI12494" s="1"/>
      <c r="AJ12494" s="1"/>
      <c r="AK12494" s="1"/>
      <c r="AL12494" s="2"/>
      <c r="AM12494" s="2"/>
      <c r="AN12494" s="22"/>
      <c r="AQ12494" s="1"/>
      <c r="BI12494" s="1"/>
      <c r="BJ12494" s="23"/>
      <c r="BK12494" s="23"/>
    </row>
    <row r="12495" spans="28:63" ht="16.5" customHeight="1" x14ac:dyDescent="0.3">
      <c r="AB12495" s="1"/>
      <c r="AH12495" s="1"/>
      <c r="AI12495" s="1"/>
      <c r="AJ12495" s="1"/>
      <c r="AK12495" s="1"/>
      <c r="AL12495" s="2"/>
      <c r="AM12495" s="2"/>
      <c r="AN12495" s="22"/>
      <c r="BJ12495" s="23"/>
      <c r="BK12495" s="23"/>
    </row>
    <row r="12496" spans="28:63" ht="16.5" customHeight="1" x14ac:dyDescent="0.3">
      <c r="AB12496" s="1"/>
      <c r="AC12496" s="1"/>
      <c r="AH12496" s="1"/>
      <c r="AI12496" s="1"/>
      <c r="AJ12496" s="1"/>
      <c r="AK12496" s="1"/>
      <c r="AL12496" s="2"/>
      <c r="AM12496" s="2"/>
      <c r="AN12496" s="22"/>
      <c r="AQ12496" s="1"/>
      <c r="BI12496" s="1"/>
      <c r="BJ12496" s="23"/>
      <c r="BK12496" s="23"/>
    </row>
    <row r="12497" spans="27:69" ht="16.5" customHeight="1" x14ac:dyDescent="0.3"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9" ht="16.5" customHeight="1" x14ac:dyDescent="0.3">
      <c r="AH12498" s="1"/>
      <c r="AI12498" s="1"/>
      <c r="AJ12498" s="1"/>
      <c r="AK12498" s="1"/>
      <c r="AL12498" s="2"/>
      <c r="AM12498" s="2"/>
      <c r="AN12498" s="22"/>
      <c r="BJ12498" s="23"/>
      <c r="BK12498" s="23"/>
    </row>
    <row r="12499" spans="27:69" ht="16.5" customHeight="1" x14ac:dyDescent="0.3"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9" ht="16.5" customHeight="1" x14ac:dyDescent="0.3">
      <c r="AB12500" s="1"/>
      <c r="AH12500" s="1"/>
      <c r="AI12500" s="1"/>
      <c r="AJ12500" s="1"/>
      <c r="AK12500" s="1"/>
      <c r="AL12500" s="2"/>
      <c r="AM12500" s="2"/>
      <c r="AN12500" s="22"/>
      <c r="AW12500" s="25"/>
      <c r="AX12500" s="3"/>
      <c r="BJ12500" s="23"/>
      <c r="BK12500" s="23"/>
    </row>
    <row r="12501" spans="27:69" ht="16.5" customHeight="1" x14ac:dyDescent="0.3">
      <c r="AB12501" s="1"/>
      <c r="AH12501" s="1"/>
      <c r="AI12501" s="1"/>
      <c r="AJ12501" s="1"/>
      <c r="AK12501" s="1"/>
      <c r="AL12501" s="2"/>
      <c r="AM12501" s="2"/>
      <c r="AN12501" s="22"/>
      <c r="AW12501" s="25"/>
      <c r="AX12501" s="3"/>
      <c r="BJ12501" s="23"/>
      <c r="BK12501" s="23"/>
    </row>
    <row r="12502" spans="27:69" ht="16.5" customHeight="1" x14ac:dyDescent="0.3">
      <c r="AA12502" s="1"/>
      <c r="AB12502" s="1"/>
      <c r="AH12502" s="1"/>
      <c r="AI12502" s="1"/>
      <c r="AJ12502" s="1"/>
      <c r="AK12502" s="1"/>
      <c r="AL12502" s="2"/>
      <c r="AM12502" s="2"/>
      <c r="AN12502" s="22"/>
      <c r="AW12502" s="25"/>
      <c r="AX12502" s="3"/>
      <c r="BJ12502" s="23"/>
      <c r="BK12502" s="23"/>
    </row>
    <row r="12503" spans="27:69" ht="16.5" customHeight="1" x14ac:dyDescent="0.3">
      <c r="AB12503" s="1"/>
      <c r="AH12503" s="1"/>
      <c r="AI12503" s="1"/>
      <c r="AJ12503" s="1"/>
      <c r="AK12503" s="1"/>
      <c r="AL12503" s="2"/>
      <c r="AM12503" s="2"/>
      <c r="AN12503" s="22"/>
      <c r="AW12503" s="25"/>
      <c r="AX12503" s="3"/>
      <c r="BJ12503" s="23"/>
      <c r="BK12503" s="23"/>
    </row>
    <row r="12504" spans="27:69" ht="16.5" customHeight="1" x14ac:dyDescent="0.3">
      <c r="AA12504" s="1"/>
      <c r="AB12504" s="1"/>
      <c r="AH12504" s="1"/>
      <c r="AI12504" s="1"/>
      <c r="AJ12504" s="1"/>
      <c r="AK12504" s="1"/>
      <c r="AL12504" s="2"/>
      <c r="AM12504" s="2"/>
      <c r="AN12504" s="22"/>
      <c r="AW12504" s="25"/>
      <c r="BJ12504" s="23"/>
      <c r="BK12504" s="23"/>
    </row>
    <row r="12505" spans="27:69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9" ht="16.5" customHeight="1" x14ac:dyDescent="0.3"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9" ht="16.5" customHeight="1" x14ac:dyDescent="0.3">
      <c r="AA12507" s="1"/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9" ht="16.5" customHeight="1" x14ac:dyDescent="0.3">
      <c r="AB12508" s="1"/>
      <c r="AH12508" s="1"/>
      <c r="AI12508" s="1"/>
      <c r="AJ12508" s="1"/>
      <c r="AK12508" s="1"/>
      <c r="AL12508" s="2"/>
      <c r="AM12508" s="2"/>
      <c r="AN12508" s="22"/>
      <c r="AW12508" s="25"/>
      <c r="AX12508" s="3"/>
      <c r="BJ12508" s="23"/>
      <c r="BK12508" s="23"/>
    </row>
    <row r="12509" spans="27:69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9" ht="16.5" customHeight="1" x14ac:dyDescent="0.3">
      <c r="AB12510" s="1"/>
      <c r="AC12510" s="1"/>
      <c r="AH12510" s="1"/>
      <c r="AI12510" s="1"/>
      <c r="AJ12510" s="1"/>
      <c r="AK12510" s="1"/>
      <c r="AL12510" s="2"/>
      <c r="AM12510" s="2"/>
      <c r="AN12510" s="22"/>
      <c r="AQ12510" s="1"/>
      <c r="AW12510" s="25"/>
      <c r="AX12510" s="3"/>
      <c r="BJ12510" s="23"/>
      <c r="BK12510" s="23"/>
    </row>
    <row r="12511" spans="27:69" ht="16.5" customHeight="1" x14ac:dyDescent="0.3"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  <c r="BQ12511" s="25"/>
    </row>
    <row r="12512" spans="27:69" ht="16.5" customHeight="1" x14ac:dyDescent="0.3">
      <c r="AA12512" s="1"/>
      <c r="AB12512" s="1"/>
      <c r="AC12512" s="1"/>
      <c r="AH12512" s="1"/>
      <c r="AI12512" s="1"/>
      <c r="AJ12512" s="1"/>
      <c r="AK12512" s="1"/>
      <c r="AL12512" s="2"/>
      <c r="AM12512" s="2"/>
      <c r="AN12512" s="22"/>
      <c r="AQ12512" s="1"/>
      <c r="AW12512" s="25"/>
      <c r="AX12512" s="3"/>
      <c r="BJ12512" s="23"/>
      <c r="BK12512" s="23"/>
    </row>
    <row r="12513" spans="27:63" ht="16.5" customHeight="1" x14ac:dyDescent="0.3">
      <c r="AB12513" s="1"/>
      <c r="AC12513" s="1"/>
      <c r="AH12513" s="1"/>
      <c r="AI12513" s="1"/>
      <c r="AJ12513" s="1"/>
      <c r="AK12513" s="1"/>
      <c r="AL12513" s="2"/>
      <c r="AM12513" s="2"/>
      <c r="AN12513" s="22"/>
      <c r="AQ12513" s="1"/>
      <c r="AW12513" s="25"/>
      <c r="AX12513" s="3"/>
      <c r="BJ12513" s="23"/>
      <c r="BK12513" s="23"/>
    </row>
    <row r="12514" spans="27:63" ht="16.5" customHeight="1" x14ac:dyDescent="0.3"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3" ht="16.5" customHeight="1" x14ac:dyDescent="0.3">
      <c r="AA12515" s="1"/>
      <c r="AB12515" s="1"/>
      <c r="AH12515" s="1"/>
      <c r="AI12515" s="1"/>
      <c r="AJ12515" s="1"/>
      <c r="AK12515" s="1"/>
      <c r="AL12515" s="2"/>
      <c r="AM12515" s="2"/>
      <c r="AN12515" s="22"/>
      <c r="AW12515" s="25"/>
      <c r="AX12515" s="3"/>
      <c r="BJ12515" s="23"/>
      <c r="BK12515" s="23"/>
    </row>
    <row r="12516" spans="27:63" ht="16.5" customHeight="1" x14ac:dyDescent="0.3">
      <c r="AB12516" s="1"/>
      <c r="AH12516" s="1"/>
      <c r="AI12516" s="1"/>
      <c r="AJ12516" s="1"/>
      <c r="AK12516" s="1"/>
      <c r="AL12516" s="2"/>
      <c r="AM12516" s="2"/>
      <c r="AN12516" s="22"/>
      <c r="AW12516" s="25"/>
      <c r="AX12516" s="3"/>
      <c r="BJ12516" s="23"/>
      <c r="BK12516" s="23"/>
    </row>
    <row r="12517" spans="27:63" ht="16.5" customHeight="1" x14ac:dyDescent="0.3">
      <c r="AA12517" s="1"/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3" ht="16.5" customHeight="1" x14ac:dyDescent="0.3">
      <c r="AB12518" s="1"/>
      <c r="AH12518" s="1"/>
      <c r="AI12518" s="1"/>
      <c r="AJ12518" s="1"/>
      <c r="AK12518" s="1"/>
      <c r="AL12518" s="2"/>
      <c r="AM12518" s="2"/>
      <c r="AN12518" s="22"/>
      <c r="AW12518" s="25"/>
      <c r="AX12518" s="3"/>
      <c r="BJ12518" s="23"/>
      <c r="BK12518" s="23"/>
    </row>
    <row r="12519" spans="27:63" ht="16.5" customHeight="1" x14ac:dyDescent="0.3"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K12519" s="23"/>
    </row>
    <row r="12520" spans="27:63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K12520" s="23"/>
    </row>
    <row r="12521" spans="27:63" ht="16.5" customHeight="1" x14ac:dyDescent="0.3">
      <c r="AB12521" s="1"/>
      <c r="AH12521" s="1"/>
      <c r="AI12521" s="1"/>
      <c r="AJ12521" s="1"/>
      <c r="AK12521" s="1"/>
      <c r="AL12521" s="2"/>
      <c r="AM12521" s="2"/>
      <c r="AN12521" s="22"/>
      <c r="AW12521" s="25"/>
      <c r="AX12521" s="3"/>
      <c r="BK12521" s="23"/>
    </row>
    <row r="12522" spans="27:63" ht="16.5" customHeight="1" x14ac:dyDescent="0.3">
      <c r="AB12522" s="1"/>
      <c r="AC12522" s="1"/>
      <c r="AH12522" s="1"/>
      <c r="AI12522" s="1"/>
      <c r="AJ12522" s="1"/>
      <c r="AK12522" s="1"/>
      <c r="AL12522" s="2"/>
      <c r="AM12522" s="2"/>
      <c r="AN12522" s="22"/>
      <c r="AQ12522" s="1"/>
      <c r="AW12522" s="25"/>
      <c r="AX12522" s="3"/>
      <c r="BK12522" s="23"/>
    </row>
    <row r="12523" spans="27:63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3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3" ht="16.5" customHeight="1" x14ac:dyDescent="0.3">
      <c r="AB12525" s="1"/>
      <c r="AC12525" s="1"/>
      <c r="AH12525" s="1"/>
      <c r="AI12525" s="1"/>
      <c r="AJ12525" s="1"/>
      <c r="AK12525" s="1"/>
      <c r="AL12525" s="2"/>
      <c r="AM12525" s="2"/>
      <c r="AN12525" s="22"/>
      <c r="AQ12525" s="1"/>
      <c r="AW12525" s="25"/>
      <c r="AX12525" s="3"/>
      <c r="BK12525" s="23"/>
    </row>
    <row r="12526" spans="27:63" ht="16.5" customHeight="1" x14ac:dyDescent="0.3">
      <c r="AB12526" s="1"/>
      <c r="AH12526" s="1"/>
      <c r="AI12526" s="1"/>
      <c r="AJ12526" s="1"/>
      <c r="AK12526" s="1"/>
      <c r="AL12526" s="2"/>
      <c r="AM12526" s="2"/>
      <c r="AN12526" s="22"/>
      <c r="AW12526" s="25"/>
      <c r="AX12526" s="3"/>
      <c r="BK12526" s="23"/>
    </row>
    <row r="12527" spans="27:63" ht="16.5" customHeight="1" x14ac:dyDescent="0.3">
      <c r="AB12527" s="1"/>
      <c r="AC12527" s="1"/>
      <c r="AH12527" s="1"/>
      <c r="AI12527" s="1"/>
      <c r="AJ12527" s="1"/>
      <c r="AK12527" s="1"/>
      <c r="AL12527" s="2"/>
      <c r="AM12527" s="2"/>
      <c r="AN12527" s="22"/>
      <c r="AQ12527" s="1"/>
      <c r="AW12527" s="25"/>
      <c r="AX12527" s="3"/>
      <c r="BK12527" s="23"/>
    </row>
    <row r="12528" spans="27:63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H12529" s="1"/>
      <c r="AI12529" s="1"/>
      <c r="AJ12529" s="1"/>
      <c r="AK12529" s="1"/>
      <c r="AL12529" s="2"/>
      <c r="AM12529" s="2"/>
      <c r="AN12529" s="22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H12531" s="1"/>
      <c r="AI12531" s="1"/>
      <c r="AJ12531" s="1"/>
      <c r="AK12531" s="1"/>
      <c r="AL12531" s="2"/>
      <c r="AM12531" s="2"/>
      <c r="AN12531" s="22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C12534" s="1"/>
      <c r="AH12534" s="1"/>
      <c r="AI12534" s="1"/>
      <c r="AJ12534" s="1"/>
      <c r="AK12534" s="1"/>
      <c r="AL12534" s="2"/>
      <c r="AM12534" s="2"/>
      <c r="AN12534" s="22"/>
      <c r="AQ12534" s="1"/>
      <c r="AW12534" s="25"/>
      <c r="AX12534" s="3"/>
      <c r="BK12534" s="23"/>
    </row>
    <row r="12535" spans="28:63" ht="16.5" customHeight="1" x14ac:dyDescent="0.3">
      <c r="AB12535" s="1"/>
      <c r="AC12535" s="1"/>
      <c r="AH12535" s="1"/>
      <c r="AI12535" s="1"/>
      <c r="AJ12535" s="1"/>
      <c r="AK12535" s="1"/>
      <c r="AL12535" s="2"/>
      <c r="AM12535" s="2"/>
      <c r="AN12535" s="22"/>
      <c r="AQ12535" s="1"/>
      <c r="AW12535" s="25"/>
      <c r="AX12535" s="3"/>
      <c r="BI12535" s="1"/>
      <c r="BJ12535" s="23"/>
      <c r="BK12535" s="23"/>
    </row>
    <row r="12536" spans="28:63" ht="16.5" customHeight="1" x14ac:dyDescent="0.3">
      <c r="AB12536" s="1"/>
      <c r="AC12536" s="1"/>
      <c r="AH12536" s="1"/>
      <c r="AI12536" s="1"/>
      <c r="AJ12536" s="1"/>
      <c r="AK12536" s="1"/>
      <c r="AL12536" s="2"/>
      <c r="AM12536" s="2"/>
      <c r="AN12536" s="22"/>
      <c r="AQ12536" s="1"/>
      <c r="AW12536" s="25"/>
      <c r="BI12536" s="1"/>
      <c r="BJ12536" s="23"/>
      <c r="BK12536" s="23"/>
    </row>
    <row r="12537" spans="28:63" ht="16.5" customHeight="1" x14ac:dyDescent="0.3">
      <c r="AB12537" s="1"/>
      <c r="AC12537" s="1"/>
      <c r="AH12537" s="1"/>
      <c r="AI12537" s="1"/>
      <c r="AJ12537" s="1"/>
      <c r="AK12537" s="1"/>
      <c r="AL12537" s="2"/>
      <c r="AM12537" s="2"/>
      <c r="AN12537" s="22"/>
      <c r="AQ12537" s="1"/>
      <c r="AW12537" s="25"/>
      <c r="BI12537" s="1"/>
      <c r="BJ12537" s="2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I12538" s="1"/>
      <c r="BJ12538" s="2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AX12540" s="3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AX12541" s="3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H12560" s="1"/>
      <c r="AI12560" s="1"/>
      <c r="AJ12560" s="1"/>
      <c r="AK12560" s="1"/>
      <c r="AL12560" s="2"/>
      <c r="AM12560" s="2"/>
      <c r="AN12560" s="22"/>
      <c r="BJ12560" s="23"/>
      <c r="BK12560" s="23"/>
    </row>
    <row r="12561" spans="28:63" ht="16.5" customHeight="1" x14ac:dyDescent="0.3">
      <c r="AH12561" s="1"/>
      <c r="AI12561" s="1"/>
      <c r="AJ12561" s="1"/>
      <c r="AK12561" s="1"/>
      <c r="AL12561" s="2"/>
      <c r="AM12561" s="2"/>
      <c r="AN12561" s="22"/>
      <c r="BJ12561" s="23"/>
      <c r="BK12561" s="23"/>
    </row>
    <row r="12562" spans="28:63" ht="16.5" customHeight="1" x14ac:dyDescent="0.3">
      <c r="AH12562" s="1"/>
      <c r="AI12562" s="1"/>
      <c r="AJ12562" s="1"/>
      <c r="AK12562" s="1"/>
      <c r="AL12562" s="2"/>
      <c r="AM12562" s="2"/>
      <c r="AN12562" s="22"/>
      <c r="BJ12562" s="23"/>
      <c r="BK12562" s="23"/>
    </row>
    <row r="12563" spans="28:63" ht="16.5" customHeight="1" x14ac:dyDescent="0.3">
      <c r="AH12563" s="1"/>
      <c r="AI12563" s="1"/>
      <c r="AJ12563" s="1"/>
      <c r="AK12563" s="1"/>
      <c r="AL12563" s="2"/>
      <c r="AM12563" s="2"/>
      <c r="AN12563" s="22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B12576" s="1"/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B12578" s="1"/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B12581" s="1"/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B12586" s="1"/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B12588" s="1"/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B12589" s="1"/>
      <c r="AC12589" s="1"/>
      <c r="AH12589" s="1"/>
      <c r="AI12589" s="1"/>
      <c r="AJ12589" s="1"/>
      <c r="AK12589" s="1"/>
      <c r="AL12589" s="2"/>
      <c r="AM12589" s="2"/>
      <c r="AN12589" s="22"/>
      <c r="AQ12589" s="1"/>
      <c r="BI12589" s="1"/>
      <c r="BJ12589" s="23"/>
      <c r="BK12589" s="23"/>
    </row>
    <row r="12590" spans="28:63" ht="16.5" customHeight="1" x14ac:dyDescent="0.3">
      <c r="AC12590" s="1"/>
      <c r="AH12590" s="1"/>
      <c r="AI12590" s="1"/>
      <c r="AJ12590" s="1"/>
      <c r="AK12590" s="1"/>
      <c r="AL12590" s="2"/>
      <c r="AM12590" s="2"/>
      <c r="AN12590" s="22"/>
      <c r="AQ12590" s="1"/>
      <c r="BI12590" s="1"/>
      <c r="BJ12590" s="23"/>
      <c r="BK12590" s="23"/>
    </row>
    <row r="12591" spans="28:63" ht="16.5" customHeight="1" x14ac:dyDescent="0.3">
      <c r="AB12591" s="1"/>
      <c r="AC12591" s="1"/>
      <c r="AH12591" s="1"/>
      <c r="AI12591" s="1"/>
      <c r="AJ12591" s="1"/>
      <c r="AK12591" s="1"/>
      <c r="AL12591" s="2"/>
      <c r="AM12591" s="2"/>
      <c r="AN12591" s="22"/>
      <c r="AQ12591" s="1"/>
      <c r="BI12591" s="1"/>
      <c r="BJ12591" s="23"/>
      <c r="BK12591" s="23"/>
    </row>
    <row r="12592" spans="28:63" ht="16.5" customHeight="1" x14ac:dyDescent="0.3">
      <c r="AC12592" s="1"/>
      <c r="AH12592" s="1"/>
      <c r="AI12592" s="1"/>
      <c r="AJ12592" s="1"/>
      <c r="AK12592" s="1"/>
      <c r="AL12592" s="2"/>
      <c r="AM12592" s="2"/>
      <c r="AN12592" s="22"/>
      <c r="AQ12592" s="1"/>
      <c r="BI12592" s="1"/>
      <c r="BJ12592" s="23"/>
      <c r="BK12592" s="23"/>
    </row>
    <row r="12593" spans="28:63" ht="16.5" customHeight="1" x14ac:dyDescent="0.3"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B12596" s="1"/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B12599" s="1"/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B12601" s="1"/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B12605" s="1"/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B12607" s="1"/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B12610" s="1"/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B12615" s="1"/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B12616" s="1"/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B12617" s="1"/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B12618" s="1"/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H12631" s="1"/>
      <c r="AI12631" s="1"/>
      <c r="AJ12631" s="1"/>
      <c r="AK12631" s="1"/>
      <c r="AL12631" s="2"/>
      <c r="AM12631" s="2"/>
      <c r="AN12631" s="22"/>
      <c r="BJ12631" s="23"/>
      <c r="BK12631" s="23"/>
    </row>
    <row r="12632" spans="28:63" ht="16.5" customHeight="1" x14ac:dyDescent="0.3">
      <c r="AB12632" s="1"/>
      <c r="AH12632" s="1"/>
      <c r="AI12632" s="1"/>
      <c r="AJ12632" s="1"/>
      <c r="AK12632" s="1"/>
      <c r="AL12632" s="2"/>
      <c r="AM12632" s="2"/>
      <c r="AN12632" s="22"/>
      <c r="BJ12632" s="23"/>
      <c r="BK12632" s="23"/>
    </row>
    <row r="12633" spans="28:63" ht="16.5" customHeight="1" x14ac:dyDescent="0.3">
      <c r="AB12633" s="1"/>
      <c r="AH12633" s="1"/>
      <c r="AI12633" s="1"/>
      <c r="AJ12633" s="1"/>
      <c r="AK12633" s="1"/>
      <c r="AL12633" s="2"/>
      <c r="AM12633" s="2"/>
      <c r="AN12633" s="22"/>
      <c r="BJ12633" s="23"/>
      <c r="BK12633" s="23"/>
    </row>
    <row r="12634" spans="28:63" ht="16.5" customHeight="1" x14ac:dyDescent="0.3">
      <c r="AB12634" s="1"/>
      <c r="AH12634" s="1"/>
      <c r="AI12634" s="1"/>
      <c r="AJ12634" s="1"/>
      <c r="AK12634" s="1"/>
      <c r="AL12634" s="2"/>
      <c r="AM12634" s="2"/>
      <c r="AN12634" s="22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B12648" s="1"/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B12650" s="1"/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B12653" s="1"/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B12657" s="1"/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B12658" s="1"/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B12659" s="1"/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B12664" s="1"/>
      <c r="AH12664" s="1"/>
      <c r="AI12664" s="1"/>
      <c r="AJ12664" s="1"/>
      <c r="AK12664" s="1"/>
      <c r="AL12664" s="2"/>
      <c r="AM12664" s="2"/>
      <c r="AN12664" s="22"/>
      <c r="AW12664" s="25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AW12665" s="25"/>
      <c r="AX12665" s="3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AW12666" s="25"/>
      <c r="AX12666" s="3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AW12667" s="25"/>
      <c r="AX12667" s="3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AX12668" s="3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BJ12672" s="23"/>
      <c r="BK12672" s="23"/>
    </row>
    <row r="12673" spans="28:63" ht="16.5" customHeight="1" x14ac:dyDescent="0.3">
      <c r="AH12673" s="1"/>
      <c r="AI12673" s="1"/>
      <c r="AJ12673" s="1"/>
      <c r="AK12673" s="1"/>
      <c r="AL12673" s="2"/>
      <c r="AM12673" s="2"/>
      <c r="AN12673" s="22"/>
      <c r="BJ12673" s="23"/>
      <c r="BK12673" s="23"/>
    </row>
    <row r="12674" spans="28:63" ht="16.5" customHeight="1" x14ac:dyDescent="0.3">
      <c r="AH12674" s="1"/>
      <c r="AI12674" s="1"/>
      <c r="AJ12674" s="1"/>
      <c r="AK12674" s="1"/>
      <c r="AL12674" s="2"/>
      <c r="AM12674" s="2"/>
      <c r="AN12674" s="22"/>
      <c r="BJ12674" s="23"/>
      <c r="BK12674" s="23"/>
    </row>
    <row r="12675" spans="28:63" ht="16.5" customHeight="1" x14ac:dyDescent="0.3">
      <c r="AH12675" s="1"/>
      <c r="AI12675" s="1"/>
      <c r="AJ12675" s="1"/>
      <c r="AK12675" s="1"/>
      <c r="AL12675" s="2"/>
      <c r="AM12675" s="2"/>
      <c r="AN12675" s="22"/>
      <c r="BJ12675" s="23"/>
      <c r="BK12675" s="23"/>
    </row>
    <row r="12676" spans="28:63" ht="16.5" customHeight="1" x14ac:dyDescent="0.3"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B12677" s="1"/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B12680" s="1"/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B12681" s="1"/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B12682" s="1"/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B12683" s="1"/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B12691" s="1"/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B12694" s="1"/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B12696" s="1"/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K12697" s="23"/>
    </row>
    <row r="12698" spans="28:63" ht="16.5" customHeight="1" x14ac:dyDescent="0.3">
      <c r="AH12698" s="1"/>
      <c r="AI12698" s="1"/>
      <c r="AJ12698" s="1"/>
      <c r="AK12698" s="1"/>
      <c r="AL12698" s="2"/>
      <c r="AM12698" s="2"/>
      <c r="AN12698" s="22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K12699" s="23"/>
    </row>
    <row r="12700" spans="28:63" ht="16.5" customHeight="1" x14ac:dyDescent="0.3">
      <c r="AH12700" s="1"/>
      <c r="AI12700" s="1"/>
      <c r="AJ12700" s="1"/>
      <c r="AK12700" s="1"/>
      <c r="AL12700" s="2"/>
      <c r="AM12700" s="2"/>
      <c r="AN12700" s="22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K12876" s="1"/>
      <c r="AL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J12880" s="1"/>
      <c r="AK12880" s="1"/>
      <c r="AL12880" s="2"/>
      <c r="AM12880" s="2"/>
      <c r="AN12880" s="22"/>
      <c r="BK12880" s="23"/>
    </row>
    <row r="12881" spans="34:63" ht="16.5" customHeight="1" x14ac:dyDescent="0.3">
      <c r="AH12881" s="1"/>
      <c r="AI12881" s="1"/>
      <c r="AK12881" s="1"/>
      <c r="AL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J12885" s="1"/>
      <c r="AK12885" s="1"/>
      <c r="AL12885" s="2"/>
      <c r="AM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28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28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28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28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28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28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28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28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28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28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28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28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28:63" ht="16.5" customHeight="1" x14ac:dyDescent="0.3">
      <c r="AC13117" s="1"/>
      <c r="AH13117" s="1"/>
      <c r="AI13117" s="1"/>
      <c r="AJ13117" s="1"/>
      <c r="AK13117" s="1"/>
      <c r="AL13117" s="2"/>
      <c r="AM13117" s="2"/>
      <c r="AN13117" s="22"/>
      <c r="AQ13117" s="1"/>
      <c r="AW13117" s="25"/>
      <c r="AX13117" s="2"/>
      <c r="BK13117" s="23"/>
    </row>
    <row r="13118" spans="28:63" ht="16.5" customHeight="1" x14ac:dyDescent="0.3">
      <c r="AC13118" s="1"/>
      <c r="AH13118" s="1"/>
      <c r="AI13118" s="1"/>
      <c r="AJ13118" s="1"/>
      <c r="AK13118" s="1"/>
      <c r="AL13118" s="2"/>
      <c r="AM13118" s="2"/>
      <c r="AN13118" s="22"/>
      <c r="AQ13118" s="1"/>
      <c r="AW13118" s="25"/>
      <c r="AX13118" s="2"/>
      <c r="BK13118" s="23"/>
    </row>
    <row r="13119" spans="28:63" ht="16.5" customHeight="1" x14ac:dyDescent="0.3">
      <c r="AB13119" s="1"/>
      <c r="AC13119" s="1"/>
      <c r="AH13119" s="1"/>
      <c r="AI13119" s="1"/>
      <c r="AJ13119" s="1"/>
      <c r="AK13119" s="1"/>
      <c r="AL13119" s="2"/>
      <c r="AM13119" s="2"/>
      <c r="AN13119" s="22"/>
      <c r="AQ13119" s="1"/>
      <c r="AW13119" s="25"/>
      <c r="AX13119" s="2"/>
      <c r="BK13119" s="23"/>
    </row>
    <row r="13120" spans="28:63" ht="16.5" customHeight="1" x14ac:dyDescent="0.3">
      <c r="AC13120" s="1"/>
      <c r="AH13120" s="1"/>
      <c r="AI13120" s="1"/>
      <c r="AJ13120" s="1"/>
      <c r="AK13120" s="1"/>
      <c r="AL13120" s="2"/>
      <c r="AM13120" s="2"/>
      <c r="AN13120" s="22"/>
      <c r="AQ13120" s="1"/>
      <c r="AW13120" s="25"/>
      <c r="AX13120" s="2"/>
      <c r="BK13120" s="23"/>
    </row>
    <row r="13121" spans="28:63" ht="16.5" customHeight="1" x14ac:dyDescent="0.3">
      <c r="AB13121" s="1"/>
      <c r="AH13121" s="1"/>
      <c r="AI13121" s="1"/>
      <c r="AJ13121" s="1"/>
      <c r="AK13121" s="1"/>
      <c r="AL13121" s="2"/>
      <c r="AM13121" s="2"/>
      <c r="AN13121" s="22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B13124" s="1"/>
      <c r="AH13124" s="1"/>
      <c r="AI13124" s="1"/>
      <c r="AJ13124" s="1"/>
      <c r="AK13124" s="1"/>
      <c r="AL13124" s="2"/>
      <c r="AM13124" s="2"/>
      <c r="AN13124" s="22"/>
      <c r="AW13124" s="25"/>
      <c r="AX13124" s="2"/>
      <c r="BK13124" s="23"/>
    </row>
    <row r="13125" spans="28:63" ht="16.5" customHeight="1" x14ac:dyDescent="0.3">
      <c r="AH13125" s="1"/>
      <c r="AI13125" s="1"/>
      <c r="AJ13125" s="1"/>
      <c r="AK13125" s="1"/>
      <c r="AL13125" s="2"/>
      <c r="AM13125" s="2"/>
      <c r="AN13125" s="22"/>
      <c r="BK13125" s="23"/>
    </row>
    <row r="13126" spans="28:63" ht="16.5" customHeight="1" x14ac:dyDescent="0.3">
      <c r="AH13126" s="1"/>
      <c r="AI13126" s="1"/>
      <c r="AJ13126" s="1"/>
      <c r="AK13126" s="1"/>
      <c r="AL13126" s="2"/>
      <c r="AM13126" s="2"/>
      <c r="AN13126" s="22"/>
      <c r="BK13126" s="23"/>
    </row>
    <row r="13127" spans="28:63" ht="16.5" customHeight="1" x14ac:dyDescent="0.3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 x14ac:dyDescent="0.3">
      <c r="AC13128" s="1"/>
      <c r="AH13128" s="1"/>
      <c r="AI13128" s="1"/>
      <c r="AJ13128" s="1"/>
      <c r="AK13128" s="1"/>
      <c r="AL13128" s="2"/>
      <c r="AM13128" s="2"/>
      <c r="AN13128" s="22"/>
      <c r="AQ13128" s="1"/>
      <c r="AW13128" s="25"/>
      <c r="AX13128" s="2"/>
      <c r="BK13128" s="23"/>
    </row>
    <row r="13129" spans="28:63" ht="16.5" customHeight="1" x14ac:dyDescent="0.3">
      <c r="AB13129" s="1"/>
      <c r="AH13129" s="1"/>
      <c r="AI13129" s="1"/>
      <c r="AJ13129" s="1"/>
      <c r="AK13129" s="1"/>
      <c r="AL13129" s="2"/>
      <c r="AM13129" s="2"/>
      <c r="AN13129" s="22"/>
      <c r="AW13129" s="25"/>
      <c r="AX13129" s="2"/>
      <c r="BK13129" s="23"/>
    </row>
    <row r="13130" spans="28:63" ht="16.5" customHeight="1" x14ac:dyDescent="0.3">
      <c r="AC13130" s="1"/>
      <c r="AH13130" s="1"/>
      <c r="AI13130" s="1"/>
      <c r="AJ13130" s="1"/>
      <c r="AK13130" s="1"/>
      <c r="AL13130" s="2"/>
      <c r="AM13130" s="2"/>
      <c r="AN13130" s="22"/>
      <c r="AQ13130" s="1"/>
      <c r="AW13130" s="25"/>
      <c r="AX13130" s="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B13132" s="1"/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C13133" s="1"/>
      <c r="AH13133" s="1"/>
      <c r="AI13133" s="1"/>
      <c r="AJ13133" s="1"/>
      <c r="AK13133" s="1"/>
      <c r="AL13133" s="2"/>
      <c r="AM13133" s="2"/>
      <c r="AN13133" s="22"/>
      <c r="AQ13133" s="1"/>
      <c r="AW13133" s="25"/>
      <c r="AX13133" s="2"/>
      <c r="BK13133" s="23"/>
    </row>
    <row r="13134" spans="28:63" ht="16.5" customHeight="1" x14ac:dyDescent="0.3">
      <c r="AB13134" s="1"/>
      <c r="AH13134" s="1"/>
      <c r="AI13134" s="1"/>
      <c r="AJ13134" s="1"/>
      <c r="AK13134" s="1"/>
      <c r="AL13134" s="2"/>
      <c r="AM13134" s="2"/>
      <c r="AN13134" s="22"/>
      <c r="AW13134" s="25"/>
      <c r="AX13134" s="2"/>
      <c r="BK13134" s="23"/>
    </row>
    <row r="13135" spans="28:63" ht="16.5" customHeight="1" x14ac:dyDescent="0.3">
      <c r="AH13135" s="1"/>
      <c r="AI13135" s="1"/>
      <c r="AJ13135" s="1"/>
      <c r="AK13135" s="1"/>
      <c r="AL13135" s="2"/>
      <c r="AM13135" s="2"/>
      <c r="AN13135" s="22"/>
      <c r="BK13135" s="23"/>
    </row>
    <row r="13136" spans="28:63" ht="16.5" customHeight="1" x14ac:dyDescent="0.3">
      <c r="AH13136" s="1"/>
      <c r="AI13136" s="1"/>
      <c r="AJ13136" s="1"/>
      <c r="AK13136" s="1"/>
      <c r="AL13136" s="2"/>
      <c r="AM13136" s="2"/>
      <c r="AN13136" s="22"/>
      <c r="BK13136" s="23"/>
    </row>
    <row r="13137" spans="34:63" ht="16.5" customHeight="1" x14ac:dyDescent="0.3">
      <c r="AH13137" s="1"/>
      <c r="AI13137" s="1"/>
      <c r="AJ13137" s="1"/>
      <c r="AK13137" s="1"/>
      <c r="AL13137" s="2"/>
      <c r="AM13137" s="2"/>
      <c r="AN13137" s="22"/>
      <c r="BK13137" s="23"/>
    </row>
    <row r="13138" spans="34:63" ht="16.5" customHeight="1" x14ac:dyDescent="0.3">
      <c r="AH13138" s="1"/>
      <c r="AI13138" s="1"/>
      <c r="AJ13138" s="1"/>
      <c r="AK13138" s="1"/>
      <c r="AL13138" s="2"/>
      <c r="AM13138" s="2"/>
      <c r="AN13138" s="22"/>
      <c r="BK13138" s="23"/>
    </row>
    <row r="13139" spans="34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34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34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34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34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34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34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34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34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34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34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34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34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34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B13275" s="1"/>
      <c r="AH13275" s="1"/>
      <c r="AI13275" s="1"/>
      <c r="AJ13275" s="1"/>
      <c r="AK13275" s="1"/>
      <c r="AL13275" s="2"/>
      <c r="AM13275" s="2"/>
      <c r="AN13275" s="22"/>
      <c r="AW13275" s="25"/>
      <c r="BJ13275" s="23"/>
      <c r="BK13275" s="23"/>
    </row>
    <row r="13276" spans="28:63" ht="16.5" customHeight="1" x14ac:dyDescent="0.3">
      <c r="AB13276" s="1"/>
      <c r="AH13276" s="1"/>
      <c r="AI13276" s="1"/>
      <c r="AJ13276" s="1"/>
      <c r="AK13276" s="1"/>
      <c r="AL13276" s="2"/>
      <c r="AM13276" s="2"/>
      <c r="AN13276" s="22"/>
      <c r="AW13276" s="25"/>
      <c r="AX13276" s="3"/>
      <c r="BK13276" s="23"/>
    </row>
    <row r="13277" spans="28:63" ht="16.5" customHeight="1" x14ac:dyDescent="0.3">
      <c r="AB13277" s="1"/>
      <c r="AH13277" s="1"/>
      <c r="AI13277" s="1"/>
      <c r="AJ13277" s="1"/>
      <c r="AK13277" s="1"/>
      <c r="AL13277" s="2"/>
      <c r="AM13277" s="2"/>
      <c r="AN13277" s="22"/>
      <c r="AW13277" s="25"/>
      <c r="AX13277" s="3"/>
      <c r="BJ13277" s="23"/>
      <c r="BK13277" s="23"/>
    </row>
    <row r="13278" spans="28:63" ht="16.5" customHeight="1" x14ac:dyDescent="0.3">
      <c r="AB13278" s="1"/>
      <c r="AH13278" s="1"/>
      <c r="AI13278" s="1"/>
      <c r="AJ13278" s="1"/>
      <c r="AK13278" s="1"/>
      <c r="AL13278" s="2"/>
      <c r="AM13278" s="2"/>
      <c r="AN13278" s="22"/>
      <c r="AW13278" s="25"/>
      <c r="AX13278" s="3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AX13279" s="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J13280" s="2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BJ13285" s="2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C13287" s="1"/>
      <c r="AH13287" s="1"/>
      <c r="AI13287" s="1"/>
      <c r="AJ13287" s="1"/>
      <c r="AK13287" s="1"/>
      <c r="AL13287" s="2"/>
      <c r="AM13287" s="2"/>
      <c r="AN13287" s="22"/>
      <c r="AQ13287" s="1"/>
      <c r="AW13287" s="25"/>
      <c r="AX13287" s="2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J13288" s="23"/>
      <c r="BK13288" s="23"/>
      <c r="BQ13288" s="25"/>
    </row>
    <row r="13289" spans="28:69" ht="16.5" customHeight="1" x14ac:dyDescent="0.3">
      <c r="AB13289" s="1"/>
      <c r="AC13289" s="1"/>
      <c r="AH13289" s="1"/>
      <c r="AI13289" s="1"/>
      <c r="AJ13289" s="1"/>
      <c r="AK13289" s="1"/>
      <c r="AL13289" s="2"/>
      <c r="AM13289" s="2"/>
      <c r="AN13289" s="22"/>
      <c r="AQ13289" s="1"/>
      <c r="AW13289" s="25"/>
      <c r="AX13289" s="2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2"/>
      <c r="BJ13290" s="23"/>
      <c r="BK13290" s="23"/>
      <c r="BQ13290" s="25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3"/>
      <c r="BK13291" s="23"/>
    </row>
    <row r="13292" spans="28:69" ht="16.5" customHeight="1" x14ac:dyDescent="0.3">
      <c r="AB13292" s="1"/>
      <c r="AC13292" s="1"/>
      <c r="AH13292" s="1"/>
      <c r="AI13292" s="1"/>
      <c r="AJ13292" s="1"/>
      <c r="AK13292" s="1"/>
      <c r="AL13292" s="2"/>
      <c r="AM13292" s="2"/>
      <c r="AN13292" s="22"/>
      <c r="AQ13292" s="1"/>
      <c r="AW13292" s="25"/>
      <c r="AX13292" s="2"/>
      <c r="BK13292" s="23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3"/>
      <c r="BK13293" s="23"/>
      <c r="BQ13293" s="25"/>
    </row>
    <row r="13294" spans="28:69" ht="16.5" customHeight="1" x14ac:dyDescent="0.3">
      <c r="AB13294" s="1"/>
      <c r="AC13294" s="1"/>
      <c r="AH13294" s="1"/>
      <c r="AI13294" s="1"/>
      <c r="AJ13294" s="1"/>
      <c r="AK13294" s="1"/>
      <c r="AL13294" s="2"/>
      <c r="AM13294" s="2"/>
      <c r="AN13294" s="22"/>
      <c r="AQ13294" s="1"/>
      <c r="AW13294" s="25"/>
      <c r="AX13294" s="3"/>
      <c r="BK13294" s="23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2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2"/>
      <c r="BK13297" s="23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BK13298" s="23"/>
      <c r="BQ13298" s="25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BJ13299" s="23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AX13300" s="2"/>
      <c r="BJ13300" s="23"/>
      <c r="BK13300" s="23"/>
    </row>
    <row r="13301" spans="28:69" ht="16.5" customHeight="1" x14ac:dyDescent="0.3">
      <c r="AB13301" s="1"/>
      <c r="AH13301" s="1"/>
      <c r="AI13301" s="1"/>
      <c r="AJ13301" s="1"/>
      <c r="AK13301" s="1"/>
      <c r="AL13301" s="2"/>
      <c r="AM13301" s="2"/>
      <c r="AN13301" s="22"/>
      <c r="AW13301" s="25"/>
      <c r="BJ13301" s="23"/>
      <c r="BK13301" s="23"/>
      <c r="BQ13301" s="25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AX13302" s="2"/>
      <c r="BJ13302" s="23"/>
      <c r="BK13302" s="23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AX13303" s="2"/>
      <c r="BJ13303" s="23"/>
      <c r="BK13303" s="23"/>
      <c r="BQ13303" s="25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BJ13304" s="23"/>
      <c r="BK13304" s="23"/>
    </row>
    <row r="13305" spans="28:69" ht="16.5" customHeight="1" x14ac:dyDescent="0.3">
      <c r="AB13305" s="1"/>
      <c r="AH13305" s="1"/>
      <c r="AI13305" s="1"/>
      <c r="AJ13305" s="1"/>
      <c r="AK13305" s="1"/>
      <c r="AL13305" s="2"/>
      <c r="AM13305" s="2"/>
      <c r="AN13305" s="22"/>
      <c r="AW13305" s="25"/>
      <c r="AX13305" s="2"/>
      <c r="BJ13305" s="23"/>
      <c r="BK13305" s="23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BJ13306" s="23"/>
      <c r="BK13306" s="23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BJ13307" s="23"/>
      <c r="BK13307" s="23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C13309" s="1"/>
      <c r="AH13309" s="1"/>
      <c r="AI13309" s="1"/>
      <c r="AJ13309" s="1"/>
      <c r="AK13309" s="1"/>
      <c r="AL13309" s="2"/>
      <c r="AM13309" s="2"/>
      <c r="AN13309" s="22"/>
      <c r="AQ13309" s="1"/>
      <c r="AW13309" s="25"/>
      <c r="BJ13309" s="23"/>
      <c r="BK13309" s="23"/>
    </row>
    <row r="13310" spans="28:69" ht="16.5" customHeight="1" x14ac:dyDescent="0.3">
      <c r="AB13310" s="1"/>
      <c r="AH13310" s="1"/>
      <c r="AI13310" s="1"/>
      <c r="AJ13310" s="1"/>
      <c r="AK13310" s="1"/>
      <c r="AL13310" s="2"/>
      <c r="AM13310" s="2"/>
      <c r="AN13310" s="22"/>
      <c r="AW13310" s="25"/>
      <c r="BJ13310" s="23"/>
      <c r="BK13310" s="23"/>
    </row>
    <row r="13311" spans="28:69" ht="16.5" customHeight="1" x14ac:dyDescent="0.3">
      <c r="AB13311" s="1"/>
      <c r="AH13311" s="1"/>
      <c r="AI13311" s="1"/>
      <c r="AJ13311" s="1"/>
      <c r="AK13311" s="1"/>
      <c r="AL13311" s="2"/>
      <c r="AM13311" s="2"/>
      <c r="AN13311" s="22"/>
      <c r="AW13311" s="25"/>
      <c r="BJ13311" s="23"/>
      <c r="BK13311" s="23"/>
    </row>
    <row r="13312" spans="28:69" ht="16.5" customHeight="1" x14ac:dyDescent="0.3">
      <c r="AB13312" s="1"/>
      <c r="AH13312" s="1"/>
      <c r="AI13312" s="1"/>
      <c r="AJ13312" s="1"/>
      <c r="AK13312" s="1"/>
      <c r="AL13312" s="2"/>
      <c r="AM13312" s="2"/>
      <c r="AN13312" s="22"/>
      <c r="AW13312" s="25"/>
      <c r="BJ13312" s="23"/>
      <c r="BK13312" s="23"/>
    </row>
    <row r="13313" spans="28:69" ht="16.5" customHeight="1" x14ac:dyDescent="0.3">
      <c r="AB13313" s="1"/>
      <c r="AH13313" s="1"/>
      <c r="AI13313" s="1"/>
      <c r="AJ13313" s="1"/>
      <c r="AK13313" s="1"/>
      <c r="AL13313" s="2"/>
      <c r="AM13313" s="2"/>
      <c r="AN13313" s="22"/>
      <c r="AW13313" s="25"/>
      <c r="BJ13313" s="23"/>
      <c r="BK13313" s="23"/>
      <c r="BQ13313" s="25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  <c r="BQ13315" s="25"/>
    </row>
    <row r="13316" spans="28:69" ht="16.5" customHeight="1" x14ac:dyDescent="0.3">
      <c r="AB13316" s="1"/>
      <c r="AG13316" s="1"/>
      <c r="AH13316" s="1"/>
      <c r="AI13316" s="1"/>
      <c r="AJ13316" s="1"/>
      <c r="AK13316" s="1"/>
      <c r="AL13316" s="2"/>
      <c r="AM13316" s="2"/>
      <c r="AN13316" s="22"/>
      <c r="AW13316" s="25"/>
      <c r="AX13316" s="3"/>
      <c r="BJ13316" s="23"/>
      <c r="BK13316" s="23"/>
      <c r="BQ13316" s="25"/>
    </row>
    <row r="13317" spans="28:69" ht="16.5" customHeight="1" x14ac:dyDescent="0.3">
      <c r="AB13317" s="1"/>
      <c r="AG13317" s="1"/>
      <c r="AH13317" s="1"/>
      <c r="AI13317" s="1"/>
      <c r="AJ13317" s="1"/>
      <c r="AK13317" s="1"/>
      <c r="AL13317" s="2"/>
      <c r="AM13317" s="2"/>
      <c r="AN13317" s="22"/>
      <c r="AW13317" s="25"/>
      <c r="AX13317" s="3"/>
      <c r="BJ13317" s="23"/>
      <c r="BK13317" s="23"/>
      <c r="BQ13317" s="25"/>
    </row>
    <row r="13318" spans="28:69" ht="16.5" customHeight="1" x14ac:dyDescent="0.3">
      <c r="AB13318" s="1"/>
      <c r="AG13318" s="1"/>
      <c r="AH13318" s="1"/>
      <c r="AI13318" s="1"/>
      <c r="AJ13318" s="1"/>
      <c r="AK13318" s="1"/>
      <c r="AL13318" s="2"/>
      <c r="AM13318" s="2"/>
      <c r="AN13318" s="22"/>
      <c r="AW13318" s="25"/>
      <c r="AX13318" s="3"/>
      <c r="BJ13318" s="23"/>
      <c r="BK13318" s="23"/>
      <c r="BQ13318" s="25"/>
    </row>
    <row r="13319" spans="28:69" ht="16.5" customHeight="1" x14ac:dyDescent="0.3">
      <c r="AB13319" s="1"/>
      <c r="AG13319" s="1"/>
      <c r="AH13319" s="1"/>
      <c r="AI13319" s="1"/>
      <c r="AJ13319" s="1"/>
      <c r="AK13319" s="1"/>
      <c r="AL13319" s="2"/>
      <c r="AM13319" s="2"/>
      <c r="AN13319" s="22"/>
      <c r="AW13319" s="25"/>
      <c r="AX13319" s="3"/>
      <c r="BJ13319" s="23"/>
      <c r="BK13319" s="23"/>
      <c r="BQ13319" s="25"/>
    </row>
    <row r="13320" spans="28:69" ht="16.5" customHeight="1" x14ac:dyDescent="0.3">
      <c r="AB13320" s="1"/>
      <c r="AH13320" s="1"/>
      <c r="AI13320" s="1"/>
      <c r="AJ13320" s="1"/>
      <c r="AK13320" s="1"/>
      <c r="AL13320" s="2"/>
      <c r="AM13320" s="2"/>
      <c r="AN13320" s="22"/>
      <c r="AW13320" s="25"/>
      <c r="BJ13320" s="23"/>
      <c r="BK13320" s="23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H13323" s="1"/>
      <c r="AI13323" s="1"/>
      <c r="AJ13323" s="1"/>
      <c r="AK13323" s="1"/>
      <c r="AL13323" s="2"/>
      <c r="AM13323" s="2"/>
      <c r="AN13323" s="22"/>
      <c r="AW13323" s="25"/>
      <c r="BJ13323" s="23"/>
      <c r="BK13323" s="23"/>
      <c r="BQ13323" s="25"/>
    </row>
    <row r="13324" spans="28:69" ht="16.5" customHeight="1" x14ac:dyDescent="0.3">
      <c r="AB13324" s="1"/>
      <c r="AH13324" s="1"/>
      <c r="AI13324" s="1"/>
      <c r="AJ13324" s="1"/>
      <c r="AK13324" s="1"/>
      <c r="AL13324" s="2"/>
      <c r="AM13324" s="2"/>
      <c r="AN13324" s="22"/>
      <c r="AW13324" s="25"/>
      <c r="BJ13324" s="23"/>
      <c r="BK13324" s="23"/>
    </row>
    <row r="13325" spans="28:69" ht="16.5" customHeight="1" x14ac:dyDescent="0.3">
      <c r="AB13325" s="1"/>
      <c r="AH13325" s="1"/>
      <c r="AI13325" s="1"/>
      <c r="AJ13325" s="1"/>
      <c r="AK13325" s="1"/>
      <c r="AL13325" s="2"/>
      <c r="AM13325" s="2"/>
      <c r="AN13325" s="22"/>
      <c r="AW13325" s="25"/>
      <c r="BJ13325" s="23"/>
      <c r="BK13325" s="23"/>
    </row>
    <row r="13326" spans="28:69" ht="16.5" customHeight="1" x14ac:dyDescent="0.3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 x14ac:dyDescent="0.3">
      <c r="AB13327" s="1"/>
      <c r="AG13327" s="1"/>
      <c r="AH13327" s="1"/>
      <c r="AI13327" s="1"/>
      <c r="AJ13327" s="1"/>
      <c r="AK13327" s="1"/>
      <c r="AL13327" s="2"/>
      <c r="AM13327" s="2"/>
      <c r="AN13327" s="22"/>
      <c r="AW13327" s="25"/>
      <c r="AX13327" s="3"/>
      <c r="BJ13327" s="23"/>
      <c r="BK13327" s="23"/>
      <c r="BQ13327" s="25"/>
    </row>
    <row r="13328" spans="28:69" ht="16.5" customHeight="1" x14ac:dyDescent="0.3">
      <c r="AH13328" s="1"/>
      <c r="AI13328" s="1"/>
      <c r="AJ13328" s="1"/>
      <c r="AK13328" s="1"/>
      <c r="AL13328" s="2"/>
      <c r="AM13328" s="2"/>
      <c r="AN13328" s="22"/>
      <c r="AW13328" s="25"/>
      <c r="BK13328" s="23"/>
      <c r="BQ13328" s="25"/>
    </row>
    <row r="13329" spans="33:69" ht="16.5" customHeight="1" x14ac:dyDescent="0.3">
      <c r="AG13329" s="1"/>
      <c r="AH13329" s="1"/>
      <c r="AI13329" s="1"/>
      <c r="AJ13329" s="1"/>
      <c r="AK13329" s="1"/>
      <c r="AL13329" s="2"/>
      <c r="AM13329" s="2"/>
      <c r="AN13329" s="22"/>
      <c r="AW13329" s="25"/>
      <c r="AX13329" s="3"/>
      <c r="BK13329" s="23"/>
      <c r="BQ13329" s="25"/>
    </row>
    <row r="13330" spans="33:69" ht="16.5" customHeight="1" x14ac:dyDescent="0.3"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K13330" s="23"/>
      <c r="BQ13330" s="25"/>
    </row>
    <row r="13331" spans="33:69" ht="16.5" customHeight="1" x14ac:dyDescent="0.3"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K13331" s="23"/>
      <c r="BQ13331" s="25"/>
    </row>
    <row r="13332" spans="33:69" ht="16.5" customHeight="1" x14ac:dyDescent="0.3">
      <c r="AG13332" s="1"/>
      <c r="AH13332" s="1"/>
      <c r="AI13332" s="1"/>
      <c r="AJ13332" s="1"/>
      <c r="AK13332" s="1"/>
      <c r="AL13332" s="2"/>
      <c r="AM13332" s="2"/>
      <c r="AN13332" s="22"/>
      <c r="AW13332" s="25"/>
      <c r="AX13332" s="3"/>
      <c r="BK13332" s="23"/>
      <c r="BQ13332" s="25"/>
    </row>
    <row r="13333" spans="33:69" ht="16.5" customHeight="1" x14ac:dyDescent="0.3">
      <c r="AH13333" s="1"/>
      <c r="AI13333" s="1"/>
      <c r="AJ13333" s="1"/>
      <c r="AK13333" s="1"/>
      <c r="AL13333" s="2"/>
      <c r="AM13333" s="2"/>
      <c r="AN13333" s="22"/>
      <c r="BK13333" s="23"/>
    </row>
    <row r="13334" spans="33:69" ht="16.5" customHeight="1" x14ac:dyDescent="0.3">
      <c r="AH13334" s="1"/>
      <c r="AI13334" s="1"/>
      <c r="AJ13334" s="1"/>
      <c r="AK13334" s="1"/>
      <c r="AL13334" s="2"/>
      <c r="AM13334" s="2"/>
      <c r="AN13334" s="22"/>
      <c r="BK13334" s="23"/>
    </row>
    <row r="13335" spans="33:69" ht="16.5" customHeight="1" x14ac:dyDescent="0.3">
      <c r="AH13335" s="1"/>
      <c r="AI13335" s="1"/>
      <c r="AJ13335" s="1"/>
      <c r="AK13335" s="1"/>
      <c r="AL13335" s="2"/>
      <c r="AM13335" s="2"/>
      <c r="AN13335" s="22"/>
      <c r="BK13335" s="23"/>
    </row>
    <row r="13336" spans="33:69" ht="16.5" customHeight="1" x14ac:dyDescent="0.3">
      <c r="AH13336" s="1"/>
      <c r="AI13336" s="1"/>
      <c r="AJ13336" s="1"/>
      <c r="AK13336" s="1"/>
      <c r="AL13336" s="2"/>
      <c r="AM13336" s="2"/>
      <c r="AN13336" s="22"/>
      <c r="BK13336" s="23"/>
    </row>
    <row r="13337" spans="33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33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33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33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33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33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33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33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C13371" s="1"/>
      <c r="AH13371" s="1"/>
      <c r="AI13371" s="1"/>
      <c r="AJ13371" s="1"/>
      <c r="AK13371" s="1"/>
      <c r="AL13371" s="2"/>
      <c r="AM13371" s="2"/>
      <c r="AN13371" s="22"/>
      <c r="AQ13371" s="1"/>
      <c r="AW13371" s="25"/>
      <c r="AX13371" s="2"/>
      <c r="BK13371" s="23"/>
    </row>
    <row r="13372" spans="29:63" ht="16.5" customHeight="1" x14ac:dyDescent="0.3">
      <c r="AC13372" s="1"/>
      <c r="AH13372" s="1"/>
      <c r="AI13372" s="1"/>
      <c r="AJ13372" s="1"/>
      <c r="AK13372" s="1"/>
      <c r="AL13372" s="2"/>
      <c r="AM13372" s="2"/>
      <c r="AN13372" s="22"/>
      <c r="AQ13372" s="1"/>
      <c r="AW13372" s="25"/>
      <c r="AX13372" s="2"/>
      <c r="BK13372" s="23"/>
    </row>
    <row r="13373" spans="29:63" ht="16.5" customHeight="1" x14ac:dyDescent="0.3">
      <c r="AC13373" s="1"/>
      <c r="AH13373" s="1"/>
      <c r="AI13373" s="1"/>
      <c r="AJ13373" s="1"/>
      <c r="AK13373" s="1"/>
      <c r="AL13373" s="2"/>
      <c r="AM13373" s="2"/>
      <c r="AN13373" s="22"/>
      <c r="AQ13373" s="1"/>
      <c r="AW13373" s="25"/>
      <c r="BK13373" s="23"/>
    </row>
    <row r="13374" spans="29:63" ht="16.5" customHeight="1" x14ac:dyDescent="0.3">
      <c r="AC13374" s="1"/>
      <c r="AH13374" s="1"/>
      <c r="AI13374" s="1"/>
      <c r="AJ13374" s="1"/>
      <c r="AK13374" s="1"/>
      <c r="AL13374" s="2"/>
      <c r="AM13374" s="2"/>
      <c r="AN13374" s="22"/>
      <c r="AQ13374" s="1"/>
      <c r="AW13374" s="25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BK13375" s="23"/>
    </row>
    <row r="13376" spans="29:63" ht="16.5" customHeight="1" x14ac:dyDescent="0.3">
      <c r="AH13376" s="1"/>
      <c r="AI13376" s="1"/>
      <c r="AJ13376" s="1"/>
      <c r="AK13376" s="1"/>
      <c r="AL13376" s="2"/>
      <c r="AM13376" s="2"/>
      <c r="AN13376" s="22"/>
      <c r="BK13376" s="23"/>
    </row>
    <row r="13377" spans="28:63" ht="16.5" customHeight="1" x14ac:dyDescent="0.3">
      <c r="AB13377" s="1"/>
      <c r="AH13377" s="1"/>
      <c r="AI13377" s="1"/>
      <c r="AJ13377" s="1"/>
      <c r="AK13377" s="1"/>
      <c r="AL13377" s="2"/>
      <c r="AM13377" s="2"/>
      <c r="AN13377" s="22"/>
      <c r="AW13377" s="25"/>
      <c r="AX13377" s="2"/>
      <c r="BK13377" s="23"/>
    </row>
    <row r="13378" spans="28:63" ht="16.5" customHeight="1" x14ac:dyDescent="0.3">
      <c r="AB13378" s="1"/>
      <c r="AH13378" s="1"/>
      <c r="AI13378" s="1"/>
      <c r="AJ13378" s="1"/>
      <c r="AK13378" s="1"/>
      <c r="AL13378" s="2"/>
      <c r="AM13378" s="2"/>
      <c r="AN13378" s="22"/>
      <c r="BK13378" s="23"/>
    </row>
    <row r="13379" spans="28:63" ht="16.5" customHeight="1" x14ac:dyDescent="0.3">
      <c r="AB13379" s="1"/>
      <c r="AH13379" s="1"/>
      <c r="AI13379" s="1"/>
      <c r="AJ13379" s="1"/>
      <c r="AK13379" s="1"/>
      <c r="AL13379" s="2"/>
      <c r="AM13379" s="2"/>
      <c r="AN13379" s="22"/>
      <c r="BK13379" s="23"/>
    </row>
    <row r="13380" spans="28:63" ht="16.5" customHeight="1" x14ac:dyDescent="0.3">
      <c r="AB13380" s="1"/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H13381" s="1"/>
      <c r="AI13381" s="1"/>
      <c r="AJ13381" s="1"/>
      <c r="AK13381" s="1"/>
      <c r="AL13381" s="2"/>
      <c r="AM13381" s="2"/>
      <c r="AN13381" s="22"/>
      <c r="BK13381" s="23"/>
    </row>
    <row r="13382" spans="28:63" ht="16.5" customHeight="1" x14ac:dyDescent="0.3"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B13464" s="1"/>
      <c r="AH13464" s="1"/>
      <c r="AI13464" s="1"/>
      <c r="AJ13464" s="1"/>
      <c r="AK13464" s="1"/>
      <c r="AL13464" s="2"/>
      <c r="AM13464" s="2"/>
      <c r="AN13464" s="22"/>
      <c r="AW13464" s="25"/>
      <c r="AX13464" s="3"/>
      <c r="BK13464" s="23"/>
    </row>
    <row r="13465" spans="28:63" ht="16.5" customHeight="1" x14ac:dyDescent="0.3">
      <c r="AB13465" s="1"/>
      <c r="AH13465" s="1"/>
      <c r="AI13465" s="1"/>
      <c r="AJ13465" s="1"/>
      <c r="AK13465" s="1"/>
      <c r="AL13465" s="2"/>
      <c r="AM13465" s="2"/>
      <c r="AN13465" s="22"/>
      <c r="AW13465" s="25"/>
      <c r="AX13465" s="3"/>
      <c r="BK13465" s="23"/>
    </row>
    <row r="13466" spans="28:63" ht="16.5" customHeight="1" x14ac:dyDescent="0.3">
      <c r="AB13466" s="1"/>
      <c r="AH13466" s="1"/>
      <c r="AI13466" s="1"/>
      <c r="AJ13466" s="1"/>
      <c r="AK13466" s="1"/>
      <c r="AL13466" s="2"/>
      <c r="AM13466" s="2"/>
      <c r="AN13466" s="22"/>
      <c r="AW13466" s="25"/>
      <c r="AX13466" s="3"/>
      <c r="BK13466" s="23"/>
    </row>
    <row r="13467" spans="28:63" ht="16.5" customHeight="1" x14ac:dyDescent="0.3">
      <c r="AB13467" s="1"/>
      <c r="AC13467" s="1"/>
      <c r="AH13467" s="1"/>
      <c r="AI13467" s="1"/>
      <c r="AJ13467" s="1"/>
      <c r="AK13467" s="1"/>
      <c r="AL13467" s="2"/>
      <c r="AM13467" s="2"/>
      <c r="AN13467" s="22"/>
      <c r="AQ13467" s="1"/>
      <c r="AW13467" s="25"/>
      <c r="AX13467" s="3"/>
      <c r="BI13467" s="1"/>
      <c r="BJ13467" s="23"/>
      <c r="BK13467" s="23"/>
    </row>
    <row r="13468" spans="28:63" ht="16.5" customHeight="1" x14ac:dyDescent="0.3">
      <c r="AB13468" s="1"/>
      <c r="AC13468" s="1"/>
      <c r="AH13468" s="1"/>
      <c r="AI13468" s="1"/>
      <c r="AJ13468" s="1"/>
      <c r="AK13468" s="1"/>
      <c r="AL13468" s="2"/>
      <c r="AM13468" s="2"/>
      <c r="AN13468" s="22"/>
      <c r="AQ13468" s="1"/>
      <c r="AW13468" s="25"/>
      <c r="BI13468" s="1"/>
      <c r="BJ13468" s="23"/>
      <c r="BK13468" s="23"/>
    </row>
    <row r="13469" spans="28:63" ht="16.5" customHeight="1" x14ac:dyDescent="0.3">
      <c r="AB13469" s="1"/>
      <c r="AC13469" s="1"/>
      <c r="AH13469" s="1"/>
      <c r="AI13469" s="1"/>
      <c r="AJ13469" s="1"/>
      <c r="AK13469" s="1"/>
      <c r="AL13469" s="2"/>
      <c r="AM13469" s="2"/>
      <c r="AN13469" s="22"/>
      <c r="AQ13469" s="1"/>
      <c r="AW13469" s="25"/>
      <c r="AX13469" s="3"/>
      <c r="BI13469" s="1"/>
      <c r="BJ13469" s="23"/>
      <c r="BK13469" s="23"/>
    </row>
    <row r="13470" spans="28:63" ht="16.5" customHeight="1" x14ac:dyDescent="0.3">
      <c r="AB13470" s="1"/>
      <c r="AC13470" s="1"/>
      <c r="AH13470" s="1"/>
      <c r="AI13470" s="1"/>
      <c r="AJ13470" s="1"/>
      <c r="AK13470" s="1"/>
      <c r="AL13470" s="2"/>
      <c r="AM13470" s="2"/>
      <c r="AN13470" s="22"/>
      <c r="AQ13470" s="1"/>
      <c r="AW13470" s="25"/>
      <c r="AX13470" s="3"/>
      <c r="BI13470" s="1"/>
      <c r="BJ13470" s="23"/>
      <c r="BK13470" s="23"/>
    </row>
    <row r="13471" spans="28:63" ht="16.5" customHeight="1" x14ac:dyDescent="0.3">
      <c r="AB13471" s="1"/>
      <c r="AH13471" s="1"/>
      <c r="AI13471" s="1"/>
      <c r="AJ13471" s="1"/>
      <c r="AK13471" s="1"/>
      <c r="AL13471" s="2"/>
      <c r="AM13471" s="2"/>
      <c r="AN13471" s="22"/>
      <c r="AW13471" s="25"/>
      <c r="AX13471" s="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AX13472" s="3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2"/>
      <c r="BI13473" s="1"/>
      <c r="BJ13473" s="23"/>
      <c r="BK13473" s="23"/>
    </row>
    <row r="13474" spans="28:63" ht="16.5" customHeight="1" x14ac:dyDescent="0.3">
      <c r="AB13474" s="1"/>
      <c r="AH13474" s="1"/>
      <c r="AI13474" s="1"/>
      <c r="AJ13474" s="1"/>
      <c r="AK13474" s="1"/>
      <c r="AL13474" s="2"/>
      <c r="AM13474" s="2"/>
      <c r="AN13474" s="22"/>
      <c r="AW13474" s="25"/>
      <c r="AX13474" s="3"/>
      <c r="BJ13474" s="23"/>
      <c r="BK13474" s="23"/>
    </row>
    <row r="13475" spans="28:63" ht="16.5" customHeight="1" x14ac:dyDescent="0.3">
      <c r="AB13475" s="1"/>
      <c r="AH13475" s="1"/>
      <c r="AI13475" s="1"/>
      <c r="AJ13475" s="1"/>
      <c r="AK13475" s="1"/>
      <c r="AL13475" s="2"/>
      <c r="AM13475" s="2"/>
      <c r="AN13475" s="22"/>
      <c r="AW13475" s="25"/>
      <c r="AX13475" s="2"/>
      <c r="BK13475" s="23"/>
    </row>
    <row r="13476" spans="28:63" ht="16.5" customHeight="1" x14ac:dyDescent="0.3">
      <c r="AB13476" s="1"/>
      <c r="AH13476" s="1"/>
      <c r="AI13476" s="1"/>
      <c r="AJ13476" s="1"/>
      <c r="AK13476" s="1"/>
      <c r="AL13476" s="2"/>
      <c r="AM13476" s="2"/>
      <c r="AN13476" s="22"/>
      <c r="AW13476" s="25"/>
      <c r="AX13476" s="3"/>
      <c r="BK13476" s="23"/>
    </row>
    <row r="13477" spans="28:63" ht="16.5" customHeight="1" x14ac:dyDescent="0.3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3"/>
      <c r="BI13477" s="1"/>
      <c r="BJ13477" s="23"/>
      <c r="BK13477" s="23"/>
    </row>
    <row r="13478" spans="28:63" ht="16.5" customHeight="1" x14ac:dyDescent="0.3">
      <c r="AB13478" s="1"/>
      <c r="AC13478" s="1"/>
      <c r="AH13478" s="1"/>
      <c r="AI13478" s="1"/>
      <c r="AJ13478" s="1"/>
      <c r="AK13478" s="1"/>
      <c r="AL13478" s="2"/>
      <c r="AM13478" s="2"/>
      <c r="AN13478" s="22"/>
      <c r="AQ13478" s="1"/>
      <c r="AW13478" s="25"/>
      <c r="AX13478" s="3"/>
      <c r="BI13478" s="1"/>
      <c r="BJ13478" s="23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3"/>
      <c r="BK13479" s="23"/>
    </row>
    <row r="13480" spans="28:63" ht="16.5" customHeight="1" x14ac:dyDescent="0.3">
      <c r="AB13480" s="1"/>
      <c r="AC13480" s="1"/>
      <c r="AH13480" s="1"/>
      <c r="AI13480" s="1"/>
      <c r="AJ13480" s="1"/>
      <c r="AK13480" s="1"/>
      <c r="AL13480" s="2"/>
      <c r="AM13480" s="2"/>
      <c r="AN13480" s="22"/>
      <c r="AQ13480" s="1"/>
      <c r="AW13480" s="25"/>
      <c r="AX13480" s="3"/>
      <c r="BI13480" s="1"/>
      <c r="BJ13480" s="2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C13483" s="1"/>
      <c r="AH13483" s="1"/>
      <c r="AI13483" s="1"/>
      <c r="AJ13483" s="1"/>
      <c r="AK13483" s="1"/>
      <c r="AL13483" s="2"/>
      <c r="AM13483" s="2"/>
      <c r="AN13483" s="22"/>
      <c r="AQ13483" s="1"/>
      <c r="AW13483" s="25"/>
      <c r="AX13483" s="2"/>
      <c r="BI13483" s="1"/>
      <c r="BJ13483" s="23"/>
      <c r="BK13483" s="23"/>
    </row>
    <row r="13484" spans="28:63" ht="16.5" customHeight="1" x14ac:dyDescent="0.3">
      <c r="AB13484" s="1"/>
      <c r="AH13484" s="1"/>
      <c r="AI13484" s="1"/>
      <c r="AJ13484" s="1"/>
      <c r="AK13484" s="1"/>
      <c r="AL13484" s="2"/>
      <c r="AM13484" s="2"/>
      <c r="AN13484" s="22"/>
      <c r="AW13484" s="25"/>
      <c r="AX13484" s="3"/>
      <c r="BK13484" s="23"/>
    </row>
    <row r="13485" spans="28:63" ht="16.5" customHeight="1" x14ac:dyDescent="0.3">
      <c r="AB13485" s="1"/>
      <c r="AH13485" s="1"/>
      <c r="AI13485" s="1"/>
      <c r="AJ13485" s="1"/>
      <c r="AK13485" s="1"/>
      <c r="AL13485" s="2"/>
      <c r="AM13485" s="2"/>
      <c r="AN13485" s="22"/>
      <c r="AW13485" s="25"/>
      <c r="AX13485" s="3"/>
      <c r="BJ13485" s="23"/>
      <c r="BK13485" s="23"/>
    </row>
    <row r="13486" spans="28:63" ht="16.5" customHeight="1" x14ac:dyDescent="0.3">
      <c r="AB13486" s="1"/>
      <c r="AH13486" s="1"/>
      <c r="AI13486" s="1"/>
      <c r="AJ13486" s="1"/>
      <c r="AK13486" s="1"/>
      <c r="AL13486" s="2"/>
      <c r="AM13486" s="2"/>
      <c r="AN13486" s="22"/>
      <c r="AW13486" s="25"/>
      <c r="AX13486" s="3"/>
      <c r="BK13486" s="23"/>
    </row>
    <row r="13487" spans="28:63" ht="16.5" customHeight="1" x14ac:dyDescent="0.3">
      <c r="AB13487" s="1"/>
      <c r="AH13487" s="1"/>
      <c r="AI13487" s="1"/>
      <c r="AJ13487" s="1"/>
      <c r="AK13487" s="1"/>
      <c r="AL13487" s="2"/>
      <c r="AM13487" s="2"/>
      <c r="AN13487" s="22"/>
      <c r="AW13487" s="25"/>
      <c r="AX13487" s="3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2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BK13492" s="23"/>
    </row>
    <row r="13493" spans="28:63" ht="16.5" customHeight="1" x14ac:dyDescent="0.3">
      <c r="AH13493" s="1"/>
      <c r="AI13493" s="1"/>
      <c r="AJ13493" s="1"/>
      <c r="AK13493" s="1"/>
      <c r="AL13493" s="2"/>
      <c r="AM13493" s="2"/>
      <c r="AN13493" s="22"/>
      <c r="BK13493" s="23"/>
    </row>
    <row r="13494" spans="28:63" ht="16.5" customHeight="1" x14ac:dyDescent="0.3">
      <c r="AH13494" s="1"/>
      <c r="AI13494" s="1"/>
      <c r="AJ13494" s="1"/>
      <c r="AK13494" s="1"/>
      <c r="AL13494" s="2"/>
      <c r="AM13494" s="2"/>
      <c r="AN13494" s="22"/>
      <c r="BK13494" s="23"/>
    </row>
    <row r="13495" spans="28:63" ht="16.5" customHeight="1" x14ac:dyDescent="0.3">
      <c r="AH13495" s="1"/>
      <c r="AI13495" s="1"/>
      <c r="AJ13495" s="1"/>
      <c r="AK13495" s="1"/>
      <c r="AL13495" s="2"/>
      <c r="AM13495" s="2"/>
      <c r="AN13495" s="22"/>
      <c r="BK13495" s="23"/>
    </row>
    <row r="13496" spans="28:63" ht="16.5" customHeight="1" x14ac:dyDescent="0.3">
      <c r="AH13496" s="1"/>
      <c r="AI13496" s="1"/>
      <c r="AJ13496" s="1"/>
      <c r="AK13496" s="1"/>
      <c r="AL13496" s="2"/>
      <c r="AM13496" s="2"/>
      <c r="AN13496" s="22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28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28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28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28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28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28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28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28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28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28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28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28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28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28:63" ht="16.5" customHeight="1" x14ac:dyDescent="0.3">
      <c r="AB13598" s="1"/>
      <c r="AH13598" s="1"/>
      <c r="AI13598" s="1"/>
      <c r="AJ13598" s="1"/>
      <c r="AK13598" s="1"/>
      <c r="AL13598" s="2"/>
      <c r="AM13598" s="2"/>
      <c r="AN13598" s="22"/>
      <c r="BK13598" s="23"/>
    </row>
    <row r="13599" spans="28:63" ht="16.5" customHeight="1" x14ac:dyDescent="0.3">
      <c r="AB13599" s="1"/>
      <c r="AH13599" s="1"/>
      <c r="AI13599" s="1"/>
      <c r="AJ13599" s="1"/>
      <c r="AK13599" s="1"/>
      <c r="AL13599" s="2"/>
      <c r="AM13599" s="2"/>
      <c r="AN13599" s="22"/>
      <c r="BK13599" s="23"/>
    </row>
    <row r="13600" spans="28:63" ht="16.5" customHeight="1" x14ac:dyDescent="0.3">
      <c r="AB13600" s="1"/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B13601" s="1"/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H13604" s="1"/>
      <c r="AI13604" s="1"/>
      <c r="AJ13604" s="1"/>
      <c r="AK13604" s="1"/>
      <c r="AL13604" s="2"/>
      <c r="AM13604" s="2"/>
      <c r="AN13604" s="22"/>
      <c r="AW13604" s="25"/>
      <c r="BK13604" s="23"/>
      <c r="BQ13604" s="25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AW13605" s="25"/>
      <c r="BK13605" s="23"/>
      <c r="BQ13605" s="25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AW13606" s="25"/>
      <c r="AX13606" s="3"/>
      <c r="BK13606" s="23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AW13607" s="25"/>
      <c r="AX13607" s="3"/>
      <c r="BK13607" s="23"/>
    </row>
    <row r="13608" spans="28:69" ht="16.5" customHeight="1" x14ac:dyDescent="0.3">
      <c r="AH13608" s="1"/>
      <c r="AI13608" s="1"/>
      <c r="AJ13608" s="1"/>
      <c r="AK13608" s="1"/>
      <c r="AL13608" s="2"/>
      <c r="AM13608" s="2"/>
      <c r="AN13608" s="22"/>
      <c r="BJ13608" s="23"/>
      <c r="BK13608" s="23"/>
    </row>
    <row r="13609" spans="28:69" ht="16.5" customHeight="1" x14ac:dyDescent="0.3">
      <c r="AH13609" s="1"/>
      <c r="AI13609" s="1"/>
      <c r="AJ13609" s="1"/>
      <c r="AK13609" s="1"/>
      <c r="AL13609" s="2"/>
      <c r="AM13609" s="2"/>
      <c r="AN13609" s="22"/>
      <c r="BJ13609" s="23"/>
      <c r="BK13609" s="23"/>
    </row>
    <row r="13610" spans="28:69" ht="16.5" customHeight="1" x14ac:dyDescent="0.3">
      <c r="AH13610" s="1"/>
      <c r="AI13610" s="1"/>
      <c r="AJ13610" s="1"/>
      <c r="AK13610" s="1"/>
      <c r="AL13610" s="2"/>
      <c r="AM13610" s="2"/>
      <c r="AN13610" s="22"/>
      <c r="BJ13610" s="23"/>
      <c r="BK13610" s="23"/>
    </row>
    <row r="13611" spans="28:69" ht="16.5" customHeight="1" x14ac:dyDescent="0.3">
      <c r="AH13611" s="1"/>
      <c r="AI13611" s="1"/>
      <c r="AJ13611" s="1"/>
      <c r="AK13611" s="1"/>
      <c r="AL13611" s="2"/>
      <c r="AM13611" s="2"/>
      <c r="AN13611" s="22"/>
      <c r="BJ13611" s="2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K13628" s="1"/>
      <c r="AL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J13632" s="1"/>
      <c r="AK13632" s="1"/>
      <c r="AL13632" s="2"/>
      <c r="AM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K13644" s="1"/>
      <c r="AL13644" s="2"/>
      <c r="AN13644" s="22"/>
      <c r="BK13644" s="23"/>
    </row>
    <row r="13645" spans="34:63" ht="16.5" customHeight="1" x14ac:dyDescent="0.3">
      <c r="AH13645" s="1"/>
      <c r="AI13645" s="1"/>
      <c r="AK13645" s="1"/>
      <c r="AL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 x14ac:dyDescent="0.3">
      <c r="AH13648" s="1"/>
      <c r="AI13648" s="1"/>
      <c r="AJ13648" s="1"/>
      <c r="AK13648" s="1"/>
      <c r="AL13648" s="2"/>
      <c r="AM13648" s="2"/>
      <c r="AN13648" s="22"/>
      <c r="BK13648" s="23"/>
    </row>
    <row r="13649" spans="34:63" ht="16.5" customHeight="1" x14ac:dyDescent="0.3">
      <c r="AH13649" s="1"/>
      <c r="AI13649" s="1"/>
      <c r="AJ13649" s="1"/>
      <c r="AK13649" s="1"/>
      <c r="AL13649" s="2"/>
      <c r="AM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K13658" s="1"/>
      <c r="AL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K13660" s="1"/>
      <c r="AL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J13662" s="1"/>
      <c r="AK13662" s="1"/>
      <c r="AL13662" s="2"/>
      <c r="AM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J13664" s="1"/>
      <c r="AK13664" s="1"/>
      <c r="AL13664" s="2"/>
      <c r="AM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K13666" s="1"/>
      <c r="AL13666" s="2"/>
      <c r="AN13666" s="22"/>
      <c r="BK13666" s="23"/>
    </row>
    <row r="13667" spans="34:63" ht="16.5" customHeight="1" x14ac:dyDescent="0.3">
      <c r="AH13667" s="1"/>
      <c r="AI13667" s="1"/>
      <c r="AK13667" s="1"/>
      <c r="AL13667" s="2"/>
      <c r="AN13667" s="22"/>
      <c r="BK13667" s="23"/>
    </row>
    <row r="13668" spans="34:63" ht="16.5" customHeight="1" x14ac:dyDescent="0.3">
      <c r="AH13668" s="1"/>
      <c r="AI13668" s="1"/>
      <c r="AK13668" s="1"/>
      <c r="AL13668" s="2"/>
      <c r="AN13668" s="22"/>
      <c r="BK13668" s="23"/>
    </row>
    <row r="13669" spans="34:63" ht="16.5" customHeight="1" x14ac:dyDescent="0.3">
      <c r="AH13669" s="1"/>
      <c r="AI13669" s="1"/>
      <c r="AK13669" s="1"/>
      <c r="AL13669" s="2"/>
      <c r="AN13669" s="22"/>
      <c r="BK13669" s="23"/>
    </row>
    <row r="13670" spans="34:63" ht="16.5" customHeight="1" x14ac:dyDescent="0.3">
      <c r="AH13670" s="1"/>
      <c r="AI13670" s="1"/>
      <c r="AJ13670" s="1"/>
      <c r="AK13670" s="1"/>
      <c r="AL13670" s="2"/>
      <c r="AM13670" s="2"/>
      <c r="AN13670" s="22"/>
      <c r="BK13670" s="23"/>
    </row>
    <row r="13671" spans="34:63" ht="16.5" customHeight="1" x14ac:dyDescent="0.3">
      <c r="AH13671" s="1"/>
      <c r="AI13671" s="1"/>
      <c r="AJ13671" s="1"/>
      <c r="AK13671" s="1"/>
      <c r="AL13671" s="2"/>
      <c r="AM13671" s="2"/>
      <c r="AN13671" s="22"/>
      <c r="BK13671" s="23"/>
    </row>
    <row r="13672" spans="34:63" ht="16.5" customHeight="1" x14ac:dyDescent="0.3">
      <c r="AH13672" s="1"/>
      <c r="AI13672" s="1"/>
      <c r="AJ13672" s="1"/>
      <c r="AK13672" s="1"/>
      <c r="AL13672" s="2"/>
      <c r="AM13672" s="2"/>
      <c r="AN13672" s="22"/>
      <c r="BK13672" s="23"/>
    </row>
    <row r="13673" spans="34:63" ht="16.5" customHeight="1" x14ac:dyDescent="0.3">
      <c r="AH13673" s="1"/>
      <c r="AI13673" s="1"/>
      <c r="AJ13673" s="1"/>
      <c r="AK13673" s="1"/>
      <c r="AL13673" s="2"/>
      <c r="AM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K13676" s="1"/>
      <c r="AL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J13680" s="1"/>
      <c r="AK13680" s="1"/>
      <c r="AL13680" s="2"/>
      <c r="AM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K13682" s="1"/>
      <c r="AL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J13686" s="1"/>
      <c r="AK13686" s="1"/>
      <c r="AL13686" s="2"/>
      <c r="AM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K13691" s="1"/>
      <c r="AL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K13693" s="1"/>
      <c r="AL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J13695" s="1"/>
      <c r="AK13695" s="1"/>
      <c r="AL13695" s="2"/>
      <c r="AM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J13697" s="1"/>
      <c r="AK13697" s="1"/>
      <c r="AL13697" s="2"/>
      <c r="AM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K13701" s="1"/>
      <c r="AL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J13705" s="1"/>
      <c r="AK13705" s="1"/>
      <c r="AL13705" s="2"/>
      <c r="AM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K13714" s="1"/>
      <c r="AL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K13718" s="1"/>
      <c r="AL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J13722" s="1"/>
      <c r="AK13722" s="1"/>
      <c r="AL13722" s="2"/>
      <c r="AM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K13724" s="1"/>
      <c r="AL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K13726" s="1"/>
      <c r="AL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J13728" s="1"/>
      <c r="AK13728" s="1"/>
      <c r="AL13728" s="2"/>
      <c r="AM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K13730" s="1"/>
      <c r="AL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J13734" s="1"/>
      <c r="AK13734" s="1"/>
      <c r="AL13734" s="2"/>
      <c r="AM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K13736" s="1"/>
      <c r="AL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K13738" s="1"/>
      <c r="AL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J13742" s="1"/>
      <c r="AK13742" s="1"/>
      <c r="AL13742" s="2"/>
      <c r="AM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J13744" s="1"/>
      <c r="AK13744" s="1"/>
      <c r="AL13744" s="2"/>
      <c r="AM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K13750" s="1"/>
      <c r="AL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K13752" s="1"/>
      <c r="AL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J13754" s="1"/>
      <c r="AK13754" s="1"/>
      <c r="AL13754" s="2"/>
      <c r="AM13754" s="2"/>
      <c r="AN13754" s="22"/>
      <c r="BK13754" s="23"/>
    </row>
    <row r="13755" spans="34:63" ht="16.5" customHeight="1" x14ac:dyDescent="0.3">
      <c r="AH13755" s="1"/>
      <c r="AI13755" s="1"/>
      <c r="AK13755" s="1"/>
      <c r="AL13755" s="2"/>
      <c r="AN13755" s="22"/>
      <c r="BK13755" s="23"/>
    </row>
    <row r="13756" spans="34:63" ht="16.5" customHeight="1" x14ac:dyDescent="0.3">
      <c r="AH13756" s="1"/>
      <c r="AI13756" s="1"/>
      <c r="AJ13756" s="1"/>
      <c r="AK13756" s="1"/>
      <c r="AL13756" s="2"/>
      <c r="AM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J13759" s="1"/>
      <c r="AK13759" s="1"/>
      <c r="AL13759" s="2"/>
      <c r="AM13759" s="2"/>
      <c r="AN13759" s="22"/>
      <c r="BK13759" s="23"/>
    </row>
    <row r="13760" spans="34:63" ht="16.5" customHeight="1" x14ac:dyDescent="0.3">
      <c r="AH13760" s="1"/>
      <c r="AI13760" s="1"/>
      <c r="AK13760" s="1"/>
      <c r="AL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J13764" s="1"/>
      <c r="AK13764" s="1"/>
      <c r="AL13764" s="2"/>
      <c r="AM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K13781" s="1"/>
      <c r="AL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J13785" s="1"/>
      <c r="AK13785" s="1"/>
      <c r="AL13785" s="2"/>
      <c r="AM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A13796" s="1"/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K13811" s="1"/>
      <c r="AL13811" s="2"/>
      <c r="AN13811" s="22"/>
      <c r="BK13811" s="23"/>
    </row>
    <row r="13812" spans="34:63" ht="16.5" customHeight="1" x14ac:dyDescent="0.3">
      <c r="AH13812" s="1"/>
      <c r="AI13812" s="1"/>
      <c r="AK13812" s="1"/>
      <c r="AL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 x14ac:dyDescent="0.3">
      <c r="AH13815" s="1"/>
      <c r="AI13815" s="1"/>
      <c r="AJ13815" s="1"/>
      <c r="AK13815" s="1"/>
      <c r="AL13815" s="2"/>
      <c r="AM13815" s="2"/>
      <c r="AN13815" s="22"/>
      <c r="BK13815" s="23"/>
    </row>
    <row r="13816" spans="34:63" ht="16.5" customHeight="1" x14ac:dyDescent="0.3">
      <c r="AH13816" s="1"/>
      <c r="AI13816" s="1"/>
      <c r="AJ13816" s="1"/>
      <c r="AK13816" s="1"/>
      <c r="AL13816" s="2"/>
      <c r="AM13816" s="2"/>
      <c r="AN13816" s="22"/>
      <c r="BK13816" s="23"/>
    </row>
    <row r="13817" spans="34:63" ht="16.5" customHeight="1" x14ac:dyDescent="0.3">
      <c r="AH13817" s="1"/>
      <c r="AI13817" s="1"/>
      <c r="AK13817" s="1"/>
      <c r="AL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J13821" s="1"/>
      <c r="AK13821" s="1"/>
      <c r="AL13821" s="2"/>
      <c r="AM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K13825" s="1"/>
      <c r="AL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J13829" s="1"/>
      <c r="AK13829" s="1"/>
      <c r="AL13829" s="2"/>
      <c r="AM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K13838" s="1"/>
      <c r="AL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J13842" s="1"/>
      <c r="AK13842" s="1"/>
      <c r="AL13842" s="2"/>
      <c r="AM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K13849" s="1"/>
      <c r="AL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K13851" s="1"/>
      <c r="AL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J13853" s="1"/>
      <c r="AK13853" s="1"/>
      <c r="AL13853" s="2"/>
      <c r="AM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J13855" s="1"/>
      <c r="AK13855" s="1"/>
      <c r="AL13855" s="2"/>
      <c r="AM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K13863" s="1"/>
      <c r="AL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J13867" s="1"/>
      <c r="AK13867" s="1"/>
      <c r="AL13867" s="2"/>
      <c r="AM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K13878" s="1"/>
      <c r="AL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J13881" s="23"/>
      <c r="BK13881" s="23"/>
    </row>
    <row r="13882" spans="34:63" ht="16.5" customHeight="1" x14ac:dyDescent="0.3">
      <c r="AH13882" s="1"/>
      <c r="AI13882" s="1"/>
      <c r="AJ13882" s="1"/>
      <c r="AK13882" s="1"/>
      <c r="AL13882" s="2"/>
      <c r="AM13882" s="2"/>
      <c r="AN13882" s="22"/>
      <c r="BJ13882" s="23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K13889" s="1"/>
      <c r="AL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J13893" s="1"/>
      <c r="AK13893" s="1"/>
      <c r="AL13893" s="2"/>
      <c r="AM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K13909" s="1"/>
      <c r="AL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J13913" s="1"/>
      <c r="AK13913" s="1"/>
      <c r="AL13913" s="2"/>
      <c r="AM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B14034" s="1"/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29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29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29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29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29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29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29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29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29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29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29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29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29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29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29:63" ht="16.5" customHeight="1" x14ac:dyDescent="0.3">
      <c r="AC14223" s="1"/>
      <c r="AH14223" s="1"/>
      <c r="AI14223" s="1"/>
      <c r="AJ14223" s="1"/>
      <c r="AK14223" s="1"/>
      <c r="AL14223" s="2"/>
      <c r="AM14223" s="2"/>
      <c r="AN14223" s="22"/>
      <c r="AQ14223" s="1"/>
      <c r="AW14223" s="25"/>
      <c r="AX14223" s="2"/>
      <c r="BK14223" s="23"/>
    </row>
    <row r="14224" spans="29:63" ht="16.5" customHeight="1" x14ac:dyDescent="0.3">
      <c r="AC14224" s="1"/>
      <c r="AH14224" s="1"/>
      <c r="AI14224" s="1"/>
      <c r="AJ14224" s="1"/>
      <c r="AK14224" s="1"/>
      <c r="AL14224" s="2"/>
      <c r="AM14224" s="2"/>
      <c r="AN14224" s="22"/>
      <c r="AQ14224" s="1"/>
      <c r="AW14224" s="25"/>
      <c r="AX14224" s="2"/>
      <c r="BK14224" s="23"/>
    </row>
    <row r="14225" spans="28:63" ht="16.5" customHeight="1" x14ac:dyDescent="0.3">
      <c r="AC14225" s="1"/>
      <c r="AH14225" s="1"/>
      <c r="AI14225" s="1"/>
      <c r="AJ14225" s="1"/>
      <c r="AK14225" s="1"/>
      <c r="AL14225" s="2"/>
      <c r="AM14225" s="2"/>
      <c r="AN14225" s="22"/>
      <c r="AQ14225" s="1"/>
      <c r="AW14225" s="25"/>
      <c r="AX14225" s="2"/>
      <c r="BK14225" s="23"/>
    </row>
    <row r="14226" spans="28:63" ht="16.5" customHeight="1" x14ac:dyDescent="0.3">
      <c r="AC14226" s="1"/>
      <c r="AH14226" s="1"/>
      <c r="AI14226" s="1"/>
      <c r="AJ14226" s="1"/>
      <c r="AK14226" s="1"/>
      <c r="AL14226" s="2"/>
      <c r="AM14226" s="2"/>
      <c r="AN14226" s="22"/>
      <c r="AQ14226" s="1"/>
      <c r="AW14226" s="25"/>
      <c r="AX14226" s="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B14229" s="1"/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3"/>
      <c r="BJ14230" s="23"/>
      <c r="BK14230" s="23"/>
    </row>
    <row r="14231" spans="28:63" ht="16.5" customHeight="1" x14ac:dyDescent="0.3">
      <c r="AB14231" s="1"/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AX14231" s="3"/>
      <c r="BJ14231" s="23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3"/>
      <c r="BJ14232" s="23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3"/>
      <c r="BJ14233" s="23"/>
      <c r="BK14233" s="23"/>
    </row>
    <row r="14234" spans="28:63" ht="16.5" customHeight="1" x14ac:dyDescent="0.3">
      <c r="AB14234" s="1"/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B14236" s="1"/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2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2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3"/>
      <c r="BJ14242" s="23"/>
      <c r="BK14242" s="23"/>
    </row>
    <row r="14243" spans="28:63" ht="16.5" customHeight="1" x14ac:dyDescent="0.3">
      <c r="AB14243" s="1"/>
      <c r="AH14243" s="1"/>
      <c r="AI14243" s="1"/>
      <c r="AJ14243" s="1"/>
      <c r="AK14243" s="1"/>
      <c r="AL14243" s="2"/>
      <c r="AM14243" s="2"/>
      <c r="AN14243" s="22"/>
      <c r="AW14243" s="25"/>
      <c r="AX14243" s="3"/>
      <c r="BJ14243" s="23"/>
      <c r="BK14243" s="23"/>
    </row>
    <row r="14244" spans="28:63" ht="16.5" customHeight="1" x14ac:dyDescent="0.3">
      <c r="AB14244" s="1"/>
      <c r="AH14244" s="1"/>
      <c r="AI14244" s="1"/>
      <c r="AJ14244" s="1"/>
      <c r="AK14244" s="1"/>
      <c r="AL14244" s="2"/>
      <c r="AM14244" s="2"/>
      <c r="AN14244" s="22"/>
      <c r="AW14244" s="25"/>
      <c r="AX14244" s="3"/>
      <c r="BJ14244" s="23"/>
      <c r="BK14244" s="23"/>
    </row>
    <row r="14245" spans="28:63" ht="16.5" customHeight="1" x14ac:dyDescent="0.3">
      <c r="AB14245" s="1"/>
      <c r="AH14245" s="1"/>
      <c r="AI14245" s="1"/>
      <c r="AJ14245" s="1"/>
      <c r="AK14245" s="1"/>
      <c r="AL14245" s="2"/>
      <c r="AM14245" s="2"/>
      <c r="AN14245" s="22"/>
      <c r="AW14245" s="25"/>
      <c r="AX14245" s="3"/>
      <c r="BJ14245" s="23"/>
      <c r="BK14245" s="23"/>
    </row>
    <row r="14246" spans="28:63" ht="16.5" customHeight="1" x14ac:dyDescent="0.3">
      <c r="AB14246" s="1"/>
      <c r="AH14246" s="1"/>
      <c r="AI14246" s="1"/>
      <c r="AJ14246" s="1"/>
      <c r="AK14246" s="1"/>
      <c r="AL14246" s="2"/>
      <c r="AM14246" s="2"/>
      <c r="AN14246" s="22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AW14253" s="25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AW14255" s="25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AW14264" s="25"/>
      <c r="BK14264" s="23"/>
    </row>
    <row r="14265" spans="28:63" ht="16.5" customHeight="1" x14ac:dyDescent="0.3"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AW14266" s="25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H14268" s="1"/>
      <c r="AI14268" s="1"/>
      <c r="AJ14268" s="1"/>
      <c r="AK14268" s="1"/>
      <c r="AL14268" s="2"/>
      <c r="AM14268" s="2"/>
      <c r="AN14268" s="22"/>
      <c r="BK14268" s="23"/>
    </row>
    <row r="14269" spans="28:63" ht="16.5" customHeight="1" x14ac:dyDescent="0.3">
      <c r="AB14269" s="1"/>
      <c r="AH14269" s="1"/>
      <c r="AI14269" s="1"/>
      <c r="AJ14269" s="1"/>
      <c r="AK14269" s="1"/>
      <c r="AL14269" s="2"/>
      <c r="AM14269" s="2"/>
      <c r="AN14269" s="22"/>
      <c r="AW14269" s="25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B14272" s="1"/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H14273" s="1"/>
      <c r="AI14273" s="1"/>
      <c r="AJ14273" s="1"/>
      <c r="AK14273" s="1"/>
      <c r="AL14273" s="2"/>
      <c r="AM14273" s="2"/>
      <c r="AN14273" s="22"/>
      <c r="BK14273" s="23"/>
    </row>
    <row r="14274" spans="28:69" ht="16.5" customHeight="1" x14ac:dyDescent="0.3">
      <c r="AB14274" s="1"/>
      <c r="AH14274" s="1"/>
      <c r="AI14274" s="1"/>
      <c r="AJ14274" s="1"/>
      <c r="AK14274" s="1"/>
      <c r="AL14274" s="2"/>
      <c r="AM14274" s="2"/>
      <c r="AN14274" s="22"/>
      <c r="AW14274" s="25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AW14277" s="25"/>
      <c r="BK14277" s="23"/>
    </row>
    <row r="14278" spans="28:69" ht="16.5" customHeight="1" x14ac:dyDescent="0.3">
      <c r="AH14278" s="1"/>
      <c r="AI14278" s="1"/>
      <c r="AJ14278" s="1"/>
      <c r="AK14278" s="1"/>
      <c r="AL14278" s="2"/>
      <c r="AM14278" s="2"/>
      <c r="AN14278" s="22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AW14279" s="25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B14281" s="1"/>
      <c r="AH14281" s="1"/>
      <c r="AI14281" s="1"/>
      <c r="AJ14281" s="1"/>
      <c r="AK14281" s="1"/>
      <c r="AL14281" s="2"/>
      <c r="AM14281" s="2"/>
      <c r="AN14281" s="22"/>
      <c r="AW14281" s="25"/>
      <c r="BK14281" s="23"/>
      <c r="BQ14281" s="25"/>
    </row>
    <row r="14282" spans="28:69" ht="16.5" customHeight="1" x14ac:dyDescent="0.3">
      <c r="AB14282" s="1"/>
      <c r="AH14282" s="1"/>
      <c r="AI14282" s="1"/>
      <c r="AJ14282" s="1"/>
      <c r="AK14282" s="1"/>
      <c r="AL14282" s="2"/>
      <c r="AM14282" s="2"/>
      <c r="AN14282" s="22"/>
      <c r="AW14282" s="25"/>
      <c r="BK14282" s="23"/>
      <c r="BQ14282" s="25"/>
    </row>
    <row r="14283" spans="28:69" ht="16.5" customHeight="1" x14ac:dyDescent="0.3">
      <c r="AB14283" s="1"/>
      <c r="AH14283" s="1"/>
      <c r="AI14283" s="1"/>
      <c r="AJ14283" s="1"/>
      <c r="AK14283" s="1"/>
      <c r="AL14283" s="2"/>
      <c r="AM14283" s="2"/>
      <c r="AN14283" s="22"/>
      <c r="AW14283" s="25"/>
      <c r="BK14283" s="23"/>
      <c r="BQ14283" s="25"/>
    </row>
    <row r="14284" spans="28:69" ht="16.5" customHeight="1" x14ac:dyDescent="0.3">
      <c r="AB14284" s="1"/>
      <c r="AH14284" s="1"/>
      <c r="AI14284" s="1"/>
      <c r="AJ14284" s="1"/>
      <c r="AK14284" s="1"/>
      <c r="AL14284" s="2"/>
      <c r="AM14284" s="2"/>
      <c r="AN14284" s="22"/>
      <c r="BK14284" s="23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BK14285" s="23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AX14286" s="3"/>
      <c r="BK14286" s="23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AW14288" s="25"/>
      <c r="AX14288" s="3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AW14289" s="25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AX14295" s="3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AX14297" s="3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AX14302" s="3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H14315" s="1"/>
      <c r="AI14315" s="1"/>
      <c r="AJ14315" s="1"/>
      <c r="AK14315" s="1"/>
      <c r="AL14315" s="2"/>
      <c r="AM14315" s="2"/>
      <c r="AN14315" s="22"/>
      <c r="BK14315" s="23"/>
    </row>
    <row r="14316" spans="28:63" ht="16.5" customHeight="1" x14ac:dyDescent="0.3">
      <c r="AH14316" s="1"/>
      <c r="AI14316" s="1"/>
      <c r="AJ14316" s="1"/>
      <c r="AK14316" s="1"/>
      <c r="AL14316" s="2"/>
      <c r="AM14316" s="2"/>
      <c r="AN14316" s="22"/>
      <c r="BK14316" s="23"/>
    </row>
    <row r="14317" spans="28:63" ht="16.5" customHeight="1" x14ac:dyDescent="0.3">
      <c r="AH14317" s="1"/>
      <c r="AI14317" s="1"/>
      <c r="AJ14317" s="1"/>
      <c r="AK14317" s="1"/>
      <c r="AL14317" s="2"/>
      <c r="AM14317" s="2"/>
      <c r="AN14317" s="22"/>
      <c r="BK14317" s="23"/>
    </row>
    <row r="14318" spans="28:63" ht="16.5" customHeight="1" x14ac:dyDescent="0.3">
      <c r="AH14318" s="1"/>
      <c r="AI14318" s="1"/>
      <c r="AJ14318" s="1"/>
      <c r="AK14318" s="1"/>
      <c r="AL14318" s="2"/>
      <c r="AM14318" s="2"/>
      <c r="AN14318" s="22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B14471" s="1"/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B14472" s="1"/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B14473" s="1"/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B14474" s="1"/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C14477" s="1"/>
      <c r="AH14477" s="1"/>
      <c r="AI14477" s="1"/>
      <c r="AJ14477" s="1"/>
      <c r="AK14477" s="1"/>
      <c r="AL14477" s="2"/>
      <c r="AM14477" s="2"/>
      <c r="AN14477" s="22"/>
      <c r="AQ14477" s="1"/>
      <c r="BI14477" s="1"/>
      <c r="BJ14477" s="23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J14478" s="23"/>
      <c r="BK14478" s="23"/>
    </row>
    <row r="14479" spans="28:63" ht="16.5" customHeight="1" x14ac:dyDescent="0.3">
      <c r="AB14479" s="1"/>
      <c r="AC14479" s="1"/>
      <c r="AH14479" s="1"/>
      <c r="AI14479" s="1"/>
      <c r="AJ14479" s="1"/>
      <c r="AK14479" s="1"/>
      <c r="AL14479" s="2"/>
      <c r="AM14479" s="2"/>
      <c r="AN14479" s="22"/>
      <c r="AQ14479" s="1"/>
      <c r="BI14479" s="1"/>
      <c r="BJ14479" s="23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J14480" s="23"/>
      <c r="BK14480" s="23"/>
    </row>
    <row r="14481" spans="28:69" ht="16.5" customHeight="1" x14ac:dyDescent="0.3">
      <c r="AB14481" s="1"/>
      <c r="AH14481" s="1"/>
      <c r="AI14481" s="1"/>
      <c r="AJ14481" s="1"/>
      <c r="AK14481" s="1"/>
      <c r="AL14481" s="2"/>
      <c r="AM14481" s="2"/>
      <c r="AN14481" s="22"/>
      <c r="AW14481" s="25"/>
      <c r="AX14481" s="3"/>
      <c r="BJ14481" s="23"/>
      <c r="BK14481" s="23"/>
    </row>
    <row r="14482" spans="28:69" ht="16.5" customHeight="1" x14ac:dyDescent="0.3">
      <c r="AB14482" s="1"/>
      <c r="AC14482" s="1"/>
      <c r="AH14482" s="1"/>
      <c r="AI14482" s="1"/>
      <c r="AJ14482" s="1"/>
      <c r="AK14482" s="1"/>
      <c r="AL14482" s="2"/>
      <c r="AM14482" s="2"/>
      <c r="AN14482" s="22"/>
      <c r="AQ14482" s="1"/>
      <c r="AW14482" s="25"/>
      <c r="AX14482" s="3"/>
      <c r="BI14482" s="1"/>
      <c r="BJ14482" s="23"/>
      <c r="BK14482" s="23"/>
    </row>
    <row r="14483" spans="28:69" ht="16.5" customHeight="1" x14ac:dyDescent="0.3">
      <c r="AB14483" s="1"/>
      <c r="AH14483" s="1"/>
      <c r="AI14483" s="1"/>
      <c r="AJ14483" s="1"/>
      <c r="AK14483" s="1"/>
      <c r="AL14483" s="2"/>
      <c r="AM14483" s="2"/>
      <c r="AN14483" s="22"/>
      <c r="AW14483" s="25"/>
      <c r="AX14483" s="3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AW14484" s="25"/>
      <c r="AX14484" s="3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H14486" s="1"/>
      <c r="AI14486" s="1"/>
      <c r="AJ14486" s="1"/>
      <c r="AK14486" s="1"/>
      <c r="AL14486" s="2"/>
      <c r="AM14486" s="2"/>
      <c r="AN14486" s="22"/>
      <c r="AW14486" s="25"/>
      <c r="AX14486" s="3"/>
      <c r="BK14486" s="23"/>
    </row>
    <row r="14487" spans="28:69" ht="16.5" customHeight="1" x14ac:dyDescent="0.3">
      <c r="AB14487" s="1"/>
      <c r="AC14487" s="1"/>
      <c r="AH14487" s="1"/>
      <c r="AI14487" s="1"/>
      <c r="AJ14487" s="1"/>
      <c r="AK14487" s="1"/>
      <c r="AL14487" s="2"/>
      <c r="AM14487" s="2"/>
      <c r="AN14487" s="22"/>
      <c r="AQ14487" s="1"/>
      <c r="AW14487" s="25"/>
      <c r="AX14487" s="3"/>
      <c r="BI14487" s="1"/>
      <c r="BJ14487" s="23"/>
      <c r="BK14487" s="23"/>
    </row>
    <row r="14488" spans="28:69" ht="16.5" customHeight="1" x14ac:dyDescent="0.3">
      <c r="AB14488" s="1"/>
      <c r="AC14488" s="1"/>
      <c r="AH14488" s="1"/>
      <c r="AI14488" s="1"/>
      <c r="AJ14488" s="1"/>
      <c r="AK14488" s="1"/>
      <c r="AL14488" s="2"/>
      <c r="AM14488" s="2"/>
      <c r="AN14488" s="22"/>
      <c r="AQ14488" s="1"/>
      <c r="AW14488" s="25"/>
      <c r="AX14488" s="3"/>
      <c r="BI14488" s="1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9" ht="16.5" customHeight="1" x14ac:dyDescent="0.3">
      <c r="AB14490" s="1"/>
      <c r="AC14490" s="1"/>
      <c r="AH14490" s="1"/>
      <c r="AI14490" s="1"/>
      <c r="AJ14490" s="1"/>
      <c r="AK14490" s="1"/>
      <c r="AL14490" s="2"/>
      <c r="AM14490" s="2"/>
      <c r="AN14490" s="22"/>
      <c r="AQ14490" s="1"/>
      <c r="AW14490" s="25"/>
      <c r="AX14490" s="3"/>
      <c r="BI14490" s="1"/>
      <c r="BJ14490" s="23"/>
      <c r="BK14490" s="23"/>
    </row>
    <row r="14491" spans="28:69" ht="16.5" customHeight="1" x14ac:dyDescent="0.3">
      <c r="AB14491" s="1"/>
      <c r="AH14491" s="1"/>
      <c r="AI14491" s="1"/>
      <c r="AJ14491" s="1"/>
      <c r="AK14491" s="1"/>
      <c r="AL14491" s="2"/>
      <c r="AM14491" s="2"/>
      <c r="AN14491" s="22"/>
      <c r="AW14491" s="25"/>
      <c r="AX14491" s="3"/>
      <c r="BJ14491" s="23"/>
      <c r="BK14491" s="23"/>
    </row>
    <row r="14492" spans="28:69" ht="16.5" customHeight="1" x14ac:dyDescent="0.3">
      <c r="AB14492" s="1"/>
      <c r="AH14492" s="1"/>
      <c r="AI14492" s="1"/>
      <c r="AJ14492" s="1"/>
      <c r="AK14492" s="1"/>
      <c r="AL14492" s="2"/>
      <c r="AM14492" s="2"/>
      <c r="AN14492" s="22"/>
      <c r="AW14492" s="25"/>
      <c r="AX14492" s="3"/>
      <c r="BJ14492" s="23"/>
      <c r="BK14492" s="23"/>
      <c r="BQ14492" s="25"/>
    </row>
    <row r="14493" spans="28:69" ht="16.5" customHeight="1" x14ac:dyDescent="0.3">
      <c r="AB14493" s="1"/>
      <c r="AC14493" s="1"/>
      <c r="AH14493" s="1"/>
      <c r="AI14493" s="1"/>
      <c r="AJ14493" s="1"/>
      <c r="AK14493" s="1"/>
      <c r="AL14493" s="2"/>
      <c r="AM14493" s="2"/>
      <c r="AN14493" s="22"/>
      <c r="AQ14493" s="1"/>
      <c r="AW14493" s="25"/>
      <c r="AX14493" s="3"/>
      <c r="BI14493" s="1"/>
      <c r="BJ14493" s="23"/>
      <c r="BK14493" s="23"/>
      <c r="BQ14493" s="25"/>
    </row>
    <row r="14494" spans="28:69" ht="16.5" customHeight="1" x14ac:dyDescent="0.3">
      <c r="AB14494" s="1"/>
      <c r="AC14494" s="1"/>
      <c r="AH14494" s="1"/>
      <c r="AI14494" s="1"/>
      <c r="AJ14494" s="1"/>
      <c r="AK14494" s="1"/>
      <c r="AL14494" s="2"/>
      <c r="AM14494" s="2"/>
      <c r="AN14494" s="22"/>
      <c r="AQ14494" s="1"/>
      <c r="AW14494" s="25"/>
      <c r="AX14494" s="3"/>
      <c r="BI14494" s="1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</row>
    <row r="14496" spans="28:69" ht="16.5" customHeight="1" x14ac:dyDescent="0.3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</row>
    <row r="14497" spans="28:63" ht="16.5" customHeight="1" x14ac:dyDescent="0.3">
      <c r="AB14497" s="1"/>
      <c r="AH14497" s="1"/>
      <c r="AI14497" s="1"/>
      <c r="AJ14497" s="1"/>
      <c r="AK14497" s="1"/>
      <c r="AL14497" s="2"/>
      <c r="AM14497" s="2"/>
      <c r="AN14497" s="22"/>
      <c r="AW14497" s="25"/>
      <c r="AX14497" s="3"/>
      <c r="BJ14497" s="23"/>
      <c r="BK14497" s="23"/>
    </row>
    <row r="14498" spans="28:63" ht="16.5" customHeight="1" x14ac:dyDescent="0.3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</row>
    <row r="14499" spans="28:63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3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3" ht="16.5" customHeight="1" x14ac:dyDescent="0.3">
      <c r="AB14501" s="1"/>
      <c r="AC14501" s="1"/>
      <c r="AH14501" s="1"/>
      <c r="AI14501" s="1"/>
      <c r="AJ14501" s="1"/>
      <c r="AK14501" s="1"/>
      <c r="AL14501" s="2"/>
      <c r="AM14501" s="2"/>
      <c r="AN14501" s="22"/>
      <c r="AQ14501" s="1"/>
      <c r="AW14501" s="25"/>
      <c r="AX14501" s="3"/>
      <c r="BI14501" s="1"/>
      <c r="BJ14501" s="23"/>
      <c r="BK14501" s="23"/>
    </row>
    <row r="14502" spans="28:63" ht="16.5" customHeight="1" x14ac:dyDescent="0.3">
      <c r="AB14502" s="1"/>
      <c r="AH14502" s="1"/>
      <c r="AI14502" s="1"/>
      <c r="AJ14502" s="1"/>
      <c r="AK14502" s="1"/>
      <c r="AL14502" s="2"/>
      <c r="AM14502" s="2"/>
      <c r="AN14502" s="22"/>
      <c r="AW14502" s="25"/>
      <c r="AX14502" s="3"/>
      <c r="BJ14502" s="23"/>
      <c r="BK14502" s="23"/>
    </row>
    <row r="14503" spans="28:63" ht="16.5" customHeight="1" x14ac:dyDescent="0.3">
      <c r="AH14503" s="1"/>
      <c r="AI14503" s="1"/>
      <c r="AJ14503" s="1"/>
      <c r="AK14503" s="1"/>
      <c r="AL14503" s="2"/>
      <c r="AM14503" s="2"/>
      <c r="AN14503" s="22"/>
      <c r="AW14503" s="25"/>
      <c r="BJ14503" s="23"/>
      <c r="BK14503" s="23"/>
    </row>
    <row r="14504" spans="28:63" ht="16.5" customHeight="1" x14ac:dyDescent="0.3">
      <c r="AH14504" s="1"/>
      <c r="AI14504" s="1"/>
      <c r="AJ14504" s="1"/>
      <c r="AK14504" s="1"/>
      <c r="AL14504" s="2"/>
      <c r="AM14504" s="2"/>
      <c r="AN14504" s="22"/>
      <c r="BJ14504" s="23"/>
      <c r="BK14504" s="23"/>
    </row>
    <row r="14505" spans="28:63" ht="16.5" customHeight="1" x14ac:dyDescent="0.3">
      <c r="AC14505" s="1"/>
      <c r="AH14505" s="1"/>
      <c r="AI14505" s="1"/>
      <c r="AJ14505" s="1"/>
      <c r="AK14505" s="1"/>
      <c r="AL14505" s="2"/>
      <c r="AM14505" s="2"/>
      <c r="AN14505" s="22"/>
      <c r="AQ14505" s="1"/>
      <c r="BI14505" s="1"/>
      <c r="BJ14505" s="23"/>
      <c r="BK14505" s="23"/>
    </row>
    <row r="14506" spans="28:63" ht="16.5" customHeight="1" x14ac:dyDescent="0.3">
      <c r="AH14506" s="1"/>
      <c r="AI14506" s="1"/>
      <c r="AJ14506" s="1"/>
      <c r="AK14506" s="1"/>
      <c r="AL14506" s="2"/>
      <c r="AM14506" s="2"/>
      <c r="AN14506" s="22"/>
      <c r="BJ14506" s="23"/>
      <c r="BK14506" s="23"/>
    </row>
    <row r="14507" spans="28:63" ht="16.5" customHeight="1" x14ac:dyDescent="0.3">
      <c r="AH14507" s="1"/>
      <c r="AI14507" s="1"/>
      <c r="AJ14507" s="1"/>
      <c r="AK14507" s="1"/>
      <c r="AL14507" s="2"/>
      <c r="AM14507" s="2"/>
      <c r="AN14507" s="22"/>
      <c r="BJ14507" s="23"/>
      <c r="BK14507" s="23"/>
    </row>
    <row r="14508" spans="28:63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3" ht="16.5" customHeight="1" x14ac:dyDescent="0.3">
      <c r="AH14509" s="1"/>
      <c r="AI14509" s="1"/>
      <c r="AJ14509" s="1"/>
      <c r="AK14509" s="1"/>
      <c r="AL14509" s="2"/>
      <c r="AM14509" s="2"/>
      <c r="AN14509" s="22"/>
      <c r="BJ14509" s="23"/>
      <c r="BK14509" s="23"/>
    </row>
    <row r="14510" spans="28:63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3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3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28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28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28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28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28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28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28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28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28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28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28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28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28:63" ht="16.5" customHeight="1" x14ac:dyDescent="0.3">
      <c r="AB14525" s="1"/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28:63" ht="16.5" customHeight="1" x14ac:dyDescent="0.3">
      <c r="AB14526" s="1"/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28:63" ht="16.5" customHeight="1" x14ac:dyDescent="0.3">
      <c r="AB14527" s="1"/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28:63" ht="16.5" customHeight="1" x14ac:dyDescent="0.3">
      <c r="AB14528" s="1"/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7:63" ht="16.5" customHeight="1" x14ac:dyDescent="0.3"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7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7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7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7:63" ht="16.5" customHeight="1" x14ac:dyDescent="0.3">
      <c r="AB14533" s="1"/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7:63" ht="16.5" customHeight="1" x14ac:dyDescent="0.3"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7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7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7:63" ht="16.5" customHeight="1" x14ac:dyDescent="0.3"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7:63" ht="16.5" customHeight="1" x14ac:dyDescent="0.3">
      <c r="AB14538" s="1"/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7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7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7:63" ht="16.5" customHeight="1" x14ac:dyDescent="0.3">
      <c r="AB14541" s="1"/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7:63" ht="16.5" customHeight="1" x14ac:dyDescent="0.3">
      <c r="AA14542" s="1"/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7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7:63" ht="16.5" customHeight="1" x14ac:dyDescent="0.3"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8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8:63" ht="16.5" customHeight="1" x14ac:dyDescent="0.3"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8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8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8:63" ht="16.5" customHeight="1" x14ac:dyDescent="0.3"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8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8:63" ht="16.5" customHeight="1" x14ac:dyDescent="0.3">
      <c r="AB14551" s="1"/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8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8:63" ht="16.5" customHeight="1" x14ac:dyDescent="0.3">
      <c r="AB14553" s="1"/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8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8:63" ht="16.5" customHeight="1" x14ac:dyDescent="0.3"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8:63" ht="16.5" customHeight="1" x14ac:dyDescent="0.3">
      <c r="AB14556" s="1"/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8:63" ht="16.5" customHeight="1" x14ac:dyDescent="0.3"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8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8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8:63" ht="16.5" customHeight="1" x14ac:dyDescent="0.3"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B14561" s="1"/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B14564" s="1"/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B14568" s="1"/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8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8:63" ht="16.5" customHeight="1" x14ac:dyDescent="0.3">
      <c r="AC14578" s="1"/>
      <c r="AH14578" s="1"/>
      <c r="AI14578" s="1"/>
      <c r="AJ14578" s="1"/>
      <c r="AK14578" s="1"/>
      <c r="AL14578" s="2"/>
      <c r="AM14578" s="2"/>
      <c r="AN14578" s="22"/>
      <c r="AQ14578" s="1"/>
      <c r="BI14578" s="1"/>
      <c r="BJ14578" s="23"/>
      <c r="BK14578" s="23"/>
    </row>
    <row r="14579" spans="28:63" ht="16.5" customHeight="1" x14ac:dyDescent="0.3">
      <c r="AC14579" s="1"/>
      <c r="AH14579" s="1"/>
      <c r="AI14579" s="1"/>
      <c r="AJ14579" s="1"/>
      <c r="AK14579" s="1"/>
      <c r="AL14579" s="2"/>
      <c r="AM14579" s="2"/>
      <c r="AN14579" s="22"/>
      <c r="AQ14579" s="1"/>
      <c r="BI14579" s="1"/>
      <c r="BJ14579" s="23"/>
      <c r="BK14579" s="23"/>
    </row>
    <row r="14580" spans="28:63" ht="16.5" customHeight="1" x14ac:dyDescent="0.3">
      <c r="AC14580" s="1"/>
      <c r="AH14580" s="1"/>
      <c r="AI14580" s="1"/>
      <c r="AJ14580" s="1"/>
      <c r="AK14580" s="1"/>
      <c r="AL14580" s="2"/>
      <c r="AM14580" s="2"/>
      <c r="AN14580" s="22"/>
      <c r="AQ14580" s="1"/>
      <c r="BI14580" s="1"/>
      <c r="BJ14580" s="23"/>
      <c r="BK14580" s="23"/>
    </row>
    <row r="14581" spans="28:63" ht="16.5" customHeight="1" x14ac:dyDescent="0.3">
      <c r="AC14581" s="1"/>
      <c r="AH14581" s="1"/>
      <c r="AI14581" s="1"/>
      <c r="AJ14581" s="1"/>
      <c r="AK14581" s="1"/>
      <c r="AL14581" s="2"/>
      <c r="AM14581" s="2"/>
      <c r="AN14581" s="22"/>
      <c r="AQ14581" s="1"/>
      <c r="BI14581" s="1"/>
      <c r="BJ14581" s="23"/>
      <c r="BK14581" s="23"/>
    </row>
    <row r="14582" spans="28:63" ht="16.5" customHeight="1" x14ac:dyDescent="0.3">
      <c r="AH14582" s="1"/>
      <c r="AI14582" s="1"/>
      <c r="AJ14582" s="1"/>
      <c r="AK14582" s="1"/>
      <c r="AL14582" s="2"/>
      <c r="AM14582" s="2"/>
      <c r="AN14582" s="22"/>
      <c r="BJ14582" s="23"/>
      <c r="BK14582" s="23"/>
    </row>
    <row r="14583" spans="28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8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8:63" ht="16.5" customHeight="1" x14ac:dyDescent="0.3">
      <c r="AH14585" s="1"/>
      <c r="AI14585" s="1"/>
      <c r="AJ14585" s="1"/>
      <c r="AK14585" s="1"/>
      <c r="AL14585" s="2"/>
      <c r="AM14585" s="2"/>
      <c r="AN14585" s="22"/>
      <c r="BJ14585" s="23"/>
      <c r="BK14585" s="23"/>
    </row>
    <row r="14586" spans="28:63" ht="16.5" customHeight="1" x14ac:dyDescent="0.3">
      <c r="AH14586" s="1"/>
      <c r="AI14586" s="1"/>
      <c r="AJ14586" s="1"/>
      <c r="AK14586" s="1"/>
      <c r="AL14586" s="2"/>
      <c r="AM14586" s="2"/>
      <c r="AN14586" s="22"/>
      <c r="BJ14586" s="23"/>
      <c r="BK14586" s="23"/>
    </row>
    <row r="14587" spans="28:63" ht="16.5" customHeight="1" x14ac:dyDescent="0.3">
      <c r="AH14587" s="1"/>
      <c r="AI14587" s="1"/>
      <c r="AJ14587" s="1"/>
      <c r="AK14587" s="1"/>
      <c r="AL14587" s="2"/>
      <c r="AM14587" s="2"/>
      <c r="AN14587" s="22"/>
      <c r="BJ14587" s="23"/>
      <c r="BK14587" s="23"/>
    </row>
    <row r="14588" spans="28:63" ht="16.5" customHeight="1" x14ac:dyDescent="0.3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8:63" ht="16.5" customHeight="1" x14ac:dyDescent="0.3">
      <c r="AC14589" s="1"/>
      <c r="AH14589" s="1"/>
      <c r="AI14589" s="1"/>
      <c r="AJ14589" s="1"/>
      <c r="AK14589" s="1"/>
      <c r="AL14589" s="2"/>
      <c r="AM14589" s="2"/>
      <c r="AN14589" s="22"/>
      <c r="AQ14589" s="1"/>
      <c r="BI14589" s="1"/>
      <c r="BJ14589" s="23"/>
      <c r="BK14589" s="23"/>
    </row>
    <row r="14590" spans="28:63" ht="16.5" customHeight="1" x14ac:dyDescent="0.3">
      <c r="AB14590" s="1"/>
      <c r="AC14590" s="1"/>
      <c r="AH14590" s="1"/>
      <c r="AI14590" s="1"/>
      <c r="AJ14590" s="1"/>
      <c r="AK14590" s="1"/>
      <c r="AL14590" s="2"/>
      <c r="AM14590" s="2"/>
      <c r="AN14590" s="22"/>
      <c r="AQ14590" s="1"/>
      <c r="BI14590" s="1"/>
      <c r="BJ14590" s="23"/>
      <c r="BK14590" s="23"/>
    </row>
    <row r="14591" spans="28:63" ht="16.5" customHeight="1" x14ac:dyDescent="0.3">
      <c r="AB14591" s="1"/>
      <c r="AC14591" s="1"/>
      <c r="AH14591" s="1"/>
      <c r="AI14591" s="1"/>
      <c r="AJ14591" s="1"/>
      <c r="AK14591" s="1"/>
      <c r="AL14591" s="2"/>
      <c r="AM14591" s="2"/>
      <c r="AN14591" s="22"/>
      <c r="AQ14591" s="1"/>
      <c r="BI14591" s="1"/>
      <c r="BJ14591" s="23"/>
      <c r="BK14591" s="23"/>
    </row>
    <row r="14592" spans="28:63" ht="16.5" customHeight="1" x14ac:dyDescent="0.3">
      <c r="AB14592" s="1"/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B14593" s="1"/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H14597" s="1"/>
      <c r="AI14597" s="1"/>
      <c r="AJ14597" s="1"/>
      <c r="AK14597" s="1"/>
      <c r="AL14597" s="2"/>
      <c r="AM14597" s="2"/>
      <c r="AN14597" s="22"/>
      <c r="BJ14597" s="23"/>
      <c r="BK14597" s="23"/>
    </row>
    <row r="14598" spans="28:63" ht="16.5" customHeight="1" x14ac:dyDescent="0.3"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B14601" s="1"/>
      <c r="AC14601" s="1"/>
      <c r="AH14601" s="1"/>
      <c r="AI14601" s="1"/>
      <c r="AJ14601" s="1"/>
      <c r="AK14601" s="1"/>
      <c r="AL14601" s="2"/>
      <c r="AM14601" s="2"/>
      <c r="AN14601" s="22"/>
      <c r="AQ14601" s="1"/>
      <c r="BI14601" s="1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B14603" s="1"/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H14620" s="1"/>
      <c r="AI14620" s="1"/>
      <c r="AJ14620" s="1"/>
      <c r="AK14620" s="1"/>
      <c r="AL14620" s="2"/>
      <c r="AM14620" s="2"/>
      <c r="AN14620" s="22"/>
      <c r="BJ14620" s="23"/>
      <c r="BK14620" s="23"/>
    </row>
    <row r="14621" spans="28:63" ht="16.5" customHeight="1" x14ac:dyDescent="0.3">
      <c r="AB14621" s="1"/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H14622" s="1"/>
      <c r="AI14622" s="1"/>
      <c r="AJ14622" s="1"/>
      <c r="AK14622" s="1"/>
      <c r="AL14622" s="2"/>
      <c r="AM14622" s="2"/>
      <c r="AN14622" s="22"/>
      <c r="BJ14622" s="23"/>
      <c r="BK14622" s="23"/>
    </row>
    <row r="14623" spans="28:63" ht="16.5" customHeight="1" x14ac:dyDescent="0.3">
      <c r="AB14623" s="1"/>
      <c r="AH14623" s="1"/>
      <c r="AI14623" s="1"/>
      <c r="AJ14623" s="1"/>
      <c r="AK14623" s="1"/>
      <c r="AL14623" s="2"/>
      <c r="AM14623" s="2"/>
      <c r="AN14623" s="22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H14625" s="1"/>
      <c r="AI14625" s="1"/>
      <c r="AJ14625" s="1"/>
      <c r="AK14625" s="1"/>
      <c r="AL14625" s="2"/>
      <c r="AM14625" s="2"/>
      <c r="AN14625" s="22"/>
      <c r="BJ14625" s="23"/>
      <c r="BK14625" s="23"/>
    </row>
    <row r="14626" spans="28:63" ht="16.5" customHeight="1" x14ac:dyDescent="0.3">
      <c r="AB14626" s="1"/>
      <c r="AC14626" s="1"/>
      <c r="AH14626" s="1"/>
      <c r="AI14626" s="1"/>
      <c r="AJ14626" s="1"/>
      <c r="AK14626" s="1"/>
      <c r="AL14626" s="2"/>
      <c r="AM14626" s="2"/>
      <c r="AN14626" s="22"/>
      <c r="AQ14626" s="1"/>
      <c r="AW14626" s="25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B14628" s="1"/>
      <c r="AC14628" s="1"/>
      <c r="AH14628" s="1"/>
      <c r="AI14628" s="1"/>
      <c r="AJ14628" s="1"/>
      <c r="AK14628" s="1"/>
      <c r="AL14628" s="2"/>
      <c r="AM14628" s="2"/>
      <c r="AN14628" s="22"/>
      <c r="AQ14628" s="1"/>
      <c r="AW14628" s="25"/>
      <c r="BI14628" s="1"/>
      <c r="BJ14628" s="23"/>
      <c r="BK14628" s="23"/>
    </row>
    <row r="14629" spans="28:63" ht="16.5" customHeight="1" x14ac:dyDescent="0.3">
      <c r="AB14629" s="1"/>
      <c r="AC14629" s="1"/>
      <c r="AH14629" s="1"/>
      <c r="AI14629" s="1"/>
      <c r="AJ14629" s="1"/>
      <c r="AK14629" s="1"/>
      <c r="AL14629" s="2"/>
      <c r="AM14629" s="2"/>
      <c r="AN14629" s="22"/>
      <c r="AQ14629" s="1"/>
      <c r="BI14629" s="1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BI14630" s="1"/>
      <c r="BJ14630" s="23"/>
      <c r="BK14630" s="23"/>
    </row>
    <row r="14631" spans="28:63" ht="16.5" customHeight="1" x14ac:dyDescent="0.3">
      <c r="AB14631" s="1"/>
      <c r="AC14631" s="1"/>
      <c r="AH14631" s="1"/>
      <c r="AI14631" s="1"/>
      <c r="AJ14631" s="1"/>
      <c r="AK14631" s="1"/>
      <c r="AL14631" s="2"/>
      <c r="AM14631" s="2"/>
      <c r="AN14631" s="22"/>
      <c r="AQ14631" s="1"/>
      <c r="AW14631" s="25"/>
      <c r="BI14631" s="1"/>
      <c r="BJ14631" s="23"/>
      <c r="BK14631" s="23"/>
    </row>
    <row r="14632" spans="28:63" ht="16.5" customHeight="1" x14ac:dyDescent="0.3">
      <c r="AB14632" s="1"/>
      <c r="AH14632" s="1"/>
      <c r="AI14632" s="1"/>
      <c r="AJ14632" s="1"/>
      <c r="AK14632" s="1"/>
      <c r="AL14632" s="2"/>
      <c r="AM14632" s="2"/>
      <c r="AN14632" s="22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 x14ac:dyDescent="0.3">
      <c r="AB14635" s="1"/>
      <c r="AH14635" s="1"/>
      <c r="AI14635" s="1"/>
      <c r="AJ14635" s="1"/>
      <c r="AK14635" s="1"/>
      <c r="AL14635" s="2"/>
      <c r="AM14635" s="2"/>
      <c r="AN14635" s="22"/>
      <c r="BJ14635" s="23"/>
      <c r="BK14635" s="23"/>
    </row>
    <row r="14636" spans="28:63" ht="16.5" customHeight="1" x14ac:dyDescent="0.3">
      <c r="AB14636" s="1"/>
      <c r="AC14636" s="1"/>
      <c r="AH14636" s="1"/>
      <c r="AI14636" s="1"/>
      <c r="AJ14636" s="1"/>
      <c r="AK14636" s="1"/>
      <c r="AL14636" s="2"/>
      <c r="AM14636" s="2"/>
      <c r="AN14636" s="22"/>
      <c r="AQ14636" s="1"/>
      <c r="AW14636" s="25"/>
      <c r="BI14636" s="1"/>
      <c r="BJ14636" s="23"/>
      <c r="BK14636" s="23"/>
    </row>
    <row r="14637" spans="28:63" ht="16.5" customHeight="1" x14ac:dyDescent="0.3">
      <c r="AB14637" s="1"/>
      <c r="AH14637" s="1"/>
      <c r="AI14637" s="1"/>
      <c r="AJ14637" s="1"/>
      <c r="AK14637" s="1"/>
      <c r="AL14637" s="2"/>
      <c r="AM14637" s="2"/>
      <c r="AN14637" s="22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 x14ac:dyDescent="0.3">
      <c r="AB14639" s="1"/>
      <c r="AC14639" s="1"/>
      <c r="AH14639" s="1"/>
      <c r="AI14639" s="1"/>
      <c r="AJ14639" s="1"/>
      <c r="AK14639" s="1"/>
      <c r="AL14639" s="2"/>
      <c r="AM14639" s="2"/>
      <c r="AN14639" s="22"/>
      <c r="AQ14639" s="1"/>
      <c r="AW14639" s="25"/>
      <c r="BI14639" s="1"/>
      <c r="BJ14639" s="23"/>
      <c r="BK14639" s="23"/>
    </row>
    <row r="14640" spans="28:63" ht="16.5" customHeight="1" x14ac:dyDescent="0.3">
      <c r="AB14640" s="1"/>
      <c r="AH14640" s="1"/>
      <c r="AI14640" s="1"/>
      <c r="AJ14640" s="1"/>
      <c r="AK14640" s="1"/>
      <c r="AL14640" s="2"/>
      <c r="AM14640" s="2"/>
      <c r="AN14640" s="22"/>
      <c r="BJ14640" s="23"/>
      <c r="BK14640" s="23"/>
    </row>
    <row r="14641" spans="27:63" ht="16.5" customHeight="1" x14ac:dyDescent="0.3">
      <c r="AB14641" s="1"/>
      <c r="AC14641" s="1"/>
      <c r="AH14641" s="1"/>
      <c r="AI14641" s="1"/>
      <c r="AJ14641" s="1"/>
      <c r="AK14641" s="1"/>
      <c r="AL14641" s="2"/>
      <c r="AM14641" s="2"/>
      <c r="AN14641" s="22"/>
      <c r="AQ14641" s="1"/>
      <c r="BI14641" s="1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BI14642" s="1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AW14643" s="25"/>
      <c r="BI14643" s="1"/>
      <c r="BJ14643" s="23"/>
      <c r="BK14643" s="23"/>
    </row>
    <row r="14644" spans="27:63" ht="16.5" customHeight="1" x14ac:dyDescent="0.3">
      <c r="AB14644" s="1"/>
      <c r="AH14644" s="1"/>
      <c r="AI14644" s="1"/>
      <c r="AJ14644" s="1"/>
      <c r="AK14644" s="1"/>
      <c r="AL14644" s="2"/>
      <c r="AM14644" s="2"/>
      <c r="AN14644" s="22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 x14ac:dyDescent="0.3">
      <c r="AA14647" s="1"/>
      <c r="AH14647" s="1"/>
      <c r="AI14647" s="1"/>
      <c r="AJ14647" s="1"/>
      <c r="AK14647" s="1"/>
      <c r="AL14647" s="2"/>
      <c r="AM14647" s="2"/>
      <c r="AN14647" s="22"/>
      <c r="BJ14647" s="23"/>
      <c r="BK14647" s="23"/>
    </row>
    <row r="14648" spans="27:63" ht="16.5" customHeight="1" x14ac:dyDescent="0.3">
      <c r="AB14648" s="1"/>
      <c r="AH14648" s="1"/>
      <c r="AI14648" s="1"/>
      <c r="AJ14648" s="1"/>
      <c r="AK14648" s="1"/>
      <c r="AL14648" s="2"/>
      <c r="AM14648" s="2"/>
      <c r="AN14648" s="22"/>
      <c r="BJ14648" s="23"/>
      <c r="BK14648" s="23"/>
    </row>
    <row r="14649" spans="27:63" ht="16.5" customHeight="1" x14ac:dyDescent="0.3">
      <c r="AH14649" s="1"/>
      <c r="AI14649" s="1"/>
      <c r="AJ14649" s="1"/>
      <c r="AK14649" s="1"/>
      <c r="AL14649" s="2"/>
      <c r="AM14649" s="2"/>
      <c r="AN14649" s="22"/>
      <c r="BJ14649" s="23"/>
      <c r="BK14649" s="23"/>
    </row>
    <row r="14650" spans="27:63" ht="16.5" customHeight="1" x14ac:dyDescent="0.3">
      <c r="AH14650" s="1"/>
      <c r="AI14650" s="1"/>
      <c r="AJ14650" s="1"/>
      <c r="AK14650" s="1"/>
      <c r="AL14650" s="2"/>
      <c r="AM14650" s="2"/>
      <c r="AN14650" s="22"/>
      <c r="BJ14650" s="23"/>
      <c r="BK14650" s="23"/>
    </row>
    <row r="14651" spans="27:63" ht="16.5" customHeight="1" x14ac:dyDescent="0.3"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B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B14655" s="1"/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B14657" s="1"/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B14660" s="1"/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B14665" s="1"/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B14668" s="1"/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B14672" s="1"/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34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34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34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34:63" ht="16.5" customHeight="1" x14ac:dyDescent="0.3"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34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34:63" ht="16.5" customHeight="1" x14ac:dyDescent="0.3">
      <c r="AH14678" s="1"/>
      <c r="AI14678" s="1"/>
      <c r="AJ14678" s="1"/>
      <c r="AK14678" s="1"/>
      <c r="AL14678" s="2"/>
      <c r="AM14678" s="2"/>
      <c r="AN14678" s="22"/>
      <c r="BK14678" s="23"/>
    </row>
    <row r="14679" spans="34:63" ht="16.5" customHeight="1" x14ac:dyDescent="0.3">
      <c r="AH14679" s="1"/>
      <c r="AI14679" s="1"/>
      <c r="AJ14679" s="1"/>
      <c r="AK14679" s="1"/>
      <c r="AL14679" s="2"/>
      <c r="AM14679" s="2"/>
      <c r="AN14679" s="22"/>
      <c r="BK14679" s="23"/>
    </row>
    <row r="14680" spans="34:63" ht="16.5" customHeight="1" x14ac:dyDescent="0.3">
      <c r="AH14680" s="1"/>
      <c r="AI14680" s="1"/>
      <c r="AJ14680" s="1"/>
      <c r="AK14680" s="1"/>
      <c r="AL14680" s="2"/>
      <c r="AM14680" s="2"/>
      <c r="AN14680" s="22"/>
      <c r="BK14680" s="23"/>
    </row>
    <row r="14681" spans="34:63" ht="16.5" customHeight="1" x14ac:dyDescent="0.3">
      <c r="AH14681" s="1"/>
      <c r="AI14681" s="1"/>
      <c r="AJ14681" s="1"/>
      <c r="AK14681" s="1"/>
      <c r="AL14681" s="2"/>
      <c r="AM14681" s="2"/>
      <c r="AN14681" s="22"/>
      <c r="BK14681" s="23"/>
    </row>
    <row r="14682" spans="34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34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34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34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34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34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34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B14794" s="1"/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A14868" s="1"/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A14870" s="1"/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A14873" s="1"/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A14878" s="1"/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A14881" s="1"/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A14885" s="1"/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B15048" s="1"/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B15049" s="1"/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B15050" s="1"/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B15051" s="1"/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H15056" s="1"/>
      <c r="AI15056" s="1"/>
      <c r="AJ15056" s="1"/>
      <c r="AK15056" s="1"/>
      <c r="AL15056" s="2"/>
      <c r="AM15056" s="2"/>
      <c r="AN15056" s="22"/>
      <c r="BK15056" s="23"/>
    </row>
    <row r="15057" spans="34:63" ht="16.5" customHeight="1" x14ac:dyDescent="0.3">
      <c r="AH15057" s="1"/>
      <c r="AI15057" s="1"/>
      <c r="AJ15057" s="1"/>
      <c r="AK15057" s="1"/>
      <c r="AL15057" s="2"/>
      <c r="AM15057" s="2"/>
      <c r="AN15057" s="22"/>
      <c r="BK15057" s="23"/>
    </row>
    <row r="15058" spans="34:63" ht="16.5" customHeight="1" x14ac:dyDescent="0.3">
      <c r="AH15058" s="1"/>
      <c r="AI15058" s="1"/>
      <c r="AJ15058" s="1"/>
      <c r="AK15058" s="1"/>
      <c r="AL15058" s="2"/>
      <c r="AM15058" s="2"/>
      <c r="AN15058" s="22"/>
      <c r="BK15058" s="23"/>
    </row>
    <row r="15059" spans="34:63" ht="16.5" customHeight="1" x14ac:dyDescent="0.3">
      <c r="AH15059" s="1"/>
      <c r="AI15059" s="1"/>
      <c r="AJ15059" s="1"/>
      <c r="AK15059" s="1"/>
      <c r="AL15059" s="2"/>
      <c r="AM15059" s="2"/>
      <c r="AN15059" s="22"/>
      <c r="BK15059" s="23"/>
    </row>
    <row r="15060" spans="34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34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34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34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34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34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34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34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34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34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34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34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34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J15106" s="23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J15107" s="23"/>
      <c r="BK15107" s="23"/>
    </row>
    <row r="15108" spans="28:63" ht="16.5" customHeight="1" x14ac:dyDescent="0.3">
      <c r="AB15108" s="1"/>
      <c r="AH15108" s="1"/>
      <c r="AI15108" s="1"/>
      <c r="AJ15108" s="1"/>
      <c r="AK15108" s="1"/>
      <c r="AL15108" s="2"/>
      <c r="AM15108" s="2"/>
      <c r="AN15108" s="22"/>
      <c r="AW15108" s="25"/>
      <c r="AX15108" s="2"/>
      <c r="BJ15108" s="23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AW15109" s="25"/>
      <c r="BJ15109" s="23"/>
      <c r="BK15109" s="23"/>
    </row>
    <row r="15110" spans="28:63" ht="16.5" customHeight="1" x14ac:dyDescent="0.3">
      <c r="AB15110" s="1"/>
      <c r="AH15110" s="1"/>
      <c r="AI15110" s="1"/>
      <c r="AJ15110" s="1"/>
      <c r="AK15110" s="1"/>
      <c r="AL15110" s="2"/>
      <c r="AM15110" s="2"/>
      <c r="AN15110" s="22"/>
      <c r="AW15110" s="25"/>
      <c r="AX15110" s="2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AW15111" s="25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BJ15112" s="23"/>
      <c r="BK15112" s="23"/>
    </row>
    <row r="15113" spans="28:63" ht="16.5" customHeight="1" x14ac:dyDescent="0.3">
      <c r="AB15113" s="1"/>
      <c r="AH15113" s="1"/>
      <c r="AI15113" s="1"/>
      <c r="AJ15113" s="1"/>
      <c r="AK15113" s="1"/>
      <c r="AL15113" s="2"/>
      <c r="AM15113" s="2"/>
      <c r="AN15113" s="22"/>
      <c r="AW15113" s="25"/>
      <c r="AX15113" s="2"/>
      <c r="BK15113" s="23"/>
    </row>
    <row r="15114" spans="28:63" ht="16.5" customHeight="1" x14ac:dyDescent="0.3">
      <c r="AC15114" s="1"/>
      <c r="AH15114" s="1"/>
      <c r="AI15114" s="1"/>
      <c r="AJ15114" s="1"/>
      <c r="AK15114" s="1"/>
      <c r="AL15114" s="2"/>
      <c r="AM15114" s="2"/>
      <c r="AN15114" s="22"/>
      <c r="AQ15114" s="1"/>
      <c r="AW15114" s="25"/>
      <c r="BJ15114" s="23"/>
      <c r="BK15114" s="23"/>
    </row>
    <row r="15115" spans="28:63" ht="16.5" customHeight="1" x14ac:dyDescent="0.3">
      <c r="AB15115" s="1"/>
      <c r="AH15115" s="1"/>
      <c r="AI15115" s="1"/>
      <c r="AJ15115" s="1"/>
      <c r="AK15115" s="1"/>
      <c r="AL15115" s="2"/>
      <c r="AM15115" s="2"/>
      <c r="AN15115" s="22"/>
      <c r="BK15115" s="23"/>
    </row>
    <row r="15116" spans="28:63" ht="16.5" customHeight="1" x14ac:dyDescent="0.3">
      <c r="AB15116" s="1"/>
      <c r="AC15116" s="1"/>
      <c r="AH15116" s="1"/>
      <c r="AI15116" s="1"/>
      <c r="AJ15116" s="1"/>
      <c r="AK15116" s="1"/>
      <c r="AL15116" s="2"/>
      <c r="AM15116" s="2"/>
      <c r="AN15116" s="22"/>
      <c r="AQ15116" s="1"/>
      <c r="AW15116" s="25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BJ15117" s="23"/>
      <c r="BK15117" s="23"/>
    </row>
    <row r="15118" spans="28:63" ht="16.5" customHeight="1" x14ac:dyDescent="0.3">
      <c r="AB15118" s="1"/>
      <c r="AH15118" s="1"/>
      <c r="AI15118" s="1"/>
      <c r="AJ15118" s="1"/>
      <c r="AK15118" s="1"/>
      <c r="AL15118" s="2"/>
      <c r="AM15118" s="2"/>
      <c r="AN15118" s="22"/>
      <c r="AW15118" s="25"/>
      <c r="AX15118" s="2"/>
      <c r="BJ15118" s="23"/>
      <c r="BK15118" s="23"/>
    </row>
    <row r="15119" spans="28:63" ht="16.5" customHeight="1" x14ac:dyDescent="0.3">
      <c r="AB15119" s="1"/>
      <c r="AC15119" s="1"/>
      <c r="AH15119" s="1"/>
      <c r="AI15119" s="1"/>
      <c r="AJ15119" s="1"/>
      <c r="AK15119" s="1"/>
      <c r="AL15119" s="2"/>
      <c r="AM15119" s="2"/>
      <c r="AN15119" s="22"/>
      <c r="AQ15119" s="1"/>
      <c r="AW15119" s="25"/>
      <c r="BJ15119" s="23"/>
      <c r="BK15119" s="23"/>
    </row>
    <row r="15120" spans="28:63" ht="16.5" customHeight="1" x14ac:dyDescent="0.3">
      <c r="AB15120" s="1"/>
      <c r="AH15120" s="1"/>
      <c r="AI15120" s="1"/>
      <c r="AJ15120" s="1"/>
      <c r="AK15120" s="1"/>
      <c r="AL15120" s="2"/>
      <c r="AM15120" s="2"/>
      <c r="AN15120" s="22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AW15121" s="25"/>
      <c r="AX15121" s="2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AW15122" s="25"/>
      <c r="BJ15122" s="23"/>
      <c r="BK15122" s="23"/>
    </row>
    <row r="15123" spans="28:69" ht="16.5" customHeight="1" x14ac:dyDescent="0.3">
      <c r="AB15123" s="1"/>
      <c r="AH15123" s="1"/>
      <c r="AI15123" s="1"/>
      <c r="AJ15123" s="1"/>
      <c r="AK15123" s="1"/>
      <c r="AL15123" s="2"/>
      <c r="AM15123" s="2"/>
      <c r="AN15123" s="22"/>
      <c r="BJ15123" s="23"/>
      <c r="BK15123" s="23"/>
    </row>
    <row r="15124" spans="28:69" ht="16.5" customHeight="1" x14ac:dyDescent="0.3">
      <c r="AB15124" s="1"/>
      <c r="AC15124" s="1"/>
      <c r="AH15124" s="1"/>
      <c r="AI15124" s="1"/>
      <c r="AJ15124" s="1"/>
      <c r="AK15124" s="1"/>
      <c r="AL15124" s="2"/>
      <c r="AM15124" s="2"/>
      <c r="AN15124" s="22"/>
      <c r="AQ15124" s="1"/>
      <c r="AW15124" s="25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AX15125" s="2"/>
      <c r="BJ15125" s="23"/>
      <c r="BK15125" s="23"/>
      <c r="BQ15125" s="25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AW15126" s="25"/>
      <c r="BJ15126" s="23"/>
      <c r="BK15126" s="23"/>
      <c r="BQ15126" s="25"/>
    </row>
    <row r="15127" spans="28:69" ht="16.5" customHeight="1" x14ac:dyDescent="0.3">
      <c r="AB15127" s="1"/>
      <c r="AC15127" s="1"/>
      <c r="AH15127" s="1"/>
      <c r="AI15127" s="1"/>
      <c r="AJ15127" s="1"/>
      <c r="AK15127" s="1"/>
      <c r="AL15127" s="2"/>
      <c r="AM15127" s="2"/>
      <c r="AN15127" s="22"/>
      <c r="AQ15127" s="1"/>
      <c r="AW15127" s="25"/>
      <c r="BJ15127" s="23"/>
      <c r="BK15127" s="23"/>
      <c r="BQ15127" s="25"/>
    </row>
    <row r="15128" spans="28:69" ht="16.5" customHeight="1" x14ac:dyDescent="0.3">
      <c r="AB15128" s="1"/>
      <c r="AH15128" s="1"/>
      <c r="AI15128" s="1"/>
      <c r="AJ15128" s="1"/>
      <c r="AK15128" s="1"/>
      <c r="AL15128" s="2"/>
      <c r="AM15128" s="2"/>
      <c r="AN15128" s="22"/>
      <c r="AW15128" s="25"/>
      <c r="BJ15128" s="23"/>
      <c r="BK15128" s="23"/>
      <c r="BQ15128" s="25"/>
    </row>
    <row r="15129" spans="28:69" ht="16.5" customHeight="1" x14ac:dyDescent="0.3">
      <c r="AB15129" s="1"/>
      <c r="AC15129" s="1"/>
      <c r="AH15129" s="1"/>
      <c r="AI15129" s="1"/>
      <c r="AJ15129" s="1"/>
      <c r="AK15129" s="1"/>
      <c r="AL15129" s="2"/>
      <c r="AM15129" s="2"/>
      <c r="AN15129" s="22"/>
      <c r="AQ15129" s="1"/>
      <c r="AW15129" s="25"/>
      <c r="BJ15129" s="23"/>
      <c r="BK15129" s="23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  <c r="BQ15131" s="25"/>
    </row>
    <row r="15132" spans="28:69" ht="16.5" customHeight="1" x14ac:dyDescent="0.3">
      <c r="AB15132" s="1"/>
      <c r="AC15132" s="1"/>
      <c r="AH15132" s="1"/>
      <c r="AI15132" s="1"/>
      <c r="AJ15132" s="1"/>
      <c r="AK15132" s="1"/>
      <c r="AL15132" s="2"/>
      <c r="AM15132" s="2"/>
      <c r="AN15132" s="22"/>
      <c r="AQ15132" s="1"/>
      <c r="AW15132" s="25"/>
      <c r="BJ15132" s="23"/>
      <c r="BK15132" s="23"/>
    </row>
    <row r="15133" spans="28:69" ht="16.5" customHeight="1" x14ac:dyDescent="0.3">
      <c r="AB15133" s="1"/>
      <c r="AH15133" s="1"/>
      <c r="AI15133" s="1"/>
      <c r="AJ15133" s="1"/>
      <c r="AK15133" s="1"/>
      <c r="AL15133" s="2"/>
      <c r="AM15133" s="2"/>
      <c r="AN15133" s="22"/>
      <c r="AW15133" s="25"/>
      <c r="BJ15133" s="23"/>
      <c r="BK15133" s="23"/>
    </row>
    <row r="15134" spans="28:69" ht="16.5" customHeight="1" x14ac:dyDescent="0.3">
      <c r="AB15134" s="1"/>
      <c r="AH15134" s="1"/>
      <c r="AI15134" s="1"/>
      <c r="AJ15134" s="1"/>
      <c r="AK15134" s="1"/>
      <c r="AL15134" s="2"/>
      <c r="AM15134" s="2"/>
      <c r="AN15134" s="22"/>
      <c r="BJ15134" s="23"/>
      <c r="BK15134" s="23"/>
    </row>
    <row r="15135" spans="28:69" ht="16.5" customHeight="1" x14ac:dyDescent="0.3">
      <c r="AB15135" s="1"/>
      <c r="AH15135" s="1"/>
      <c r="AI15135" s="1"/>
      <c r="AJ15135" s="1"/>
      <c r="AK15135" s="1"/>
      <c r="AL15135" s="2"/>
      <c r="AM15135" s="2"/>
      <c r="AN15135" s="22"/>
      <c r="AW15135" s="25"/>
      <c r="BJ15135" s="23"/>
      <c r="BK15135" s="23"/>
      <c r="BQ15135" s="25"/>
    </row>
    <row r="15136" spans="28:69" ht="16.5" customHeight="1" x14ac:dyDescent="0.3">
      <c r="AB15136" s="1"/>
      <c r="AH15136" s="1"/>
      <c r="AI15136" s="1"/>
      <c r="AJ15136" s="1"/>
      <c r="AK15136" s="1"/>
      <c r="AL15136" s="2"/>
      <c r="AM15136" s="2"/>
      <c r="AN15136" s="22"/>
      <c r="AW15136" s="25"/>
      <c r="BJ15136" s="23"/>
      <c r="BK15136" s="23"/>
      <c r="BQ15136" s="25"/>
    </row>
    <row r="15137" spans="28:69" ht="16.5" customHeight="1" x14ac:dyDescent="0.3">
      <c r="AB15137" s="1"/>
      <c r="AC15137" s="1"/>
      <c r="AH15137" s="1"/>
      <c r="AI15137" s="1"/>
      <c r="AJ15137" s="1"/>
      <c r="AK15137" s="1"/>
      <c r="AL15137" s="2"/>
      <c r="AM15137" s="2"/>
      <c r="AN15137" s="22"/>
      <c r="AQ15137" s="1"/>
      <c r="AW15137" s="25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AW15138" s="25"/>
      <c r="AX15138" s="3"/>
      <c r="BJ15138" s="23"/>
      <c r="BK15138" s="23"/>
      <c r="BQ15138" s="25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AX15139" s="3"/>
      <c r="BJ15139" s="23"/>
      <c r="BK15139" s="23"/>
      <c r="BQ15139" s="25"/>
    </row>
    <row r="15140" spans="28:69" ht="16.5" customHeight="1" x14ac:dyDescent="0.3">
      <c r="AB15140" s="1"/>
      <c r="AC15140" s="1"/>
      <c r="AH15140" s="1"/>
      <c r="AI15140" s="1"/>
      <c r="AJ15140" s="1"/>
      <c r="AK15140" s="1"/>
      <c r="AL15140" s="2"/>
      <c r="AM15140" s="2"/>
      <c r="AN15140" s="22"/>
      <c r="AQ15140" s="1"/>
      <c r="AW15140" s="25"/>
      <c r="AX15140" s="3"/>
      <c r="BJ15140" s="23"/>
      <c r="BK15140" s="23"/>
    </row>
    <row r="15141" spans="28:69" ht="16.5" customHeight="1" x14ac:dyDescent="0.3">
      <c r="AB15141" s="1"/>
      <c r="AH15141" s="1"/>
      <c r="AI15141" s="1"/>
      <c r="AJ15141" s="1"/>
      <c r="AK15141" s="1"/>
      <c r="AL15141" s="2"/>
      <c r="AM15141" s="2"/>
      <c r="AN15141" s="22"/>
      <c r="AW15141" s="25"/>
      <c r="AX15141" s="3"/>
      <c r="BJ15141" s="23"/>
      <c r="BK15141" s="23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K15142" s="23"/>
      <c r="BQ15142" s="25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 x14ac:dyDescent="0.3">
      <c r="AC15144" s="1"/>
      <c r="AH15144" s="1"/>
      <c r="AI15144" s="1"/>
      <c r="AJ15144" s="1"/>
      <c r="AK15144" s="1"/>
      <c r="AL15144" s="2"/>
      <c r="AM15144" s="2"/>
      <c r="AN15144" s="22"/>
      <c r="AQ15144" s="1"/>
      <c r="AW15144" s="25"/>
      <c r="BK15144" s="23"/>
    </row>
    <row r="15145" spans="28:69" ht="16.5" customHeight="1" x14ac:dyDescent="0.3">
      <c r="AH15145" s="1"/>
      <c r="AI15145" s="1"/>
      <c r="AJ15145" s="1"/>
      <c r="AK15145" s="1"/>
      <c r="AL15145" s="2"/>
      <c r="AM15145" s="2"/>
      <c r="AN15145" s="22"/>
      <c r="BK15145" s="23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BJ15146" s="23"/>
      <c r="BK15146" s="23"/>
    </row>
    <row r="15147" spans="28:69" ht="16.5" customHeight="1" x14ac:dyDescent="0.3">
      <c r="AH15147" s="1"/>
      <c r="AI15147" s="1"/>
      <c r="AJ15147" s="1"/>
      <c r="AK15147" s="1"/>
      <c r="AL15147" s="2"/>
      <c r="AM15147" s="2"/>
      <c r="AN15147" s="22"/>
      <c r="BK15147" s="23"/>
    </row>
    <row r="15148" spans="28:69" ht="16.5" customHeight="1" x14ac:dyDescent="0.3">
      <c r="AH15148" s="1"/>
      <c r="AI15148" s="1"/>
      <c r="AJ15148" s="1"/>
      <c r="AK15148" s="1"/>
      <c r="AL15148" s="2"/>
      <c r="AM15148" s="2"/>
      <c r="AN15148" s="22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B15150" s="1"/>
      <c r="AH15150" s="1"/>
      <c r="AI15150" s="1"/>
      <c r="AJ15150" s="1"/>
      <c r="AK15150" s="1"/>
      <c r="AL15150" s="2"/>
      <c r="AM15150" s="2"/>
      <c r="AN15150" s="22"/>
      <c r="AW15150" s="25"/>
      <c r="BJ15150" s="23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34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34:63" ht="16.5" customHeight="1" x14ac:dyDescent="0.3">
      <c r="AH15154" s="1"/>
      <c r="AI15154" s="1"/>
      <c r="AJ15154" s="1"/>
      <c r="AK15154" s="1"/>
      <c r="AL15154" s="2"/>
      <c r="AM15154" s="2"/>
      <c r="AN15154" s="22"/>
      <c r="BK15154" s="23"/>
    </row>
    <row r="15155" spans="34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34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34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34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34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34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34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34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34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34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34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34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34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34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29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29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29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29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29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29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29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29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29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29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29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29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29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29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29:63" ht="16.5" customHeight="1" x14ac:dyDescent="0.3">
      <c r="AC15295" s="1"/>
      <c r="AH15295" s="1"/>
      <c r="AI15295" s="1"/>
      <c r="AJ15295" s="1"/>
      <c r="AK15295" s="1"/>
      <c r="AL15295" s="2"/>
      <c r="AM15295" s="2"/>
      <c r="AN15295" s="22"/>
      <c r="AQ15295" s="1"/>
      <c r="BI15295" s="1"/>
      <c r="BJ15295" s="23"/>
      <c r="BK15295" s="23"/>
    </row>
    <row r="15296" spans="29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C15297" s="1"/>
      <c r="AH15297" s="1"/>
      <c r="AI15297" s="1"/>
      <c r="AJ15297" s="1"/>
      <c r="AK15297" s="1"/>
      <c r="AL15297" s="2"/>
      <c r="AM15297" s="2"/>
      <c r="AN15297" s="22"/>
      <c r="AQ15297" s="1"/>
      <c r="BI15297" s="1"/>
      <c r="BJ15297" s="23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H15299" s="1"/>
      <c r="AI15299" s="1"/>
      <c r="AJ15299" s="1"/>
      <c r="AK15299" s="1"/>
      <c r="AL15299" s="2"/>
      <c r="AM15299" s="2"/>
      <c r="AN15299" s="22"/>
      <c r="BK15299" s="23"/>
    </row>
    <row r="15300" spans="29:63" ht="16.5" customHeight="1" x14ac:dyDescent="0.3">
      <c r="AC15300" s="1"/>
      <c r="AH15300" s="1"/>
      <c r="AI15300" s="1"/>
      <c r="AJ15300" s="1"/>
      <c r="AK15300" s="1"/>
      <c r="AL15300" s="2"/>
      <c r="AM15300" s="2"/>
      <c r="AN15300" s="22"/>
      <c r="AQ15300" s="1"/>
      <c r="BI15300" s="1"/>
      <c r="BJ15300" s="23"/>
      <c r="BK15300" s="23"/>
    </row>
    <row r="15301" spans="29:63" ht="16.5" customHeight="1" x14ac:dyDescent="0.3">
      <c r="AH15301" s="1"/>
      <c r="AI15301" s="1"/>
      <c r="AJ15301" s="1"/>
      <c r="AK15301" s="1"/>
      <c r="AL15301" s="2"/>
      <c r="AM15301" s="2"/>
      <c r="AN15301" s="22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H15304" s="1"/>
      <c r="AI15304" s="1"/>
      <c r="AJ15304" s="1"/>
      <c r="AK15304" s="1"/>
      <c r="AL15304" s="2"/>
      <c r="AM15304" s="2"/>
      <c r="AN15304" s="22"/>
      <c r="BK15304" s="23"/>
    </row>
    <row r="15305" spans="29:63" ht="16.5" customHeight="1" x14ac:dyDescent="0.3">
      <c r="AC15305" s="1"/>
      <c r="AH15305" s="1"/>
      <c r="AI15305" s="1"/>
      <c r="AJ15305" s="1"/>
      <c r="AK15305" s="1"/>
      <c r="AL15305" s="2"/>
      <c r="AM15305" s="2"/>
      <c r="AN15305" s="22"/>
      <c r="AQ15305" s="1"/>
      <c r="BI15305" s="1"/>
      <c r="BJ15305" s="23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C15308" s="1"/>
      <c r="AH15308" s="1"/>
      <c r="AI15308" s="1"/>
      <c r="AJ15308" s="1"/>
      <c r="AK15308" s="1"/>
      <c r="AL15308" s="2"/>
      <c r="AM15308" s="2"/>
      <c r="AN15308" s="22"/>
      <c r="AQ15308" s="1"/>
      <c r="BI15308" s="1"/>
      <c r="BJ15308" s="23"/>
      <c r="BK15308" s="23"/>
    </row>
    <row r="15309" spans="29:63" ht="16.5" customHeight="1" x14ac:dyDescent="0.3">
      <c r="AH15309" s="1"/>
      <c r="AI15309" s="1"/>
      <c r="AJ15309" s="1"/>
      <c r="AK15309" s="1"/>
      <c r="AL15309" s="2"/>
      <c r="AM15309" s="2"/>
      <c r="AN15309" s="22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C15312" s="1"/>
      <c r="AH15312" s="1"/>
      <c r="AI15312" s="1"/>
      <c r="AJ15312" s="1"/>
      <c r="AK15312" s="1"/>
      <c r="AL15312" s="2"/>
      <c r="AM15312" s="2"/>
      <c r="AN15312" s="22"/>
      <c r="AQ15312" s="1"/>
      <c r="BI15312" s="1"/>
      <c r="BJ15312" s="23"/>
      <c r="BK15312" s="23"/>
    </row>
    <row r="15313" spans="34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34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34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34:63" ht="16.5" customHeight="1" x14ac:dyDescent="0.3">
      <c r="AH15316" s="1"/>
      <c r="AI15316" s="1"/>
      <c r="AJ15316" s="1"/>
      <c r="AK15316" s="1"/>
      <c r="AL15316" s="2"/>
      <c r="AM15316" s="2"/>
      <c r="AN15316" s="22"/>
      <c r="BK15316" s="23"/>
    </row>
    <row r="15317" spans="34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34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34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34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34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34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34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34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34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34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34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34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28:69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28:69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28:69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28:69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28:69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28:69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28:69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28:69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28:69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28:69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28:69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28:69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28:69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28:69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28:69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28:69" ht="16.5" customHeight="1" x14ac:dyDescent="0.3">
      <c r="AB15376" s="1"/>
      <c r="AH15376" s="1"/>
      <c r="AI15376" s="1"/>
      <c r="AJ15376" s="1"/>
      <c r="AK15376" s="1"/>
      <c r="AL15376" s="2"/>
      <c r="AM15376" s="2"/>
      <c r="AN15376" s="22"/>
      <c r="AW15376" s="25"/>
      <c r="BK15376" s="23"/>
      <c r="BQ15376" s="25"/>
    </row>
    <row r="15377" spans="28:69" ht="16.5" customHeight="1" x14ac:dyDescent="0.3">
      <c r="AB15377" s="1"/>
      <c r="AH15377" s="1"/>
      <c r="AI15377" s="1"/>
      <c r="AJ15377" s="1"/>
      <c r="AK15377" s="1"/>
      <c r="AL15377" s="2"/>
      <c r="AM15377" s="2"/>
      <c r="AN15377" s="22"/>
      <c r="AW15377" s="25"/>
      <c r="BK15377" s="23"/>
      <c r="BQ15377" s="25"/>
    </row>
    <row r="15378" spans="28:69" ht="16.5" customHeight="1" x14ac:dyDescent="0.3">
      <c r="AB15378" s="1"/>
      <c r="AH15378" s="1"/>
      <c r="AI15378" s="1"/>
      <c r="AJ15378" s="1"/>
      <c r="AK15378" s="1"/>
      <c r="AL15378" s="2"/>
      <c r="AM15378" s="2"/>
      <c r="AN15378" s="22"/>
      <c r="AW15378" s="25"/>
      <c r="BK15378" s="23"/>
      <c r="BQ15378" s="25"/>
    </row>
    <row r="15379" spans="28:69" ht="16.5" customHeight="1" x14ac:dyDescent="0.3">
      <c r="AB15379" s="1"/>
      <c r="AH15379" s="1"/>
      <c r="AI15379" s="1"/>
      <c r="AJ15379" s="1"/>
      <c r="AK15379" s="1"/>
      <c r="AL15379" s="2"/>
      <c r="AM15379" s="2"/>
      <c r="AN15379" s="22"/>
      <c r="AW15379" s="25"/>
      <c r="BK15379" s="23"/>
      <c r="BQ15379" s="25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C15384" s="1"/>
      <c r="AH15384" s="1"/>
      <c r="AI15384" s="1"/>
      <c r="AJ15384" s="1"/>
      <c r="AK15384" s="1"/>
      <c r="AL15384" s="2"/>
      <c r="AM15384" s="2"/>
      <c r="AN15384" s="22"/>
      <c r="AQ15384" s="1"/>
      <c r="AW15384" s="25"/>
      <c r="BK15384" s="23"/>
      <c r="BQ15384" s="25"/>
    </row>
    <row r="15385" spans="28:69" ht="16.5" customHeight="1" x14ac:dyDescent="0.3">
      <c r="AB15385" s="1"/>
      <c r="AC15385" s="1"/>
      <c r="AH15385" s="1"/>
      <c r="AI15385" s="1"/>
      <c r="AJ15385" s="1"/>
      <c r="AK15385" s="1"/>
      <c r="AL15385" s="2"/>
      <c r="AM15385" s="2"/>
      <c r="AN15385" s="22"/>
      <c r="AQ15385" s="1"/>
      <c r="AW15385" s="25"/>
      <c r="AX15385" s="3"/>
      <c r="BI15385" s="1"/>
      <c r="BJ15385" s="23"/>
      <c r="BK15385" s="23"/>
      <c r="BQ15385" s="25"/>
    </row>
    <row r="15386" spans="28:69" ht="16.5" customHeight="1" x14ac:dyDescent="0.3">
      <c r="AB15386" s="1"/>
      <c r="AC15386" s="1"/>
      <c r="AH15386" s="1"/>
      <c r="AI15386" s="1"/>
      <c r="AJ15386" s="1"/>
      <c r="AK15386" s="1"/>
      <c r="AL15386" s="2"/>
      <c r="AM15386" s="2"/>
      <c r="AN15386" s="22"/>
      <c r="AQ15386" s="1"/>
      <c r="AW15386" s="25"/>
      <c r="AX15386" s="3"/>
      <c r="BI15386" s="1"/>
      <c r="BJ15386" s="23"/>
      <c r="BK15386" s="23"/>
      <c r="BQ15386" s="25"/>
    </row>
    <row r="15387" spans="28:69" ht="16.5" customHeight="1" x14ac:dyDescent="0.3">
      <c r="AB15387" s="1"/>
      <c r="AC15387" s="1"/>
      <c r="AH15387" s="1"/>
      <c r="AI15387" s="1"/>
      <c r="AJ15387" s="1"/>
      <c r="AK15387" s="1"/>
      <c r="AL15387" s="2"/>
      <c r="AM15387" s="2"/>
      <c r="AN15387" s="22"/>
      <c r="AQ15387" s="1"/>
      <c r="AW15387" s="25"/>
      <c r="AX15387" s="3"/>
      <c r="BI15387" s="1"/>
      <c r="BJ15387" s="23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AX15388" s="3"/>
      <c r="BI15388" s="1"/>
      <c r="BJ15388" s="23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H15392" s="1"/>
      <c r="AI15392" s="1"/>
      <c r="AJ15392" s="1"/>
      <c r="AK15392" s="1"/>
      <c r="AL15392" s="2"/>
      <c r="AM15392" s="2"/>
      <c r="AN15392" s="22"/>
      <c r="AW15392" s="25"/>
      <c r="BK15392" s="23"/>
      <c r="BQ15392" s="25"/>
    </row>
    <row r="15393" spans="28:70" ht="16.5" customHeight="1" x14ac:dyDescent="0.3">
      <c r="AB15393" s="1"/>
      <c r="AH15393" s="1"/>
      <c r="AI15393" s="1"/>
      <c r="AJ15393" s="1"/>
      <c r="AK15393" s="1"/>
      <c r="AL15393" s="2"/>
      <c r="AM15393" s="2"/>
      <c r="AN15393" s="22"/>
      <c r="AW15393" s="25"/>
      <c r="AX15393" s="3"/>
      <c r="BK15393" s="23"/>
      <c r="BQ15393" s="25"/>
    </row>
    <row r="15394" spans="28:70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70" ht="16.5" customHeight="1" x14ac:dyDescent="0.3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70" ht="16.5" customHeight="1" x14ac:dyDescent="0.3">
      <c r="AB15396" s="1"/>
      <c r="AC15396" s="1"/>
      <c r="AH15396" s="1"/>
      <c r="AI15396" s="1"/>
      <c r="AJ15396" s="1"/>
      <c r="AK15396" s="1"/>
      <c r="AL15396" s="2"/>
      <c r="AM15396" s="2"/>
      <c r="AN15396" s="22"/>
      <c r="AQ15396" s="1"/>
      <c r="AW15396" s="25"/>
      <c r="AX15396" s="3"/>
      <c r="BI15396" s="1"/>
      <c r="BJ15396" s="23"/>
      <c r="BK15396" s="23"/>
      <c r="BQ15396" s="25"/>
    </row>
    <row r="15397" spans="28:70" ht="16.5" customHeight="1" x14ac:dyDescent="0.3">
      <c r="AB15397" s="1"/>
      <c r="AC15397" s="1"/>
      <c r="AH15397" s="1"/>
      <c r="AI15397" s="1"/>
      <c r="AJ15397" s="1"/>
      <c r="AK15397" s="1"/>
      <c r="AL15397" s="2"/>
      <c r="AM15397" s="2"/>
      <c r="AN15397" s="22"/>
      <c r="AQ15397" s="1"/>
      <c r="AW15397" s="25"/>
      <c r="AX15397" s="3"/>
      <c r="BI15397" s="1"/>
      <c r="BJ15397" s="23"/>
      <c r="BK15397" s="23"/>
      <c r="BQ15397" s="25"/>
    </row>
    <row r="15398" spans="28:70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70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</row>
    <row r="15400" spans="28:70" ht="16.5" customHeight="1" x14ac:dyDescent="0.3">
      <c r="AB15400" s="1"/>
      <c r="AH15400" s="1"/>
      <c r="AI15400" s="1"/>
      <c r="AJ15400" s="1"/>
      <c r="AK15400" s="1"/>
      <c r="AL15400" s="2"/>
      <c r="AM15400" s="2"/>
      <c r="AN15400" s="22"/>
      <c r="AW15400" s="25"/>
      <c r="AX15400" s="3"/>
      <c r="BK15400" s="23"/>
    </row>
    <row r="15401" spans="28:70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</row>
    <row r="15402" spans="28:70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</row>
    <row r="15403" spans="28:70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70" ht="16.5" customHeight="1" x14ac:dyDescent="0.3">
      <c r="AB15404" s="1"/>
      <c r="AH15404" s="1"/>
      <c r="AI15404" s="1"/>
      <c r="AJ15404" s="1"/>
      <c r="AK15404" s="1"/>
      <c r="AL15404" s="2"/>
      <c r="AM15404" s="2"/>
      <c r="AN15404" s="22"/>
      <c r="AW15404" s="25"/>
      <c r="AX15404" s="3"/>
      <c r="BK15404" s="23"/>
    </row>
    <row r="15405" spans="28:70" ht="16.5" customHeight="1" x14ac:dyDescent="0.3">
      <c r="AB15405" s="1"/>
      <c r="AH15405" s="1"/>
      <c r="AI15405" s="1"/>
      <c r="AJ15405" s="1"/>
      <c r="AK15405" s="1"/>
      <c r="AL15405" s="2"/>
      <c r="AM15405" s="2"/>
      <c r="AN15405" s="22"/>
      <c r="AW15405" s="25"/>
      <c r="AX15405" s="3"/>
      <c r="BK15405" s="23"/>
    </row>
    <row r="15406" spans="28:70" ht="16.5" customHeight="1" x14ac:dyDescent="0.3">
      <c r="AB15406" s="1"/>
      <c r="AH15406" s="1"/>
      <c r="AI15406" s="1"/>
      <c r="AJ15406" s="1"/>
      <c r="AK15406" s="1"/>
      <c r="AL15406" s="2"/>
      <c r="AM15406" s="2"/>
      <c r="AN15406" s="22"/>
      <c r="AW15406" s="25"/>
      <c r="AX15406" s="3"/>
      <c r="BK15406" s="23"/>
    </row>
    <row r="15407" spans="28:70" ht="16.5" customHeight="1" x14ac:dyDescent="0.3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70" ht="16.5" customHeight="1" x14ac:dyDescent="0.3">
      <c r="AB15408" s="1"/>
      <c r="AC15408" s="1"/>
      <c r="AH15408" s="1"/>
      <c r="AI15408" s="1"/>
      <c r="AJ15408" s="1"/>
      <c r="AK15408" s="1"/>
      <c r="AL15408" s="2"/>
      <c r="AM15408" s="2"/>
      <c r="AN15408" s="22"/>
      <c r="AQ15408" s="1"/>
      <c r="AW15408" s="25"/>
      <c r="AX15408" s="3"/>
      <c r="BI15408" s="1"/>
      <c r="BJ15408" s="23"/>
      <c r="BK15408" s="23"/>
      <c r="BR15408" s="2"/>
    </row>
    <row r="15409" spans="28:70" ht="16.5" customHeight="1" x14ac:dyDescent="0.3">
      <c r="AB15409" s="1"/>
      <c r="AC15409" s="1"/>
      <c r="AH15409" s="1"/>
      <c r="AI15409" s="1"/>
      <c r="AJ15409" s="1"/>
      <c r="AK15409" s="1"/>
      <c r="AL15409" s="2"/>
      <c r="AM15409" s="2"/>
      <c r="AN15409" s="22"/>
      <c r="AQ15409" s="1"/>
      <c r="AW15409" s="25"/>
      <c r="AX15409" s="3"/>
      <c r="BI15409" s="1"/>
      <c r="BJ15409" s="23"/>
      <c r="BK15409" s="23"/>
    </row>
    <row r="15410" spans="28:70" ht="16.5" customHeight="1" x14ac:dyDescent="0.3">
      <c r="AB15410" s="1"/>
      <c r="AC15410" s="1"/>
      <c r="AH15410" s="1"/>
      <c r="AI15410" s="1"/>
      <c r="AJ15410" s="1"/>
      <c r="AK15410" s="1"/>
      <c r="AL15410" s="2"/>
      <c r="AM15410" s="2"/>
      <c r="AN15410" s="22"/>
      <c r="AQ15410" s="1"/>
      <c r="AW15410" s="25"/>
      <c r="AX15410" s="3"/>
      <c r="BI15410" s="1"/>
      <c r="BJ15410" s="23"/>
      <c r="BK15410" s="23"/>
      <c r="BM15410" s="2"/>
      <c r="BR15410" s="2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  <c r="BM15411" s="2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M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  <c r="BM15413" s="2"/>
      <c r="BR15413" s="2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</row>
    <row r="15415" spans="28:70" ht="16.5" customHeight="1" x14ac:dyDescent="0.3">
      <c r="AB15415" s="1"/>
      <c r="AH15415" s="1"/>
      <c r="AI15415" s="1"/>
      <c r="AJ15415" s="1"/>
      <c r="AK15415" s="1"/>
      <c r="AL15415" s="2"/>
      <c r="AM15415" s="2"/>
      <c r="AN15415" s="22"/>
      <c r="AW15415" s="25"/>
      <c r="AX15415" s="3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  <c r="BR15418" s="2"/>
    </row>
    <row r="15419" spans="28:70" ht="16.5" customHeight="1" x14ac:dyDescent="0.3">
      <c r="AB15419" s="1"/>
      <c r="AC15419" s="1"/>
      <c r="AH15419" s="1"/>
      <c r="AI15419" s="1"/>
      <c r="AJ15419" s="1"/>
      <c r="AK15419" s="1"/>
      <c r="AL15419" s="2"/>
      <c r="AM15419" s="2"/>
      <c r="AN15419" s="22"/>
      <c r="AQ15419" s="1"/>
      <c r="AW15419" s="25"/>
      <c r="AX15419" s="3"/>
      <c r="BI15419" s="1"/>
      <c r="BJ15419" s="23"/>
      <c r="BK15419" s="23"/>
      <c r="BM15419" s="2"/>
      <c r="BQ15419" s="25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  <c r="BQ15420" s="25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BI15421" s="1"/>
      <c r="BJ15421" s="23"/>
      <c r="BK15421" s="23"/>
      <c r="BM15421" s="2"/>
      <c r="BQ15421" s="25"/>
      <c r="BR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Q15422" s="25"/>
    </row>
    <row r="15423" spans="28:70" ht="16.5" customHeight="1" x14ac:dyDescent="0.3">
      <c r="AB15423" s="1"/>
      <c r="AH15423" s="1"/>
      <c r="AI15423" s="1"/>
      <c r="AJ15423" s="1"/>
      <c r="AK15423" s="1"/>
      <c r="AL15423" s="2"/>
      <c r="AM15423" s="2"/>
      <c r="AN15423" s="22"/>
      <c r="AW15423" s="25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BI15425" s="1"/>
      <c r="BJ15425" s="23"/>
      <c r="BK15425" s="23"/>
      <c r="BM15425" s="2"/>
      <c r="BQ15425" s="25"/>
      <c r="BR15425" s="2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H15427" s="1"/>
      <c r="AI15427" s="1"/>
      <c r="AJ15427" s="1"/>
      <c r="AK15427" s="1"/>
      <c r="AL15427" s="2"/>
      <c r="AM15427" s="2"/>
      <c r="AN15427" s="22"/>
      <c r="AW15427" s="25"/>
      <c r="BJ15427" s="23"/>
      <c r="BK15427" s="23"/>
      <c r="BM15427" s="2"/>
      <c r="BQ15427" s="25"/>
    </row>
    <row r="15428" spans="28:70" ht="16.5" customHeight="1" x14ac:dyDescent="0.3">
      <c r="AB15428" s="1"/>
      <c r="AH15428" s="1"/>
      <c r="AI15428" s="1"/>
      <c r="AJ15428" s="1"/>
      <c r="AK15428" s="1"/>
      <c r="AL15428" s="2"/>
      <c r="AM15428" s="2"/>
      <c r="AN15428" s="22"/>
      <c r="AW15428" s="25"/>
      <c r="BJ15428" s="23"/>
      <c r="BK15428" s="23"/>
      <c r="BM15428" s="2"/>
      <c r="BQ15428" s="25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</row>
    <row r="15430" spans="28:70" ht="16.5" customHeight="1" x14ac:dyDescent="0.3">
      <c r="AB15430" s="1"/>
      <c r="AH15430" s="1"/>
      <c r="AI15430" s="1"/>
      <c r="AJ15430" s="1"/>
      <c r="AK15430" s="1"/>
      <c r="AL15430" s="2"/>
      <c r="AM15430" s="2"/>
      <c r="AN15430" s="22"/>
      <c r="AW15430" s="25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C15433" s="1"/>
      <c r="AH15433" s="1"/>
      <c r="AI15433" s="1"/>
      <c r="AJ15433" s="1"/>
      <c r="AK15433" s="1"/>
      <c r="AL15433" s="2"/>
      <c r="AM15433" s="2"/>
      <c r="AN15433" s="22"/>
      <c r="AQ15433" s="1"/>
      <c r="AW15433" s="25"/>
      <c r="BI15433" s="1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C15437" s="1"/>
      <c r="AH15437" s="1"/>
      <c r="AI15437" s="1"/>
      <c r="AJ15437" s="1"/>
      <c r="AK15437" s="1"/>
      <c r="AL15437" s="2"/>
      <c r="AM15437" s="2"/>
      <c r="AN15437" s="22"/>
      <c r="AQ15437" s="1"/>
      <c r="AW15437" s="25"/>
      <c r="BI15437" s="1"/>
      <c r="BJ15437" s="23"/>
      <c r="BK15437" s="23"/>
      <c r="BM15437" s="2"/>
      <c r="BQ15437" s="25"/>
    </row>
    <row r="15438" spans="28:70" ht="16.5" customHeight="1" x14ac:dyDescent="0.3">
      <c r="AB15438" s="1"/>
      <c r="AC15438" s="1"/>
      <c r="AH15438" s="1"/>
      <c r="AI15438" s="1"/>
      <c r="AJ15438" s="1"/>
      <c r="AK15438" s="1"/>
      <c r="AL15438" s="2"/>
      <c r="AM15438" s="2"/>
      <c r="AN15438" s="22"/>
      <c r="AQ15438" s="1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C15439" s="1"/>
      <c r="AH15439" s="1"/>
      <c r="AI15439" s="1"/>
      <c r="AJ15439" s="1"/>
      <c r="AK15439" s="1"/>
      <c r="AL15439" s="2"/>
      <c r="AM15439" s="2"/>
      <c r="AN15439" s="22"/>
      <c r="AQ15439" s="1"/>
      <c r="AW15439" s="25"/>
      <c r="BI15439" s="1"/>
      <c r="BJ15439" s="23"/>
      <c r="BK15439" s="23"/>
      <c r="BM15439" s="2"/>
      <c r="BQ15439" s="25"/>
    </row>
    <row r="15440" spans="28:70" ht="16.5" customHeight="1" x14ac:dyDescent="0.3">
      <c r="AB15440" s="1"/>
      <c r="AC15440" s="1"/>
      <c r="AH15440" s="1"/>
      <c r="AI15440" s="1"/>
      <c r="AJ15440" s="1"/>
      <c r="AK15440" s="1"/>
      <c r="AL15440" s="2"/>
      <c r="AM15440" s="2"/>
      <c r="AN15440" s="22"/>
      <c r="AQ15440" s="1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H15441" s="1"/>
      <c r="AI15441" s="1"/>
      <c r="AJ15441" s="1"/>
      <c r="AK15441" s="1"/>
      <c r="AL15441" s="2"/>
      <c r="AM15441" s="2"/>
      <c r="AN15441" s="22"/>
      <c r="AW15441" s="25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I15442" s="1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I15443" s="1"/>
      <c r="BJ15443" s="23"/>
      <c r="BK15443" s="23"/>
    </row>
    <row r="15444" spans="28:69" ht="16.5" customHeight="1" x14ac:dyDescent="0.3">
      <c r="AB15444" s="1"/>
      <c r="AH15444" s="1"/>
      <c r="AI15444" s="1"/>
      <c r="AJ15444" s="1"/>
      <c r="AK15444" s="1"/>
      <c r="AL15444" s="2"/>
      <c r="AM15444" s="2"/>
      <c r="AN15444" s="22"/>
      <c r="AW15444" s="25"/>
      <c r="BK15444" s="23"/>
    </row>
    <row r="15445" spans="28:69" ht="16.5" customHeight="1" x14ac:dyDescent="0.3">
      <c r="AB15445" s="1"/>
      <c r="AH15445" s="1"/>
      <c r="AI15445" s="1"/>
      <c r="AJ15445" s="1"/>
      <c r="AK15445" s="1"/>
      <c r="AL15445" s="2"/>
      <c r="AM15445" s="2"/>
      <c r="AN15445" s="22"/>
      <c r="AW15445" s="25"/>
      <c r="BK15445" s="23"/>
    </row>
    <row r="15446" spans="28:69" ht="16.5" customHeight="1" x14ac:dyDescent="0.3">
      <c r="AB15446" s="1"/>
      <c r="AH15446" s="1"/>
      <c r="AI15446" s="1"/>
      <c r="AJ15446" s="1"/>
      <c r="AK15446" s="1"/>
      <c r="AL15446" s="2"/>
      <c r="AM15446" s="2"/>
      <c r="AN15446" s="22"/>
      <c r="AW15446" s="25"/>
      <c r="BK15446" s="23"/>
    </row>
    <row r="15447" spans="28:69" ht="16.5" customHeight="1" x14ac:dyDescent="0.3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</row>
    <row r="15448" spans="28:69" ht="16.5" customHeight="1" x14ac:dyDescent="0.3">
      <c r="AB15448" s="1"/>
      <c r="AC15448" s="1"/>
      <c r="AH15448" s="1"/>
      <c r="AI15448" s="1"/>
      <c r="AJ15448" s="1"/>
      <c r="AK15448" s="1"/>
      <c r="AL15448" s="2"/>
      <c r="AM15448" s="2"/>
      <c r="AN15448" s="22"/>
      <c r="AQ15448" s="1"/>
      <c r="AW15448" s="25"/>
      <c r="BI15448" s="1"/>
      <c r="BJ15448" s="23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C15450" s="1"/>
      <c r="AH15450" s="1"/>
      <c r="AI15450" s="1"/>
      <c r="AJ15450" s="1"/>
      <c r="AK15450" s="1"/>
      <c r="AL15450" s="2"/>
      <c r="AM15450" s="2"/>
      <c r="AN15450" s="22"/>
      <c r="AQ15450" s="1"/>
      <c r="AW15450" s="25"/>
      <c r="BI15450" s="1"/>
      <c r="BJ15450" s="23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H15452" s="1"/>
      <c r="AI15452" s="1"/>
      <c r="AJ15452" s="1"/>
      <c r="AK15452" s="1"/>
      <c r="AL15452" s="2"/>
      <c r="AM15452" s="2"/>
      <c r="AN15452" s="22"/>
      <c r="AW15452" s="25"/>
      <c r="BK15452" s="23"/>
    </row>
    <row r="15453" spans="28:69" ht="16.5" customHeight="1" x14ac:dyDescent="0.3">
      <c r="AB15453" s="1"/>
      <c r="AH15453" s="1"/>
      <c r="AI15453" s="1"/>
      <c r="AJ15453" s="1"/>
      <c r="AK15453" s="1"/>
      <c r="AL15453" s="2"/>
      <c r="AM15453" s="2"/>
      <c r="AN15453" s="22"/>
      <c r="AW15453" s="25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BI15454" s="1"/>
      <c r="BJ15454" s="23"/>
      <c r="BK15454" s="23"/>
    </row>
    <row r="15455" spans="28:69" ht="16.5" customHeight="1" x14ac:dyDescent="0.3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BI15455" s="1"/>
      <c r="BJ15455" s="23"/>
      <c r="BK15455" s="23"/>
    </row>
    <row r="15456" spans="28:69" ht="16.5" customHeight="1" x14ac:dyDescent="0.3">
      <c r="AH15456" s="1"/>
      <c r="AI15456" s="1"/>
      <c r="AJ15456" s="1"/>
      <c r="AK15456" s="1"/>
      <c r="AL15456" s="2"/>
      <c r="AM15456" s="2"/>
      <c r="AN15456" s="22"/>
      <c r="BK15456" s="23"/>
    </row>
    <row r="15457" spans="34:63" ht="16.5" customHeight="1" x14ac:dyDescent="0.3">
      <c r="AH15457" s="1"/>
      <c r="AI15457" s="1"/>
      <c r="AJ15457" s="1"/>
      <c r="AK15457" s="1"/>
      <c r="AL15457" s="2"/>
      <c r="AM15457" s="2"/>
      <c r="AN15457" s="22"/>
      <c r="BK15457" s="23"/>
    </row>
    <row r="15458" spans="34:63" ht="16.5" customHeight="1" x14ac:dyDescent="0.3">
      <c r="AH15458" s="1"/>
      <c r="AI15458" s="1"/>
      <c r="AJ15458" s="1"/>
      <c r="AK15458" s="1"/>
      <c r="AL15458" s="2"/>
      <c r="AM15458" s="2"/>
      <c r="AN15458" s="22"/>
      <c r="BK15458" s="23"/>
    </row>
    <row r="15459" spans="34:63" ht="16.5" customHeight="1" x14ac:dyDescent="0.3">
      <c r="AH15459" s="1"/>
      <c r="AI15459" s="1"/>
      <c r="AJ15459" s="1"/>
      <c r="AK15459" s="1"/>
      <c r="AL15459" s="2"/>
      <c r="AM15459" s="2"/>
      <c r="AN15459" s="22"/>
      <c r="BK15459" s="23"/>
    </row>
    <row r="15460" spans="34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34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34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34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34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34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34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34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34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34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34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34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34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AW15698" s="25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B15701" s="1"/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B15702" s="1"/>
      <c r="AH15702" s="1"/>
      <c r="AI15702" s="1"/>
      <c r="AJ15702" s="1"/>
      <c r="AK15702" s="1"/>
      <c r="AL15702" s="2"/>
      <c r="AM15702" s="2"/>
      <c r="AN15702" s="22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9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9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9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9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9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9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9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9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9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9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9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9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9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9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9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  <c r="BQ15743" s="25"/>
    </row>
    <row r="15744" spans="34:69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  <c r="BQ15744" s="25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  <c r="BQ15745" s="25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  <c r="BQ15746" s="25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  <c r="BQ15756" s="25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B15795" s="1"/>
      <c r="AH15795" s="1"/>
      <c r="AI15795" s="1"/>
      <c r="AJ15795" s="1"/>
      <c r="AK15795" s="1"/>
      <c r="AL15795" s="2"/>
      <c r="AM15795" s="2"/>
      <c r="AN15795" s="22"/>
      <c r="AW15795" s="25"/>
      <c r="AX15795" s="3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J15796" s="23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 x14ac:dyDescent="0.3">
      <c r="AH15799" s="1"/>
      <c r="AI15799" s="1"/>
      <c r="AJ15799" s="1"/>
      <c r="AK15799" s="1"/>
      <c r="AL15799" s="2"/>
      <c r="AM15799" s="2"/>
      <c r="AN15799" s="22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AW15956" s="25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AW15957" s="25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AW15958" s="25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AW15959" s="25"/>
      <c r="BK15959" s="23"/>
    </row>
    <row r="15960" spans="28:63" ht="16.5" customHeight="1" x14ac:dyDescent="0.3">
      <c r="AB15960" s="1"/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B15962" s="1"/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B15965" s="1"/>
      <c r="AH15965" s="1"/>
      <c r="AI15965" s="1"/>
      <c r="AJ15965" s="1"/>
      <c r="AK15965" s="1"/>
      <c r="AL15965" s="2"/>
      <c r="AM15965" s="2"/>
      <c r="AN15965" s="22"/>
      <c r="BK15965" s="23"/>
    </row>
    <row r="15966" spans="28:63" ht="16.5" customHeight="1" x14ac:dyDescent="0.3"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H15969" s="1"/>
      <c r="AI15969" s="1"/>
      <c r="AJ15969" s="1"/>
      <c r="AK15969" s="1"/>
      <c r="AL15969" s="2"/>
      <c r="AM15969" s="2"/>
      <c r="AN15969" s="22"/>
      <c r="AW15969" s="25"/>
      <c r="BK15969" s="23"/>
    </row>
    <row r="15970" spans="28:63" ht="16.5" customHeight="1" x14ac:dyDescent="0.3">
      <c r="AB15970" s="1"/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B15973" s="1"/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B15977" s="1"/>
      <c r="AH15977" s="1"/>
      <c r="AI15977" s="1"/>
      <c r="AJ15977" s="1"/>
      <c r="AK15977" s="1"/>
      <c r="AL15977" s="2"/>
      <c r="AM15977" s="2"/>
      <c r="AN15977" s="22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BK15980" s="23"/>
    </row>
    <row r="15981" spans="28:63" ht="16.5" customHeight="1" x14ac:dyDescent="0.3"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B16348" s="1"/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B16349" s="1"/>
      <c r="AH16349" s="1"/>
      <c r="AI16349" s="1"/>
      <c r="AJ16349" s="1"/>
      <c r="AK16349" s="1"/>
      <c r="AL16349" s="2"/>
      <c r="AM16349" s="2"/>
      <c r="AN16349" s="22"/>
      <c r="AW16349" s="25"/>
      <c r="AX16349" s="3"/>
      <c r="BK16349" s="23"/>
    </row>
    <row r="16350" spans="28:63" ht="16.5" customHeight="1" x14ac:dyDescent="0.3">
      <c r="AB16350" s="1"/>
      <c r="AH16350" s="1"/>
      <c r="AI16350" s="1"/>
      <c r="AJ16350" s="1"/>
      <c r="AK16350" s="1"/>
      <c r="AL16350" s="2"/>
      <c r="AM16350" s="2"/>
      <c r="AN16350" s="22"/>
      <c r="AW16350" s="25"/>
      <c r="AX16350" s="3"/>
      <c r="BK16350" s="23"/>
    </row>
    <row r="16351" spans="28:63" ht="16.5" customHeight="1" x14ac:dyDescent="0.3"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H16352" s="1"/>
      <c r="AI16352" s="1"/>
      <c r="AJ16352" s="1"/>
      <c r="AK16352" s="1"/>
      <c r="AL16352" s="2"/>
      <c r="AM16352" s="2"/>
      <c r="AN16352" s="22"/>
      <c r="BK16352" s="23"/>
    </row>
    <row r="16353" spans="34:63" ht="16.5" customHeight="1" x14ac:dyDescent="0.3">
      <c r="AH16353" s="1"/>
      <c r="AI16353" s="1"/>
      <c r="AJ16353" s="1"/>
      <c r="AK16353" s="1"/>
      <c r="AL16353" s="2"/>
      <c r="AM16353" s="2"/>
      <c r="AN16353" s="22"/>
      <c r="BK16353" s="23"/>
    </row>
    <row r="16354" spans="34:63" ht="16.5" customHeight="1" x14ac:dyDescent="0.3">
      <c r="AH16354" s="1"/>
      <c r="AI16354" s="1"/>
      <c r="AJ16354" s="1"/>
      <c r="AK16354" s="1"/>
      <c r="AL16354" s="2"/>
      <c r="AM16354" s="2"/>
      <c r="AN16354" s="22"/>
      <c r="BK16354" s="23"/>
    </row>
    <row r="16355" spans="34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34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34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34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34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34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34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34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34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34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34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34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34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34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A16582" s="1"/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B16588" s="1"/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J16589" s="23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J16590" s="23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H16592" s="1"/>
      <c r="AI16592" s="1"/>
      <c r="AJ16592" s="1"/>
      <c r="AK16592" s="1"/>
      <c r="AL16592" s="2"/>
      <c r="AM16592" s="2"/>
      <c r="AN16592" s="22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28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28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28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28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28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28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28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28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28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28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28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28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28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28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28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28:63" ht="16.5" customHeight="1" x14ac:dyDescent="0.3">
      <c r="AB16688" s="1"/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B16689" s="1"/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B16690" s="1"/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AW16757" s="25"/>
      <c r="BK16757" s="23"/>
    </row>
    <row r="16758" spans="28:63" ht="16.5" customHeight="1" x14ac:dyDescent="0.3">
      <c r="AB16758" s="1"/>
      <c r="AH16758" s="1"/>
      <c r="AI16758" s="1"/>
      <c r="AJ16758" s="1"/>
      <c r="AK16758" s="1"/>
      <c r="AL16758" s="2"/>
      <c r="AM16758" s="2"/>
      <c r="AN16758" s="22"/>
      <c r="AW16758" s="25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BK16761" s="23"/>
    </row>
    <row r="16762" spans="28:63" ht="16.5" customHeight="1" x14ac:dyDescent="0.3">
      <c r="AH16762" s="1"/>
      <c r="AI16762" s="1"/>
      <c r="AJ16762" s="1"/>
      <c r="AK16762" s="1"/>
      <c r="AL16762" s="2"/>
      <c r="AM16762" s="2"/>
      <c r="AN16762" s="22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28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28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28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28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28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28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28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28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28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28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28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28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28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28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28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28:63" ht="16.5" customHeight="1" x14ac:dyDescent="0.3">
      <c r="AB16912" s="1"/>
      <c r="AH16912" s="1"/>
      <c r="AI16912" s="1"/>
      <c r="AJ16912" s="1"/>
      <c r="AK16912" s="1"/>
      <c r="AL16912" s="2"/>
      <c r="AM16912" s="2"/>
      <c r="AN16912" s="22"/>
      <c r="AW16912" s="25"/>
      <c r="AX16912" s="3"/>
      <c r="BK16912" s="23"/>
    </row>
    <row r="16913" spans="28:63" ht="16.5" customHeight="1" x14ac:dyDescent="0.3">
      <c r="AB16913" s="1"/>
      <c r="AH16913" s="1"/>
      <c r="AI16913" s="1"/>
      <c r="AJ16913" s="1"/>
      <c r="AK16913" s="1"/>
      <c r="AL16913" s="2"/>
      <c r="AM16913" s="2"/>
      <c r="AN16913" s="22"/>
      <c r="AW16913" s="25"/>
      <c r="AX16913" s="3"/>
      <c r="BK16913" s="23"/>
    </row>
    <row r="16914" spans="28:63" ht="16.5" customHeight="1" x14ac:dyDescent="0.3">
      <c r="AB16914" s="1"/>
      <c r="AH16914" s="1"/>
      <c r="AI16914" s="1"/>
      <c r="AJ16914" s="1"/>
      <c r="AK16914" s="1"/>
      <c r="AL16914" s="2"/>
      <c r="AM16914" s="2"/>
      <c r="AN16914" s="22"/>
      <c r="AW16914" s="25"/>
      <c r="BK16914" s="23"/>
    </row>
    <row r="16915" spans="28:63" ht="16.5" customHeight="1" x14ac:dyDescent="0.3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 x14ac:dyDescent="0.3">
      <c r="AH16916" s="1"/>
      <c r="AI16916" s="1"/>
      <c r="AJ16916" s="1"/>
      <c r="AK16916" s="1"/>
      <c r="AL16916" s="2"/>
      <c r="AM16916" s="2"/>
      <c r="AN16916" s="22"/>
      <c r="BK16916" s="23"/>
    </row>
    <row r="16917" spans="28:63" ht="16.5" customHeight="1" x14ac:dyDescent="0.3">
      <c r="AH16917" s="1"/>
      <c r="AI16917" s="1"/>
      <c r="AJ16917" s="1"/>
      <c r="AK16917" s="1"/>
      <c r="AL16917" s="2"/>
      <c r="AM16917" s="2"/>
      <c r="AN16917" s="22"/>
      <c r="BK16917" s="23"/>
    </row>
    <row r="16918" spans="28:63" ht="16.5" customHeight="1" x14ac:dyDescent="0.3">
      <c r="AH16918" s="1"/>
      <c r="AI16918" s="1"/>
      <c r="AJ16918" s="1"/>
      <c r="AK16918" s="1"/>
      <c r="AL16918" s="2"/>
      <c r="AM16918" s="2"/>
      <c r="AN16918" s="22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K17085" s="1"/>
      <c r="AL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J17089" s="1"/>
      <c r="AK17089" s="1"/>
      <c r="AL17089" s="2"/>
      <c r="AM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A17281" s="1"/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A17377" s="1"/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A17386" s="1"/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B17699" s="1"/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B17700" s="1"/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B17701" s="1"/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B17702" s="1"/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B17713" s="1"/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H17720" s="1"/>
      <c r="AI17720" s="1"/>
      <c r="AJ17720" s="1"/>
      <c r="AK17720" s="1"/>
      <c r="AL17720" s="2"/>
      <c r="AM17720" s="2"/>
      <c r="AN17720" s="22"/>
      <c r="AW17720" s="25"/>
      <c r="BK17720" s="23"/>
    </row>
    <row r="17721" spans="28:63" ht="16.5" customHeight="1" x14ac:dyDescent="0.3"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AW17722" s="25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AW17727" s="25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B17754" s="1"/>
      <c r="AH17754" s="1"/>
      <c r="AI17754" s="1"/>
      <c r="AJ17754" s="1"/>
      <c r="AK17754" s="1"/>
      <c r="AL17754" s="2"/>
      <c r="AM17754" s="2"/>
      <c r="AN17754" s="22"/>
      <c r="AW17754" s="25"/>
      <c r="AX17754" s="3"/>
      <c r="BK17754" s="23"/>
    </row>
    <row r="17755" spans="28:63" ht="16.5" customHeight="1" x14ac:dyDescent="0.3">
      <c r="AB17755" s="1"/>
      <c r="AH17755" s="1"/>
      <c r="AI17755" s="1"/>
      <c r="AJ17755" s="1"/>
      <c r="AK17755" s="1"/>
      <c r="AL17755" s="2"/>
      <c r="AM17755" s="2"/>
      <c r="AN17755" s="22"/>
      <c r="AW17755" s="25"/>
      <c r="AX17755" s="3"/>
      <c r="BK17755" s="23"/>
    </row>
    <row r="17756" spans="28:63" ht="16.5" customHeight="1" x14ac:dyDescent="0.3">
      <c r="AB17756" s="1"/>
      <c r="AH17756" s="1"/>
      <c r="AI17756" s="1"/>
      <c r="AJ17756" s="1"/>
      <c r="AK17756" s="1"/>
      <c r="AL17756" s="2"/>
      <c r="AM17756" s="2"/>
      <c r="AN17756" s="22"/>
      <c r="AW17756" s="25"/>
      <c r="AX17756" s="3"/>
      <c r="BK17756" s="23"/>
    </row>
    <row r="17757" spans="28:63" ht="16.5" customHeight="1" x14ac:dyDescent="0.3">
      <c r="AB17757" s="1"/>
      <c r="AH17757" s="1"/>
      <c r="AI17757" s="1"/>
      <c r="AJ17757" s="1"/>
      <c r="AK17757" s="1"/>
      <c r="AL17757" s="2"/>
      <c r="AM17757" s="2"/>
      <c r="AN17757" s="22"/>
      <c r="AW17757" s="25"/>
      <c r="AX17757" s="3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J17759" s="2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J17760" s="2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J17761" s="2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J17762" s="2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C17766" s="1"/>
      <c r="AH17766" s="1"/>
      <c r="AI17766" s="1"/>
      <c r="AJ17766" s="1"/>
      <c r="AK17766" s="1"/>
      <c r="AL17766" s="2"/>
      <c r="AM17766" s="2"/>
      <c r="AN17766" s="22"/>
      <c r="AQ17766" s="1"/>
      <c r="AW17766" s="25"/>
      <c r="AX17766" s="3"/>
      <c r="BI17766" s="1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C17768" s="1"/>
      <c r="AH17768" s="1"/>
      <c r="AI17768" s="1"/>
      <c r="AJ17768" s="1"/>
      <c r="AK17768" s="1"/>
      <c r="AL17768" s="2"/>
      <c r="AM17768" s="2"/>
      <c r="AN17768" s="22"/>
      <c r="AQ17768" s="1"/>
      <c r="AW17768" s="25"/>
      <c r="AX17768" s="3"/>
      <c r="BI17768" s="1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H17770" s="1"/>
      <c r="AI17770" s="1"/>
      <c r="AJ17770" s="1"/>
      <c r="AK17770" s="1"/>
      <c r="AL17770" s="2"/>
      <c r="AM17770" s="2"/>
      <c r="AN17770" s="22"/>
      <c r="AW17770" s="25"/>
      <c r="AX17770" s="3"/>
      <c r="BJ17770" s="23"/>
      <c r="BK17770" s="23"/>
    </row>
    <row r="17771" spans="28:63" ht="16.5" customHeight="1" x14ac:dyDescent="0.3">
      <c r="AB17771" s="1"/>
      <c r="AC17771" s="1"/>
      <c r="AH17771" s="1"/>
      <c r="AI17771" s="1"/>
      <c r="AJ17771" s="1"/>
      <c r="AK17771" s="1"/>
      <c r="AL17771" s="2"/>
      <c r="AM17771" s="2"/>
      <c r="AN17771" s="22"/>
      <c r="AQ17771" s="1"/>
      <c r="AW17771" s="25"/>
      <c r="AX17771" s="3"/>
      <c r="BI17771" s="1"/>
      <c r="BJ17771" s="23"/>
      <c r="BK17771" s="23"/>
    </row>
    <row r="17772" spans="28:63" ht="16.5" customHeight="1" x14ac:dyDescent="0.3">
      <c r="AB17772" s="1"/>
      <c r="AH17772" s="1"/>
      <c r="AI17772" s="1"/>
      <c r="AJ17772" s="1"/>
      <c r="AK17772" s="1"/>
      <c r="AL17772" s="2"/>
      <c r="AM17772" s="2"/>
      <c r="AN17772" s="22"/>
      <c r="AW17772" s="25"/>
      <c r="AX17772" s="3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H17775" s="1"/>
      <c r="AI17775" s="1"/>
      <c r="AJ17775" s="1"/>
      <c r="AK17775" s="1"/>
      <c r="AL17775" s="2"/>
      <c r="AM17775" s="2"/>
      <c r="AN17775" s="22"/>
      <c r="AW17775" s="25"/>
      <c r="AX17775" s="3"/>
      <c r="BJ17775" s="23"/>
      <c r="BK17775" s="23"/>
    </row>
    <row r="17776" spans="28:63" ht="16.5" customHeight="1" x14ac:dyDescent="0.3">
      <c r="AC17776" s="1"/>
      <c r="AH17776" s="1"/>
      <c r="AI17776" s="1"/>
      <c r="AJ17776" s="1"/>
      <c r="AK17776" s="1"/>
      <c r="AL17776" s="2"/>
      <c r="AM17776" s="2"/>
      <c r="AN17776" s="22"/>
      <c r="AQ17776" s="1"/>
      <c r="BI17776" s="1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BJ17778" s="23"/>
      <c r="BK17778" s="23"/>
    </row>
    <row r="17779" spans="28:63" ht="16.5" customHeight="1" x14ac:dyDescent="0.3">
      <c r="AC17779" s="1"/>
      <c r="AH17779" s="1"/>
      <c r="AI17779" s="1"/>
      <c r="AJ17779" s="1"/>
      <c r="AK17779" s="1"/>
      <c r="AL17779" s="2"/>
      <c r="AM17779" s="2"/>
      <c r="AN17779" s="22"/>
      <c r="AQ17779" s="1"/>
      <c r="BI17779" s="1"/>
      <c r="BJ17779" s="23"/>
      <c r="BK17779" s="23"/>
    </row>
    <row r="17780" spans="28:63" ht="16.5" customHeight="1" x14ac:dyDescent="0.3">
      <c r="AB17780" s="1"/>
      <c r="AH17780" s="1"/>
      <c r="AI17780" s="1"/>
      <c r="AJ17780" s="1"/>
      <c r="AK17780" s="1"/>
      <c r="AL17780" s="2"/>
      <c r="AM17780" s="2"/>
      <c r="AN17780" s="22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B17783" s="1"/>
      <c r="AC17783" s="1"/>
      <c r="AH17783" s="1"/>
      <c r="AI17783" s="1"/>
      <c r="AJ17783" s="1"/>
      <c r="AK17783" s="1"/>
      <c r="AL17783" s="2"/>
      <c r="AM17783" s="2"/>
      <c r="AN17783" s="22"/>
      <c r="AQ17783" s="1"/>
      <c r="BI17783" s="1"/>
      <c r="BJ17783" s="23"/>
      <c r="BK17783" s="23"/>
    </row>
    <row r="17784" spans="28:63" ht="16.5" customHeight="1" x14ac:dyDescent="0.3"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H17787" s="1"/>
      <c r="AI17787" s="1"/>
      <c r="AJ17787" s="1"/>
      <c r="AK17787" s="1"/>
      <c r="AL17787" s="2"/>
      <c r="AM17787" s="2"/>
      <c r="AN17787" s="22"/>
      <c r="AW17787" s="25"/>
      <c r="BJ17787" s="23"/>
      <c r="BK17787" s="23"/>
    </row>
    <row r="17788" spans="28:63" ht="16.5" customHeight="1" x14ac:dyDescent="0.3">
      <c r="AB17788" s="1"/>
      <c r="AH17788" s="1"/>
      <c r="AI17788" s="1"/>
      <c r="AJ17788" s="1"/>
      <c r="AK17788" s="1"/>
      <c r="AL17788" s="2"/>
      <c r="AM17788" s="2"/>
      <c r="AN17788" s="22"/>
      <c r="AW17788" s="25"/>
      <c r="AX17788" s="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AW17795" s="25"/>
      <c r="AX17795" s="3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AW17796" s="25"/>
      <c r="AX17796" s="3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AW17797" s="25"/>
      <c r="AX17797" s="3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AW17798" s="25"/>
      <c r="AX17798" s="3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H17803" s="1"/>
      <c r="AI17803" s="1"/>
      <c r="AJ17803" s="1"/>
      <c r="AK17803" s="1"/>
      <c r="AL17803" s="2"/>
      <c r="AM17803" s="2"/>
      <c r="AN17803" s="22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 x14ac:dyDescent="0.3">
      <c r="AB17807" s="1"/>
      <c r="AH17807" s="1"/>
      <c r="AI17807" s="1"/>
      <c r="AJ17807" s="1"/>
      <c r="AK17807" s="1"/>
      <c r="AL17807" s="2"/>
      <c r="AM17807" s="2"/>
      <c r="AN17807" s="22"/>
      <c r="AW17807" s="25"/>
      <c r="AX17807" s="3"/>
      <c r="BJ17807" s="23"/>
      <c r="BK17807" s="23"/>
    </row>
    <row r="17808" spans="28:63" ht="16.5" customHeight="1" x14ac:dyDescent="0.3">
      <c r="AB17808" s="1"/>
      <c r="AC17808" s="1"/>
      <c r="AH17808" s="1"/>
      <c r="AI17808" s="1"/>
      <c r="AJ17808" s="1"/>
      <c r="AK17808" s="1"/>
      <c r="AL17808" s="2"/>
      <c r="AM17808" s="2"/>
      <c r="AN17808" s="22"/>
      <c r="AQ17808" s="1"/>
      <c r="AW17808" s="25"/>
      <c r="AX17808" s="3"/>
      <c r="BI17808" s="1"/>
      <c r="BJ17808" s="23"/>
      <c r="BK17808" s="23"/>
    </row>
    <row r="17809" spans="28:63" ht="16.5" customHeight="1" x14ac:dyDescent="0.3">
      <c r="AB17809" s="1"/>
      <c r="AC17809" s="1"/>
      <c r="AH17809" s="1"/>
      <c r="AI17809" s="1"/>
      <c r="AJ17809" s="1"/>
      <c r="AK17809" s="1"/>
      <c r="AL17809" s="2"/>
      <c r="AM17809" s="2"/>
      <c r="AN17809" s="22"/>
      <c r="AQ17809" s="1"/>
      <c r="AW17809" s="25"/>
      <c r="AX17809" s="3"/>
      <c r="BI17809" s="1"/>
      <c r="BJ17809" s="23"/>
      <c r="BK17809" s="23"/>
    </row>
    <row r="17810" spans="28:63" ht="16.5" customHeight="1" x14ac:dyDescent="0.3">
      <c r="AB17810" s="1"/>
      <c r="AC17810" s="1"/>
      <c r="AH17810" s="1"/>
      <c r="AI17810" s="1"/>
      <c r="AJ17810" s="1"/>
      <c r="AK17810" s="1"/>
      <c r="AL17810" s="2"/>
      <c r="AM17810" s="2"/>
      <c r="AN17810" s="22"/>
      <c r="AQ17810" s="1"/>
      <c r="AW17810" s="25"/>
      <c r="AX17810" s="3"/>
      <c r="BI17810" s="1"/>
      <c r="BJ17810" s="23"/>
      <c r="BK17810" s="23"/>
    </row>
    <row r="17811" spans="28:63" ht="16.5" customHeight="1" x14ac:dyDescent="0.3">
      <c r="AB17811" s="1"/>
      <c r="AC17811" s="1"/>
      <c r="AH17811" s="1"/>
      <c r="AI17811" s="1"/>
      <c r="AJ17811" s="1"/>
      <c r="AK17811" s="1"/>
      <c r="AL17811" s="2"/>
      <c r="AM17811" s="2"/>
      <c r="AN17811" s="22"/>
      <c r="AQ17811" s="1"/>
      <c r="AW17811" s="25"/>
      <c r="BI17811" s="1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C17830" s="1"/>
      <c r="AH17830" s="1"/>
      <c r="AI17830" s="1"/>
      <c r="AJ17830" s="1"/>
      <c r="AK17830" s="1"/>
      <c r="AL17830" s="2"/>
      <c r="AM17830" s="2"/>
      <c r="AN17830" s="22"/>
      <c r="AQ17830" s="1"/>
      <c r="BI17830" s="1"/>
      <c r="BJ17830" s="23"/>
      <c r="BK17830" s="23"/>
    </row>
    <row r="17831" spans="28:63" ht="16.5" customHeight="1" x14ac:dyDescent="0.3">
      <c r="AC17831" s="1"/>
      <c r="AH17831" s="1"/>
      <c r="AI17831" s="1"/>
      <c r="AJ17831" s="1"/>
      <c r="AK17831" s="1"/>
      <c r="AL17831" s="2"/>
      <c r="AM17831" s="2"/>
      <c r="AN17831" s="22"/>
      <c r="AQ17831" s="1"/>
      <c r="BI17831" s="1"/>
      <c r="BJ17831" s="23"/>
      <c r="BK17831" s="23"/>
    </row>
    <row r="17832" spans="28:63" ht="16.5" customHeight="1" x14ac:dyDescent="0.3"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B17836" s="1"/>
      <c r="AC17836" s="1"/>
      <c r="AH17836" s="1"/>
      <c r="AI17836" s="1"/>
      <c r="AJ17836" s="1"/>
      <c r="AK17836" s="1"/>
      <c r="AL17836" s="2"/>
      <c r="AM17836" s="2"/>
      <c r="AN17836" s="22"/>
      <c r="AQ17836" s="1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AW17837" s="25"/>
      <c r="BI17837" s="1"/>
      <c r="BJ17837" s="23"/>
      <c r="BK17837" s="23"/>
    </row>
    <row r="17838" spans="28:63" ht="16.5" customHeight="1" x14ac:dyDescent="0.3">
      <c r="AB17838" s="1"/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B17839" s="1"/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C17840" s="1"/>
      <c r="AH17840" s="1"/>
      <c r="AI17840" s="1"/>
      <c r="AJ17840" s="1"/>
      <c r="AK17840" s="1"/>
      <c r="AL17840" s="2"/>
      <c r="AM17840" s="2"/>
      <c r="AN17840" s="22"/>
      <c r="AQ17840" s="1"/>
      <c r="AW17840" s="25"/>
      <c r="BI17840" s="1"/>
      <c r="BJ17840" s="23"/>
      <c r="BK17840" s="23"/>
    </row>
    <row r="17841" spans="28:63" ht="16.5" customHeight="1" x14ac:dyDescent="0.3">
      <c r="AB17841" s="1"/>
      <c r="AC17841" s="1"/>
      <c r="AH17841" s="1"/>
      <c r="AI17841" s="1"/>
      <c r="AJ17841" s="1"/>
      <c r="AK17841" s="1"/>
      <c r="AL17841" s="2"/>
      <c r="AM17841" s="2"/>
      <c r="AN17841" s="22"/>
      <c r="AQ17841" s="1"/>
      <c r="BI17841" s="1"/>
      <c r="BJ17841" s="23"/>
      <c r="BK17841" s="23"/>
    </row>
    <row r="17842" spans="28:63" ht="16.5" customHeight="1" x14ac:dyDescent="0.3"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B17844" s="1"/>
      <c r="AH17844" s="1"/>
      <c r="AI17844" s="1"/>
      <c r="AJ17844" s="1"/>
      <c r="AK17844" s="1"/>
      <c r="AL17844" s="2"/>
      <c r="AM17844" s="2"/>
      <c r="AN17844" s="22"/>
      <c r="AW17844" s="25"/>
      <c r="BJ17844" s="23"/>
      <c r="BK17844" s="23"/>
    </row>
    <row r="17845" spans="28:63" ht="16.5" customHeight="1" x14ac:dyDescent="0.3">
      <c r="AH17845" s="1"/>
      <c r="AI17845" s="1"/>
      <c r="AJ17845" s="1"/>
      <c r="AK17845" s="1"/>
      <c r="AL17845" s="2"/>
      <c r="AM17845" s="2"/>
      <c r="AN17845" s="22"/>
      <c r="BJ17845" s="23"/>
      <c r="BK17845" s="23"/>
    </row>
    <row r="17846" spans="28:63" ht="16.5" customHeight="1" x14ac:dyDescent="0.3">
      <c r="AB17846" s="1"/>
      <c r="AH17846" s="1"/>
      <c r="AI17846" s="1"/>
      <c r="AJ17846" s="1"/>
      <c r="AK17846" s="1"/>
      <c r="AL17846" s="2"/>
      <c r="AM17846" s="2"/>
      <c r="AN17846" s="22"/>
      <c r="BJ17846" s="23"/>
      <c r="BK17846" s="23"/>
    </row>
    <row r="17847" spans="28:63" ht="16.5" customHeight="1" x14ac:dyDescent="0.3">
      <c r="AH17847" s="1"/>
      <c r="AI17847" s="1"/>
      <c r="AJ17847" s="1"/>
      <c r="AK17847" s="1"/>
      <c r="AL17847" s="2"/>
      <c r="AM17847" s="2"/>
      <c r="AN17847" s="22"/>
      <c r="BJ17847" s="23"/>
      <c r="BK17847" s="23"/>
    </row>
    <row r="17848" spans="28:63" ht="16.5" customHeight="1" x14ac:dyDescent="0.3">
      <c r="AH17848" s="1"/>
      <c r="AI17848" s="1"/>
      <c r="AJ17848" s="1"/>
      <c r="AK17848" s="1"/>
      <c r="AL17848" s="2"/>
      <c r="AM17848" s="2"/>
      <c r="AN17848" s="22"/>
      <c r="BJ17848" s="23"/>
      <c r="BK17848" s="23"/>
    </row>
    <row r="17849" spans="28:63" ht="16.5" customHeight="1" x14ac:dyDescent="0.3">
      <c r="AB17849" s="1"/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B17851" s="1"/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B17852" s="1"/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B17854" s="1"/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B17859" s="1"/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B17867" s="1"/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B17868" s="1"/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B17869" s="1"/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C17871" s="1"/>
      <c r="AH17871" s="1"/>
      <c r="AI17871" s="1"/>
      <c r="AJ17871" s="1"/>
      <c r="AK17871" s="1"/>
      <c r="AL17871" s="2"/>
      <c r="AM17871" s="2"/>
      <c r="AN17871" s="22"/>
      <c r="AQ17871" s="1"/>
      <c r="BI17871" s="1"/>
      <c r="BJ17871" s="23"/>
      <c r="BK17871" s="23"/>
    </row>
    <row r="17872" spans="28:63" ht="16.5" customHeight="1" x14ac:dyDescent="0.3">
      <c r="AC17872" s="1"/>
      <c r="AH17872" s="1"/>
      <c r="AI17872" s="1"/>
      <c r="AJ17872" s="1"/>
      <c r="AK17872" s="1"/>
      <c r="AL17872" s="2"/>
      <c r="AM17872" s="2"/>
      <c r="AN17872" s="22"/>
      <c r="AQ17872" s="1"/>
      <c r="BI17872" s="1"/>
      <c r="BJ17872" s="23"/>
      <c r="BK17872" s="23"/>
    </row>
    <row r="17873" spans="28:63" ht="16.5" customHeight="1" x14ac:dyDescent="0.3">
      <c r="AB17873" s="1"/>
      <c r="AC17873" s="1"/>
      <c r="AH17873" s="1"/>
      <c r="AI17873" s="1"/>
      <c r="AJ17873" s="1"/>
      <c r="AK17873" s="1"/>
      <c r="AL17873" s="2"/>
      <c r="AM17873" s="2"/>
      <c r="AN17873" s="22"/>
      <c r="AQ17873" s="1"/>
      <c r="BI17873" s="1"/>
      <c r="BJ17873" s="23"/>
      <c r="BK17873" s="23"/>
    </row>
    <row r="17874" spans="28:63" ht="16.5" customHeight="1" x14ac:dyDescent="0.3">
      <c r="AB17874" s="1"/>
      <c r="AC17874" s="1"/>
      <c r="AH17874" s="1"/>
      <c r="AI17874" s="1"/>
      <c r="AJ17874" s="1"/>
      <c r="AK17874" s="1"/>
      <c r="AL17874" s="2"/>
      <c r="AM17874" s="2"/>
      <c r="AN17874" s="22"/>
      <c r="AQ17874" s="1"/>
      <c r="BI17874" s="1"/>
      <c r="BJ17874" s="23"/>
      <c r="BK17874" s="23"/>
    </row>
    <row r="17875" spans="28:63" ht="16.5" customHeight="1" x14ac:dyDescent="0.3"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B17876" s="1"/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B17879" s="1"/>
      <c r="AC17879" s="1"/>
      <c r="AH17879" s="1"/>
      <c r="AI17879" s="1"/>
      <c r="AJ17879" s="1"/>
      <c r="AK17879" s="1"/>
      <c r="AL17879" s="2"/>
      <c r="AM17879" s="2"/>
      <c r="AN17879" s="22"/>
      <c r="AQ17879" s="1"/>
      <c r="AW17879" s="25"/>
      <c r="BI17879" s="1"/>
      <c r="BJ17879" s="23"/>
      <c r="BK17879" s="23"/>
    </row>
    <row r="17880" spans="28:63" ht="16.5" customHeight="1" x14ac:dyDescent="0.3">
      <c r="AB17880" s="1"/>
      <c r="AC17880" s="1"/>
      <c r="AH17880" s="1"/>
      <c r="AI17880" s="1"/>
      <c r="AJ17880" s="1"/>
      <c r="AK17880" s="1"/>
      <c r="AL17880" s="2"/>
      <c r="AM17880" s="2"/>
      <c r="AN17880" s="22"/>
      <c r="AQ17880" s="1"/>
      <c r="AW17880" s="25"/>
      <c r="AX17880" s="3"/>
      <c r="BI17880" s="1"/>
      <c r="BJ17880" s="23"/>
      <c r="BK17880" s="23"/>
    </row>
    <row r="17881" spans="28:63" ht="16.5" customHeight="1" x14ac:dyDescent="0.3">
      <c r="AB17881" s="1"/>
      <c r="AC17881" s="1"/>
      <c r="AH17881" s="1"/>
      <c r="AI17881" s="1"/>
      <c r="AJ17881" s="1"/>
      <c r="AK17881" s="1"/>
      <c r="AL17881" s="2"/>
      <c r="AM17881" s="2"/>
      <c r="AN17881" s="22"/>
      <c r="AQ17881" s="1"/>
      <c r="AW17881" s="25"/>
      <c r="BI17881" s="1"/>
      <c r="BJ17881" s="23"/>
      <c r="BK17881" s="23"/>
    </row>
    <row r="17882" spans="28:63" ht="16.5" customHeight="1" x14ac:dyDescent="0.3">
      <c r="AC17882" s="1"/>
      <c r="AH17882" s="1"/>
      <c r="AI17882" s="1"/>
      <c r="AJ17882" s="1"/>
      <c r="AK17882" s="1"/>
      <c r="AL17882" s="2"/>
      <c r="AM17882" s="2"/>
      <c r="AN17882" s="22"/>
      <c r="AQ17882" s="1"/>
      <c r="AW17882" s="25"/>
      <c r="AX17882" s="3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AX17883" s="3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AX17885" s="3"/>
      <c r="BI17885" s="1"/>
      <c r="BJ17885" s="23"/>
      <c r="BK17885" s="23"/>
    </row>
    <row r="17886" spans="28:63" ht="16.5" customHeight="1" x14ac:dyDescent="0.3">
      <c r="AB17886" s="1"/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9:63" ht="16.5" customHeight="1" x14ac:dyDescent="0.3">
      <c r="AC17889" s="1"/>
      <c r="AH17889" s="1"/>
      <c r="AI17889" s="1"/>
      <c r="AJ17889" s="1"/>
      <c r="AK17889" s="1"/>
      <c r="AL17889" s="2"/>
      <c r="AM17889" s="2"/>
      <c r="AN17889" s="22"/>
      <c r="AQ17889" s="1"/>
      <c r="BI17889" s="1"/>
      <c r="BJ17889" s="23"/>
      <c r="BK17889" s="23"/>
    </row>
    <row r="17890" spans="29:63" ht="16.5" customHeight="1" x14ac:dyDescent="0.3">
      <c r="AC17890" s="1"/>
      <c r="AH17890" s="1"/>
      <c r="AI17890" s="1"/>
      <c r="AJ17890" s="1"/>
      <c r="AK17890" s="1"/>
      <c r="AL17890" s="2"/>
      <c r="AM17890" s="2"/>
      <c r="AN17890" s="22"/>
      <c r="AQ17890" s="1"/>
      <c r="BI17890" s="1"/>
      <c r="BJ17890" s="23"/>
      <c r="BK17890" s="23"/>
    </row>
    <row r="17891" spans="29:63" ht="16.5" customHeight="1" x14ac:dyDescent="0.3">
      <c r="AC17891" s="1"/>
      <c r="AH17891" s="1"/>
      <c r="AI17891" s="1"/>
      <c r="AJ17891" s="1"/>
      <c r="AK17891" s="1"/>
      <c r="AL17891" s="2"/>
      <c r="AM17891" s="2"/>
      <c r="AN17891" s="22"/>
      <c r="AQ17891" s="1"/>
      <c r="BI17891" s="1"/>
      <c r="BJ17891" s="23"/>
      <c r="BK17891" s="23"/>
    </row>
    <row r="17892" spans="29:63" ht="16.5" customHeight="1" x14ac:dyDescent="0.3">
      <c r="AC17892" s="1"/>
      <c r="AH17892" s="1"/>
      <c r="AI17892" s="1"/>
      <c r="AJ17892" s="1"/>
      <c r="AK17892" s="1"/>
      <c r="AL17892" s="2"/>
      <c r="AM17892" s="2"/>
      <c r="AN17892" s="22"/>
      <c r="AQ17892" s="1"/>
      <c r="BI17892" s="1"/>
      <c r="BJ17892" s="23"/>
      <c r="BK17892" s="23"/>
    </row>
    <row r="17893" spans="29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9:63" ht="16.5" customHeight="1" x14ac:dyDescent="0.3">
      <c r="AH17894" s="1"/>
      <c r="AI17894" s="1"/>
      <c r="AJ17894" s="1"/>
      <c r="AK17894" s="1"/>
      <c r="AL17894" s="2"/>
      <c r="AM17894" s="2"/>
      <c r="AN17894" s="22"/>
      <c r="BJ17894" s="23"/>
      <c r="BK17894" s="23"/>
    </row>
    <row r="17895" spans="29:63" ht="16.5" customHeight="1" x14ac:dyDescent="0.3">
      <c r="AH17895" s="1"/>
      <c r="AI17895" s="1"/>
      <c r="AJ17895" s="1"/>
      <c r="AK17895" s="1"/>
      <c r="AL17895" s="2"/>
      <c r="AM17895" s="2"/>
      <c r="AN17895" s="22"/>
      <c r="BJ17895" s="23"/>
      <c r="BK17895" s="23"/>
    </row>
    <row r="17896" spans="29:63" ht="16.5" customHeight="1" x14ac:dyDescent="0.3">
      <c r="AH17896" s="1"/>
      <c r="AI17896" s="1"/>
      <c r="AJ17896" s="1"/>
      <c r="AK17896" s="1"/>
      <c r="AL17896" s="2"/>
      <c r="AM17896" s="2"/>
      <c r="AN17896" s="22"/>
      <c r="BJ17896" s="23"/>
      <c r="BK17896" s="23"/>
    </row>
    <row r="17897" spans="29:63" ht="16.5" customHeight="1" x14ac:dyDescent="0.3">
      <c r="AH17897" s="1"/>
      <c r="AI17897" s="1"/>
      <c r="AJ17897" s="1"/>
      <c r="AK17897" s="1"/>
      <c r="AL17897" s="2"/>
      <c r="AM17897" s="2"/>
      <c r="AN17897" s="22"/>
      <c r="BJ17897" s="23"/>
      <c r="BK17897" s="23"/>
    </row>
    <row r="17898" spans="29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9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9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9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9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9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9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B17911" s="1"/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B17913" s="1"/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B17916" s="1"/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B17921" s="1"/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C17922" s="1"/>
      <c r="AH17922" s="1"/>
      <c r="AI17922" s="1"/>
      <c r="AJ17922" s="1"/>
      <c r="AK17922" s="1"/>
      <c r="AL17922" s="2"/>
      <c r="AM17922" s="2"/>
      <c r="AN17922" s="22"/>
      <c r="AQ17922" s="1"/>
      <c r="BI17922" s="1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B17924" s="1"/>
      <c r="AC17924" s="1"/>
      <c r="AH17924" s="1"/>
      <c r="AI17924" s="1"/>
      <c r="AJ17924" s="1"/>
      <c r="AK17924" s="1"/>
      <c r="AL17924" s="2"/>
      <c r="AM17924" s="2"/>
      <c r="AN17924" s="22"/>
      <c r="AQ17924" s="1"/>
      <c r="BI17924" s="1"/>
      <c r="BJ17924" s="23"/>
      <c r="BK17924" s="23"/>
    </row>
    <row r="17925" spans="28:63" ht="16.5" customHeight="1" x14ac:dyDescent="0.3"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B17926" s="1"/>
      <c r="AH17926" s="1"/>
      <c r="AI17926" s="1"/>
      <c r="AJ17926" s="1"/>
      <c r="AK17926" s="1"/>
      <c r="AL17926" s="2"/>
      <c r="AM17926" s="2"/>
      <c r="AN17926" s="22"/>
      <c r="BJ17926" s="23"/>
      <c r="BK17926" s="23"/>
    </row>
    <row r="17927" spans="28:63" ht="16.5" customHeight="1" x14ac:dyDescent="0.3">
      <c r="AC17927" s="1"/>
      <c r="AH17927" s="1"/>
      <c r="AI17927" s="1"/>
      <c r="AJ17927" s="1"/>
      <c r="AK17927" s="1"/>
      <c r="AL17927" s="2"/>
      <c r="AM17927" s="2"/>
      <c r="AN17927" s="22"/>
      <c r="AQ17927" s="1"/>
      <c r="BI17927" s="1"/>
      <c r="BJ17927" s="23"/>
      <c r="BK17927" s="23"/>
    </row>
    <row r="17928" spans="28:63" ht="16.5" customHeight="1" x14ac:dyDescent="0.3">
      <c r="AB17928" s="1"/>
      <c r="AH17928" s="1"/>
      <c r="AI17928" s="1"/>
      <c r="AJ17928" s="1"/>
      <c r="AK17928" s="1"/>
      <c r="AL17928" s="2"/>
      <c r="AM17928" s="2"/>
      <c r="AN17928" s="22"/>
      <c r="BJ17928" s="23"/>
      <c r="BK17928" s="23"/>
    </row>
    <row r="17929" spans="28:63" ht="16.5" customHeight="1" x14ac:dyDescent="0.3">
      <c r="AB17929" s="1"/>
      <c r="AC17929" s="1"/>
      <c r="AH17929" s="1"/>
      <c r="AI17929" s="1"/>
      <c r="AJ17929" s="1"/>
      <c r="AK17929" s="1"/>
      <c r="AL17929" s="2"/>
      <c r="AM17929" s="2"/>
      <c r="AN17929" s="22"/>
      <c r="AQ17929" s="1"/>
      <c r="BI17929" s="1"/>
      <c r="BJ17929" s="23"/>
      <c r="BK17929" s="23"/>
    </row>
    <row r="17930" spans="28:63" ht="16.5" customHeight="1" x14ac:dyDescent="0.3"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B17931" s="1"/>
      <c r="AC17931" s="1"/>
      <c r="AH17931" s="1"/>
      <c r="AI17931" s="1"/>
      <c r="AJ17931" s="1"/>
      <c r="AK17931" s="1"/>
      <c r="AL17931" s="2"/>
      <c r="AM17931" s="2"/>
      <c r="AN17931" s="22"/>
      <c r="AQ17931" s="1"/>
      <c r="BJ17931" s="23"/>
      <c r="BK17931" s="23"/>
    </row>
    <row r="17932" spans="28:63" ht="16.5" customHeight="1" x14ac:dyDescent="0.3">
      <c r="AB17932" s="1"/>
      <c r="AC17932" s="1"/>
      <c r="AH17932" s="1"/>
      <c r="AI17932" s="1"/>
      <c r="AJ17932" s="1"/>
      <c r="AK17932" s="1"/>
      <c r="AL17932" s="2"/>
      <c r="AM17932" s="2"/>
      <c r="AN17932" s="22"/>
      <c r="AQ17932" s="1"/>
      <c r="AW17932" s="25"/>
      <c r="BI17932" s="1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AW17933" s="25"/>
      <c r="BJ17933" s="23"/>
      <c r="BK17933" s="23"/>
    </row>
    <row r="17934" spans="28:63" ht="16.5" customHeight="1" x14ac:dyDescent="0.3">
      <c r="AB17934" s="1"/>
      <c r="AC17934" s="1"/>
      <c r="AH17934" s="1"/>
      <c r="AI17934" s="1"/>
      <c r="AJ17934" s="1"/>
      <c r="AK17934" s="1"/>
      <c r="AL17934" s="2"/>
      <c r="AM17934" s="2"/>
      <c r="AN17934" s="22"/>
      <c r="AQ17934" s="1"/>
      <c r="AW17934" s="25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AW17935" s="25"/>
      <c r="BI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BI17936" s="1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I17937" s="1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I17938" s="1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AW17943" s="25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AW17945" s="25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H17947" s="1"/>
      <c r="AI17947" s="1"/>
      <c r="AJ17947" s="1"/>
      <c r="AK17947" s="1"/>
      <c r="AL17947" s="2"/>
      <c r="AM17947" s="2"/>
      <c r="AN17947" s="22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 x14ac:dyDescent="0.3">
      <c r="AB17951" s="1"/>
      <c r="AH17951" s="1"/>
      <c r="AI17951" s="1"/>
      <c r="AJ17951" s="1"/>
      <c r="AK17951" s="1"/>
      <c r="AL17951" s="2"/>
      <c r="AM17951" s="2"/>
      <c r="AN17951" s="22"/>
      <c r="BK17951" s="23"/>
    </row>
    <row r="17952" spans="28:63" ht="16.5" customHeight="1" x14ac:dyDescent="0.3">
      <c r="AB17952" s="1"/>
      <c r="AH17952" s="1"/>
      <c r="AI17952" s="1"/>
      <c r="AJ17952" s="1"/>
      <c r="AK17952" s="1"/>
      <c r="AL17952" s="2"/>
      <c r="AM17952" s="2"/>
      <c r="AN17952" s="22"/>
      <c r="BK17952" s="23"/>
    </row>
    <row r="17953" spans="34:63" ht="16.5" customHeight="1" x14ac:dyDescent="0.3">
      <c r="AH17953" s="1"/>
      <c r="AI17953" s="1"/>
      <c r="AJ17953" s="1"/>
      <c r="AK17953" s="1"/>
      <c r="AL17953" s="2"/>
      <c r="AM17953" s="2"/>
      <c r="AN17953" s="22"/>
      <c r="BK17953" s="23"/>
    </row>
    <row r="17954" spans="34:63" ht="16.5" customHeight="1" x14ac:dyDescent="0.3">
      <c r="AH17954" s="1"/>
      <c r="AI17954" s="1"/>
      <c r="AJ17954" s="1"/>
      <c r="AK17954" s="1"/>
      <c r="AL17954" s="2"/>
      <c r="AM17954" s="2"/>
      <c r="AN17954" s="22"/>
      <c r="BK17954" s="23"/>
    </row>
    <row r="17955" spans="34:63" ht="16.5" customHeight="1" x14ac:dyDescent="0.3">
      <c r="AH17955" s="1"/>
      <c r="AI17955" s="1"/>
      <c r="AJ17955" s="1"/>
      <c r="AK17955" s="1"/>
      <c r="AL17955" s="2"/>
      <c r="AM17955" s="2"/>
      <c r="AN17955" s="22"/>
      <c r="BK17955" s="23"/>
    </row>
    <row r="17956" spans="34:63" ht="16.5" customHeight="1" x14ac:dyDescent="0.3">
      <c r="AH17956" s="1"/>
      <c r="AI17956" s="1"/>
      <c r="AJ17956" s="1"/>
      <c r="AK17956" s="1"/>
      <c r="AL17956" s="2"/>
      <c r="AM17956" s="2"/>
      <c r="AN17956" s="22"/>
      <c r="BK17956" s="23"/>
    </row>
    <row r="17957" spans="34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34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34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34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34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34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34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34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34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34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34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34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B18151" s="1"/>
      <c r="AH18151" s="1"/>
      <c r="AI18151" s="1"/>
      <c r="AJ18151" s="1"/>
      <c r="AK18151" s="1"/>
      <c r="AL18151" s="2"/>
      <c r="AM18151" s="2"/>
      <c r="AN18151" s="22"/>
      <c r="AW18151" s="25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H18155" s="1"/>
      <c r="AI18155" s="1"/>
      <c r="AJ18155" s="1"/>
      <c r="AK18155" s="1"/>
      <c r="AL18155" s="2"/>
      <c r="AM18155" s="2"/>
      <c r="AN18155" s="22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AW18157" s="25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B18216" s="1"/>
      <c r="AH18216" s="1"/>
      <c r="AI18216" s="1"/>
      <c r="AJ18216" s="1"/>
      <c r="AK18216" s="1"/>
      <c r="AL18216" s="2"/>
      <c r="AM18216" s="2"/>
      <c r="AN18216" s="22"/>
      <c r="AX18216" s="3"/>
      <c r="BK18216" s="23"/>
    </row>
    <row r="18217" spans="27:63" ht="16.5" customHeight="1" x14ac:dyDescent="0.3">
      <c r="AB18217" s="1"/>
      <c r="AH18217" s="1"/>
      <c r="AI18217" s="1"/>
      <c r="AJ18217" s="1"/>
      <c r="AK18217" s="1"/>
      <c r="AL18217" s="2"/>
      <c r="AM18217" s="2"/>
      <c r="AN18217" s="22"/>
      <c r="AX18217" s="3"/>
      <c r="BK18217" s="23"/>
    </row>
    <row r="18218" spans="27:63" ht="16.5" customHeight="1" x14ac:dyDescent="0.3">
      <c r="AB18218" s="1"/>
      <c r="AH18218" s="1"/>
      <c r="AI18218" s="1"/>
      <c r="AJ18218" s="1"/>
      <c r="AK18218" s="1"/>
      <c r="AL18218" s="2"/>
      <c r="AM18218" s="2"/>
      <c r="AN18218" s="22"/>
      <c r="AW18218" s="25"/>
      <c r="BK18218" s="23"/>
    </row>
    <row r="18219" spans="27:63" ht="16.5" customHeight="1" x14ac:dyDescent="0.3">
      <c r="AA18219" s="1"/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BK18221" s="23"/>
    </row>
    <row r="18222" spans="27:63" ht="16.5" customHeight="1" x14ac:dyDescent="0.3">
      <c r="AH18222" s="1"/>
      <c r="AI18222" s="1"/>
      <c r="AJ18222" s="1"/>
      <c r="AK18222" s="1"/>
      <c r="AL18222" s="2"/>
      <c r="AM18222" s="2"/>
      <c r="AN18222" s="22"/>
      <c r="BK18222" s="23"/>
    </row>
    <row r="18223" spans="27:63" ht="16.5" customHeight="1" x14ac:dyDescent="0.3"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H18224" s="1"/>
      <c r="AI18224" s="1"/>
      <c r="AJ18224" s="1"/>
      <c r="AK18224" s="1"/>
      <c r="AL18224" s="2"/>
      <c r="AM18224" s="2"/>
      <c r="AN18224" s="22"/>
      <c r="BK18224" s="23"/>
    </row>
    <row r="18225" spans="34:63" ht="16.5" customHeight="1" x14ac:dyDescent="0.3">
      <c r="AH18225" s="1"/>
      <c r="AI18225" s="1"/>
      <c r="AJ18225" s="1"/>
      <c r="AK18225" s="1"/>
      <c r="AL18225" s="2"/>
      <c r="AM18225" s="2"/>
      <c r="AN18225" s="22"/>
      <c r="AW18225" s="25"/>
      <c r="BK18225" s="23"/>
    </row>
    <row r="18226" spans="34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34:63" ht="16.5" customHeight="1" x14ac:dyDescent="0.3">
      <c r="AH18227" s="1"/>
      <c r="AI18227" s="1"/>
      <c r="AJ18227" s="1"/>
      <c r="AK18227" s="1"/>
      <c r="AL18227" s="2"/>
      <c r="AM18227" s="2"/>
      <c r="AN18227" s="22"/>
      <c r="AW18227" s="25"/>
      <c r="BK18227" s="23"/>
    </row>
    <row r="18228" spans="34:63" ht="16.5" customHeight="1" x14ac:dyDescent="0.3">
      <c r="AH18228" s="1"/>
      <c r="AI18228" s="1"/>
      <c r="AJ18228" s="1"/>
      <c r="AK18228" s="1"/>
      <c r="AL18228" s="2"/>
      <c r="AM18228" s="2"/>
      <c r="AN18228" s="22"/>
      <c r="AW18228" s="25"/>
      <c r="BK18228" s="23"/>
    </row>
    <row r="18229" spans="34:63" ht="16.5" customHeight="1" x14ac:dyDescent="0.3">
      <c r="AH18229" s="1"/>
      <c r="AI18229" s="1"/>
      <c r="AJ18229" s="1"/>
      <c r="AK18229" s="1"/>
      <c r="AL18229" s="2"/>
      <c r="AM18229" s="2"/>
      <c r="AN18229" s="22"/>
      <c r="BK18229" s="23"/>
    </row>
    <row r="18230" spans="34:63" ht="16.5" customHeight="1" x14ac:dyDescent="0.3">
      <c r="AH18230" s="1"/>
      <c r="AI18230" s="1"/>
      <c r="AJ18230" s="1"/>
      <c r="AK18230" s="1"/>
      <c r="AL18230" s="2"/>
      <c r="AM18230" s="2"/>
      <c r="AN18230" s="22"/>
      <c r="BK18230" s="23"/>
    </row>
    <row r="18231" spans="34:63" ht="16.5" customHeight="1" x14ac:dyDescent="0.3">
      <c r="AH18231" s="1"/>
      <c r="AI18231" s="1"/>
      <c r="AJ18231" s="1"/>
      <c r="AK18231" s="1"/>
      <c r="AL18231" s="2"/>
      <c r="AM18231" s="2"/>
      <c r="AN18231" s="22"/>
      <c r="BK18231" s="23"/>
    </row>
    <row r="18232" spans="34:63" ht="16.5" customHeight="1" x14ac:dyDescent="0.3">
      <c r="AH18232" s="1"/>
      <c r="AI18232" s="1"/>
      <c r="AJ18232" s="1"/>
      <c r="AK18232" s="1"/>
      <c r="AL18232" s="2"/>
      <c r="AM18232" s="2"/>
      <c r="AN18232" s="22"/>
      <c r="BK18232" s="23"/>
    </row>
    <row r="18233" spans="34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34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34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34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34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34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34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34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B18378" s="1"/>
      <c r="AH18378" s="1"/>
      <c r="AI18378" s="1"/>
      <c r="AJ18378" s="1"/>
      <c r="AK18378" s="1"/>
      <c r="AL18378" s="2"/>
      <c r="AM18378" s="2"/>
      <c r="AN18378" s="22"/>
      <c r="AW18378" s="25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H18382" s="1"/>
      <c r="AI18382" s="1"/>
      <c r="AJ18382" s="1"/>
      <c r="AK18382" s="1"/>
      <c r="AL18382" s="2"/>
      <c r="AM18382" s="2"/>
      <c r="AN18382" s="22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29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29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29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29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29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29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29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29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29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29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29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29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29:63" ht="16.5" customHeight="1" x14ac:dyDescent="0.3">
      <c r="AC18445" s="1"/>
      <c r="AH18445" s="1"/>
      <c r="AI18445" s="1"/>
      <c r="AJ18445" s="1"/>
      <c r="AK18445" s="1"/>
      <c r="AL18445" s="2"/>
      <c r="AM18445" s="2"/>
      <c r="AN18445" s="22"/>
      <c r="AQ18445" s="1"/>
      <c r="AW18445" s="25"/>
      <c r="BK18445" s="23"/>
    </row>
    <row r="18446" spans="29:63" ht="16.5" customHeight="1" x14ac:dyDescent="0.3">
      <c r="AC18446" s="1"/>
      <c r="AH18446" s="1"/>
      <c r="AI18446" s="1"/>
      <c r="AJ18446" s="1"/>
      <c r="AK18446" s="1"/>
      <c r="AL18446" s="2"/>
      <c r="AM18446" s="2"/>
      <c r="AN18446" s="22"/>
      <c r="AQ18446" s="1"/>
      <c r="AW18446" s="25"/>
      <c r="AX18446" s="2"/>
      <c r="BK18446" s="23"/>
    </row>
    <row r="18447" spans="29:63" ht="16.5" customHeight="1" x14ac:dyDescent="0.3">
      <c r="AC18447" s="1"/>
      <c r="AH18447" s="1"/>
      <c r="AI18447" s="1"/>
      <c r="AJ18447" s="1"/>
      <c r="AK18447" s="1"/>
      <c r="AL18447" s="2"/>
      <c r="AM18447" s="2"/>
      <c r="AN18447" s="22"/>
      <c r="AQ18447" s="1"/>
      <c r="AW18447" s="25"/>
      <c r="AX18447" s="2"/>
      <c r="BK18447" s="23"/>
    </row>
    <row r="18448" spans="29:63" ht="16.5" customHeight="1" x14ac:dyDescent="0.3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 x14ac:dyDescent="0.3">
      <c r="AH18449" s="1"/>
      <c r="AI18449" s="1"/>
      <c r="AK18449" s="1"/>
      <c r="AL18449" s="2"/>
      <c r="AN18449" s="22"/>
      <c r="AW18449" s="25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BK18450" s="23"/>
    </row>
    <row r="18451" spans="28:63" ht="16.5" customHeight="1" x14ac:dyDescent="0.3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BK18451" s="23"/>
    </row>
    <row r="18452" spans="28:63" ht="16.5" customHeight="1" x14ac:dyDescent="0.3">
      <c r="AC18452" s="1"/>
      <c r="AH18452" s="1"/>
      <c r="AI18452" s="1"/>
      <c r="AJ18452" s="1"/>
      <c r="AK18452" s="1"/>
      <c r="AL18452" s="2"/>
      <c r="AM18452" s="2"/>
      <c r="AN18452" s="22"/>
      <c r="AQ18452" s="1"/>
      <c r="AW18452" s="25"/>
      <c r="BK18452" s="23"/>
    </row>
    <row r="18453" spans="28:63" ht="16.5" customHeight="1" x14ac:dyDescent="0.3">
      <c r="AH18453" s="1"/>
      <c r="AI18453" s="1"/>
      <c r="AJ18453" s="1"/>
      <c r="AK18453" s="1"/>
      <c r="AL18453" s="2"/>
      <c r="AM18453" s="2"/>
      <c r="AN18453" s="22"/>
      <c r="BK18453" s="23"/>
    </row>
    <row r="18454" spans="28:63" ht="16.5" customHeight="1" x14ac:dyDescent="0.3">
      <c r="AH18454" s="1"/>
      <c r="AI18454" s="1"/>
      <c r="AJ18454" s="1"/>
      <c r="AK18454" s="1"/>
      <c r="AL18454" s="2"/>
      <c r="AM18454" s="2"/>
      <c r="AN18454" s="22"/>
      <c r="BK18454" s="23"/>
    </row>
    <row r="18455" spans="28:63" ht="16.5" customHeight="1" x14ac:dyDescent="0.3">
      <c r="AB18455" s="1"/>
      <c r="AH18455" s="1"/>
      <c r="AI18455" s="1"/>
      <c r="AJ18455" s="1"/>
      <c r="AK18455" s="1"/>
      <c r="AL18455" s="2"/>
      <c r="AM18455" s="2"/>
      <c r="AN18455" s="22"/>
      <c r="BK18455" s="23"/>
    </row>
    <row r="18456" spans="28:63" ht="16.5" customHeight="1" x14ac:dyDescent="0.3">
      <c r="AB18456" s="1"/>
      <c r="AH18456" s="1"/>
      <c r="AI18456" s="1"/>
      <c r="AJ18456" s="1"/>
      <c r="AK18456" s="1"/>
      <c r="AL18456" s="2"/>
      <c r="AM18456" s="2"/>
      <c r="AN18456" s="22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28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28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28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28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28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28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28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28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28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28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28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28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28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28:63" ht="16.5" customHeight="1" x14ac:dyDescent="0.3">
      <c r="AB18574" s="1"/>
      <c r="AH18574" s="1"/>
      <c r="AI18574" s="1"/>
      <c r="AJ18574" s="1"/>
      <c r="AK18574" s="1"/>
      <c r="AL18574" s="2"/>
      <c r="AM18574" s="2"/>
      <c r="AN18574" s="22"/>
      <c r="AW18574" s="25"/>
      <c r="AX18574" s="3"/>
      <c r="BK18574" s="23"/>
    </row>
    <row r="18575" spans="28:63" ht="16.5" customHeight="1" x14ac:dyDescent="0.3">
      <c r="AH18575" s="1"/>
      <c r="AI18575" s="1"/>
      <c r="AJ18575" s="1"/>
      <c r="AK18575" s="1"/>
      <c r="AL18575" s="2"/>
      <c r="AM18575" s="2"/>
      <c r="AN18575" s="22"/>
      <c r="BJ18575" s="23"/>
      <c r="BK18575" s="23"/>
    </row>
    <row r="18576" spans="28:63" ht="16.5" customHeight="1" x14ac:dyDescent="0.3">
      <c r="AB18576" s="1"/>
      <c r="AH18576" s="1"/>
      <c r="AI18576" s="1"/>
      <c r="AJ18576" s="1"/>
      <c r="AK18576" s="1"/>
      <c r="AL18576" s="2"/>
      <c r="AM18576" s="2"/>
      <c r="AN18576" s="22"/>
      <c r="AW18576" s="25"/>
      <c r="AX18576" s="3"/>
      <c r="BK18576" s="23"/>
    </row>
    <row r="18577" spans="34:63" ht="16.5" customHeight="1" x14ac:dyDescent="0.3">
      <c r="AH18577" s="1"/>
      <c r="AI18577" s="1"/>
      <c r="AJ18577" s="1"/>
      <c r="AK18577" s="1"/>
      <c r="AL18577" s="2"/>
      <c r="AM18577" s="2"/>
      <c r="AN18577" s="22"/>
      <c r="BK18577" s="23"/>
    </row>
    <row r="18578" spans="34:63" ht="16.5" customHeight="1" x14ac:dyDescent="0.3">
      <c r="AH18578" s="1"/>
      <c r="AI18578" s="1"/>
      <c r="AJ18578" s="1"/>
      <c r="AK18578" s="1"/>
      <c r="AL18578" s="2"/>
      <c r="AM18578" s="2"/>
      <c r="AN18578" s="22"/>
      <c r="BK18578" s="23"/>
    </row>
    <row r="18579" spans="34:63" ht="16.5" customHeight="1" x14ac:dyDescent="0.3">
      <c r="AH18579" s="1"/>
      <c r="AI18579" s="1"/>
      <c r="AJ18579" s="1"/>
      <c r="AK18579" s="1"/>
      <c r="AL18579" s="2"/>
      <c r="AM18579" s="2"/>
      <c r="AN18579" s="22"/>
      <c r="BK18579" s="23"/>
    </row>
    <row r="18580" spans="34:63" ht="16.5" customHeight="1" x14ac:dyDescent="0.3">
      <c r="AH18580" s="1"/>
      <c r="AI18580" s="1"/>
      <c r="AJ18580" s="1"/>
      <c r="AK18580" s="1"/>
      <c r="AL18580" s="2"/>
      <c r="AM18580" s="2"/>
      <c r="AN18580" s="22"/>
      <c r="BK18580" s="23"/>
    </row>
    <row r="18581" spans="34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34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34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34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34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34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34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34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34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34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34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34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A18709" s="1"/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A18711" s="1"/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A18714" s="1"/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A18719" s="1"/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A18722" s="1"/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A18726" s="1"/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B18738" s="1"/>
      <c r="AH18738" s="1"/>
      <c r="AI18738" s="1"/>
      <c r="AJ18738" s="1"/>
      <c r="AK18738" s="1"/>
      <c r="AL18738" s="2"/>
      <c r="AM18738" s="2"/>
      <c r="AN18738" s="22"/>
      <c r="AW18738" s="25"/>
      <c r="BK18738" s="23"/>
    </row>
    <row r="18739" spans="28:63" ht="16.5" customHeight="1" x14ac:dyDescent="0.3">
      <c r="AB18739" s="1"/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B18740" s="1"/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B18741" s="1"/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27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27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27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27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27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27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27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27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27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27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27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27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27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27:63" ht="16.5" customHeight="1" x14ac:dyDescent="0.3">
      <c r="AA18814" s="1"/>
      <c r="AH18814" s="1"/>
      <c r="AI18814" s="1"/>
      <c r="AJ18814" s="1"/>
      <c r="AK18814" s="1"/>
      <c r="AL18814" s="2"/>
      <c r="AM18814" s="2"/>
      <c r="AN18814" s="22"/>
      <c r="BK18814" s="23"/>
    </row>
    <row r="18815" spans="27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27:63" ht="16.5" customHeight="1" x14ac:dyDescent="0.3">
      <c r="AA18816" s="1"/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A18819" s="1"/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A18824" s="1"/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A18827" s="1"/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A18831" s="1"/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8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8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8:63" ht="16.5" customHeight="1" x14ac:dyDescent="0.3">
      <c r="AH18835" s="1"/>
      <c r="AI18835" s="1"/>
      <c r="AJ18835" s="1"/>
      <c r="AK18835" s="1"/>
      <c r="AL18835" s="2"/>
      <c r="AM18835" s="2"/>
      <c r="AN18835" s="22"/>
      <c r="BK18835" s="23"/>
    </row>
    <row r="18836" spans="28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8:63" ht="16.5" customHeight="1" x14ac:dyDescent="0.3">
      <c r="AB18837" s="1"/>
      <c r="AC18837" s="1"/>
      <c r="AH18837" s="1"/>
      <c r="AI18837" s="1"/>
      <c r="AJ18837" s="1"/>
      <c r="AK18837" s="1"/>
      <c r="AL18837" s="2"/>
      <c r="AM18837" s="2"/>
      <c r="AN18837" s="22"/>
      <c r="AQ18837" s="1"/>
      <c r="AW18837" s="25"/>
      <c r="BK18837" s="23"/>
    </row>
    <row r="18838" spans="28:63" ht="16.5" customHeight="1" x14ac:dyDescent="0.3">
      <c r="AB18838" s="1"/>
      <c r="AH18838" s="1"/>
      <c r="AI18838" s="1"/>
      <c r="AJ18838" s="1"/>
      <c r="AK18838" s="1"/>
      <c r="AL18838" s="2"/>
      <c r="AM18838" s="2"/>
      <c r="AN18838" s="22"/>
      <c r="AW18838" s="25"/>
      <c r="BK18838" s="23"/>
    </row>
    <row r="18839" spans="28:63" ht="16.5" customHeight="1" x14ac:dyDescent="0.3">
      <c r="AB18839" s="1"/>
      <c r="AH18839" s="1"/>
      <c r="AI18839" s="1"/>
      <c r="AJ18839" s="1"/>
      <c r="AK18839" s="1"/>
      <c r="AL18839" s="2"/>
      <c r="AM18839" s="2"/>
      <c r="AN18839" s="22"/>
      <c r="BK18839" s="23"/>
    </row>
    <row r="18840" spans="28:63" ht="16.5" customHeight="1" x14ac:dyDescent="0.3">
      <c r="AH18840" s="1"/>
      <c r="AI18840" s="1"/>
      <c r="AJ18840" s="1"/>
      <c r="AK18840" s="1"/>
      <c r="AL18840" s="2"/>
      <c r="AM18840" s="2"/>
      <c r="AN18840" s="22"/>
      <c r="BJ18840" s="23"/>
      <c r="BK18840" s="23"/>
    </row>
    <row r="18841" spans="28:63" ht="16.5" customHeight="1" x14ac:dyDescent="0.3">
      <c r="AH18841" s="1"/>
      <c r="AI18841" s="1"/>
      <c r="AJ18841" s="1"/>
      <c r="AK18841" s="1"/>
      <c r="AL18841" s="2"/>
      <c r="AM18841" s="2"/>
      <c r="AN18841" s="22"/>
      <c r="BK18841" s="23"/>
    </row>
    <row r="18842" spans="28:63" ht="16.5" customHeight="1" x14ac:dyDescent="0.3">
      <c r="AH18842" s="1"/>
      <c r="AI18842" s="1"/>
      <c r="AJ18842" s="1"/>
      <c r="AK18842" s="1"/>
      <c r="AL18842" s="2"/>
      <c r="AM18842" s="2"/>
      <c r="AN18842" s="22"/>
      <c r="BK18842" s="23"/>
    </row>
    <row r="18843" spans="28:63" ht="16.5" customHeight="1" x14ac:dyDescent="0.3">
      <c r="AH18843" s="1"/>
      <c r="AI18843" s="1"/>
      <c r="AJ18843" s="1"/>
      <c r="AK18843" s="1"/>
      <c r="AL18843" s="2"/>
      <c r="AM18843" s="2"/>
      <c r="AN18843" s="22"/>
      <c r="BK18843" s="23"/>
    </row>
    <row r="18844" spans="28:63" ht="16.5" customHeight="1" x14ac:dyDescent="0.3">
      <c r="AH18844" s="1"/>
      <c r="AI18844" s="1"/>
      <c r="AJ18844" s="1"/>
      <c r="AK18844" s="1"/>
      <c r="AL18844" s="2"/>
      <c r="AM18844" s="2"/>
      <c r="AN18844" s="22"/>
      <c r="BK18844" s="23"/>
    </row>
    <row r="18845" spans="28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8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8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8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AW18979" s="25"/>
      <c r="BK18979" s="23"/>
    </row>
    <row r="18980" spans="28:63" ht="16.5" customHeight="1" x14ac:dyDescent="0.3">
      <c r="AB18980" s="1"/>
      <c r="AH18980" s="1"/>
      <c r="AI18980" s="1"/>
      <c r="AJ18980" s="1"/>
      <c r="AK18980" s="1"/>
      <c r="AL18980" s="2"/>
      <c r="AM18980" s="2"/>
      <c r="AN18980" s="22"/>
      <c r="AW18980" s="25"/>
      <c r="BJ18980" s="23"/>
      <c r="BK18980" s="23"/>
    </row>
    <row r="18981" spans="28:63" ht="16.5" customHeight="1" x14ac:dyDescent="0.3">
      <c r="AB18981" s="1"/>
      <c r="AH18981" s="1"/>
      <c r="AI18981" s="1"/>
      <c r="AJ18981" s="1"/>
      <c r="AK18981" s="1"/>
      <c r="AL18981" s="2"/>
      <c r="AM18981" s="2"/>
      <c r="AN18981" s="22"/>
      <c r="AW18981" s="25"/>
      <c r="BJ18981" s="23"/>
      <c r="BK18981" s="23"/>
    </row>
    <row r="18982" spans="28:63" ht="16.5" customHeight="1" x14ac:dyDescent="0.3">
      <c r="AB18982" s="1"/>
      <c r="AH18982" s="1"/>
      <c r="AI18982" s="1"/>
      <c r="AJ18982" s="1"/>
      <c r="AK18982" s="1"/>
      <c r="AL18982" s="2"/>
      <c r="AM18982" s="2"/>
      <c r="AN18982" s="22"/>
      <c r="BJ18982" s="23"/>
      <c r="BK18982" s="23"/>
    </row>
    <row r="18983" spans="28:63" ht="16.5" customHeight="1" x14ac:dyDescent="0.3">
      <c r="AB18983" s="1"/>
      <c r="AH18983" s="1"/>
      <c r="AI18983" s="1"/>
      <c r="AJ18983" s="1"/>
      <c r="AK18983" s="1"/>
      <c r="AL18983" s="2"/>
      <c r="AM18983" s="2"/>
      <c r="AN18983" s="22"/>
      <c r="BJ18983" s="23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H18988" s="1"/>
      <c r="AI18988" s="1"/>
      <c r="AJ18988" s="1"/>
      <c r="AK18988" s="1"/>
      <c r="AL18988" s="2"/>
      <c r="AM18988" s="2"/>
      <c r="AN18988" s="22"/>
      <c r="BK18988" s="23"/>
    </row>
    <row r="18989" spans="28:63" ht="16.5" customHeight="1" x14ac:dyDescent="0.3">
      <c r="AH18989" s="1"/>
      <c r="AI18989" s="1"/>
      <c r="AJ18989" s="1"/>
      <c r="AK18989" s="1"/>
      <c r="AL18989" s="2"/>
      <c r="AM18989" s="2"/>
      <c r="AN18989" s="22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 x14ac:dyDescent="0.3">
      <c r="AB18992" s="1"/>
      <c r="AH18992" s="1"/>
      <c r="AI18992" s="1"/>
      <c r="AJ18992" s="1"/>
      <c r="AK18992" s="1"/>
      <c r="AL18992" s="2"/>
      <c r="AM18992" s="2"/>
      <c r="AN18992" s="22"/>
      <c r="BJ18992" s="23"/>
      <c r="BK18992" s="23"/>
    </row>
    <row r="18993" spans="28:63" ht="16.5" customHeight="1" x14ac:dyDescent="0.3">
      <c r="AB18993" s="1"/>
      <c r="AH18993" s="1"/>
      <c r="AI18993" s="1"/>
      <c r="AJ18993" s="1"/>
      <c r="AK18993" s="1"/>
      <c r="AL18993" s="2"/>
      <c r="AM18993" s="2"/>
      <c r="AN18993" s="22"/>
      <c r="BJ18993" s="23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H18996" s="1"/>
      <c r="AI18996" s="1"/>
      <c r="AJ18996" s="1"/>
      <c r="AK18996" s="1"/>
      <c r="AL18996" s="2"/>
      <c r="AM18996" s="2"/>
      <c r="AN18996" s="22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H19000" s="1"/>
      <c r="AI19000" s="1"/>
      <c r="AJ19000" s="1"/>
      <c r="AK19000" s="1"/>
      <c r="AL19000" s="2"/>
      <c r="AM19000" s="2"/>
      <c r="AN19000" s="22"/>
      <c r="BK19000" s="23"/>
    </row>
    <row r="19001" spans="28:63" ht="16.5" customHeight="1" x14ac:dyDescent="0.3">
      <c r="AH19001" s="1"/>
      <c r="AI19001" s="1"/>
      <c r="AJ19001" s="1"/>
      <c r="AK19001" s="1"/>
      <c r="AL19001" s="2"/>
      <c r="AM19001" s="2"/>
      <c r="AN19001" s="22"/>
      <c r="BK19001" s="23"/>
    </row>
    <row r="19002" spans="28:63" ht="16.5" customHeight="1" x14ac:dyDescent="0.3">
      <c r="AH19002" s="1"/>
      <c r="AI19002" s="1"/>
      <c r="AJ19002" s="1"/>
      <c r="AK19002" s="1"/>
      <c r="AL19002" s="2"/>
      <c r="AM19002" s="2"/>
      <c r="AN19002" s="22"/>
      <c r="BK19002" s="23"/>
    </row>
    <row r="19003" spans="28:63" ht="16.5" customHeight="1" x14ac:dyDescent="0.3">
      <c r="AH19003" s="1"/>
      <c r="AI19003" s="1"/>
      <c r="AJ19003" s="1"/>
      <c r="AK19003" s="1"/>
      <c r="AL19003" s="2"/>
      <c r="AM19003" s="2"/>
      <c r="AN19003" s="22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B19153" s="1"/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B19154" s="1"/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B19155" s="1"/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B19156" s="1"/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AW19158" s="25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AW19159" s="25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AW19160" s="25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AW19161" s="25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H19163" s="1"/>
      <c r="AI19163" s="1"/>
      <c r="AJ19163" s="1"/>
      <c r="AK19163" s="1"/>
      <c r="AL19163" s="2"/>
      <c r="AM19163" s="2"/>
      <c r="AN19163" s="22"/>
      <c r="BK19163" s="23"/>
    </row>
    <row r="19164" spans="28:63" ht="16.5" customHeight="1" x14ac:dyDescent="0.3">
      <c r="AH19164" s="1"/>
      <c r="AI19164" s="1"/>
      <c r="AJ19164" s="1"/>
      <c r="AK19164" s="1"/>
      <c r="AL19164" s="2"/>
      <c r="AM19164" s="2"/>
      <c r="AN19164" s="22"/>
      <c r="BK19164" s="23"/>
    </row>
    <row r="19165" spans="28:63" ht="16.5" customHeight="1" x14ac:dyDescent="0.3">
      <c r="AH19165" s="1"/>
      <c r="AI19165" s="1"/>
      <c r="AJ19165" s="1"/>
      <c r="AK19165" s="1"/>
      <c r="AL19165" s="2"/>
      <c r="AM19165" s="2"/>
      <c r="AN19165" s="22"/>
      <c r="BK19165" s="23"/>
    </row>
    <row r="19166" spans="28:63" ht="16.5" customHeight="1" x14ac:dyDescent="0.3">
      <c r="AH19166" s="1"/>
      <c r="AI19166" s="1"/>
      <c r="AJ19166" s="1"/>
      <c r="AK19166" s="1"/>
      <c r="AL19166" s="2"/>
      <c r="AM19166" s="2"/>
      <c r="AN19166" s="22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B19265" s="1"/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B19266" s="1"/>
      <c r="AH19266" s="1"/>
      <c r="AI19266" s="1"/>
      <c r="AJ19266" s="1"/>
      <c r="AK19266" s="1"/>
      <c r="AL19266" s="2"/>
      <c r="AM19266" s="2"/>
      <c r="AN19266" s="22"/>
      <c r="AW19266" s="25"/>
      <c r="AX19266" s="3"/>
      <c r="BK19266" s="23"/>
    </row>
    <row r="19267" spans="28:69" ht="16.5" customHeight="1" x14ac:dyDescent="0.3">
      <c r="AB19267" s="1"/>
      <c r="AH19267" s="1"/>
      <c r="AI19267" s="1"/>
      <c r="AJ19267" s="1"/>
      <c r="AK19267" s="1"/>
      <c r="AL19267" s="2"/>
      <c r="AM19267" s="2"/>
      <c r="AN19267" s="22"/>
      <c r="AW19267" s="25"/>
      <c r="AX19267" s="3"/>
      <c r="BK19267" s="23"/>
    </row>
    <row r="19268" spans="28:69" ht="16.5" customHeight="1" x14ac:dyDescent="0.3">
      <c r="AB19268" s="1"/>
      <c r="AH19268" s="1"/>
      <c r="AI19268" s="1"/>
      <c r="AJ19268" s="1"/>
      <c r="AK19268" s="1"/>
      <c r="AL19268" s="2"/>
      <c r="AM19268" s="2"/>
      <c r="AN19268" s="22"/>
      <c r="AW19268" s="25"/>
      <c r="BK19268" s="23"/>
      <c r="BQ19268" s="25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AW19269" s="25"/>
      <c r="BK19269" s="23"/>
      <c r="BQ19269" s="25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BK19270" s="23"/>
      <c r="BQ19270" s="25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BK19271" s="23"/>
      <c r="BQ19271" s="25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7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7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7:69" ht="16.5" customHeight="1" x14ac:dyDescent="0.3"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7:69" ht="16.5" customHeight="1" x14ac:dyDescent="0.3"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7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7:69" ht="16.5" customHeight="1" x14ac:dyDescent="0.3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7:69" ht="16.5" customHeight="1" x14ac:dyDescent="0.3">
      <c r="AB19287" s="1"/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7:69" ht="16.5" customHeight="1" x14ac:dyDescent="0.3">
      <c r="AC19288" s="1"/>
      <c r="AH19288" s="1"/>
      <c r="AI19288" s="1"/>
      <c r="AJ19288" s="1"/>
      <c r="AK19288" s="1"/>
      <c r="AL19288" s="2"/>
      <c r="AM19288" s="2"/>
      <c r="AN19288" s="22"/>
      <c r="AQ19288" s="1"/>
      <c r="AW19288" s="25"/>
      <c r="AX19288" s="2"/>
      <c r="BK19288" s="23"/>
    </row>
    <row r="19289" spans="27:69" ht="16.5" customHeight="1" x14ac:dyDescent="0.3">
      <c r="AC19289" s="1"/>
      <c r="AH19289" s="1"/>
      <c r="AI19289" s="1"/>
      <c r="AJ19289" s="1"/>
      <c r="AK19289" s="1"/>
      <c r="AL19289" s="2"/>
      <c r="AM19289" s="2"/>
      <c r="AN19289" s="22"/>
      <c r="AQ19289" s="1"/>
      <c r="AW19289" s="25"/>
      <c r="AX19289" s="2"/>
      <c r="BK19289" s="23"/>
    </row>
    <row r="19290" spans="27:69" ht="16.5" customHeight="1" x14ac:dyDescent="0.3">
      <c r="AH19290" s="1"/>
      <c r="AI19290" s="1"/>
      <c r="AJ19290" s="1"/>
      <c r="AK19290" s="1"/>
      <c r="AL19290" s="2"/>
      <c r="AM19290" s="2"/>
      <c r="AN19290" s="22"/>
      <c r="BK19290" s="23"/>
    </row>
    <row r="19291" spans="27:69" ht="16.5" customHeight="1" x14ac:dyDescent="0.3">
      <c r="AH19291" s="1"/>
      <c r="AI19291" s="1"/>
      <c r="AJ19291" s="1"/>
      <c r="AK19291" s="1"/>
      <c r="AL19291" s="2"/>
      <c r="AM19291" s="2"/>
      <c r="AN19291" s="22"/>
      <c r="BK19291" s="23"/>
    </row>
    <row r="19292" spans="27:69" ht="16.5" customHeight="1" x14ac:dyDescent="0.3">
      <c r="AH19292" s="1"/>
      <c r="AI19292" s="1"/>
      <c r="AJ19292" s="1"/>
      <c r="AK19292" s="1"/>
      <c r="AL19292" s="2"/>
      <c r="AM19292" s="2"/>
      <c r="AN19292" s="22"/>
      <c r="BK19292" s="23"/>
    </row>
    <row r="19293" spans="27:69" ht="16.5" customHeight="1" x14ac:dyDescent="0.3">
      <c r="AH19293" s="1"/>
      <c r="AI19293" s="1"/>
      <c r="AJ19293" s="1"/>
      <c r="AK19293" s="1"/>
      <c r="AL19293" s="2"/>
      <c r="AM19293" s="2"/>
      <c r="AN19293" s="22"/>
      <c r="BK19293" s="23"/>
    </row>
    <row r="19294" spans="27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7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7:69" ht="16.5" customHeight="1" x14ac:dyDescent="0.3">
      <c r="AA19296" s="1"/>
      <c r="AH19296" s="1"/>
      <c r="AI19296" s="1"/>
      <c r="AJ19296" s="1"/>
      <c r="AK19296" s="1"/>
      <c r="AL19296" s="2"/>
      <c r="AM19296" s="2"/>
      <c r="AN19296" s="22"/>
      <c r="BJ19296" s="23"/>
      <c r="BK19296" s="23"/>
    </row>
    <row r="19297" spans="27:63" ht="16.5" customHeight="1" x14ac:dyDescent="0.3">
      <c r="AB19297" s="1"/>
      <c r="AH19297" s="1"/>
      <c r="AI19297" s="1"/>
      <c r="AJ19297" s="1"/>
      <c r="AK19297" s="1"/>
      <c r="AL19297" s="2"/>
      <c r="AM19297" s="2"/>
      <c r="AN19297" s="22"/>
      <c r="BJ19297" s="23"/>
      <c r="BK19297" s="23"/>
    </row>
    <row r="19298" spans="27:63" ht="16.5" customHeight="1" x14ac:dyDescent="0.3">
      <c r="AA19298" s="1"/>
      <c r="AB19298" s="1"/>
      <c r="AH19298" s="1"/>
      <c r="AI19298" s="1"/>
      <c r="AJ19298" s="1"/>
      <c r="AK19298" s="1"/>
      <c r="AL19298" s="2"/>
      <c r="AM19298" s="2"/>
      <c r="AN19298" s="22"/>
      <c r="BJ19298" s="23"/>
      <c r="BK19298" s="23"/>
    </row>
    <row r="19299" spans="27:63" ht="16.5" customHeight="1" x14ac:dyDescent="0.3">
      <c r="AB19299" s="1"/>
      <c r="AH19299" s="1"/>
      <c r="AI19299" s="1"/>
      <c r="AJ19299" s="1"/>
      <c r="AK19299" s="1"/>
      <c r="AL19299" s="2"/>
      <c r="AM19299" s="2"/>
      <c r="AN19299" s="22"/>
      <c r="BJ19299" s="23"/>
      <c r="BK19299" s="23"/>
    </row>
    <row r="19300" spans="27:63" ht="16.5" customHeight="1" x14ac:dyDescent="0.3">
      <c r="AB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A19301" s="1"/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A19306" s="1"/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A19309" s="1"/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A19313" s="1"/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AW19318" s="25"/>
      <c r="BJ19318" s="23"/>
      <c r="BK19318" s="23"/>
      <c r="BQ19318" s="25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AW19319" s="25"/>
      <c r="BJ19319" s="23"/>
      <c r="BK19319" s="23"/>
      <c r="BQ19319" s="25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AW19320" s="25"/>
      <c r="BJ19320" s="23"/>
      <c r="BK19320" s="23"/>
      <c r="BQ19320" s="25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AW19321" s="25"/>
      <c r="BJ19321" s="23"/>
      <c r="BK19321" s="23"/>
      <c r="BQ19321" s="25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AX19324" s="2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AX19326" s="2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AX19329" s="2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AX19331" s="2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AX19334" s="2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AX19336" s="2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AX19344" s="2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AX19348" s="2"/>
      <c r="BK19348" s="23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BK19352" s="23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BK19353" s="23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BK19354" s="23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BK19355" s="23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AW19356" s="25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AW19357" s="25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AW19358" s="25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AW19359" s="25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AW19367" s="25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AW19369" s="25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 x14ac:dyDescent="0.3"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 x14ac:dyDescent="0.3">
      <c r="AH19377" s="1"/>
      <c r="AI19377" s="1"/>
      <c r="AJ19377" s="1"/>
      <c r="AK19377" s="1"/>
      <c r="AL19377" s="2"/>
      <c r="AM19377" s="2"/>
      <c r="AN19377" s="22"/>
      <c r="BK19377" s="23"/>
    </row>
    <row r="19378" spans="28:63" ht="16.5" customHeight="1" x14ac:dyDescent="0.3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 x14ac:dyDescent="0.3">
      <c r="AB19379" s="1"/>
      <c r="AH19379" s="1"/>
      <c r="AI19379" s="1"/>
      <c r="AJ19379" s="1"/>
      <c r="AK19379" s="1"/>
      <c r="AL19379" s="2"/>
      <c r="AM19379" s="2"/>
      <c r="AN19379" s="22"/>
      <c r="AW19379" s="25"/>
      <c r="AX19379" s="3"/>
      <c r="BK19379" s="23"/>
    </row>
    <row r="19380" spans="28:63" ht="16.5" customHeight="1" x14ac:dyDescent="0.3">
      <c r="AB19380" s="1"/>
      <c r="AH19380" s="1"/>
      <c r="AI19380" s="1"/>
      <c r="AJ19380" s="1"/>
      <c r="AK19380" s="1"/>
      <c r="AL19380" s="2"/>
      <c r="AM19380" s="2"/>
      <c r="AN19380" s="22"/>
      <c r="AW19380" s="25"/>
      <c r="AX19380" s="3"/>
      <c r="BK19380" s="23"/>
    </row>
    <row r="19381" spans="28:63" ht="16.5" customHeight="1" x14ac:dyDescent="0.3">
      <c r="AB19381" s="1"/>
      <c r="AH19381" s="1"/>
      <c r="AI19381" s="1"/>
      <c r="AJ19381" s="1"/>
      <c r="AK19381" s="1"/>
      <c r="AL19381" s="2"/>
      <c r="AM19381" s="2"/>
      <c r="AN19381" s="22"/>
      <c r="AW19381" s="25"/>
      <c r="AX19381" s="3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AX19382" s="3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AX19387" s="3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H19390" s="1"/>
      <c r="AI19390" s="1"/>
      <c r="AJ19390" s="1"/>
      <c r="AK19390" s="1"/>
      <c r="AL19390" s="2"/>
      <c r="AM19390" s="2"/>
      <c r="AN19390" s="22"/>
      <c r="BK19390" s="23"/>
    </row>
    <row r="19391" spans="28:63" ht="16.5" customHeight="1" x14ac:dyDescent="0.3">
      <c r="AH19391" s="1"/>
      <c r="AI19391" s="1"/>
      <c r="AJ19391" s="1"/>
      <c r="AK19391" s="1"/>
      <c r="AL19391" s="2"/>
      <c r="AM19391" s="2"/>
      <c r="AN19391" s="22"/>
      <c r="BK19391" s="23"/>
    </row>
    <row r="19392" spans="28:63" ht="16.5" customHeight="1" x14ac:dyDescent="0.3">
      <c r="AH19392" s="1"/>
      <c r="AI19392" s="1"/>
      <c r="AJ19392" s="1"/>
      <c r="AK19392" s="1"/>
      <c r="AL19392" s="2"/>
      <c r="AM19392" s="2"/>
      <c r="AN19392" s="22"/>
      <c r="BK19392" s="23"/>
    </row>
    <row r="19393" spans="28:63" ht="16.5" customHeight="1" x14ac:dyDescent="0.3">
      <c r="AH19393" s="1"/>
      <c r="AI19393" s="1"/>
      <c r="AJ19393" s="1"/>
      <c r="AK19393" s="1"/>
      <c r="AL19393" s="2"/>
      <c r="AM19393" s="2"/>
      <c r="AN19393" s="22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B19396" s="1"/>
      <c r="AH19396" s="1"/>
      <c r="AI19396" s="1"/>
      <c r="AJ19396" s="1"/>
      <c r="AK19396" s="1"/>
      <c r="AL19396" s="2"/>
      <c r="AM19396" s="2"/>
      <c r="AN19396" s="22"/>
      <c r="AW19396" s="25"/>
      <c r="AX19396" s="3"/>
      <c r="BK19396" s="23"/>
    </row>
    <row r="19397" spans="28:63" ht="16.5" customHeight="1" x14ac:dyDescent="0.3">
      <c r="AB19397" s="1"/>
      <c r="AH19397" s="1"/>
      <c r="AI19397" s="1"/>
      <c r="AJ19397" s="1"/>
      <c r="AK19397" s="1"/>
      <c r="AL19397" s="2"/>
      <c r="AM19397" s="2"/>
      <c r="AN19397" s="22"/>
      <c r="AW19397" s="25"/>
      <c r="AX19397" s="3"/>
      <c r="BK19397" s="23"/>
    </row>
    <row r="19398" spans="28:63" ht="16.5" customHeight="1" x14ac:dyDescent="0.3">
      <c r="AB19398" s="1"/>
      <c r="AH19398" s="1"/>
      <c r="AI19398" s="1"/>
      <c r="AJ19398" s="1"/>
      <c r="AK19398" s="1"/>
      <c r="AL19398" s="2"/>
      <c r="AM19398" s="2"/>
      <c r="AN19398" s="22"/>
      <c r="AW19398" s="25"/>
      <c r="AX19398" s="3"/>
      <c r="BK19398" s="23"/>
    </row>
    <row r="19399" spans="28:63" ht="16.5" customHeight="1" x14ac:dyDescent="0.3">
      <c r="AB19399" s="1"/>
      <c r="AH19399" s="1"/>
      <c r="AI19399" s="1"/>
      <c r="AJ19399" s="1"/>
      <c r="AK19399" s="1"/>
      <c r="AL19399" s="2"/>
      <c r="AM19399" s="2"/>
      <c r="AN19399" s="22"/>
      <c r="AW19399" s="25"/>
      <c r="AX19399" s="3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2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BJ19401" s="23"/>
      <c r="BK19401" s="23"/>
    </row>
    <row r="19402" spans="28:63" ht="16.5" customHeight="1" x14ac:dyDescent="0.3">
      <c r="AB19402" s="1"/>
      <c r="AC19402" s="1"/>
      <c r="AH19402" s="1"/>
      <c r="AI19402" s="1"/>
      <c r="AJ19402" s="1"/>
      <c r="AK19402" s="1"/>
      <c r="AL19402" s="2"/>
      <c r="AM19402" s="2"/>
      <c r="AN19402" s="22"/>
      <c r="AQ19402" s="1"/>
      <c r="AW19402" s="25"/>
      <c r="AX19402" s="2"/>
      <c r="BK19402" s="23"/>
    </row>
    <row r="19403" spans="28:63" ht="16.5" customHeight="1" x14ac:dyDescent="0.3">
      <c r="AB19403" s="1"/>
      <c r="AC19403" s="1"/>
      <c r="AH19403" s="1"/>
      <c r="AI19403" s="1"/>
      <c r="AJ19403" s="1"/>
      <c r="AK19403" s="1"/>
      <c r="AL19403" s="2"/>
      <c r="AM19403" s="2"/>
      <c r="AN19403" s="22"/>
      <c r="AQ19403" s="1"/>
      <c r="BI19403" s="1"/>
      <c r="BJ19403" s="23"/>
      <c r="BK19403" s="23"/>
    </row>
    <row r="19404" spans="28:63" ht="16.5" customHeight="1" x14ac:dyDescent="0.3">
      <c r="AB19404" s="1"/>
      <c r="AC19404" s="1"/>
      <c r="AH19404" s="1"/>
      <c r="AI19404" s="1"/>
      <c r="AJ19404" s="1"/>
      <c r="AK19404" s="1"/>
      <c r="AL19404" s="2"/>
      <c r="AM19404" s="2"/>
      <c r="AN19404" s="22"/>
      <c r="AQ19404" s="1"/>
      <c r="BJ19404" s="23"/>
      <c r="BK19404" s="23"/>
    </row>
    <row r="19405" spans="28:63" ht="16.5" customHeight="1" x14ac:dyDescent="0.3">
      <c r="AB19405" s="1"/>
      <c r="AC19405" s="1"/>
      <c r="AH19405" s="1"/>
      <c r="AI19405" s="1"/>
      <c r="AJ19405" s="1"/>
      <c r="AK19405" s="1"/>
      <c r="AL19405" s="2"/>
      <c r="AM19405" s="2"/>
      <c r="AN19405" s="22"/>
      <c r="AQ19405" s="1"/>
      <c r="AW19405" s="25"/>
      <c r="BI19405" s="1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AW19406" s="25"/>
      <c r="BJ19406" s="23"/>
      <c r="BK19406" s="23"/>
    </row>
    <row r="19407" spans="28:63" ht="16.5" customHeight="1" x14ac:dyDescent="0.3">
      <c r="AB19407" s="1"/>
      <c r="AH19407" s="1"/>
      <c r="AI19407" s="1"/>
      <c r="AJ19407" s="1"/>
      <c r="AK19407" s="1"/>
      <c r="AL19407" s="2"/>
      <c r="AM19407" s="2"/>
      <c r="AN19407" s="22"/>
      <c r="AW19407" s="25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AW19408" s="25"/>
      <c r="BK19408" s="23"/>
    </row>
    <row r="19409" spans="28:63" ht="16.5" customHeight="1" x14ac:dyDescent="0.3">
      <c r="AB19409" s="1"/>
      <c r="AH19409" s="1"/>
      <c r="AI19409" s="1"/>
      <c r="AJ19409" s="1"/>
      <c r="AK19409" s="1"/>
      <c r="AL19409" s="2"/>
      <c r="AM19409" s="2"/>
      <c r="AN19409" s="22"/>
      <c r="AW19409" s="25"/>
      <c r="BK19409" s="23"/>
    </row>
    <row r="19410" spans="28:63" ht="16.5" customHeight="1" x14ac:dyDescent="0.3">
      <c r="AB19410" s="1"/>
      <c r="AH19410" s="1"/>
      <c r="AI19410" s="1"/>
      <c r="AJ19410" s="1"/>
      <c r="AK19410" s="1"/>
      <c r="AL19410" s="2"/>
      <c r="AM19410" s="2"/>
      <c r="AN19410" s="22"/>
      <c r="AW19410" s="25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H19412" s="1"/>
      <c r="AI19412" s="1"/>
      <c r="AJ19412" s="1"/>
      <c r="AK19412" s="1"/>
      <c r="AL19412" s="2"/>
      <c r="AM19412" s="2"/>
      <c r="AN19412" s="22"/>
      <c r="AW19412" s="25"/>
      <c r="BK19412" s="23"/>
    </row>
    <row r="19413" spans="28:63" ht="16.5" customHeight="1" x14ac:dyDescent="0.3">
      <c r="AH19413" s="1"/>
      <c r="AI19413" s="1"/>
      <c r="AJ19413" s="1"/>
      <c r="AK19413" s="1"/>
      <c r="AL19413" s="2"/>
      <c r="AM19413" s="2"/>
      <c r="AN19413" s="22"/>
      <c r="BK19413" s="23"/>
    </row>
    <row r="19414" spans="28:63" ht="16.5" customHeight="1" x14ac:dyDescent="0.3">
      <c r="AH19414" s="1"/>
      <c r="AI19414" s="1"/>
      <c r="AJ19414" s="1"/>
      <c r="AK19414" s="1"/>
      <c r="AL19414" s="2"/>
      <c r="AM19414" s="2"/>
      <c r="AN19414" s="22"/>
      <c r="BK19414" s="23"/>
    </row>
    <row r="19415" spans="28:63" ht="16.5" customHeight="1" x14ac:dyDescent="0.3">
      <c r="AH19415" s="1"/>
      <c r="AI19415" s="1"/>
      <c r="AJ19415" s="1"/>
      <c r="AK19415" s="1"/>
      <c r="AL19415" s="2"/>
      <c r="AM19415" s="2"/>
      <c r="AN19415" s="22"/>
      <c r="BK19415" s="23"/>
    </row>
    <row r="19416" spans="28:63" ht="16.5" customHeight="1" x14ac:dyDescent="0.3">
      <c r="AH19416" s="1"/>
      <c r="AI19416" s="1"/>
      <c r="AJ19416" s="1"/>
      <c r="AK19416" s="1"/>
      <c r="AL19416" s="2"/>
      <c r="AM19416" s="2"/>
      <c r="AN19416" s="22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B19447" s="1"/>
      <c r="AH19447" s="1"/>
      <c r="AI19447" s="1"/>
      <c r="AJ19447" s="1"/>
      <c r="AK19447" s="1"/>
      <c r="AL19447" s="2"/>
      <c r="AM19447" s="2"/>
      <c r="AN19447" s="22"/>
      <c r="AW19447" s="25"/>
      <c r="BK19447" s="23"/>
    </row>
    <row r="19448" spans="28:63" ht="16.5" customHeight="1" x14ac:dyDescent="0.3">
      <c r="AB19448" s="1"/>
      <c r="AH19448" s="1"/>
      <c r="AI19448" s="1"/>
      <c r="AJ19448" s="1"/>
      <c r="AK19448" s="1"/>
      <c r="AL19448" s="2"/>
      <c r="AM19448" s="2"/>
      <c r="AN19448" s="22"/>
      <c r="AW19448" s="25"/>
      <c r="AX19448" s="3"/>
      <c r="BK19448" s="23"/>
    </row>
    <row r="19449" spans="28:63" ht="16.5" customHeight="1" x14ac:dyDescent="0.3">
      <c r="AB19449" s="1"/>
      <c r="AH19449" s="1"/>
      <c r="AI19449" s="1"/>
      <c r="AJ19449" s="1"/>
      <c r="AK19449" s="1"/>
      <c r="AL19449" s="2"/>
      <c r="AM19449" s="2"/>
      <c r="AN19449" s="22"/>
      <c r="AW19449" s="25"/>
      <c r="AX19449" s="3"/>
      <c r="BK19449" s="23"/>
    </row>
    <row r="19450" spans="28:63" ht="16.5" customHeight="1" x14ac:dyDescent="0.3">
      <c r="AH19450" s="1"/>
      <c r="AI19450" s="1"/>
      <c r="AJ19450" s="1"/>
      <c r="AK19450" s="1"/>
      <c r="AL19450" s="2"/>
      <c r="AM19450" s="2"/>
      <c r="AN19450" s="22"/>
      <c r="AW19450" s="25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AX19451" s="3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B19454" s="1"/>
      <c r="AH19454" s="1"/>
      <c r="AI19454" s="1"/>
      <c r="AJ19454" s="1"/>
      <c r="AK19454" s="1"/>
      <c r="AL19454" s="2"/>
      <c r="AM19454" s="2"/>
      <c r="AN19454" s="22"/>
      <c r="AW19454" s="25"/>
      <c r="AX19454" s="3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AX19456" s="3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B19462" s="1"/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2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J19470" s="23"/>
      <c r="BK19470" s="23"/>
    </row>
    <row r="19471" spans="28:63" ht="16.5" customHeight="1" x14ac:dyDescent="0.3">
      <c r="AB19471" s="1"/>
      <c r="AC19471" s="1"/>
      <c r="AH19471" s="1"/>
      <c r="AI19471" s="1"/>
      <c r="AJ19471" s="1"/>
      <c r="AK19471" s="1"/>
      <c r="AL19471" s="2"/>
      <c r="AM19471" s="2"/>
      <c r="AN19471" s="22"/>
      <c r="AQ19471" s="1"/>
      <c r="AW19471" s="25"/>
      <c r="AX19471" s="3"/>
      <c r="BI19471" s="1"/>
      <c r="BJ19471" s="23"/>
      <c r="BK19471" s="23"/>
    </row>
    <row r="19472" spans="28:63" ht="16.5" customHeight="1" x14ac:dyDescent="0.3">
      <c r="AB19472" s="1"/>
      <c r="AC19472" s="1"/>
      <c r="AH19472" s="1"/>
      <c r="AI19472" s="1"/>
      <c r="AJ19472" s="1"/>
      <c r="AK19472" s="1"/>
      <c r="AL19472" s="2"/>
      <c r="AM19472" s="2"/>
      <c r="AN19472" s="22"/>
      <c r="AQ19472" s="1"/>
      <c r="AW19472" s="25"/>
      <c r="AX19472" s="3"/>
      <c r="BI19472" s="1"/>
      <c r="BJ19472" s="23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3"/>
      <c r="BJ19473" s="23"/>
      <c r="BK19473" s="23"/>
    </row>
    <row r="19474" spans="28:63" ht="16.5" customHeight="1" x14ac:dyDescent="0.3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2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BI19476" s="1"/>
      <c r="BJ19476" s="23"/>
      <c r="BK19476" s="23"/>
    </row>
    <row r="19477" spans="28:63" ht="16.5" customHeight="1" x14ac:dyDescent="0.3">
      <c r="AB19477" s="1"/>
      <c r="AC19477" s="1"/>
      <c r="AH19477" s="1"/>
      <c r="AI19477" s="1"/>
      <c r="AJ19477" s="1"/>
      <c r="AK19477" s="1"/>
      <c r="AL19477" s="2"/>
      <c r="AM19477" s="2"/>
      <c r="AN19477" s="22"/>
      <c r="AQ19477" s="1"/>
      <c r="AW19477" s="25"/>
      <c r="AX19477" s="2"/>
      <c r="BI19477" s="1"/>
      <c r="BJ19477" s="23"/>
      <c r="BK19477" s="23"/>
    </row>
    <row r="19478" spans="28:63" ht="16.5" customHeight="1" x14ac:dyDescent="0.3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3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3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BI19480" s="1"/>
      <c r="BJ19480" s="23"/>
      <c r="BK19480" s="23"/>
    </row>
    <row r="19481" spans="28:63" ht="16.5" customHeight="1" x14ac:dyDescent="0.3">
      <c r="AB19481" s="1"/>
      <c r="AH19481" s="1"/>
      <c r="AI19481" s="1"/>
      <c r="AJ19481" s="1"/>
      <c r="AK19481" s="1"/>
      <c r="AL19481" s="2"/>
      <c r="AM19481" s="2"/>
      <c r="AN19481" s="22"/>
      <c r="AW19481" s="25"/>
      <c r="AX19481" s="2"/>
      <c r="BJ19481" s="23"/>
      <c r="BK19481" s="23"/>
    </row>
    <row r="19482" spans="28:63" ht="16.5" customHeight="1" x14ac:dyDescent="0.3">
      <c r="AB19482" s="1"/>
      <c r="AH19482" s="1"/>
      <c r="AI19482" s="1"/>
      <c r="AJ19482" s="1"/>
      <c r="AK19482" s="1"/>
      <c r="AL19482" s="2"/>
      <c r="AM19482" s="2"/>
      <c r="AN19482" s="22"/>
      <c r="AW19482" s="25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BI19483" s="1"/>
      <c r="BJ19483" s="23"/>
      <c r="BK19483" s="23"/>
    </row>
    <row r="19484" spans="28:63" ht="16.5" customHeight="1" x14ac:dyDescent="0.3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BI19484" s="1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BJ19485" s="23"/>
      <c r="BK19485" s="23"/>
    </row>
    <row r="19486" spans="28:63" ht="16.5" customHeight="1" x14ac:dyDescent="0.3">
      <c r="AB19486" s="1"/>
      <c r="AH19486" s="1"/>
      <c r="AI19486" s="1"/>
      <c r="AJ19486" s="1"/>
      <c r="AK19486" s="1"/>
      <c r="AL19486" s="2"/>
      <c r="AM19486" s="2"/>
      <c r="AN19486" s="22"/>
      <c r="AW19486" s="25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H19488" s="1"/>
      <c r="AI19488" s="1"/>
      <c r="AJ19488" s="1"/>
      <c r="AK19488" s="1"/>
      <c r="AL19488" s="2"/>
      <c r="AM19488" s="2"/>
      <c r="AN19488" s="22"/>
      <c r="AW19488" s="25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K19490" s="23"/>
    </row>
    <row r="19491" spans="28:63" ht="16.5" customHeight="1" x14ac:dyDescent="0.3">
      <c r="AB19491" s="1"/>
      <c r="AH19491" s="1"/>
      <c r="AI19491" s="1"/>
      <c r="AJ19491" s="1"/>
      <c r="AK19491" s="1"/>
      <c r="AL19491" s="2"/>
      <c r="AM19491" s="2"/>
      <c r="AN19491" s="22"/>
      <c r="AW19491" s="25"/>
      <c r="BK19491" s="23"/>
    </row>
    <row r="19492" spans="28:63" ht="16.5" customHeight="1" x14ac:dyDescent="0.3">
      <c r="AH19492" s="1"/>
      <c r="AI19492" s="1"/>
      <c r="AJ19492" s="1"/>
      <c r="AK19492" s="1"/>
      <c r="AL19492" s="2"/>
      <c r="AM19492" s="2"/>
      <c r="AN19492" s="22"/>
      <c r="BK19492" s="23"/>
    </row>
    <row r="19493" spans="28:63" ht="16.5" customHeight="1" x14ac:dyDescent="0.3">
      <c r="AH19493" s="1"/>
      <c r="AI19493" s="1"/>
      <c r="AJ19493" s="1"/>
      <c r="AK19493" s="1"/>
      <c r="AL19493" s="2"/>
      <c r="AM19493" s="2"/>
      <c r="AN19493" s="22"/>
      <c r="BK19493" s="23"/>
    </row>
    <row r="19494" spans="28:63" ht="16.5" customHeight="1" x14ac:dyDescent="0.3">
      <c r="AH19494" s="1"/>
      <c r="AI19494" s="1"/>
      <c r="AJ19494" s="1"/>
      <c r="AK19494" s="1"/>
      <c r="AL19494" s="2"/>
      <c r="AM19494" s="2"/>
      <c r="AN19494" s="22"/>
      <c r="BK19494" s="23"/>
    </row>
    <row r="19495" spans="28:63" ht="16.5" customHeight="1" x14ac:dyDescent="0.3">
      <c r="AH19495" s="1"/>
      <c r="AI19495" s="1"/>
      <c r="AJ19495" s="1"/>
      <c r="AK19495" s="1"/>
      <c r="AL19495" s="2"/>
      <c r="AM19495" s="2"/>
      <c r="AN19495" s="22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A19525" s="1"/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B19561" s="1"/>
      <c r="AH19561" s="1"/>
      <c r="AI19561" s="1"/>
      <c r="AJ19561" s="1"/>
      <c r="AK19561" s="1"/>
      <c r="AL19561" s="2"/>
      <c r="AM19561" s="2"/>
      <c r="AN19561" s="22"/>
      <c r="AW19561" s="25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H19565" s="1"/>
      <c r="AI19565" s="1"/>
      <c r="AJ19565" s="1"/>
      <c r="AK19565" s="1"/>
      <c r="AL19565" s="2"/>
      <c r="AM19565" s="2"/>
      <c r="AN19565" s="22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K19577" s="1"/>
      <c r="AL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J19581" s="1"/>
      <c r="AK19581" s="1"/>
      <c r="AL19581" s="2"/>
      <c r="AM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K19596" s="1"/>
      <c r="AL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J19600" s="1"/>
      <c r="AK19600" s="1"/>
      <c r="AL19600" s="2"/>
      <c r="AM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B19608" s="1"/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B19609" s="1"/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28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28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28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28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28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28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28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28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28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28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28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28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28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28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28:63" ht="16.5" customHeight="1" x14ac:dyDescent="0.3">
      <c r="AC19631" s="1"/>
      <c r="AH19631" s="1"/>
      <c r="AI19631" s="1"/>
      <c r="AJ19631" s="1"/>
      <c r="AK19631" s="1"/>
      <c r="AL19631" s="2"/>
      <c r="AM19631" s="2"/>
      <c r="AN19631" s="22"/>
      <c r="AQ19631" s="1"/>
      <c r="AW19631" s="25"/>
      <c r="BK19631" s="23"/>
    </row>
    <row r="19632" spans="28:63" ht="16.5" customHeight="1" x14ac:dyDescent="0.3">
      <c r="AB19632" s="1"/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B19633" s="1"/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B19634" s="1"/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B19635" s="1"/>
      <c r="AH19635" s="1"/>
      <c r="AI19635" s="1"/>
      <c r="AJ19635" s="1"/>
      <c r="AK19635" s="1"/>
      <c r="AL19635" s="2"/>
      <c r="AM19635" s="2"/>
      <c r="AN19635" s="22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B19659" s="1"/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B19660" s="1"/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B19661" s="1"/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H19664" s="1"/>
      <c r="AI19664" s="1"/>
      <c r="AJ19664" s="1"/>
      <c r="AK19664" s="1"/>
      <c r="AL19664" s="2"/>
      <c r="AM19664" s="2"/>
      <c r="AN19664" s="22"/>
      <c r="BK19664" s="23"/>
    </row>
    <row r="19665" spans="34:63" ht="16.5" customHeight="1" x14ac:dyDescent="0.3">
      <c r="AH19665" s="1"/>
      <c r="AI19665" s="1"/>
      <c r="AJ19665" s="1"/>
      <c r="AK19665" s="1"/>
      <c r="AL19665" s="2"/>
      <c r="AM19665" s="2"/>
      <c r="AN19665" s="22"/>
      <c r="BK19665" s="23"/>
    </row>
    <row r="19666" spans="34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34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34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34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34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34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34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34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34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34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34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34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34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34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34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B19700" s="1"/>
      <c r="AH19700" s="1"/>
      <c r="AI19700" s="1"/>
      <c r="AJ19700" s="1"/>
      <c r="AK19700" s="1"/>
      <c r="AL19700" s="2"/>
      <c r="AM19700" s="2"/>
      <c r="AN19700" s="22"/>
      <c r="AW19700" s="25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B19702" s="1"/>
      <c r="AH19702" s="1"/>
      <c r="AI19702" s="1"/>
      <c r="AJ19702" s="1"/>
      <c r="AK19702" s="1"/>
      <c r="AL19702" s="2"/>
      <c r="AM19702" s="2"/>
      <c r="AN19702" s="22"/>
      <c r="AW19702" s="25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H19704" s="1"/>
      <c r="AI19704" s="1"/>
      <c r="AJ19704" s="1"/>
      <c r="AK19704" s="1"/>
      <c r="AL19704" s="2"/>
      <c r="AM19704" s="2"/>
      <c r="AN19704" s="22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H19706" s="1"/>
      <c r="AI19706" s="1"/>
      <c r="AJ19706" s="1"/>
      <c r="AK19706" s="1"/>
      <c r="AL19706" s="2"/>
      <c r="AM19706" s="2"/>
      <c r="AN19706" s="22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B19769" s="1"/>
      <c r="AH19769" s="1"/>
      <c r="AI19769" s="1"/>
      <c r="AJ19769" s="1"/>
      <c r="AK19769" s="1"/>
      <c r="AL19769" s="2"/>
      <c r="AM19769" s="2"/>
      <c r="AN19769" s="22"/>
      <c r="AW19769" s="25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H19773" s="1"/>
      <c r="AI19773" s="1"/>
      <c r="AJ19773" s="1"/>
      <c r="AK19773" s="1"/>
      <c r="AL19773" s="2"/>
      <c r="AM19773" s="2"/>
      <c r="AN19773" s="22"/>
      <c r="BK19773" s="23"/>
    </row>
    <row r="19774" spans="28:63" ht="16.5" customHeight="1" x14ac:dyDescent="0.3">
      <c r="AB19774" s="1"/>
      <c r="AH19774" s="1"/>
      <c r="AI19774" s="1"/>
      <c r="AJ19774" s="1"/>
      <c r="AK19774" s="1"/>
      <c r="AL19774" s="2"/>
      <c r="AM19774" s="2"/>
      <c r="AN19774" s="22"/>
      <c r="AW19774" s="25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B19777" s="1"/>
      <c r="AH19777" s="1"/>
      <c r="AI19777" s="1"/>
      <c r="AJ19777" s="1"/>
      <c r="AK19777" s="1"/>
      <c r="AL19777" s="2"/>
      <c r="AM19777" s="2"/>
      <c r="AN19777" s="22"/>
      <c r="AW19777" s="25"/>
      <c r="BK19777" s="23"/>
    </row>
    <row r="19778" spans="28:63" ht="16.5" customHeight="1" x14ac:dyDescent="0.3">
      <c r="AH19778" s="1"/>
      <c r="AI19778" s="1"/>
      <c r="AJ19778" s="1"/>
      <c r="AK19778" s="1"/>
      <c r="AL19778" s="2"/>
      <c r="AM19778" s="2"/>
      <c r="AN19778" s="22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B19781" s="1"/>
      <c r="AH19781" s="1"/>
      <c r="AI19781" s="1"/>
      <c r="AJ19781" s="1"/>
      <c r="AK19781" s="1"/>
      <c r="AL19781" s="2"/>
      <c r="AM19781" s="2"/>
      <c r="AN19781" s="22"/>
      <c r="AW19781" s="25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H19785" s="1"/>
      <c r="AI19785" s="1"/>
      <c r="AJ19785" s="1"/>
      <c r="AK19785" s="1"/>
      <c r="AL19785" s="2"/>
      <c r="AM19785" s="2"/>
      <c r="AN19785" s="22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28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28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28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28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28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28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28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28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28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28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28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28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28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28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28:63" ht="16.5" customHeight="1" x14ac:dyDescent="0.3">
      <c r="AC19807" s="1"/>
      <c r="AH19807" s="1"/>
      <c r="AI19807" s="1"/>
      <c r="AJ19807" s="1"/>
      <c r="AK19807" s="1"/>
      <c r="AL19807" s="2"/>
      <c r="AM19807" s="2"/>
      <c r="AN19807" s="22"/>
      <c r="AQ19807" s="1"/>
      <c r="BI19807" s="1"/>
      <c r="BJ19807" s="23"/>
      <c r="BK19807" s="23"/>
    </row>
    <row r="19808" spans="28:63" ht="16.5" customHeight="1" x14ac:dyDescent="0.3">
      <c r="AB19808" s="1"/>
      <c r="AH19808" s="1"/>
      <c r="AI19808" s="1"/>
      <c r="AJ19808" s="1"/>
      <c r="AK19808" s="1"/>
      <c r="AL19808" s="2"/>
      <c r="AM19808" s="2"/>
      <c r="AN19808" s="22"/>
      <c r="AW19808" s="25"/>
      <c r="AX19808" s="3"/>
      <c r="BK19808" s="23"/>
    </row>
    <row r="19809" spans="28:63" ht="16.5" customHeight="1" x14ac:dyDescent="0.3">
      <c r="AB19809" s="1"/>
      <c r="AH19809" s="1"/>
      <c r="AI19809" s="1"/>
      <c r="AJ19809" s="1"/>
      <c r="AK19809" s="1"/>
      <c r="AL19809" s="2"/>
      <c r="AM19809" s="2"/>
      <c r="AN19809" s="22"/>
      <c r="AW19809" s="25"/>
      <c r="BK19809" s="23"/>
    </row>
    <row r="19810" spans="28:63" ht="16.5" customHeight="1" x14ac:dyDescent="0.3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 x14ac:dyDescent="0.3">
      <c r="AH19811" s="1"/>
      <c r="AI19811" s="1"/>
      <c r="AJ19811" s="1"/>
      <c r="AK19811" s="1"/>
      <c r="AL19811" s="2"/>
      <c r="AM19811" s="2"/>
      <c r="AN19811" s="22"/>
      <c r="BK19811" s="23"/>
    </row>
    <row r="19812" spans="28:63" ht="16.5" customHeight="1" x14ac:dyDescent="0.3">
      <c r="AH19812" s="1"/>
      <c r="AI19812" s="1"/>
      <c r="AJ19812" s="1"/>
      <c r="AK19812" s="1"/>
      <c r="AL19812" s="2"/>
      <c r="AM19812" s="2"/>
      <c r="AN19812" s="22"/>
      <c r="BK19812" s="23"/>
    </row>
    <row r="19813" spans="28:63" ht="16.5" customHeight="1" x14ac:dyDescent="0.3">
      <c r="AH19813" s="1"/>
      <c r="AI19813" s="1"/>
      <c r="AJ19813" s="1"/>
      <c r="AK19813" s="1"/>
      <c r="AL19813" s="2"/>
      <c r="AM19813" s="2"/>
      <c r="AN19813" s="22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AW19835" s="25"/>
      <c r="BK19835" s="23"/>
      <c r="BQ19835" s="25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BK19839" s="23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C20004" s="1"/>
      <c r="AH20004" s="1"/>
      <c r="AI20004" s="1"/>
      <c r="AJ20004" s="1"/>
      <c r="AK20004" s="1"/>
      <c r="AL20004" s="2"/>
      <c r="AM20004" s="2"/>
      <c r="AN20004" s="22"/>
      <c r="AQ20004" s="1"/>
      <c r="AW20004" s="25"/>
      <c r="BK20004" s="23"/>
    </row>
    <row r="20005" spans="29:63" ht="16.5" customHeight="1" x14ac:dyDescent="0.3">
      <c r="AC20005" s="1"/>
      <c r="AH20005" s="1"/>
      <c r="AI20005" s="1"/>
      <c r="AJ20005" s="1"/>
      <c r="AK20005" s="1"/>
      <c r="AL20005" s="2"/>
      <c r="AM20005" s="2"/>
      <c r="AN20005" s="22"/>
      <c r="AQ20005" s="1"/>
      <c r="AW20005" s="25"/>
      <c r="AX20005" s="2"/>
      <c r="BK20005" s="23"/>
    </row>
    <row r="20006" spans="29:63" ht="16.5" customHeight="1" x14ac:dyDescent="0.3">
      <c r="AC20006" s="1"/>
      <c r="AH20006" s="1"/>
      <c r="AI20006" s="1"/>
      <c r="AJ20006" s="1"/>
      <c r="AK20006" s="1"/>
      <c r="AL20006" s="2"/>
      <c r="AM20006" s="2"/>
      <c r="AN20006" s="22"/>
      <c r="AQ20006" s="1"/>
      <c r="AW20006" s="25"/>
      <c r="AX20006" s="2"/>
      <c r="BK20006" s="23"/>
    </row>
    <row r="20007" spans="29:63" ht="16.5" customHeight="1" x14ac:dyDescent="0.3">
      <c r="AC20007" s="1"/>
      <c r="AH20007" s="1"/>
      <c r="AI20007" s="1"/>
      <c r="AJ20007" s="1"/>
      <c r="AK20007" s="1"/>
      <c r="AL20007" s="2"/>
      <c r="AM20007" s="2"/>
      <c r="AN20007" s="22"/>
      <c r="AQ20007" s="1"/>
      <c r="AW20007" s="25"/>
      <c r="AX20007" s="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AX20008" s="2"/>
      <c r="BK20008" s="23"/>
    </row>
    <row r="20009" spans="29:63" ht="16.5" customHeight="1" x14ac:dyDescent="0.3">
      <c r="AH20009" s="1"/>
      <c r="AI20009" s="1"/>
      <c r="AJ20009" s="1"/>
      <c r="AK20009" s="1"/>
      <c r="AL20009" s="2"/>
      <c r="AM20009" s="2"/>
      <c r="AN20009" s="22"/>
      <c r="AW20009" s="25"/>
      <c r="BK20009" s="23"/>
    </row>
    <row r="20010" spans="29:63" ht="16.5" customHeight="1" x14ac:dyDescent="0.3">
      <c r="AH20010" s="1"/>
      <c r="AI20010" s="1"/>
      <c r="AJ20010" s="1"/>
      <c r="AK20010" s="1"/>
      <c r="AL20010" s="2"/>
      <c r="AM20010" s="2"/>
      <c r="AN20010" s="22"/>
      <c r="AW20010" s="25"/>
      <c r="BK20010" s="23"/>
    </row>
    <row r="20011" spans="29:63" ht="16.5" customHeight="1" x14ac:dyDescent="0.3">
      <c r="AH20011" s="1"/>
      <c r="AI20011" s="1"/>
      <c r="AJ20011" s="1"/>
      <c r="AK20011" s="1"/>
      <c r="AL20011" s="2"/>
      <c r="AM20011" s="2"/>
      <c r="AN20011" s="22"/>
      <c r="AW20011" s="25"/>
      <c r="BK20011" s="23"/>
    </row>
    <row r="20012" spans="29:63" ht="16.5" customHeight="1" x14ac:dyDescent="0.3">
      <c r="AH20012" s="1"/>
      <c r="AI20012" s="1"/>
      <c r="AJ20012" s="1"/>
      <c r="AK20012" s="1"/>
      <c r="AL20012" s="2"/>
      <c r="AM20012" s="2"/>
      <c r="AN20012" s="22"/>
      <c r="AW20012" s="25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9" ht="16.5" customHeight="1" x14ac:dyDescent="0.3">
      <c r="AB20017" s="1"/>
      <c r="AH20017" s="1"/>
      <c r="AI20017" s="1"/>
      <c r="AJ20017" s="1"/>
      <c r="AK20017" s="1"/>
      <c r="AL20017" s="2"/>
      <c r="AM20017" s="2"/>
      <c r="AN20017" s="22"/>
      <c r="AW20017" s="25"/>
      <c r="BJ20017" s="23"/>
      <c r="BK20017" s="23"/>
    </row>
    <row r="20018" spans="28:69" ht="16.5" customHeight="1" x14ac:dyDescent="0.3">
      <c r="AB20018" s="1"/>
      <c r="AH20018" s="1"/>
      <c r="AI20018" s="1"/>
      <c r="AJ20018" s="1"/>
      <c r="AK20018" s="1"/>
      <c r="AL20018" s="2"/>
      <c r="AM20018" s="2"/>
      <c r="AN20018" s="22"/>
      <c r="AW20018" s="25"/>
      <c r="BJ20018" s="23"/>
      <c r="BK20018" s="23"/>
    </row>
    <row r="20019" spans="28:69" ht="16.5" customHeight="1" x14ac:dyDescent="0.3">
      <c r="AB20019" s="1"/>
      <c r="AH20019" s="1"/>
      <c r="AI20019" s="1"/>
      <c r="AJ20019" s="1"/>
      <c r="AK20019" s="1"/>
      <c r="AL20019" s="2"/>
      <c r="AM20019" s="2"/>
      <c r="AN20019" s="22"/>
      <c r="BJ20019" s="23"/>
      <c r="BK20019" s="23"/>
    </row>
    <row r="20020" spans="28:69" ht="16.5" customHeight="1" x14ac:dyDescent="0.3">
      <c r="AB20020" s="1"/>
      <c r="AH20020" s="1"/>
      <c r="AI20020" s="1"/>
      <c r="AJ20020" s="1"/>
      <c r="AK20020" s="1"/>
      <c r="AL20020" s="2"/>
      <c r="AM20020" s="2"/>
      <c r="AN20020" s="22"/>
      <c r="BJ20020" s="23"/>
      <c r="BK20020" s="23"/>
    </row>
    <row r="20021" spans="28:69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BJ20021" s="23"/>
      <c r="BK20021" s="23"/>
    </row>
    <row r="20022" spans="28:69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BJ20022" s="23"/>
      <c r="BK20022" s="23"/>
    </row>
    <row r="20023" spans="28:69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9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9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9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9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9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9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  <c r="BQ20029" s="25"/>
    </row>
    <row r="20030" spans="28:69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  <c r="BQ20030" s="25"/>
    </row>
    <row r="20031" spans="28:69" ht="16.5" customHeight="1" x14ac:dyDescent="0.3">
      <c r="AH20031" s="1"/>
      <c r="AI20031" s="1"/>
      <c r="AJ20031" s="1"/>
      <c r="AK20031" s="1"/>
      <c r="AL20031" s="2"/>
      <c r="AM20031" s="2"/>
      <c r="AN20031" s="22"/>
      <c r="AW20031" s="25"/>
      <c r="BK20031" s="23"/>
      <c r="BQ20031" s="25"/>
    </row>
    <row r="20032" spans="28:69" ht="16.5" customHeight="1" x14ac:dyDescent="0.3">
      <c r="AH20032" s="1"/>
      <c r="AI20032" s="1"/>
      <c r="AJ20032" s="1"/>
      <c r="AK20032" s="1"/>
      <c r="AL20032" s="2"/>
      <c r="AM20032" s="2"/>
      <c r="AN20032" s="22"/>
      <c r="AW20032" s="25"/>
      <c r="BK20032" s="23"/>
      <c r="BQ20032" s="25"/>
    </row>
    <row r="20033" spans="28:69" ht="16.5" customHeight="1" x14ac:dyDescent="0.3">
      <c r="AH20033" s="1"/>
      <c r="AI20033" s="1"/>
      <c r="AJ20033" s="1"/>
      <c r="AK20033" s="1"/>
      <c r="AL20033" s="2"/>
      <c r="AM20033" s="2"/>
      <c r="AN20033" s="22"/>
      <c r="AW20033" s="25"/>
      <c r="BK20033" s="23"/>
    </row>
    <row r="20034" spans="28:69" ht="16.5" customHeight="1" x14ac:dyDescent="0.3">
      <c r="AH20034" s="1"/>
      <c r="AI20034" s="1"/>
      <c r="AJ20034" s="1"/>
      <c r="AK20034" s="1"/>
      <c r="AL20034" s="2"/>
      <c r="AM20034" s="2"/>
      <c r="AN20034" s="22"/>
      <c r="AW20034" s="25"/>
      <c r="BK20034" s="23"/>
    </row>
    <row r="20035" spans="28:69" ht="16.5" customHeight="1" x14ac:dyDescent="0.3">
      <c r="AC20035" s="1"/>
      <c r="AH20035" s="1"/>
      <c r="AI20035" s="1"/>
      <c r="AJ20035" s="1"/>
      <c r="AK20035" s="1"/>
      <c r="AL20035" s="2"/>
      <c r="AM20035" s="2"/>
      <c r="AN20035" s="22"/>
      <c r="AQ20035" s="1"/>
      <c r="AW20035" s="25"/>
      <c r="BK20035" s="23"/>
    </row>
    <row r="20036" spans="28:69" ht="16.5" customHeight="1" x14ac:dyDescent="0.3">
      <c r="AC20036" s="1"/>
      <c r="AH20036" s="1"/>
      <c r="AI20036" s="1"/>
      <c r="AJ20036" s="1"/>
      <c r="AK20036" s="1"/>
      <c r="AL20036" s="2"/>
      <c r="AM20036" s="2"/>
      <c r="AN20036" s="22"/>
      <c r="AQ20036" s="1"/>
      <c r="AW20036" s="25"/>
      <c r="BK20036" s="23"/>
    </row>
    <row r="20037" spans="28:69" ht="16.5" customHeight="1" x14ac:dyDescent="0.3">
      <c r="AC20037" s="1"/>
      <c r="AH20037" s="1"/>
      <c r="AI20037" s="1"/>
      <c r="AJ20037" s="1"/>
      <c r="AK20037" s="1"/>
      <c r="AL20037" s="2"/>
      <c r="AM20037" s="2"/>
      <c r="AN20037" s="22"/>
      <c r="AQ20037" s="1"/>
      <c r="AW20037" s="25"/>
      <c r="BK20037" s="23"/>
    </row>
    <row r="20038" spans="28:69" ht="16.5" customHeight="1" x14ac:dyDescent="0.3">
      <c r="AB20038" s="1"/>
      <c r="AC20038" s="1"/>
      <c r="AH20038" s="1"/>
      <c r="AI20038" s="1"/>
      <c r="AJ20038" s="1"/>
      <c r="AK20038" s="1"/>
      <c r="AL20038" s="2"/>
      <c r="AM20038" s="2"/>
      <c r="AN20038" s="22"/>
      <c r="AQ20038" s="1"/>
      <c r="AW20038" s="25"/>
      <c r="BK20038" s="23"/>
    </row>
    <row r="20039" spans="28:69" ht="16.5" customHeight="1" x14ac:dyDescent="0.3">
      <c r="AB20039" s="1"/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B20040" s="1"/>
      <c r="AH20040" s="1"/>
      <c r="AI20040" s="1"/>
      <c r="AJ20040" s="1"/>
      <c r="AK20040" s="1"/>
      <c r="AL20040" s="2"/>
      <c r="AM20040" s="2"/>
      <c r="AN20040" s="22"/>
      <c r="BK20040" s="23"/>
    </row>
    <row r="20041" spans="28:69" ht="16.5" customHeight="1" x14ac:dyDescent="0.3">
      <c r="AB20041" s="1"/>
      <c r="AH20041" s="1"/>
      <c r="AI20041" s="1"/>
      <c r="AJ20041" s="1"/>
      <c r="AK20041" s="1"/>
      <c r="AL20041" s="2"/>
      <c r="AM20041" s="2"/>
      <c r="AN20041" s="22"/>
      <c r="BK20041" s="23"/>
    </row>
    <row r="20042" spans="28:69" ht="16.5" customHeight="1" x14ac:dyDescent="0.3">
      <c r="AB20042" s="1"/>
      <c r="AH20042" s="1"/>
      <c r="AI20042" s="1"/>
      <c r="AJ20042" s="1"/>
      <c r="AK20042" s="1"/>
      <c r="AL20042" s="2"/>
      <c r="AM20042" s="2"/>
      <c r="AN20042" s="22"/>
      <c r="BK20042" s="23"/>
    </row>
    <row r="20043" spans="28:69" ht="16.5" customHeight="1" x14ac:dyDescent="0.3">
      <c r="AB20043" s="1"/>
      <c r="AH20043" s="1"/>
      <c r="AI20043" s="1"/>
      <c r="AJ20043" s="1"/>
      <c r="AK20043" s="1"/>
      <c r="AL20043" s="2"/>
      <c r="AM20043" s="2"/>
      <c r="AN20043" s="22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AW20045" s="25"/>
      <c r="BK20045" s="23"/>
      <c r="BQ20045" s="25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AW20046" s="25"/>
      <c r="BK20046" s="23"/>
      <c r="BQ20046" s="25"/>
    </row>
    <row r="20047" spans="28:69" ht="16.5" customHeight="1" x14ac:dyDescent="0.3">
      <c r="AH20047" s="1"/>
      <c r="AI20047" s="1"/>
      <c r="AJ20047" s="1"/>
      <c r="AK20047" s="1"/>
      <c r="AL20047" s="2"/>
      <c r="AM20047" s="2"/>
      <c r="AN20047" s="22"/>
      <c r="AW20047" s="25"/>
      <c r="BK20047" s="23"/>
      <c r="BQ20047" s="25"/>
    </row>
    <row r="20048" spans="28:69" ht="16.5" customHeight="1" x14ac:dyDescent="0.3">
      <c r="AH20048" s="1"/>
      <c r="AI20048" s="1"/>
      <c r="AJ20048" s="1"/>
      <c r="AK20048" s="1"/>
      <c r="AL20048" s="2"/>
      <c r="AM20048" s="2"/>
      <c r="AN20048" s="22"/>
      <c r="AW20048" s="25"/>
      <c r="BK20048" s="23"/>
      <c r="BQ20048" s="25"/>
    </row>
    <row r="20049" spans="34:69" ht="16.5" customHeight="1" x14ac:dyDescent="0.3"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34:69" ht="16.5" customHeight="1" x14ac:dyDescent="0.3">
      <c r="AH20050" s="1"/>
      <c r="AI20050" s="1"/>
      <c r="AJ20050" s="1"/>
      <c r="AK20050" s="1"/>
      <c r="AL20050" s="2"/>
      <c r="AM20050" s="2"/>
      <c r="AN20050" s="22"/>
      <c r="AW20050" s="25"/>
      <c r="BK20050" s="23"/>
    </row>
    <row r="20051" spans="34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</row>
    <row r="20052" spans="34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</row>
    <row r="20053" spans="34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</row>
    <row r="20054" spans="34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34:69" ht="16.5" customHeight="1" x14ac:dyDescent="0.3">
      <c r="AH20055" s="1"/>
      <c r="AI20055" s="1"/>
      <c r="AJ20055" s="1"/>
      <c r="AK20055" s="1"/>
      <c r="AL20055" s="2"/>
      <c r="AM20055" s="2"/>
      <c r="AN20055" s="22"/>
      <c r="BK20055" s="23"/>
    </row>
    <row r="20056" spans="34:69" ht="16.5" customHeight="1" x14ac:dyDescent="0.3">
      <c r="AH20056" s="1"/>
      <c r="AI20056" s="1"/>
      <c r="AJ20056" s="1"/>
      <c r="AK20056" s="1"/>
      <c r="AL20056" s="2"/>
      <c r="AM20056" s="2"/>
      <c r="AN20056" s="22"/>
      <c r="BK20056" s="23"/>
    </row>
    <row r="20057" spans="34:69" ht="16.5" customHeight="1" x14ac:dyDescent="0.3">
      <c r="AH20057" s="1"/>
      <c r="AI20057" s="1"/>
      <c r="AJ20057" s="1"/>
      <c r="AK20057" s="1"/>
      <c r="AL20057" s="2"/>
      <c r="AM20057" s="2"/>
      <c r="AN20057" s="22"/>
      <c r="BK20057" s="23"/>
    </row>
    <row r="20058" spans="34:69" ht="16.5" customHeight="1" x14ac:dyDescent="0.3">
      <c r="AH20058" s="1"/>
      <c r="AI20058" s="1"/>
      <c r="AJ20058" s="1"/>
      <c r="AK20058" s="1"/>
      <c r="AL20058" s="2"/>
      <c r="AM20058" s="2"/>
      <c r="AN20058" s="22"/>
      <c r="BK20058" s="23"/>
    </row>
    <row r="20059" spans="34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34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34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34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34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34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5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5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5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5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5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5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5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5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5" ht="16.5" customHeight="1" x14ac:dyDescent="0.3">
      <c r="AC20073" s="1"/>
      <c r="AH20073" s="1"/>
      <c r="AI20073" s="1"/>
      <c r="AJ20073" s="1"/>
      <c r="AK20073" s="1"/>
      <c r="AL20073" s="2"/>
      <c r="AM20073" s="2"/>
      <c r="AN20073" s="22"/>
      <c r="AQ20073" s="1"/>
      <c r="AW20073" s="25"/>
      <c r="BK20073" s="23"/>
    </row>
    <row r="20074" spans="28:65" ht="16.5" customHeight="1" x14ac:dyDescent="0.3">
      <c r="AC20074" s="1"/>
      <c r="AH20074" s="1"/>
      <c r="AI20074" s="1"/>
      <c r="AJ20074" s="1"/>
      <c r="AK20074" s="1"/>
      <c r="AL20074" s="2"/>
      <c r="AM20074" s="2"/>
      <c r="AN20074" s="22"/>
      <c r="AQ20074" s="1"/>
      <c r="AW20074" s="25"/>
      <c r="AX20074" s="2"/>
      <c r="BK20074" s="23"/>
    </row>
    <row r="20075" spans="28:65" ht="16.5" customHeight="1" x14ac:dyDescent="0.3">
      <c r="AB20075" s="1"/>
      <c r="AC20075" s="1"/>
      <c r="AH20075" s="1"/>
      <c r="AI20075" s="1"/>
      <c r="AJ20075" s="1"/>
      <c r="AK20075" s="1"/>
      <c r="AL20075" s="2"/>
      <c r="AM20075" s="2"/>
      <c r="AN20075" s="22"/>
      <c r="AQ20075" s="1"/>
      <c r="AW20075" s="25"/>
      <c r="AX20075" s="2"/>
      <c r="BK20075" s="23"/>
    </row>
    <row r="20076" spans="28:65" ht="16.5" customHeight="1" x14ac:dyDescent="0.3">
      <c r="AB20076" s="1"/>
      <c r="AH20076" s="1"/>
      <c r="AI20076" s="1"/>
      <c r="AJ20076" s="1"/>
      <c r="AK20076" s="1"/>
      <c r="AL20076" s="2"/>
      <c r="AM20076" s="2"/>
      <c r="AN20076" s="22"/>
      <c r="AW20076" s="25"/>
      <c r="AX20076" s="3"/>
      <c r="BK20076" s="23"/>
    </row>
    <row r="20077" spans="28:65" ht="16.5" customHeight="1" x14ac:dyDescent="0.3">
      <c r="AB20077" s="1"/>
      <c r="AH20077" s="1"/>
      <c r="AI20077" s="1"/>
      <c r="AJ20077" s="1"/>
      <c r="AK20077" s="1"/>
      <c r="AL20077" s="2"/>
      <c r="AM20077" s="2"/>
      <c r="AN20077" s="22"/>
      <c r="AW20077" s="25"/>
      <c r="BK20077" s="23"/>
    </row>
    <row r="20078" spans="28:65" ht="16.5" customHeight="1" x14ac:dyDescent="0.3">
      <c r="AB20078" s="1"/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BK20078" s="23"/>
      <c r="BM20078" s="2"/>
    </row>
    <row r="20079" spans="28:65" ht="16.5" customHeight="1" x14ac:dyDescent="0.3">
      <c r="AB20079" s="1"/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  <c r="BM20079" s="2"/>
    </row>
    <row r="20080" spans="28:65" ht="16.5" customHeight="1" x14ac:dyDescent="0.3">
      <c r="AB20080" s="1"/>
      <c r="AC20080" s="1"/>
      <c r="AH20080" s="1"/>
      <c r="AI20080" s="1"/>
      <c r="AJ20080" s="1"/>
      <c r="AK20080" s="1"/>
      <c r="AL20080" s="2"/>
      <c r="AM20080" s="2"/>
      <c r="AN20080" s="22"/>
      <c r="AQ20080" s="1"/>
      <c r="AW20080" s="25"/>
      <c r="AX20080" s="2"/>
      <c r="BK20080" s="23"/>
      <c r="BM20080" s="2"/>
    </row>
    <row r="20081" spans="28:69" ht="16.5" customHeight="1" x14ac:dyDescent="0.3">
      <c r="AC20081" s="1"/>
      <c r="AH20081" s="1"/>
      <c r="AI20081" s="1"/>
      <c r="AJ20081" s="1"/>
      <c r="AK20081" s="1"/>
      <c r="AL20081" s="2"/>
      <c r="AM20081" s="2"/>
      <c r="AN20081" s="22"/>
      <c r="AQ20081" s="1"/>
      <c r="AW20081" s="25"/>
      <c r="BK20081" s="23"/>
      <c r="BM20081" s="2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AX20082" s="2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B20084" s="1"/>
      <c r="AH20084" s="1"/>
      <c r="AI20084" s="1"/>
      <c r="AJ20084" s="1"/>
      <c r="AK20084" s="1"/>
      <c r="AL20084" s="2"/>
      <c r="AM20084" s="2"/>
      <c r="AN20084" s="22"/>
      <c r="AW20084" s="25"/>
      <c r="BK20084" s="23"/>
      <c r="BM20084" s="2"/>
    </row>
    <row r="20085" spans="28:69" ht="16.5" customHeight="1" x14ac:dyDescent="0.3">
      <c r="AB20085" s="1"/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J20086" s="23"/>
      <c r="BK20086" s="23"/>
      <c r="BM20086" s="2"/>
      <c r="BQ20086" s="25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J20087" s="23"/>
      <c r="BK20087" s="23"/>
      <c r="BM20087" s="2"/>
      <c r="BQ20087" s="25"/>
    </row>
    <row r="20088" spans="28:69" ht="16.5" customHeight="1" x14ac:dyDescent="0.3">
      <c r="AB20088" s="1"/>
      <c r="AH20088" s="1"/>
      <c r="AI20088" s="1"/>
      <c r="AJ20088" s="1"/>
      <c r="AK20088" s="1"/>
      <c r="AL20088" s="2"/>
      <c r="AM20088" s="2"/>
      <c r="AN20088" s="22"/>
      <c r="AW20088" s="25"/>
      <c r="BJ20088" s="23"/>
      <c r="BK20088" s="23"/>
      <c r="BM20088" s="2"/>
      <c r="BQ20088" s="25"/>
    </row>
    <row r="20089" spans="28:69" ht="16.5" customHeight="1" x14ac:dyDescent="0.3">
      <c r="AB20089" s="1"/>
      <c r="AH20089" s="1"/>
      <c r="AI20089" s="1"/>
      <c r="AJ20089" s="1"/>
      <c r="AK20089" s="1"/>
      <c r="AL20089" s="2"/>
      <c r="AM20089" s="2"/>
      <c r="AN20089" s="22"/>
      <c r="AW20089" s="25"/>
      <c r="BJ20089" s="23"/>
      <c r="BK20089" s="23"/>
      <c r="BM20089" s="2"/>
      <c r="BQ20089" s="25"/>
    </row>
    <row r="20090" spans="28:69" ht="16.5" customHeight="1" x14ac:dyDescent="0.3">
      <c r="AB20090" s="1"/>
      <c r="AH20090" s="1"/>
      <c r="AI20090" s="1"/>
      <c r="AJ20090" s="1"/>
      <c r="AK20090" s="1"/>
      <c r="AL20090" s="2"/>
      <c r="AM20090" s="2"/>
      <c r="AN20090" s="22"/>
      <c r="AW20090" s="25"/>
      <c r="BJ20090" s="23"/>
      <c r="BK20090" s="23"/>
      <c r="BM20090" s="2"/>
      <c r="BQ20090" s="25"/>
    </row>
    <row r="20091" spans="28:69" ht="16.5" customHeight="1" x14ac:dyDescent="0.3">
      <c r="AB20091" s="1"/>
      <c r="AH20091" s="1"/>
      <c r="AI20091" s="1"/>
      <c r="AJ20091" s="1"/>
      <c r="AK20091" s="1"/>
      <c r="AL20091" s="2"/>
      <c r="AM20091" s="2"/>
      <c r="AN20091" s="22"/>
      <c r="AW20091" s="25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BJ20098" s="23"/>
      <c r="BK20098" s="23"/>
      <c r="BQ20098" s="25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BJ20099" s="23"/>
      <c r="BK20099" s="23"/>
      <c r="BQ20099" s="25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AW20103" s="25"/>
      <c r="BJ20103" s="23"/>
      <c r="BK20103" s="23"/>
      <c r="BQ20103" s="25"/>
    </row>
    <row r="20104" spans="28:69" ht="16.5" customHeight="1" x14ac:dyDescent="0.3">
      <c r="AB20104" s="1"/>
      <c r="AC20104" s="1"/>
      <c r="AH20104" s="1"/>
      <c r="AI20104" s="1"/>
      <c r="AJ20104" s="1"/>
      <c r="AK20104" s="1"/>
      <c r="AL20104" s="2"/>
      <c r="AM20104" s="2"/>
      <c r="AN20104" s="22"/>
      <c r="AQ20104" s="1"/>
      <c r="AW20104" s="25"/>
      <c r="BJ20104" s="23"/>
      <c r="BK20104" s="23"/>
      <c r="BQ20104" s="25"/>
    </row>
    <row r="20105" spans="28:69" ht="16.5" customHeight="1" x14ac:dyDescent="0.3">
      <c r="AB20105" s="1"/>
      <c r="AC20105" s="1"/>
      <c r="AH20105" s="1"/>
      <c r="AI20105" s="1"/>
      <c r="AJ20105" s="1"/>
      <c r="AK20105" s="1"/>
      <c r="AL20105" s="2"/>
      <c r="AM20105" s="2"/>
      <c r="AN20105" s="22"/>
      <c r="AQ20105" s="1"/>
      <c r="AW20105" s="25"/>
      <c r="BJ20105" s="23"/>
      <c r="BK20105" s="23"/>
    </row>
    <row r="20106" spans="28:69" ht="16.5" customHeight="1" x14ac:dyDescent="0.3">
      <c r="AB20106" s="1"/>
      <c r="AC20106" s="1"/>
      <c r="AH20106" s="1"/>
      <c r="AI20106" s="1"/>
      <c r="AJ20106" s="1"/>
      <c r="AK20106" s="1"/>
      <c r="AL20106" s="2"/>
      <c r="AM20106" s="2"/>
      <c r="AN20106" s="22"/>
      <c r="AQ20106" s="1"/>
      <c r="AW20106" s="25"/>
      <c r="BJ20106" s="23"/>
      <c r="BK20106" s="23"/>
      <c r="BQ20106" s="25"/>
    </row>
    <row r="20107" spans="28:69" ht="16.5" customHeight="1" x14ac:dyDescent="0.3">
      <c r="AB20107" s="1"/>
      <c r="AH20107" s="1"/>
      <c r="AI20107" s="1"/>
      <c r="AJ20107" s="1"/>
      <c r="AK20107" s="1"/>
      <c r="AL20107" s="2"/>
      <c r="AM20107" s="2"/>
      <c r="AN20107" s="22"/>
      <c r="BJ20107" s="23"/>
      <c r="BK20107" s="23"/>
      <c r="BQ20107" s="25"/>
    </row>
    <row r="20108" spans="28:69" ht="16.5" customHeight="1" x14ac:dyDescent="0.3">
      <c r="AB20108" s="1"/>
      <c r="AH20108" s="1"/>
      <c r="AI20108" s="1"/>
      <c r="AJ20108" s="1"/>
      <c r="AK20108" s="1"/>
      <c r="AL20108" s="2"/>
      <c r="AM20108" s="2"/>
      <c r="AN20108" s="22"/>
      <c r="AW20108" s="25"/>
      <c r="BJ20108" s="23"/>
      <c r="BK20108" s="23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</row>
    <row r="20110" spans="28:69" ht="16.5" customHeight="1" x14ac:dyDescent="0.3"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K20110" s="23"/>
      <c r="BQ20110" s="25"/>
    </row>
    <row r="20111" spans="28:69" ht="16.5" customHeight="1" x14ac:dyDescent="0.3">
      <c r="AB20111" s="1"/>
      <c r="AC20111" s="1"/>
      <c r="AH20111" s="1"/>
      <c r="AI20111" s="1"/>
      <c r="AJ20111" s="1"/>
      <c r="AK20111" s="1"/>
      <c r="AL20111" s="2"/>
      <c r="AM20111" s="2"/>
      <c r="AN20111" s="22"/>
      <c r="AQ20111" s="1"/>
      <c r="AW20111" s="25"/>
      <c r="BK20111" s="23"/>
      <c r="BQ20111" s="25"/>
    </row>
    <row r="20112" spans="28:69" ht="16.5" customHeight="1" x14ac:dyDescent="0.3">
      <c r="AB20112" s="1"/>
      <c r="AC20112" s="1"/>
      <c r="AH20112" s="1"/>
      <c r="AI20112" s="1"/>
      <c r="AJ20112" s="1"/>
      <c r="AK20112" s="1"/>
      <c r="AL20112" s="2"/>
      <c r="AM20112" s="2"/>
      <c r="AN20112" s="22"/>
      <c r="AQ20112" s="1"/>
      <c r="AW20112" s="25"/>
      <c r="BK20112" s="23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K20113" s="23"/>
    </row>
    <row r="20114" spans="28:69" ht="16.5" customHeight="1" x14ac:dyDescent="0.3"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H20115" s="1"/>
      <c r="AI20115" s="1"/>
      <c r="AJ20115" s="1"/>
      <c r="AK20115" s="1"/>
      <c r="AL20115" s="2"/>
      <c r="AM20115" s="2"/>
      <c r="AN20115" s="22"/>
      <c r="AW20115" s="25"/>
      <c r="BK20115" s="23"/>
      <c r="BQ20115" s="25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  <c r="BQ20116" s="25"/>
    </row>
    <row r="20117" spans="28:69" ht="16.5" customHeight="1" x14ac:dyDescent="0.3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 x14ac:dyDescent="0.3">
      <c r="AB20118" s="1"/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</row>
    <row r="20119" spans="28:69" ht="16.5" customHeight="1" x14ac:dyDescent="0.3">
      <c r="AB20119" s="1"/>
      <c r="AH20119" s="1"/>
      <c r="AI20119" s="1"/>
      <c r="AJ20119" s="1"/>
      <c r="AK20119" s="1"/>
      <c r="AL20119" s="2"/>
      <c r="AM20119" s="2"/>
      <c r="AN20119" s="22"/>
      <c r="AW20119" s="25"/>
      <c r="BK20119" s="23"/>
      <c r="BQ20119" s="25"/>
    </row>
    <row r="20120" spans="28:69" ht="16.5" customHeight="1" x14ac:dyDescent="0.3">
      <c r="AB20120" s="1"/>
      <c r="AH20120" s="1"/>
      <c r="AI20120" s="1"/>
      <c r="AJ20120" s="1"/>
      <c r="AK20120" s="1"/>
      <c r="AL20120" s="2"/>
      <c r="AM20120" s="2"/>
      <c r="AN20120" s="22"/>
      <c r="AW20120" s="25"/>
      <c r="BK20120" s="23"/>
      <c r="BQ20120" s="25"/>
    </row>
    <row r="20121" spans="28:69" ht="16.5" customHeight="1" x14ac:dyDescent="0.3">
      <c r="AB20121" s="1"/>
      <c r="AH20121" s="1"/>
      <c r="AI20121" s="1"/>
      <c r="AJ20121" s="1"/>
      <c r="AK20121" s="1"/>
      <c r="AL20121" s="2"/>
      <c r="AM20121" s="2"/>
      <c r="AN20121" s="22"/>
      <c r="AW20121" s="25"/>
      <c r="BK20121" s="23"/>
      <c r="BQ20121" s="25"/>
    </row>
    <row r="20122" spans="28:69" ht="16.5" customHeight="1" x14ac:dyDescent="0.3">
      <c r="AH20122" s="1"/>
      <c r="AI20122" s="1"/>
      <c r="AJ20122" s="1"/>
      <c r="AK20122" s="1"/>
      <c r="AL20122" s="2"/>
      <c r="AM20122" s="2"/>
      <c r="AN20122" s="22"/>
      <c r="AW20122" s="25"/>
      <c r="BK20122" s="23"/>
      <c r="BQ20122" s="25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</row>
    <row r="20126" spans="28:69" ht="16.5" customHeight="1" x14ac:dyDescent="0.3"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G20128" s="1"/>
      <c r="AH20128" s="1"/>
      <c r="AI20128" s="1"/>
      <c r="AJ20128" s="1"/>
      <c r="AK20128" s="1"/>
      <c r="AL20128" s="2"/>
      <c r="AM20128" s="2"/>
      <c r="AN20128" s="22"/>
      <c r="AW20128" s="25"/>
      <c r="AX20128" s="3"/>
      <c r="BK20128" s="23"/>
      <c r="BQ20128" s="25"/>
    </row>
    <row r="20129" spans="28:69" ht="16.5" customHeight="1" x14ac:dyDescent="0.3">
      <c r="AG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</row>
    <row r="20130" spans="28:69" ht="16.5" customHeight="1" x14ac:dyDescent="0.3">
      <c r="AG20130" s="1"/>
      <c r="AH20130" s="1"/>
      <c r="AI20130" s="1"/>
      <c r="AJ20130" s="1"/>
      <c r="AK20130" s="1"/>
      <c r="AL20130" s="2"/>
      <c r="AM20130" s="2"/>
      <c r="AN20130" s="22"/>
      <c r="AW20130" s="25"/>
      <c r="AX20130" s="3"/>
      <c r="BK20130" s="23"/>
    </row>
    <row r="20131" spans="28:69" ht="16.5" customHeight="1" x14ac:dyDescent="0.3">
      <c r="AG20131" s="1"/>
      <c r="AH20131" s="1"/>
      <c r="AI20131" s="1"/>
      <c r="AJ20131" s="1"/>
      <c r="AK20131" s="1"/>
      <c r="AL20131" s="2"/>
      <c r="AM20131" s="2"/>
      <c r="AN20131" s="22"/>
      <c r="AW20131" s="25"/>
      <c r="BK20131" s="23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BK20132" s="23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B20136" s="1"/>
      <c r="AG20136" s="1"/>
      <c r="AH20136" s="1"/>
      <c r="AI20136" s="1"/>
      <c r="AJ20136" s="1"/>
      <c r="AK20136" s="1"/>
      <c r="AL20136" s="2"/>
      <c r="AM20136" s="2"/>
      <c r="AN20136" s="22"/>
      <c r="AW20136" s="25"/>
      <c r="AX20136" s="3"/>
      <c r="BK20136" s="23"/>
    </row>
    <row r="20137" spans="28:69" ht="16.5" customHeight="1" x14ac:dyDescent="0.3">
      <c r="AB20137" s="1"/>
      <c r="AC20137" s="1"/>
      <c r="AH20137" s="1"/>
      <c r="AI20137" s="1"/>
      <c r="AJ20137" s="1"/>
      <c r="AK20137" s="1"/>
      <c r="AL20137" s="2"/>
      <c r="AM20137" s="2"/>
      <c r="AN20137" s="22"/>
      <c r="AQ20137" s="1"/>
      <c r="BK20137" s="23"/>
      <c r="BQ20137" s="2"/>
    </row>
    <row r="20138" spans="28:69" ht="16.5" customHeight="1" x14ac:dyDescent="0.3">
      <c r="AB20138" s="1"/>
      <c r="AH20138" s="1"/>
      <c r="AI20138" s="1"/>
      <c r="AJ20138" s="1"/>
      <c r="AK20138" s="1"/>
      <c r="AL20138" s="2"/>
      <c r="AM20138" s="2"/>
      <c r="AN20138" s="22"/>
      <c r="AW20138" s="25"/>
      <c r="AX20138" s="3"/>
      <c r="BK20138" s="23"/>
      <c r="BQ20138" s="2"/>
    </row>
    <row r="20139" spans="28:69" ht="16.5" customHeight="1" x14ac:dyDescent="0.3">
      <c r="AB20139" s="1"/>
      <c r="AC20139" s="1"/>
      <c r="AH20139" s="1"/>
      <c r="AI20139" s="1"/>
      <c r="AJ20139" s="1"/>
      <c r="AK20139" s="1"/>
      <c r="AL20139" s="2"/>
      <c r="AM20139" s="2"/>
      <c r="AN20139" s="22"/>
      <c r="AQ20139" s="1"/>
      <c r="BI20139" s="1"/>
      <c r="BJ20139" s="23"/>
      <c r="BK20139" s="23"/>
      <c r="BQ20139" s="2"/>
    </row>
    <row r="20140" spans="28:69" ht="16.5" customHeight="1" x14ac:dyDescent="0.3">
      <c r="AB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J20140" s="23"/>
      <c r="BK20140" s="23"/>
      <c r="BQ20140" s="2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AW20141" s="25"/>
      <c r="AX20141" s="3"/>
      <c r="BI20141" s="1"/>
      <c r="BJ20141" s="23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K20142" s="23"/>
    </row>
    <row r="20143" spans="28:69" ht="16.5" customHeight="1" x14ac:dyDescent="0.3">
      <c r="AB20143" s="1"/>
      <c r="AH20143" s="1"/>
      <c r="AI20143" s="1"/>
      <c r="AJ20143" s="1"/>
      <c r="AK20143" s="1"/>
      <c r="AL20143" s="2"/>
      <c r="AM20143" s="2"/>
      <c r="AN20143" s="22"/>
      <c r="AW20143" s="25"/>
      <c r="AX20143" s="3"/>
      <c r="BK20143" s="23"/>
    </row>
    <row r="20144" spans="28:69" ht="16.5" customHeight="1" x14ac:dyDescent="0.3">
      <c r="AH20144" s="1"/>
      <c r="AI20144" s="1"/>
      <c r="AJ20144" s="1"/>
      <c r="AK20144" s="1"/>
      <c r="AL20144" s="2"/>
      <c r="AM20144" s="2"/>
      <c r="AN20144" s="22"/>
      <c r="BK20144" s="23"/>
    </row>
    <row r="20145" spans="28:63" ht="16.5" customHeight="1" x14ac:dyDescent="0.3">
      <c r="AH20145" s="1"/>
      <c r="AI20145" s="1"/>
      <c r="AJ20145" s="1"/>
      <c r="AK20145" s="1"/>
      <c r="AL20145" s="2"/>
      <c r="AM20145" s="2"/>
      <c r="AN20145" s="22"/>
      <c r="BK20145" s="23"/>
    </row>
    <row r="20146" spans="28:63" ht="16.5" customHeight="1" x14ac:dyDescent="0.3">
      <c r="AC20146" s="1"/>
      <c r="AH20146" s="1"/>
      <c r="AI20146" s="1"/>
      <c r="AJ20146" s="1"/>
      <c r="AK20146" s="1"/>
      <c r="AL20146" s="2"/>
      <c r="AM20146" s="2"/>
      <c r="AN20146" s="22"/>
      <c r="AQ20146" s="1"/>
      <c r="BK20146" s="23"/>
    </row>
    <row r="20147" spans="28:63" ht="16.5" customHeight="1" x14ac:dyDescent="0.3">
      <c r="AH20147" s="1"/>
      <c r="AI20147" s="1"/>
      <c r="AJ20147" s="1"/>
      <c r="AK20147" s="1"/>
      <c r="AL20147" s="2"/>
      <c r="AM20147" s="2"/>
      <c r="AN20147" s="22"/>
      <c r="BK20147" s="23"/>
    </row>
    <row r="20148" spans="28:63" ht="16.5" customHeight="1" x14ac:dyDescent="0.3">
      <c r="AC20148" s="1"/>
      <c r="AH20148" s="1"/>
      <c r="AI20148" s="1"/>
      <c r="AJ20148" s="1"/>
      <c r="AK20148" s="1"/>
      <c r="AL20148" s="2"/>
      <c r="AM20148" s="2"/>
      <c r="AN20148" s="22"/>
      <c r="AQ20148" s="1"/>
      <c r="BK20148" s="23"/>
    </row>
    <row r="20149" spans="28:63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3" ht="16.5" customHeight="1" x14ac:dyDescent="0.3">
      <c r="AB20150" s="1"/>
      <c r="AH20150" s="1"/>
      <c r="AI20150" s="1"/>
      <c r="AJ20150" s="1"/>
      <c r="AK20150" s="1"/>
      <c r="AL20150" s="2"/>
      <c r="AM20150" s="2"/>
      <c r="AN20150" s="22"/>
      <c r="BK20150" s="23"/>
    </row>
    <row r="20151" spans="28:63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3" ht="16.5" customHeight="1" x14ac:dyDescent="0.3">
      <c r="AB20152" s="1"/>
      <c r="AH20152" s="1"/>
      <c r="AI20152" s="1"/>
      <c r="AJ20152" s="1"/>
      <c r="AK20152" s="1"/>
      <c r="AL20152" s="2"/>
      <c r="AM20152" s="2"/>
      <c r="AN20152" s="22"/>
      <c r="BK20152" s="23"/>
    </row>
    <row r="20153" spans="28:63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3" ht="16.5" customHeight="1" x14ac:dyDescent="0.3">
      <c r="AH20154" s="1"/>
      <c r="AI20154" s="1"/>
      <c r="AJ20154" s="1"/>
      <c r="AK20154" s="1"/>
      <c r="AL20154" s="2"/>
      <c r="AM20154" s="2"/>
      <c r="AN20154" s="22"/>
      <c r="BK20154" s="23"/>
    </row>
    <row r="20155" spans="28:63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3" ht="16.5" customHeight="1" x14ac:dyDescent="0.3">
      <c r="AH20156" s="1"/>
      <c r="AI20156" s="1"/>
      <c r="AJ20156" s="1"/>
      <c r="AK20156" s="1"/>
      <c r="AL20156" s="2"/>
      <c r="AM20156" s="2"/>
      <c r="AN20156" s="22"/>
      <c r="BK20156" s="23"/>
    </row>
    <row r="20157" spans="28:63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3" ht="16.5" customHeight="1" x14ac:dyDescent="0.3">
      <c r="AB20158" s="1"/>
      <c r="AH20158" s="1"/>
      <c r="AI20158" s="1"/>
      <c r="AJ20158" s="1"/>
      <c r="AK20158" s="1"/>
      <c r="AL20158" s="2"/>
      <c r="AM20158" s="2"/>
      <c r="AN20158" s="22"/>
      <c r="BK20158" s="23"/>
    </row>
    <row r="20159" spans="28:63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3" ht="16.5" customHeight="1" x14ac:dyDescent="0.3">
      <c r="AB20160" s="1"/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B20164" s="1"/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B20165" s="1"/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B20166" s="1"/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B20167" s="1"/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B20175" s="1"/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B20176" s="1"/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B20177" s="1"/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B20178" s="1"/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H20181" s="1"/>
      <c r="AI20181" s="1"/>
      <c r="AJ20181" s="1"/>
      <c r="AK20181" s="1"/>
      <c r="AL20181" s="2"/>
      <c r="AM20181" s="2"/>
      <c r="AN20181" s="22"/>
      <c r="BJ20181" s="23"/>
      <c r="BK20181" s="23"/>
    </row>
    <row r="20182" spans="28:63" ht="16.5" customHeight="1" x14ac:dyDescent="0.3">
      <c r="AH20182" s="1"/>
      <c r="AI20182" s="1"/>
      <c r="AJ20182" s="1"/>
      <c r="AK20182" s="1"/>
      <c r="AL20182" s="2"/>
      <c r="AM20182" s="2"/>
      <c r="AN20182" s="22"/>
      <c r="BJ20182" s="23"/>
      <c r="BK20182" s="23"/>
    </row>
    <row r="20183" spans="28:63" ht="16.5" customHeight="1" x14ac:dyDescent="0.3"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B20184" s="1"/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B20186" s="1"/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J20187" s="23"/>
      <c r="BK20187" s="23"/>
    </row>
    <row r="20188" spans="28:63" ht="16.5" customHeight="1" x14ac:dyDescent="0.3">
      <c r="AH20188" s="1"/>
      <c r="AI20188" s="1"/>
      <c r="AJ20188" s="1"/>
      <c r="AK20188" s="1"/>
      <c r="AL20188" s="2"/>
      <c r="AM20188" s="2"/>
      <c r="AN20188" s="22"/>
      <c r="BJ20188" s="23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B20190" s="1"/>
      <c r="AC20190" s="1"/>
      <c r="AH20190" s="1"/>
      <c r="AI20190" s="1"/>
      <c r="AJ20190" s="1"/>
      <c r="AK20190" s="1"/>
      <c r="AL20190" s="2"/>
      <c r="AM20190" s="2"/>
      <c r="AN20190" s="22"/>
      <c r="AQ20190" s="1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K20191" s="23"/>
    </row>
    <row r="20192" spans="28:63" ht="16.5" customHeight="1" x14ac:dyDescent="0.3">
      <c r="AB20192" s="1"/>
      <c r="AC20192" s="1"/>
      <c r="AH20192" s="1"/>
      <c r="AI20192" s="1"/>
      <c r="AJ20192" s="1"/>
      <c r="AK20192" s="1"/>
      <c r="AL20192" s="2"/>
      <c r="AM20192" s="2"/>
      <c r="AN20192" s="22"/>
      <c r="AQ20192" s="1"/>
      <c r="BK20192" s="23"/>
    </row>
    <row r="20193" spans="34:63" ht="16.5" customHeight="1" x14ac:dyDescent="0.3">
      <c r="AH20193" s="1"/>
      <c r="AI20193" s="1"/>
      <c r="AJ20193" s="1"/>
      <c r="AK20193" s="1"/>
      <c r="AL20193" s="2"/>
      <c r="AM20193" s="2"/>
      <c r="AN20193" s="22"/>
      <c r="BK20193" s="23"/>
    </row>
    <row r="20194" spans="34:63" ht="16.5" customHeight="1" x14ac:dyDescent="0.3">
      <c r="AH20194" s="1"/>
      <c r="AI20194" s="1"/>
      <c r="AJ20194" s="1"/>
      <c r="AK20194" s="1"/>
      <c r="AL20194" s="2"/>
      <c r="AM20194" s="2"/>
      <c r="AN20194" s="22"/>
      <c r="BK20194" s="23"/>
    </row>
    <row r="20195" spans="34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34:63" ht="16.5" customHeight="1" x14ac:dyDescent="0.3">
      <c r="AH20196" s="1"/>
      <c r="AI20196" s="1"/>
      <c r="AJ20196" s="1"/>
      <c r="AK20196" s="1"/>
      <c r="AL20196" s="2"/>
      <c r="AM20196" s="2"/>
      <c r="AN20196" s="22"/>
      <c r="BK20196" s="23"/>
    </row>
    <row r="20197" spans="34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34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34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34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34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34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34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34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34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34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34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34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B20215" s="1"/>
      <c r="AH20215" s="1"/>
      <c r="AI20215" s="1"/>
      <c r="AJ20215" s="1"/>
      <c r="AK20215" s="1"/>
      <c r="AL20215" s="2"/>
      <c r="AM20215" s="2"/>
      <c r="AN20215" s="22"/>
      <c r="AW20215" s="25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H20219" s="1"/>
      <c r="AI20219" s="1"/>
      <c r="AJ20219" s="1"/>
      <c r="AK20219" s="1"/>
      <c r="AL20219" s="2"/>
      <c r="AM20219" s="2"/>
      <c r="AN20219" s="22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J20222" s="23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J20223" s="23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8:63" ht="16.5" customHeight="1" x14ac:dyDescent="0.3">
      <c r="AH20225" s="1"/>
      <c r="AI20225" s="1"/>
      <c r="AJ20225" s="1"/>
      <c r="AK20225" s="1"/>
      <c r="AL20225" s="2"/>
      <c r="AM20225" s="2"/>
      <c r="AN20225" s="22"/>
      <c r="BK20225" s="23"/>
    </row>
    <row r="20226" spans="28:63" ht="16.5" customHeight="1" x14ac:dyDescent="0.3">
      <c r="AH20226" s="1"/>
      <c r="AI20226" s="1"/>
      <c r="AJ20226" s="1"/>
      <c r="AK20226" s="1"/>
      <c r="AL20226" s="2"/>
      <c r="AM20226" s="2"/>
      <c r="AN20226" s="22"/>
      <c r="BK20226" s="23"/>
    </row>
    <row r="20227" spans="28:63" ht="16.5" customHeight="1" x14ac:dyDescent="0.3">
      <c r="AH20227" s="1"/>
      <c r="AI20227" s="1"/>
      <c r="AJ20227" s="1"/>
      <c r="AK20227" s="1"/>
      <c r="AL20227" s="2"/>
      <c r="AM20227" s="2"/>
      <c r="AN20227" s="22"/>
      <c r="BK20227" s="23"/>
    </row>
    <row r="20228" spans="28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8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8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8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8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8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8:63" ht="16.5" customHeight="1" x14ac:dyDescent="0.3">
      <c r="AC20234" s="1"/>
      <c r="AH20234" s="1"/>
      <c r="AI20234" s="1"/>
      <c r="AJ20234" s="1"/>
      <c r="AK20234" s="1"/>
      <c r="AL20234" s="2"/>
      <c r="AM20234" s="2"/>
      <c r="AN20234" s="22"/>
      <c r="AQ20234" s="1"/>
      <c r="BK20234" s="23"/>
    </row>
    <row r="20235" spans="28:63" ht="16.5" customHeight="1" x14ac:dyDescent="0.3">
      <c r="AC20235" s="1"/>
      <c r="AH20235" s="1"/>
      <c r="AI20235" s="1"/>
      <c r="AJ20235" s="1"/>
      <c r="AK20235" s="1"/>
      <c r="AL20235" s="2"/>
      <c r="AM20235" s="2"/>
      <c r="AN20235" s="22"/>
      <c r="AQ20235" s="1"/>
      <c r="BK20235" s="23"/>
    </row>
    <row r="20236" spans="28:63" ht="16.5" customHeight="1" x14ac:dyDescent="0.3">
      <c r="AC20236" s="1"/>
      <c r="AH20236" s="1"/>
      <c r="AI20236" s="1"/>
      <c r="AJ20236" s="1"/>
      <c r="AK20236" s="1"/>
      <c r="AL20236" s="2"/>
      <c r="AM20236" s="2"/>
      <c r="AN20236" s="22"/>
      <c r="AQ20236" s="1"/>
      <c r="BI20236" s="1"/>
      <c r="BJ20236" s="23"/>
      <c r="BK20236" s="23"/>
    </row>
    <row r="20237" spans="28:63" ht="16.5" customHeight="1" x14ac:dyDescent="0.3">
      <c r="AC20237" s="1"/>
      <c r="AH20237" s="1"/>
      <c r="AI20237" s="1"/>
      <c r="AJ20237" s="1"/>
      <c r="AK20237" s="1"/>
      <c r="AL20237" s="2"/>
      <c r="AM20237" s="2"/>
      <c r="AN20237" s="22"/>
      <c r="AQ20237" s="1"/>
      <c r="BI20237" s="1"/>
      <c r="BJ20237" s="23"/>
      <c r="BK20237" s="23"/>
    </row>
    <row r="20238" spans="28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I20238" s="1"/>
      <c r="BJ20238" s="23"/>
      <c r="BK20238" s="23"/>
    </row>
    <row r="20239" spans="28:63" ht="16.5" customHeight="1" x14ac:dyDescent="0.3">
      <c r="AB20239" s="1"/>
      <c r="AC20239" s="1"/>
      <c r="AG20239" s="1"/>
      <c r="AH20239" s="1"/>
      <c r="AI20239" s="1"/>
      <c r="AJ20239" s="1"/>
      <c r="AK20239" s="1"/>
      <c r="AL20239" s="2"/>
      <c r="AM20239" s="2"/>
      <c r="AN20239" s="22"/>
      <c r="AQ20239" s="1"/>
      <c r="AW20239" s="25"/>
      <c r="AX20239" s="3"/>
      <c r="BI20239" s="1"/>
      <c r="BJ20239" s="23"/>
      <c r="BK20239" s="23"/>
    </row>
    <row r="20240" spans="28:63" ht="16.5" customHeight="1" x14ac:dyDescent="0.3">
      <c r="AC20240" s="1"/>
      <c r="AG20240" s="1"/>
      <c r="AH20240" s="1"/>
      <c r="AI20240" s="1"/>
      <c r="AJ20240" s="1"/>
      <c r="AK20240" s="1"/>
      <c r="AL20240" s="2"/>
      <c r="AM20240" s="2"/>
      <c r="AN20240" s="22"/>
      <c r="AQ20240" s="1"/>
      <c r="AW20240" s="25"/>
      <c r="BI20240" s="1"/>
      <c r="BJ20240" s="23"/>
      <c r="BK20240" s="23"/>
    </row>
    <row r="20241" spans="28:69" ht="16.5" customHeight="1" x14ac:dyDescent="0.3">
      <c r="AB20241" s="1"/>
      <c r="AC20241" s="1"/>
      <c r="AG20241" s="1"/>
      <c r="AH20241" s="1"/>
      <c r="AI20241" s="1"/>
      <c r="AJ20241" s="1"/>
      <c r="AK20241" s="1"/>
      <c r="AL20241" s="2"/>
      <c r="AM20241" s="2"/>
      <c r="AN20241" s="22"/>
      <c r="AQ20241" s="1"/>
      <c r="AW20241" s="25"/>
      <c r="AX20241" s="3"/>
      <c r="BK20241" s="23"/>
    </row>
    <row r="20242" spans="28:69" ht="16.5" customHeight="1" x14ac:dyDescent="0.3">
      <c r="AC20242" s="1"/>
      <c r="AG20242" s="1"/>
      <c r="AH20242" s="1"/>
      <c r="AI20242" s="1"/>
      <c r="AJ20242" s="1"/>
      <c r="AK20242" s="1"/>
      <c r="AL20242" s="2"/>
      <c r="AM20242" s="2"/>
      <c r="AN20242" s="22"/>
      <c r="AQ20242" s="1"/>
      <c r="AW20242" s="25"/>
      <c r="BI20242" s="1"/>
      <c r="BJ20242" s="23"/>
      <c r="BK20242" s="23"/>
    </row>
    <row r="20243" spans="28:69" ht="16.5" customHeight="1" x14ac:dyDescent="0.3"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BI20243" s="1"/>
      <c r="BJ20243" s="2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AX20244" s="3"/>
      <c r="BI20244" s="1"/>
      <c r="BJ20244" s="23"/>
      <c r="BK20244" s="23"/>
    </row>
    <row r="20245" spans="28:69" ht="16.5" customHeight="1" x14ac:dyDescent="0.3"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B20247" s="1"/>
      <c r="AG20247" s="1"/>
      <c r="AH20247" s="1"/>
      <c r="AI20247" s="1"/>
      <c r="AJ20247" s="1"/>
      <c r="AK20247" s="1"/>
      <c r="AL20247" s="2"/>
      <c r="AM20247" s="2"/>
      <c r="AN20247" s="22"/>
      <c r="AW20247" s="25"/>
      <c r="AX20247" s="3"/>
      <c r="BK20247" s="23"/>
    </row>
    <row r="20248" spans="28:69" ht="16.5" customHeight="1" x14ac:dyDescent="0.3">
      <c r="AB20248" s="1"/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BI20248" s="1"/>
      <c r="BJ20248" s="23"/>
      <c r="BK20248" s="23"/>
      <c r="BQ20248" s="2"/>
    </row>
    <row r="20249" spans="28:69" ht="16.5" customHeight="1" x14ac:dyDescent="0.3">
      <c r="AB20249" s="1"/>
      <c r="AG20249" s="1"/>
      <c r="AH20249" s="1"/>
      <c r="AI20249" s="1"/>
      <c r="AJ20249" s="1"/>
      <c r="AK20249" s="1"/>
      <c r="AL20249" s="2"/>
      <c r="AM20249" s="2"/>
      <c r="AN20249" s="22"/>
      <c r="AW20249" s="25"/>
      <c r="BJ20249" s="23"/>
      <c r="BK20249" s="23"/>
      <c r="BQ20249" s="2"/>
    </row>
    <row r="20250" spans="28:69" ht="16.5" customHeight="1" x14ac:dyDescent="0.3">
      <c r="AB20250" s="1"/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  <c r="BQ20250" s="2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AX20251" s="3"/>
      <c r="BJ20251" s="23"/>
      <c r="BK20251" s="23"/>
    </row>
    <row r="20252" spans="28:69" ht="16.5" customHeight="1" x14ac:dyDescent="0.3">
      <c r="AB20252" s="1"/>
      <c r="AG20252" s="1"/>
      <c r="AH20252" s="1"/>
      <c r="AI20252" s="1"/>
      <c r="AJ20252" s="1"/>
      <c r="AK20252" s="1"/>
      <c r="AL20252" s="2"/>
      <c r="AM20252" s="2"/>
      <c r="AN20252" s="22"/>
      <c r="AW20252" s="25"/>
      <c r="AX20252" s="3"/>
      <c r="BK20252" s="23"/>
    </row>
    <row r="20253" spans="28:69" ht="16.5" customHeight="1" x14ac:dyDescent="0.3">
      <c r="AB20253" s="1"/>
      <c r="AC20253" s="1"/>
      <c r="AG20253" s="1"/>
      <c r="AH20253" s="1"/>
      <c r="AI20253" s="1"/>
      <c r="AJ20253" s="1"/>
      <c r="AK20253" s="1"/>
      <c r="AL20253" s="2"/>
      <c r="AM20253" s="2"/>
      <c r="AN20253" s="22"/>
      <c r="AQ20253" s="1"/>
      <c r="AW20253" s="25"/>
      <c r="BI20253" s="1"/>
      <c r="BJ20253" s="23"/>
      <c r="BK20253" s="23"/>
      <c r="BQ20253" s="2"/>
    </row>
    <row r="20254" spans="28:69" ht="16.5" customHeight="1" x14ac:dyDescent="0.3">
      <c r="AB20254" s="1"/>
      <c r="AG20254" s="1"/>
      <c r="AH20254" s="1"/>
      <c r="AI20254" s="1"/>
      <c r="AJ20254" s="1"/>
      <c r="AK20254" s="1"/>
      <c r="AL20254" s="2"/>
      <c r="AM20254" s="2"/>
      <c r="AN20254" s="22"/>
      <c r="AW20254" s="25"/>
      <c r="BJ20254" s="23"/>
      <c r="BK20254" s="23"/>
      <c r="BQ20254" s="2"/>
    </row>
    <row r="20255" spans="28:69" ht="16.5" customHeight="1" x14ac:dyDescent="0.3">
      <c r="AB20255" s="1"/>
      <c r="AC20255" s="1"/>
      <c r="AG20255" s="1"/>
      <c r="AH20255" s="1"/>
      <c r="AI20255" s="1"/>
      <c r="AJ20255" s="1"/>
      <c r="AK20255" s="1"/>
      <c r="AL20255" s="2"/>
      <c r="AM20255" s="2"/>
      <c r="AN20255" s="22"/>
      <c r="AQ20255" s="1"/>
      <c r="AW20255" s="25"/>
      <c r="AX20255" s="3"/>
      <c r="BI20255" s="1"/>
      <c r="BJ20255" s="23"/>
      <c r="BK20255" s="23"/>
      <c r="BQ20255" s="2"/>
    </row>
    <row r="20256" spans="28:69" ht="16.5" customHeight="1" x14ac:dyDescent="0.3">
      <c r="AB20256" s="1"/>
      <c r="AC20256" s="1"/>
      <c r="AG20256" s="1"/>
      <c r="AH20256" s="1"/>
      <c r="AI20256" s="1"/>
      <c r="AJ20256" s="1"/>
      <c r="AK20256" s="1"/>
      <c r="AL20256" s="2"/>
      <c r="AM20256" s="2"/>
      <c r="AN20256" s="22"/>
      <c r="AQ20256" s="1"/>
      <c r="AW20256" s="25"/>
      <c r="AX20256" s="3"/>
      <c r="BI20256" s="1"/>
      <c r="BJ20256" s="23"/>
      <c r="BK20256" s="23"/>
      <c r="BQ20256" s="2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AX20257" s="3"/>
      <c r="BI20257" s="1"/>
      <c r="BJ20257" s="23"/>
      <c r="BK20257" s="23"/>
      <c r="BQ20257" s="2"/>
    </row>
    <row r="20258" spans="28:69" ht="16.5" customHeight="1" x14ac:dyDescent="0.3">
      <c r="AB20258" s="1"/>
      <c r="AC20258" s="1"/>
      <c r="AH20258" s="1"/>
      <c r="AI20258" s="1"/>
      <c r="AJ20258" s="1"/>
      <c r="AK20258" s="1"/>
      <c r="AL20258" s="2"/>
      <c r="AM20258" s="2"/>
      <c r="AN20258" s="22"/>
      <c r="AQ20258" s="1"/>
      <c r="BI20258" s="1"/>
      <c r="BJ20258" s="23"/>
      <c r="BK20258" s="23"/>
      <c r="BQ20258" s="2"/>
    </row>
    <row r="20259" spans="28:69" ht="16.5" customHeight="1" x14ac:dyDescent="0.3">
      <c r="AB20259" s="1"/>
      <c r="AH20259" s="1"/>
      <c r="AI20259" s="1"/>
      <c r="AJ20259" s="1"/>
      <c r="AK20259" s="1"/>
      <c r="AL20259" s="2"/>
      <c r="AM20259" s="2"/>
      <c r="AN20259" s="22"/>
      <c r="AW20259" s="25"/>
      <c r="AX20259" s="3"/>
      <c r="BJ20259" s="23"/>
      <c r="BK20259" s="23"/>
    </row>
    <row r="20260" spans="28:69" ht="16.5" customHeight="1" x14ac:dyDescent="0.3">
      <c r="AB20260" s="1"/>
      <c r="AC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H20261" s="1"/>
      <c r="AI20261" s="1"/>
      <c r="AJ20261" s="1"/>
      <c r="AK20261" s="1"/>
      <c r="AL20261" s="2"/>
      <c r="AM20261" s="2"/>
      <c r="AN20261" s="22"/>
      <c r="BJ20261" s="23"/>
      <c r="BK20261" s="23"/>
      <c r="BQ20261" s="2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AW20263" s="25"/>
      <c r="AX20263" s="3"/>
      <c r="BJ20263" s="23"/>
      <c r="BK20263" s="23"/>
    </row>
    <row r="20264" spans="28:69" ht="16.5" customHeight="1" x14ac:dyDescent="0.3">
      <c r="AB20264" s="1"/>
      <c r="AH20264" s="1"/>
      <c r="AI20264" s="1"/>
      <c r="AJ20264" s="1"/>
      <c r="AK20264" s="1"/>
      <c r="AL20264" s="2"/>
      <c r="AM20264" s="2"/>
      <c r="AN20264" s="22"/>
      <c r="AW20264" s="25"/>
      <c r="AX20264" s="3"/>
      <c r="BJ20264" s="23"/>
      <c r="BK20264" s="23"/>
    </row>
    <row r="20265" spans="28:69" ht="16.5" customHeight="1" x14ac:dyDescent="0.3">
      <c r="AC20265" s="1"/>
      <c r="AH20265" s="1"/>
      <c r="AI20265" s="1"/>
      <c r="AJ20265" s="1"/>
      <c r="AK20265" s="1"/>
      <c r="AL20265" s="2"/>
      <c r="AM20265" s="2"/>
      <c r="AN20265" s="22"/>
      <c r="AQ20265" s="1"/>
      <c r="BI20265" s="1"/>
      <c r="BJ20265" s="23"/>
      <c r="BK20265" s="23"/>
    </row>
    <row r="20266" spans="28:69" ht="16.5" customHeight="1" x14ac:dyDescent="0.3">
      <c r="AB20266" s="1"/>
      <c r="AH20266" s="1"/>
      <c r="AI20266" s="1"/>
      <c r="AJ20266" s="1"/>
      <c r="AK20266" s="1"/>
      <c r="AL20266" s="2"/>
      <c r="AM20266" s="2"/>
      <c r="AN20266" s="22"/>
      <c r="BJ20266" s="23"/>
      <c r="BK20266" s="23"/>
    </row>
    <row r="20267" spans="28:69" ht="16.5" customHeight="1" x14ac:dyDescent="0.3">
      <c r="AH20267" s="1"/>
      <c r="AI20267" s="1"/>
      <c r="AJ20267" s="1"/>
      <c r="AK20267" s="1"/>
      <c r="AL20267" s="2"/>
      <c r="AM20267" s="2"/>
      <c r="AN20267" s="22"/>
      <c r="BJ20267" s="23"/>
      <c r="BK20267" s="23"/>
    </row>
    <row r="20268" spans="28:69" ht="16.5" customHeight="1" x14ac:dyDescent="0.3">
      <c r="AH20268" s="1"/>
      <c r="AI20268" s="1"/>
      <c r="AJ20268" s="1"/>
      <c r="AK20268" s="1"/>
      <c r="AL20268" s="2"/>
      <c r="AM20268" s="2"/>
      <c r="AN20268" s="22"/>
      <c r="BJ20268" s="23"/>
      <c r="BK20268" s="23"/>
    </row>
    <row r="20269" spans="28:69" ht="16.5" customHeight="1" x14ac:dyDescent="0.3">
      <c r="AB20269" s="1"/>
      <c r="AC20269" s="1"/>
      <c r="AH20269" s="1"/>
      <c r="AI20269" s="1"/>
      <c r="AJ20269" s="1"/>
      <c r="AK20269" s="1"/>
      <c r="AL20269" s="2"/>
      <c r="AM20269" s="2"/>
      <c r="AN20269" s="22"/>
      <c r="AQ20269" s="1"/>
      <c r="BI20269" s="1"/>
      <c r="BJ20269" s="23"/>
      <c r="BK20269" s="23"/>
    </row>
    <row r="20270" spans="28:69" ht="16.5" customHeight="1" x14ac:dyDescent="0.3"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B20273" s="1"/>
      <c r="AH20273" s="1"/>
      <c r="AI20273" s="1"/>
      <c r="AJ20273" s="1"/>
      <c r="AK20273" s="1"/>
      <c r="AL20273" s="2"/>
      <c r="AM20273" s="2"/>
      <c r="AN20273" s="22"/>
      <c r="BJ20273" s="23"/>
      <c r="BK20273" s="23"/>
    </row>
    <row r="20274" spans="28:63" ht="16.5" customHeight="1" x14ac:dyDescent="0.3">
      <c r="AB20274" s="1"/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B20275" s="1"/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B20276" s="1"/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B20283" s="1"/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B20286" s="1"/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B20293" s="1"/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B20294" s="1"/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B20301" s="1"/>
      <c r="AC20301" s="1"/>
      <c r="AH20301" s="1"/>
      <c r="AI20301" s="1"/>
      <c r="AJ20301" s="1"/>
      <c r="AK20301" s="1"/>
      <c r="AL20301" s="2"/>
      <c r="AM20301" s="2"/>
      <c r="AN20301" s="22"/>
      <c r="AQ20301" s="1"/>
      <c r="BI20301" s="1"/>
      <c r="BJ20301" s="23"/>
      <c r="BK20301" s="23"/>
    </row>
    <row r="20302" spans="28:63" ht="16.5" customHeight="1" x14ac:dyDescent="0.3"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H20305" s="1"/>
      <c r="AI20305" s="1"/>
      <c r="AJ20305" s="1"/>
      <c r="AK20305" s="1"/>
      <c r="AL20305" s="2"/>
      <c r="AM20305" s="2"/>
      <c r="AN20305" s="22"/>
      <c r="BJ20305" s="23"/>
      <c r="BK20305" s="23"/>
    </row>
    <row r="20306" spans="28:63" ht="16.5" customHeight="1" x14ac:dyDescent="0.3">
      <c r="AB20306" s="1"/>
      <c r="AC20306" s="1"/>
      <c r="AH20306" s="1"/>
      <c r="AI20306" s="1"/>
      <c r="AJ20306" s="1"/>
      <c r="AK20306" s="1"/>
      <c r="AL20306" s="2"/>
      <c r="AM20306" s="2"/>
      <c r="AN20306" s="22"/>
      <c r="AQ20306" s="1"/>
      <c r="BI20306" s="1"/>
      <c r="BJ20306" s="23"/>
      <c r="BK20306" s="23"/>
    </row>
    <row r="20307" spans="28:63" ht="16.5" customHeight="1" x14ac:dyDescent="0.3">
      <c r="AB20307" s="1"/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B20309" s="1"/>
      <c r="AC20309" s="1"/>
      <c r="AH20309" s="1"/>
      <c r="AI20309" s="1"/>
      <c r="AJ20309" s="1"/>
      <c r="AK20309" s="1"/>
      <c r="AL20309" s="2"/>
      <c r="AM20309" s="2"/>
      <c r="AN20309" s="22"/>
      <c r="AQ20309" s="1"/>
      <c r="BI20309" s="1"/>
      <c r="BJ20309" s="23"/>
      <c r="BK20309" s="23"/>
    </row>
    <row r="20310" spans="28:63" ht="16.5" customHeight="1" x14ac:dyDescent="0.3">
      <c r="AH20310" s="1"/>
      <c r="AI20310" s="1"/>
      <c r="AJ20310" s="1"/>
      <c r="AK20310" s="1"/>
      <c r="AL20310" s="2"/>
      <c r="AM20310" s="2"/>
      <c r="AN20310" s="22"/>
      <c r="BJ20310" s="23"/>
      <c r="BK20310" s="23"/>
    </row>
    <row r="20311" spans="28:63" ht="16.5" customHeight="1" x14ac:dyDescent="0.3"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B20313" s="1"/>
      <c r="AC20313" s="1"/>
      <c r="AH20313" s="1"/>
      <c r="AI20313" s="1"/>
      <c r="AJ20313" s="1"/>
      <c r="AK20313" s="1"/>
      <c r="AL20313" s="2"/>
      <c r="AM20313" s="2"/>
      <c r="AN20313" s="22"/>
      <c r="AQ20313" s="1"/>
      <c r="BI20313" s="1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H20317" s="1"/>
      <c r="AI20317" s="1"/>
      <c r="AJ20317" s="1"/>
      <c r="AK20317" s="1"/>
      <c r="AL20317" s="2"/>
      <c r="AM20317" s="2"/>
      <c r="AN20317" s="22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8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8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8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8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8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8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8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8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8:63" ht="16.5" customHeight="1" x14ac:dyDescent="0.3">
      <c r="AC20345" s="1"/>
      <c r="AH20345" s="1"/>
      <c r="AI20345" s="1"/>
      <c r="AJ20345" s="1"/>
      <c r="AK20345" s="1"/>
      <c r="AL20345" s="2"/>
      <c r="AM20345" s="2"/>
      <c r="AN20345" s="22"/>
      <c r="AQ20345" s="1"/>
      <c r="BI20345" s="1"/>
      <c r="BJ20345" s="23"/>
      <c r="BK20345" s="23"/>
    </row>
    <row r="20346" spans="28:63" ht="16.5" customHeight="1" x14ac:dyDescent="0.3">
      <c r="AC20346" s="1"/>
      <c r="AH20346" s="1"/>
      <c r="AI20346" s="1"/>
      <c r="AJ20346" s="1"/>
      <c r="AK20346" s="1"/>
      <c r="AL20346" s="2"/>
      <c r="AM20346" s="2"/>
      <c r="AN20346" s="22"/>
      <c r="AQ20346" s="1"/>
      <c r="BI20346" s="1"/>
      <c r="BJ20346" s="23"/>
      <c r="BK20346" s="23"/>
    </row>
    <row r="20347" spans="28:63" ht="16.5" customHeight="1" x14ac:dyDescent="0.3">
      <c r="AC20347" s="1"/>
      <c r="AH20347" s="1"/>
      <c r="AI20347" s="1"/>
      <c r="AJ20347" s="1"/>
      <c r="AK20347" s="1"/>
      <c r="AL20347" s="2"/>
      <c r="AM20347" s="2"/>
      <c r="AN20347" s="22"/>
      <c r="AQ20347" s="1"/>
      <c r="BI20347" s="1"/>
      <c r="BJ20347" s="23"/>
      <c r="BK20347" s="23"/>
    </row>
    <row r="20348" spans="28:63" ht="16.5" customHeight="1" x14ac:dyDescent="0.3">
      <c r="AC20348" s="1"/>
      <c r="AH20348" s="1"/>
      <c r="AI20348" s="1"/>
      <c r="AJ20348" s="1"/>
      <c r="AK20348" s="1"/>
      <c r="AL20348" s="2"/>
      <c r="AM20348" s="2"/>
      <c r="AN20348" s="22"/>
      <c r="AQ20348" s="1"/>
      <c r="BI20348" s="1"/>
      <c r="BJ20348" s="23"/>
      <c r="BK20348" s="23"/>
    </row>
    <row r="20349" spans="28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8:63" ht="16.5" customHeight="1" x14ac:dyDescent="0.3">
      <c r="AB20350" s="1"/>
      <c r="AC20350" s="1"/>
      <c r="AH20350" s="1"/>
      <c r="AI20350" s="1"/>
      <c r="AJ20350" s="1"/>
      <c r="AK20350" s="1"/>
      <c r="AL20350" s="2"/>
      <c r="AM20350" s="2"/>
      <c r="AN20350" s="22"/>
      <c r="AQ20350" s="1"/>
      <c r="AW20350" s="25"/>
      <c r="AX20350" s="3"/>
      <c r="BI20350" s="1"/>
      <c r="BJ20350" s="23"/>
      <c r="BK20350" s="23"/>
    </row>
    <row r="20351" spans="28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8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C20354" s="1"/>
      <c r="AH20354" s="1"/>
      <c r="AI20354" s="1"/>
      <c r="AJ20354" s="1"/>
      <c r="AK20354" s="1"/>
      <c r="AL20354" s="2"/>
      <c r="AM20354" s="2"/>
      <c r="AN20354" s="22"/>
      <c r="AQ20354" s="1"/>
      <c r="BI20354" s="1"/>
      <c r="BJ20354" s="23"/>
      <c r="BK20354" s="23"/>
    </row>
    <row r="20355" spans="28:63" ht="16.5" customHeight="1" x14ac:dyDescent="0.3">
      <c r="AB20355" s="1"/>
      <c r="AC20355" s="1"/>
      <c r="AH20355" s="1"/>
      <c r="AI20355" s="1"/>
      <c r="AJ20355" s="1"/>
      <c r="AK20355" s="1"/>
      <c r="AL20355" s="2"/>
      <c r="AM20355" s="2"/>
      <c r="AN20355" s="22"/>
      <c r="AQ20355" s="1"/>
      <c r="AW20355" s="25"/>
      <c r="AX20355" s="3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B20358" s="1"/>
      <c r="AC20358" s="1"/>
      <c r="AH20358" s="1"/>
      <c r="AI20358" s="1"/>
      <c r="AJ20358" s="1"/>
      <c r="AK20358" s="1"/>
      <c r="AL20358" s="2"/>
      <c r="AM20358" s="2"/>
      <c r="AN20358" s="22"/>
      <c r="AQ20358" s="1"/>
      <c r="AW20358" s="25"/>
      <c r="AX20358" s="3"/>
      <c r="BI20358" s="1"/>
      <c r="BJ20358" s="23"/>
      <c r="BK20358" s="23"/>
    </row>
    <row r="20359" spans="28:63" ht="16.5" customHeight="1" x14ac:dyDescent="0.3">
      <c r="AC20359" s="1"/>
      <c r="AH20359" s="1"/>
      <c r="AI20359" s="1"/>
      <c r="AJ20359" s="1"/>
      <c r="AK20359" s="1"/>
      <c r="AL20359" s="2"/>
      <c r="AM20359" s="2"/>
      <c r="AN20359" s="22"/>
      <c r="AQ20359" s="1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B20362" s="1"/>
      <c r="AC20362" s="1"/>
      <c r="AH20362" s="1"/>
      <c r="AI20362" s="1"/>
      <c r="AJ20362" s="1"/>
      <c r="AK20362" s="1"/>
      <c r="AL20362" s="2"/>
      <c r="AM20362" s="2"/>
      <c r="AN20362" s="22"/>
      <c r="AQ20362" s="1"/>
      <c r="AW20362" s="25"/>
      <c r="AX20362" s="3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C20366" s="1"/>
      <c r="AH20366" s="1"/>
      <c r="AI20366" s="1"/>
      <c r="AJ20366" s="1"/>
      <c r="AK20366" s="1"/>
      <c r="AL20366" s="2"/>
      <c r="AM20366" s="2"/>
      <c r="AN20366" s="22"/>
      <c r="AQ20366" s="1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H20368" s="1"/>
      <c r="AI20368" s="1"/>
      <c r="AJ20368" s="1"/>
      <c r="AK20368" s="1"/>
      <c r="AL20368" s="2"/>
      <c r="AM20368" s="2"/>
      <c r="AN20368" s="22"/>
      <c r="BJ20368" s="23"/>
      <c r="BK20368" s="23"/>
    </row>
    <row r="20369" spans="34:63" ht="16.5" customHeight="1" x14ac:dyDescent="0.3">
      <c r="AH20369" s="1"/>
      <c r="AI20369" s="1"/>
      <c r="AJ20369" s="1"/>
      <c r="AK20369" s="1"/>
      <c r="AL20369" s="2"/>
      <c r="AM20369" s="2"/>
      <c r="AN20369" s="22"/>
      <c r="BJ20369" s="23"/>
      <c r="BK20369" s="23"/>
    </row>
    <row r="20370" spans="34:63" ht="16.5" customHeight="1" x14ac:dyDescent="0.3">
      <c r="AH20370" s="1"/>
      <c r="AI20370" s="1"/>
      <c r="AJ20370" s="1"/>
      <c r="AK20370" s="1"/>
      <c r="AL20370" s="2"/>
      <c r="AM20370" s="2"/>
      <c r="AN20370" s="22"/>
      <c r="BJ20370" s="23"/>
      <c r="BK20370" s="23"/>
    </row>
    <row r="20371" spans="34:63" ht="16.5" customHeight="1" x14ac:dyDescent="0.3">
      <c r="AH20371" s="1"/>
      <c r="AI20371" s="1"/>
      <c r="AJ20371" s="1"/>
      <c r="AK20371" s="1"/>
      <c r="AL20371" s="2"/>
      <c r="AM20371" s="2"/>
      <c r="AN20371" s="22"/>
      <c r="BK20371" s="23"/>
    </row>
    <row r="20372" spans="34:63" ht="16.5" customHeight="1" x14ac:dyDescent="0.3">
      <c r="AH20372" s="1"/>
      <c r="AI20372" s="1"/>
      <c r="AJ20372" s="1"/>
      <c r="AK20372" s="1"/>
      <c r="AL20372" s="2"/>
      <c r="AM20372" s="2"/>
      <c r="AN20372" s="22"/>
      <c r="BK20372" s="23"/>
    </row>
    <row r="20373" spans="34:63" ht="16.5" customHeight="1" x14ac:dyDescent="0.3">
      <c r="AH20373" s="1"/>
      <c r="AI20373" s="1"/>
      <c r="AJ20373" s="1"/>
      <c r="AK20373" s="1"/>
      <c r="AL20373" s="2"/>
      <c r="AM20373" s="2"/>
      <c r="AN20373" s="22"/>
      <c r="BK20373" s="23"/>
    </row>
    <row r="20374" spans="34:63" ht="16.5" customHeight="1" x14ac:dyDescent="0.3">
      <c r="AH20374" s="1"/>
      <c r="AI20374" s="1"/>
      <c r="AJ20374" s="1"/>
      <c r="AK20374" s="1"/>
      <c r="AL20374" s="2"/>
      <c r="AM20374" s="2"/>
      <c r="AN20374" s="22"/>
      <c r="BK20374" s="23"/>
    </row>
    <row r="20375" spans="34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34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34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34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34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34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34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34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34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34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A20568" s="1"/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B20644" s="1"/>
      <c r="AH20644" s="1"/>
      <c r="AI20644" s="1"/>
      <c r="AJ20644" s="1"/>
      <c r="AK20644" s="1"/>
      <c r="AL20644" s="2"/>
      <c r="AM20644" s="2"/>
      <c r="AN20644" s="22"/>
      <c r="AW20644" s="25"/>
      <c r="BK20644" s="23"/>
    </row>
    <row r="20645" spans="28:63" ht="16.5" customHeight="1" x14ac:dyDescent="0.3">
      <c r="AB20645" s="1"/>
      <c r="AH20645" s="1"/>
      <c r="AI20645" s="1"/>
      <c r="AJ20645" s="1"/>
      <c r="AK20645" s="1"/>
      <c r="AL20645" s="2"/>
      <c r="AM20645" s="2"/>
      <c r="AN20645" s="22"/>
      <c r="AW20645" s="25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 x14ac:dyDescent="0.3">
      <c r="AH20648" s="1"/>
      <c r="AI20648" s="1"/>
      <c r="AJ20648" s="1"/>
      <c r="AK20648" s="1"/>
      <c r="AL20648" s="2"/>
      <c r="AM20648" s="2"/>
      <c r="AN20648" s="22"/>
      <c r="BK20648" s="23"/>
    </row>
    <row r="20649" spans="28:63" ht="16.5" customHeight="1" x14ac:dyDescent="0.3">
      <c r="AH20649" s="1"/>
      <c r="AI20649" s="1"/>
      <c r="AJ20649" s="1"/>
      <c r="AK20649" s="1"/>
      <c r="AL20649" s="2"/>
      <c r="AM20649" s="2"/>
      <c r="AN20649" s="22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B20659" s="1"/>
      <c r="AH20659" s="1"/>
      <c r="AI20659" s="1"/>
      <c r="AJ20659" s="1"/>
      <c r="AK20659" s="1"/>
      <c r="AL20659" s="2"/>
      <c r="AM20659" s="2"/>
      <c r="AN20659" s="22"/>
      <c r="AW20659" s="25"/>
      <c r="AX20659" s="2"/>
      <c r="BK20659" s="23"/>
      <c r="BQ20659" s="25"/>
    </row>
    <row r="20660" spans="28:69" ht="16.5" customHeight="1" x14ac:dyDescent="0.3">
      <c r="AB20660" s="1"/>
      <c r="AH20660" s="1"/>
      <c r="AI20660" s="1"/>
      <c r="AJ20660" s="1"/>
      <c r="AK20660" s="1"/>
      <c r="AL20660" s="2"/>
      <c r="AM20660" s="2"/>
      <c r="AN20660" s="22"/>
      <c r="AW20660" s="25"/>
      <c r="AX20660" s="2"/>
      <c r="BK20660" s="23"/>
    </row>
    <row r="20661" spans="28:69" ht="16.5" customHeight="1" x14ac:dyDescent="0.3">
      <c r="AB20661" s="1"/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B20662" s="1"/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 x14ac:dyDescent="0.3">
      <c r="AH20663" s="1"/>
      <c r="AI20663" s="1"/>
      <c r="AJ20663" s="1"/>
      <c r="AK20663" s="1"/>
      <c r="AL20663" s="2"/>
      <c r="AM20663" s="2"/>
      <c r="AN20663" s="22"/>
      <c r="BK20663" s="23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B20667" s="1"/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H20669" s="1"/>
      <c r="AI20669" s="1"/>
      <c r="AJ20669" s="1"/>
      <c r="AK20669" s="1"/>
      <c r="AL20669" s="2"/>
      <c r="AM20669" s="2"/>
      <c r="AN20669" s="22"/>
      <c r="AW20669" s="25"/>
      <c r="BK20669" s="23"/>
    </row>
    <row r="20670" spans="28:69" ht="16.5" customHeight="1" x14ac:dyDescent="0.3"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B20698" s="1"/>
      <c r="AH20698" s="1"/>
      <c r="AI20698" s="1"/>
      <c r="AJ20698" s="1"/>
      <c r="AK20698" s="1"/>
      <c r="AL20698" s="2"/>
      <c r="AM20698" s="2"/>
      <c r="AN20698" s="22"/>
      <c r="AW20698" s="25"/>
      <c r="BK20698" s="23"/>
    </row>
    <row r="20699" spans="28:63" ht="16.5" customHeight="1" x14ac:dyDescent="0.3">
      <c r="AB20699" s="1"/>
      <c r="AH20699" s="1"/>
      <c r="AI20699" s="1"/>
      <c r="AJ20699" s="1"/>
      <c r="AK20699" s="1"/>
      <c r="AL20699" s="2"/>
      <c r="AM20699" s="2"/>
      <c r="AN20699" s="22"/>
      <c r="AW20699" s="25"/>
      <c r="BK20699" s="23"/>
    </row>
    <row r="20700" spans="28:63" ht="16.5" customHeight="1" x14ac:dyDescent="0.3">
      <c r="AB20700" s="1"/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B20701" s="1"/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H20708" s="1"/>
      <c r="AI20708" s="1"/>
      <c r="AJ20708" s="1"/>
      <c r="AK20708" s="1"/>
      <c r="AL20708" s="2"/>
      <c r="AM20708" s="2"/>
      <c r="AN20708" s="22"/>
      <c r="AW20708" s="25"/>
      <c r="BK20708" s="23"/>
    </row>
    <row r="20709" spans="28:63" ht="16.5" customHeight="1" x14ac:dyDescent="0.3">
      <c r="AH20709" s="1"/>
      <c r="AI20709" s="1"/>
      <c r="AJ20709" s="1"/>
      <c r="AK20709" s="1"/>
      <c r="AL20709" s="2"/>
      <c r="AM20709" s="2"/>
      <c r="AN20709" s="22"/>
      <c r="AW20709" s="25"/>
      <c r="BK20709" s="23"/>
    </row>
    <row r="20710" spans="28:63" ht="16.5" customHeight="1" x14ac:dyDescent="0.3">
      <c r="AH20710" s="1"/>
      <c r="AI20710" s="1"/>
      <c r="AK20710" s="1"/>
      <c r="AL20710" s="2"/>
      <c r="AN20710" s="22"/>
      <c r="AW20710" s="25"/>
      <c r="BK20710" s="23"/>
    </row>
    <row r="20711" spans="28:63" ht="16.5" customHeight="1" x14ac:dyDescent="0.3">
      <c r="AH20711" s="1"/>
      <c r="AI20711" s="1"/>
      <c r="AJ20711" s="1"/>
      <c r="AK20711" s="1"/>
      <c r="AL20711" s="2"/>
      <c r="AM20711" s="2"/>
      <c r="AN20711" s="22"/>
      <c r="AW20711" s="25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J20714" s="1"/>
      <c r="AK20714" s="1"/>
      <c r="AL20714" s="2"/>
      <c r="AM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BK20715" s="23"/>
    </row>
    <row r="20716" spans="28:63" ht="16.5" customHeight="1" x14ac:dyDescent="0.3">
      <c r="AB20716" s="1"/>
      <c r="AH20716" s="1"/>
      <c r="AI20716" s="1"/>
      <c r="AJ20716" s="1"/>
      <c r="AK20716" s="1"/>
      <c r="AL20716" s="2"/>
      <c r="AM20716" s="2"/>
      <c r="AN20716" s="22"/>
      <c r="BK20716" s="23"/>
    </row>
    <row r="20717" spans="28:63" ht="16.5" customHeight="1" x14ac:dyDescent="0.3">
      <c r="AB20717" s="1"/>
      <c r="AH20717" s="1"/>
      <c r="AI20717" s="1"/>
      <c r="AJ20717" s="1"/>
      <c r="AK20717" s="1"/>
      <c r="AL20717" s="2"/>
      <c r="AM20717" s="2"/>
      <c r="AN20717" s="22"/>
      <c r="BK20717" s="23"/>
    </row>
    <row r="20718" spans="28:63" ht="16.5" customHeight="1" x14ac:dyDescent="0.3">
      <c r="AB20718" s="1"/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 x14ac:dyDescent="0.3">
      <c r="AB20719" s="1"/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H20720" s="1"/>
      <c r="AI20720" s="1"/>
      <c r="AJ20720" s="1"/>
      <c r="AK20720" s="1"/>
      <c r="AL20720" s="2"/>
      <c r="AM20720" s="2"/>
      <c r="AN20720" s="22"/>
      <c r="AW20720" s="25"/>
      <c r="BK20720" s="23"/>
    </row>
    <row r="20721" spans="28:63" ht="16.5" customHeight="1" x14ac:dyDescent="0.3">
      <c r="AH20721" s="1"/>
      <c r="AI20721" s="1"/>
      <c r="AJ20721" s="1"/>
      <c r="AK20721" s="1"/>
      <c r="AL20721" s="2"/>
      <c r="AM20721" s="2"/>
      <c r="AN20721" s="22"/>
      <c r="AW20721" s="25"/>
      <c r="BK20721" s="23"/>
    </row>
    <row r="20722" spans="28:63" ht="16.5" customHeight="1" x14ac:dyDescent="0.3"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B20723" s="1"/>
      <c r="AH20723" s="1"/>
      <c r="AI20723" s="1"/>
      <c r="AJ20723" s="1"/>
      <c r="AK20723" s="1"/>
      <c r="AL20723" s="2"/>
      <c r="AM20723" s="2"/>
      <c r="AN20723" s="22"/>
      <c r="BK20723" s="23"/>
    </row>
    <row r="20724" spans="28:63" ht="16.5" customHeight="1" x14ac:dyDescent="0.3">
      <c r="AB20724" s="1"/>
      <c r="AH20724" s="1"/>
      <c r="AI20724" s="1"/>
      <c r="AJ20724" s="1"/>
      <c r="AK20724" s="1"/>
      <c r="AL20724" s="2"/>
      <c r="AM20724" s="2"/>
      <c r="AN20724" s="22"/>
      <c r="BK20724" s="23"/>
    </row>
    <row r="20725" spans="28:63" ht="16.5" customHeight="1" x14ac:dyDescent="0.3">
      <c r="AB20725" s="1"/>
      <c r="AH20725" s="1"/>
      <c r="AI20725" s="1"/>
      <c r="AJ20725" s="1"/>
      <c r="AK20725" s="1"/>
      <c r="AL20725" s="2"/>
      <c r="AM20725" s="2"/>
      <c r="AN20725" s="22"/>
      <c r="BK20725" s="23"/>
    </row>
    <row r="20726" spans="28:63" ht="16.5" customHeight="1" x14ac:dyDescent="0.3">
      <c r="AH20726" s="1"/>
      <c r="AI20726" s="1"/>
      <c r="AJ20726" s="1"/>
      <c r="AK20726" s="1"/>
      <c r="AL20726" s="2"/>
      <c r="AM20726" s="2"/>
      <c r="AN20726" s="22"/>
      <c r="BK20726" s="23"/>
    </row>
    <row r="20727" spans="28:63" ht="16.5" customHeight="1" x14ac:dyDescent="0.3"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B20753" s="1"/>
      <c r="AH20753" s="1"/>
      <c r="AI20753" s="1"/>
      <c r="AJ20753" s="1"/>
      <c r="AK20753" s="1"/>
      <c r="AL20753" s="2"/>
      <c r="AM20753" s="2"/>
      <c r="AN20753" s="22"/>
      <c r="AW20753" s="25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H20757" s="1"/>
      <c r="AI20757" s="1"/>
      <c r="AJ20757" s="1"/>
      <c r="AK20757" s="1"/>
      <c r="AL20757" s="2"/>
      <c r="AM20757" s="2"/>
      <c r="AN20757" s="22"/>
      <c r="BK20757" s="23"/>
    </row>
    <row r="20758" spans="28:63" ht="16.5" customHeight="1" x14ac:dyDescent="0.3">
      <c r="AB20758" s="1"/>
      <c r="AH20758" s="1"/>
      <c r="AI20758" s="1"/>
      <c r="AJ20758" s="1"/>
      <c r="AK20758" s="1"/>
      <c r="AL20758" s="2"/>
      <c r="AM20758" s="2"/>
      <c r="AN20758" s="22"/>
      <c r="AW20758" s="25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B20761" s="1"/>
      <c r="AH20761" s="1"/>
      <c r="AI20761" s="1"/>
      <c r="AJ20761" s="1"/>
      <c r="AK20761" s="1"/>
      <c r="AL20761" s="2"/>
      <c r="AM20761" s="2"/>
      <c r="AN20761" s="22"/>
      <c r="AW20761" s="25"/>
      <c r="BK20761" s="23"/>
    </row>
    <row r="20762" spans="28:63" ht="16.5" customHeight="1" x14ac:dyDescent="0.3">
      <c r="AH20762" s="1"/>
      <c r="AI20762" s="1"/>
      <c r="AJ20762" s="1"/>
      <c r="AK20762" s="1"/>
      <c r="AL20762" s="2"/>
      <c r="AM20762" s="2"/>
      <c r="AN20762" s="22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B20765" s="1"/>
      <c r="AH20765" s="1"/>
      <c r="AI20765" s="1"/>
      <c r="AJ20765" s="1"/>
      <c r="AK20765" s="1"/>
      <c r="AL20765" s="2"/>
      <c r="AM20765" s="2"/>
      <c r="AN20765" s="22"/>
      <c r="AW20765" s="25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34:63" ht="16.5" customHeight="1" x14ac:dyDescent="0.3">
      <c r="AH20769" s="1"/>
      <c r="AI20769" s="1"/>
      <c r="AJ20769" s="1"/>
      <c r="AK20769" s="1"/>
      <c r="AL20769" s="2"/>
      <c r="AM20769" s="2"/>
      <c r="AN20769" s="22"/>
      <c r="BK20769" s="23"/>
    </row>
    <row r="20770" spans="34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34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34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34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34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34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34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34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34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34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34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34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34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34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34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B20807" s="1"/>
      <c r="AH20807" s="1"/>
      <c r="AI20807" s="1"/>
      <c r="AJ20807" s="1"/>
      <c r="AK20807" s="1"/>
      <c r="AL20807" s="2"/>
      <c r="AM20807" s="2"/>
      <c r="AN20807" s="22"/>
      <c r="AW20807" s="25"/>
      <c r="BJ20807" s="23"/>
      <c r="BK20807" s="23"/>
    </row>
    <row r="20808" spans="28:63" ht="16.5" customHeight="1" x14ac:dyDescent="0.3">
      <c r="AB20808" s="1"/>
      <c r="AH20808" s="1"/>
      <c r="AI20808" s="1"/>
      <c r="AJ20808" s="1"/>
      <c r="AK20808" s="1"/>
      <c r="AL20808" s="2"/>
      <c r="AM20808" s="2"/>
      <c r="AN20808" s="22"/>
      <c r="BJ20808" s="23"/>
      <c r="BK20808" s="23"/>
    </row>
    <row r="20809" spans="28:63" ht="16.5" customHeight="1" x14ac:dyDescent="0.3">
      <c r="AB20809" s="1"/>
      <c r="AH20809" s="1"/>
      <c r="AI20809" s="1"/>
      <c r="AJ20809" s="1"/>
      <c r="AK20809" s="1"/>
      <c r="AL20809" s="2"/>
      <c r="AM20809" s="2"/>
      <c r="AN20809" s="22"/>
      <c r="BJ20809" s="23"/>
      <c r="BK20809" s="23"/>
    </row>
    <row r="20810" spans="28:63" ht="16.5" customHeight="1" x14ac:dyDescent="0.3">
      <c r="AB20810" s="1"/>
      <c r="AH20810" s="1"/>
      <c r="AI20810" s="1"/>
      <c r="AJ20810" s="1"/>
      <c r="AK20810" s="1"/>
      <c r="AL20810" s="2"/>
      <c r="AM20810" s="2"/>
      <c r="AN20810" s="22"/>
      <c r="BJ20810" s="23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AW20812" s="25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AW20815" s="25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AW20816" s="25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AW20817" s="25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AW20818" s="25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H20828" s="1"/>
      <c r="AI20828" s="1"/>
      <c r="AJ20828" s="1"/>
      <c r="AK20828" s="1"/>
      <c r="AL20828" s="2"/>
      <c r="AM20828" s="2"/>
      <c r="AN20828" s="22"/>
      <c r="AW20828" s="25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 x14ac:dyDescent="0.3">
      <c r="AB20832" s="1"/>
      <c r="AH20832" s="1"/>
      <c r="AI20832" s="1"/>
      <c r="AJ20832" s="1"/>
      <c r="AK20832" s="1"/>
      <c r="AL20832" s="2"/>
      <c r="AM20832" s="2"/>
      <c r="AN20832" s="22"/>
      <c r="AW20832" s="25"/>
      <c r="BJ20832" s="23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J20833" s="23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J20838" s="23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BJ20839" s="23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H20842" s="1"/>
      <c r="AI20842" s="1"/>
      <c r="AJ20842" s="1"/>
      <c r="AK20842" s="1"/>
      <c r="AL20842" s="2"/>
      <c r="AM20842" s="2"/>
      <c r="AN20842" s="22"/>
      <c r="AW20842" s="25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BJ20844" s="23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BJ20845" s="23"/>
      <c r="BK20845" s="23"/>
    </row>
    <row r="20846" spans="28:63" ht="16.5" customHeight="1" x14ac:dyDescent="0.3">
      <c r="AH20846" s="1"/>
      <c r="AI20846" s="1"/>
      <c r="AJ20846" s="1"/>
      <c r="AK20846" s="1"/>
      <c r="AL20846" s="2"/>
      <c r="AM20846" s="2"/>
      <c r="AN20846" s="22"/>
      <c r="BK20846" s="23"/>
    </row>
    <row r="20847" spans="28:63" ht="16.5" customHeight="1" x14ac:dyDescent="0.3">
      <c r="AH20847" s="1"/>
      <c r="AI20847" s="1"/>
      <c r="AJ20847" s="1"/>
      <c r="AK20847" s="1"/>
      <c r="AL20847" s="2"/>
      <c r="AM20847" s="2"/>
      <c r="AN20847" s="22"/>
      <c r="BK20847" s="23"/>
    </row>
    <row r="20848" spans="28:63" ht="16.5" customHeight="1" x14ac:dyDescent="0.3">
      <c r="AH20848" s="1"/>
      <c r="AI20848" s="1"/>
      <c r="AJ20848" s="1"/>
      <c r="AK20848" s="1"/>
      <c r="AL20848" s="2"/>
      <c r="AM20848" s="2"/>
      <c r="AN20848" s="22"/>
      <c r="BK20848" s="23"/>
    </row>
    <row r="20849" spans="34:63" ht="16.5" customHeight="1" x14ac:dyDescent="0.3">
      <c r="AH20849" s="1"/>
      <c r="AI20849" s="1"/>
      <c r="AJ20849" s="1"/>
      <c r="AK20849" s="1"/>
      <c r="AL20849" s="2"/>
      <c r="AM20849" s="2"/>
      <c r="AN20849" s="22"/>
      <c r="BK20849" s="23"/>
    </row>
    <row r="20850" spans="34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34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34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34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34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34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34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34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34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34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34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34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34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34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34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B20890" s="1"/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B20891" s="1"/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B20892" s="1"/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B20893" s="1"/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H20899" s="1"/>
      <c r="AI20899" s="1"/>
      <c r="AJ20899" s="1"/>
      <c r="AK20899" s="1"/>
      <c r="AL20899" s="2"/>
      <c r="AM20899" s="2"/>
      <c r="AN20899" s="22"/>
      <c r="AW20899" s="25"/>
      <c r="BK20899" s="23"/>
    </row>
    <row r="20900" spans="28:63" ht="16.5" customHeight="1" x14ac:dyDescent="0.3">
      <c r="AH20900" s="1"/>
      <c r="AI20900" s="1"/>
      <c r="AJ20900" s="1"/>
      <c r="AK20900" s="1"/>
      <c r="AL20900" s="2"/>
      <c r="AM20900" s="2"/>
      <c r="AN20900" s="22"/>
      <c r="AW20900" s="25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 x14ac:dyDescent="0.3">
      <c r="AB20903" s="1"/>
      <c r="AH20903" s="1"/>
      <c r="AI20903" s="1"/>
      <c r="AJ20903" s="1"/>
      <c r="AK20903" s="1"/>
      <c r="AL20903" s="2"/>
      <c r="AM20903" s="2"/>
      <c r="AN20903" s="22"/>
      <c r="BK20903" s="23"/>
    </row>
    <row r="20904" spans="28:63" ht="16.5" customHeight="1" x14ac:dyDescent="0.3">
      <c r="AB20904" s="1"/>
      <c r="AH20904" s="1"/>
      <c r="AI20904" s="1"/>
      <c r="AJ20904" s="1"/>
      <c r="AK20904" s="1"/>
      <c r="AL20904" s="2"/>
      <c r="AM20904" s="2"/>
      <c r="AN20904" s="22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B20906" s="1"/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H20912" s="1"/>
      <c r="AI20912" s="1"/>
      <c r="AJ20912" s="1"/>
      <c r="AK20912" s="1"/>
      <c r="AL20912" s="2"/>
      <c r="AM20912" s="2"/>
      <c r="AN20912" s="22"/>
      <c r="BK20912" s="23"/>
    </row>
    <row r="20913" spans="29:63" ht="16.5" customHeight="1" x14ac:dyDescent="0.3">
      <c r="AH20913" s="1"/>
      <c r="AI20913" s="1"/>
      <c r="AJ20913" s="1"/>
      <c r="AK20913" s="1"/>
      <c r="AL20913" s="2"/>
      <c r="AM20913" s="2"/>
      <c r="AN20913" s="22"/>
      <c r="AW20913" s="25"/>
      <c r="BK20913" s="23"/>
    </row>
    <row r="20914" spans="29:63" ht="16.5" customHeight="1" x14ac:dyDescent="0.3">
      <c r="AH20914" s="1"/>
      <c r="AI20914" s="1"/>
      <c r="AJ20914" s="1"/>
      <c r="AK20914" s="1"/>
      <c r="AL20914" s="2"/>
      <c r="AM20914" s="2"/>
      <c r="AN20914" s="22"/>
      <c r="BK20914" s="23"/>
    </row>
    <row r="20915" spans="29:63" ht="16.5" customHeight="1" x14ac:dyDescent="0.3">
      <c r="AH20915" s="1"/>
      <c r="AI20915" s="1"/>
      <c r="AJ20915" s="1"/>
      <c r="AK20915" s="1"/>
      <c r="AL20915" s="2"/>
      <c r="AM20915" s="2"/>
      <c r="AN20915" s="22"/>
      <c r="AW20915" s="25"/>
      <c r="BK20915" s="23"/>
    </row>
    <row r="20916" spans="29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9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9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9:63" ht="16.5" customHeight="1" x14ac:dyDescent="0.3">
      <c r="AH20919" s="1"/>
      <c r="AI20919" s="1"/>
      <c r="AJ20919" s="1"/>
      <c r="AK20919" s="1"/>
      <c r="AL20919" s="2"/>
      <c r="AM20919" s="2"/>
      <c r="AN20919" s="22"/>
      <c r="BK20919" s="23"/>
    </row>
    <row r="20920" spans="29:63" ht="16.5" customHeight="1" x14ac:dyDescent="0.3">
      <c r="AH20920" s="1"/>
      <c r="AI20920" s="1"/>
      <c r="AJ20920" s="1"/>
      <c r="AK20920" s="1"/>
      <c r="AL20920" s="2"/>
      <c r="AM20920" s="2"/>
      <c r="AN20920" s="22"/>
      <c r="AW20920" s="25"/>
      <c r="BK20920" s="23"/>
    </row>
    <row r="20921" spans="29:63" ht="16.5" customHeight="1" x14ac:dyDescent="0.3">
      <c r="AC20921" s="1"/>
      <c r="AH20921" s="1"/>
      <c r="AI20921" s="1"/>
      <c r="AJ20921" s="1"/>
      <c r="AK20921" s="1"/>
      <c r="AL20921" s="2"/>
      <c r="AM20921" s="2"/>
      <c r="AN20921" s="22"/>
      <c r="AQ20921" s="1"/>
      <c r="AW20921" s="25"/>
      <c r="BK20921" s="23"/>
    </row>
    <row r="20922" spans="29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9:63" ht="16.5" customHeight="1" x14ac:dyDescent="0.3">
      <c r="AH20923" s="1"/>
      <c r="AI20923" s="1"/>
      <c r="AJ20923" s="1"/>
      <c r="AK20923" s="1"/>
      <c r="AL20923" s="2"/>
      <c r="AM20923" s="2"/>
      <c r="AN20923" s="22"/>
      <c r="BK20923" s="23"/>
    </row>
    <row r="20924" spans="29:63" ht="16.5" customHeight="1" x14ac:dyDescent="0.3">
      <c r="AH20924" s="1"/>
      <c r="AI20924" s="1"/>
      <c r="AJ20924" s="1"/>
      <c r="AK20924" s="1"/>
      <c r="AL20924" s="2"/>
      <c r="AM20924" s="2"/>
      <c r="AN20924" s="22"/>
      <c r="BK20924" s="23"/>
    </row>
    <row r="20925" spans="29:63" ht="16.5" customHeight="1" x14ac:dyDescent="0.3">
      <c r="AH20925" s="1"/>
      <c r="AI20925" s="1"/>
      <c r="AJ20925" s="1"/>
      <c r="AK20925" s="1"/>
      <c r="AL20925" s="2"/>
      <c r="AM20925" s="2"/>
      <c r="AN20925" s="22"/>
      <c r="BK20925" s="23"/>
    </row>
    <row r="20926" spans="29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9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9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B21044" s="1"/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B21045" s="1"/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B21046" s="1"/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B21047" s="1"/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H21050" s="1"/>
      <c r="AI21050" s="1"/>
      <c r="AJ21050" s="1"/>
      <c r="AK21050" s="1"/>
      <c r="AL21050" s="2"/>
      <c r="AM21050" s="2"/>
      <c r="AN21050" s="22"/>
      <c r="BJ21050" s="23"/>
      <c r="BK21050" s="23"/>
    </row>
    <row r="21051" spans="28:63" ht="16.5" customHeight="1" x14ac:dyDescent="0.3">
      <c r="AH21051" s="1"/>
      <c r="AI21051" s="1"/>
      <c r="AJ21051" s="1"/>
      <c r="AK21051" s="1"/>
      <c r="AL21051" s="2"/>
      <c r="AM21051" s="2"/>
      <c r="AN21051" s="22"/>
      <c r="BJ21051" s="23"/>
      <c r="BK21051" s="23"/>
    </row>
    <row r="21052" spans="28:63" ht="16.5" customHeight="1" x14ac:dyDescent="0.3">
      <c r="AH21052" s="1"/>
      <c r="AI21052" s="1"/>
      <c r="AJ21052" s="1"/>
      <c r="AK21052" s="1"/>
      <c r="AL21052" s="2"/>
      <c r="AM21052" s="2"/>
      <c r="AN21052" s="22"/>
      <c r="BJ21052" s="23"/>
      <c r="BK21052" s="23"/>
    </row>
    <row r="21053" spans="28:63" ht="16.5" customHeight="1" x14ac:dyDescent="0.3"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B21056" s="1"/>
      <c r="AH21056" s="1"/>
      <c r="AI21056" s="1"/>
      <c r="AJ21056" s="1"/>
      <c r="AK21056" s="1"/>
      <c r="AL21056" s="2"/>
      <c r="AM21056" s="2"/>
      <c r="AN21056" s="22"/>
      <c r="AW21056" s="25"/>
      <c r="BK21056" s="23"/>
    </row>
    <row r="21057" spans="28:63" ht="16.5" customHeight="1" x14ac:dyDescent="0.3">
      <c r="AB21057" s="1"/>
      <c r="AH21057" s="1"/>
      <c r="AI21057" s="1"/>
      <c r="AJ21057" s="1"/>
      <c r="AK21057" s="1"/>
      <c r="AL21057" s="2"/>
      <c r="AM21057" s="2"/>
      <c r="AN21057" s="22"/>
      <c r="AW21057" s="25"/>
      <c r="BK21057" s="23"/>
    </row>
    <row r="21058" spans="28:63" ht="16.5" customHeight="1" x14ac:dyDescent="0.3">
      <c r="AB21058" s="1"/>
      <c r="AH21058" s="1"/>
      <c r="AI21058" s="1"/>
      <c r="AJ21058" s="1"/>
      <c r="AK21058" s="1"/>
      <c r="AL21058" s="2"/>
      <c r="AM21058" s="2"/>
      <c r="AN21058" s="22"/>
      <c r="AW21058" s="25"/>
      <c r="BK21058" s="23"/>
    </row>
    <row r="21059" spans="28:63" ht="16.5" customHeight="1" x14ac:dyDescent="0.3">
      <c r="AB21059" s="1"/>
      <c r="AH21059" s="1"/>
      <c r="AI21059" s="1"/>
      <c r="AJ21059" s="1"/>
      <c r="AK21059" s="1"/>
      <c r="AL21059" s="2"/>
      <c r="AM21059" s="2"/>
      <c r="AN21059" s="22"/>
      <c r="AW21059" s="25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J21070" s="23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J21075" s="23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C21077" s="1"/>
      <c r="AH21077" s="1"/>
      <c r="AI21077" s="1"/>
      <c r="AJ21077" s="1"/>
      <c r="AK21077" s="1"/>
      <c r="AL21077" s="2"/>
      <c r="AM21077" s="2"/>
      <c r="AN21077" s="22"/>
      <c r="AQ21077" s="1"/>
      <c r="AW21077" s="25"/>
      <c r="AX21077" s="2"/>
      <c r="BK21077" s="23"/>
    </row>
    <row r="21078" spans="28:63" ht="16.5" customHeight="1" x14ac:dyDescent="0.3">
      <c r="AB21078" s="1"/>
      <c r="AC21078" s="1"/>
      <c r="AH21078" s="1"/>
      <c r="AI21078" s="1"/>
      <c r="AJ21078" s="1"/>
      <c r="AK21078" s="1"/>
      <c r="AL21078" s="2"/>
      <c r="AM21078" s="2"/>
      <c r="AN21078" s="22"/>
      <c r="AQ21078" s="1"/>
      <c r="AW21078" s="25"/>
      <c r="AX21078" s="2"/>
      <c r="BJ21078" s="23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K21079" s="23"/>
    </row>
    <row r="21080" spans="28:63" ht="16.5" customHeight="1" x14ac:dyDescent="0.3">
      <c r="AH21080" s="1"/>
      <c r="AI21080" s="1"/>
      <c r="AJ21080" s="1"/>
      <c r="AK21080" s="1"/>
      <c r="AL21080" s="2"/>
      <c r="AM21080" s="2"/>
      <c r="AN21080" s="22"/>
      <c r="BK21080" s="23"/>
    </row>
    <row r="21081" spans="28:63" ht="16.5" customHeight="1" x14ac:dyDescent="0.3">
      <c r="AH21081" s="1"/>
      <c r="AI21081" s="1"/>
      <c r="AJ21081" s="1"/>
      <c r="AK21081" s="1"/>
      <c r="AL21081" s="2"/>
      <c r="AM21081" s="2"/>
      <c r="AN21081" s="22"/>
      <c r="BK21081" s="23"/>
    </row>
    <row r="21082" spans="28:63" ht="16.5" customHeight="1" x14ac:dyDescent="0.3">
      <c r="AB21082" s="1"/>
      <c r="AH21082" s="1"/>
      <c r="AI21082" s="1"/>
      <c r="AJ21082" s="1"/>
      <c r="AK21082" s="1"/>
      <c r="AL21082" s="2"/>
      <c r="AM21082" s="2"/>
      <c r="AN21082" s="22"/>
      <c r="AW21082" s="25"/>
      <c r="BJ21082" s="23"/>
      <c r="BK21082" s="23"/>
    </row>
    <row r="21083" spans="28:63" ht="16.5" customHeight="1" x14ac:dyDescent="0.3">
      <c r="AB21083" s="1"/>
      <c r="AH21083" s="1"/>
      <c r="AI21083" s="1"/>
      <c r="AJ21083" s="1"/>
      <c r="AK21083" s="1"/>
      <c r="AL21083" s="2"/>
      <c r="AM21083" s="2"/>
      <c r="AN21083" s="22"/>
      <c r="AW21083" s="25"/>
      <c r="BJ21083" s="23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 x14ac:dyDescent="0.3">
      <c r="AH21086" s="1"/>
      <c r="AI21086" s="1"/>
      <c r="AJ21086" s="1"/>
      <c r="AK21086" s="1"/>
      <c r="AL21086" s="2"/>
      <c r="AM21086" s="2"/>
      <c r="AN21086" s="22"/>
      <c r="BK21086" s="23"/>
    </row>
    <row r="21087" spans="28:63" ht="16.5" customHeight="1" x14ac:dyDescent="0.3">
      <c r="AH21087" s="1"/>
      <c r="AI21087" s="1"/>
      <c r="AJ21087" s="1"/>
      <c r="AK21087" s="1"/>
      <c r="AL21087" s="2"/>
      <c r="AM21087" s="2"/>
      <c r="AN21087" s="22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29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29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29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29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29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29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29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29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29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29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29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29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29:63" ht="16.5" customHeight="1" x14ac:dyDescent="0.3">
      <c r="AC21117" s="1"/>
      <c r="AH21117" s="1"/>
      <c r="AI21117" s="1"/>
      <c r="AJ21117" s="1"/>
      <c r="AK21117" s="1"/>
      <c r="AL21117" s="2"/>
      <c r="AM21117" s="2"/>
      <c r="AN21117" s="22"/>
      <c r="AQ21117" s="1"/>
      <c r="AW21117" s="25"/>
      <c r="BK21117" s="23"/>
    </row>
    <row r="21118" spans="29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29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29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H21121" s="1"/>
      <c r="AI21121" s="1"/>
      <c r="AJ21121" s="1"/>
      <c r="AK21121" s="1"/>
      <c r="AL21121" s="2"/>
      <c r="AM21121" s="2"/>
      <c r="AN21121" s="22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B21125" s="1"/>
      <c r="AH21125" s="1"/>
      <c r="AI21125" s="1"/>
      <c r="AJ21125" s="1"/>
      <c r="AK21125" s="1"/>
      <c r="AL21125" s="2"/>
      <c r="AM21125" s="2"/>
      <c r="AN21125" s="22"/>
      <c r="AW21125" s="25"/>
      <c r="AX21125" s="3"/>
      <c r="BK21125" s="23"/>
    </row>
    <row r="21126" spans="28:69" ht="16.5" customHeight="1" x14ac:dyDescent="0.3">
      <c r="AB21126" s="1"/>
      <c r="AH21126" s="1"/>
      <c r="AI21126" s="1"/>
      <c r="AJ21126" s="1"/>
      <c r="AK21126" s="1"/>
      <c r="AL21126" s="2"/>
      <c r="AM21126" s="2"/>
      <c r="AN21126" s="22"/>
      <c r="AW21126" s="25"/>
      <c r="AX21126" s="3"/>
      <c r="BK21126" s="23"/>
    </row>
    <row r="21127" spans="28:69" ht="16.5" customHeight="1" x14ac:dyDescent="0.3">
      <c r="AB21127" s="1"/>
      <c r="AC21127" s="1"/>
      <c r="AH21127" s="1"/>
      <c r="AI21127" s="1"/>
      <c r="AJ21127" s="1"/>
      <c r="AK21127" s="1"/>
      <c r="AL21127" s="2"/>
      <c r="AM21127" s="2"/>
      <c r="AN21127" s="22"/>
      <c r="AQ21127" s="1"/>
      <c r="BI21127" s="1"/>
      <c r="BJ21127" s="23"/>
      <c r="BK21127" s="23"/>
    </row>
    <row r="21128" spans="28:69" ht="16.5" customHeight="1" x14ac:dyDescent="0.3">
      <c r="AB21128" s="1"/>
      <c r="AH21128" s="1"/>
      <c r="AI21128" s="1"/>
      <c r="AJ21128" s="1"/>
      <c r="AK21128" s="1"/>
      <c r="AL21128" s="2"/>
      <c r="AM21128" s="2"/>
      <c r="AN21128" s="22"/>
      <c r="BJ21128" s="23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BK21129" s="23"/>
      <c r="BQ21129" s="25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AW21130" s="25"/>
      <c r="BK21130" s="23"/>
      <c r="BQ21130" s="25"/>
    </row>
    <row r="21131" spans="28:69" ht="16.5" customHeight="1" x14ac:dyDescent="0.3">
      <c r="AB21131" s="1"/>
      <c r="AH21131" s="1"/>
      <c r="AI21131" s="1"/>
      <c r="AJ21131" s="1"/>
      <c r="AK21131" s="1"/>
      <c r="AL21131" s="2"/>
      <c r="AM21131" s="2"/>
      <c r="AN21131" s="22"/>
      <c r="AW21131" s="25"/>
      <c r="AX21131" s="3"/>
      <c r="BK21131" s="23"/>
      <c r="BQ21131" s="25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AW21132" s="25"/>
      <c r="AX21132" s="3"/>
      <c r="BK21132" s="23"/>
      <c r="BQ21132" s="25"/>
    </row>
    <row r="21133" spans="28:69" ht="16.5" customHeight="1" x14ac:dyDescent="0.3">
      <c r="AB21133" s="1"/>
      <c r="AC21133" s="1"/>
      <c r="AH21133" s="1"/>
      <c r="AI21133" s="1"/>
      <c r="AJ21133" s="1"/>
      <c r="AK21133" s="1"/>
      <c r="AL21133" s="2"/>
      <c r="AM21133" s="2"/>
      <c r="AN21133" s="22"/>
      <c r="AQ21133" s="1"/>
      <c r="AW21133" s="25"/>
      <c r="BI21133" s="1"/>
      <c r="BJ21133" s="23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AX21134" s="3"/>
      <c r="BJ21134" s="23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C21136" s="1"/>
      <c r="AH21136" s="1"/>
      <c r="AI21136" s="1"/>
      <c r="AJ21136" s="1"/>
      <c r="AK21136" s="1"/>
      <c r="AL21136" s="2"/>
      <c r="AM21136" s="2"/>
      <c r="AN21136" s="22"/>
      <c r="AQ21136" s="1"/>
      <c r="AW21136" s="25"/>
      <c r="BI21136" s="1"/>
      <c r="BJ21136" s="23"/>
      <c r="BK21136" s="23"/>
      <c r="BQ21136" s="25"/>
    </row>
    <row r="21137" spans="28:69" ht="16.5" customHeight="1" x14ac:dyDescent="0.3">
      <c r="AB21137" s="1"/>
      <c r="AH21137" s="1"/>
      <c r="AI21137" s="1"/>
      <c r="AJ21137" s="1"/>
      <c r="AK21137" s="1"/>
      <c r="AL21137" s="2"/>
      <c r="AM21137" s="2"/>
      <c r="AN21137" s="22"/>
      <c r="AW21137" s="25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K21139" s="23"/>
      <c r="BQ21139" s="25"/>
    </row>
    <row r="21140" spans="28:69" ht="16.5" customHeight="1" x14ac:dyDescent="0.3">
      <c r="AB21140" s="1"/>
      <c r="AC21140" s="1"/>
      <c r="AH21140" s="1"/>
      <c r="AI21140" s="1"/>
      <c r="AJ21140" s="1"/>
      <c r="AK21140" s="1"/>
      <c r="AL21140" s="2"/>
      <c r="AM21140" s="2"/>
      <c r="AN21140" s="22"/>
      <c r="AQ21140" s="1"/>
      <c r="AW21140" s="25"/>
      <c r="BI21140" s="1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BJ21141" s="2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BK21143" s="23"/>
      <c r="BQ21143" s="25"/>
    </row>
    <row r="21144" spans="28:69" ht="16.5" customHeight="1" x14ac:dyDescent="0.3">
      <c r="AB21144" s="1"/>
      <c r="AH21144" s="1"/>
      <c r="AI21144" s="1"/>
      <c r="AJ21144" s="1"/>
      <c r="AK21144" s="1"/>
      <c r="AL21144" s="2"/>
      <c r="AM21144" s="2"/>
      <c r="AN21144" s="22"/>
      <c r="AW21144" s="25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C21149" s="1"/>
      <c r="AH21149" s="1"/>
      <c r="AI21149" s="1"/>
      <c r="AJ21149" s="1"/>
      <c r="AK21149" s="1"/>
      <c r="AL21149" s="2"/>
      <c r="AM21149" s="2"/>
      <c r="AN21149" s="22"/>
      <c r="AQ21149" s="1"/>
      <c r="AW21149" s="25"/>
      <c r="AX21149" s="2"/>
      <c r="BK21149" s="23"/>
      <c r="BQ21149" s="25"/>
    </row>
    <row r="21150" spans="28:69" ht="16.5" customHeight="1" x14ac:dyDescent="0.3">
      <c r="AB21150" s="1"/>
      <c r="AC21150" s="1"/>
      <c r="AH21150" s="1"/>
      <c r="AI21150" s="1"/>
      <c r="AJ21150" s="1"/>
      <c r="AK21150" s="1"/>
      <c r="AL21150" s="2"/>
      <c r="AM21150" s="2"/>
      <c r="AN21150" s="22"/>
      <c r="AQ21150" s="1"/>
      <c r="AW21150" s="25"/>
      <c r="AX21150" s="2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 x14ac:dyDescent="0.3">
      <c r="AB21153" s="1"/>
      <c r="AH21153" s="1"/>
      <c r="AI21153" s="1"/>
      <c r="AJ21153" s="1"/>
      <c r="AK21153" s="1"/>
      <c r="AL21153" s="2"/>
      <c r="AM21153" s="2"/>
      <c r="AN21153" s="22"/>
      <c r="AW21153" s="25"/>
      <c r="BK21153" s="23"/>
      <c r="BQ21153" s="25"/>
    </row>
    <row r="21154" spans="28:69" ht="16.5" customHeight="1" x14ac:dyDescent="0.3">
      <c r="AB21154" s="1"/>
      <c r="AH21154" s="1"/>
      <c r="AI21154" s="1"/>
      <c r="AJ21154" s="1"/>
      <c r="AK21154" s="1"/>
      <c r="AL21154" s="2"/>
      <c r="AM21154" s="2"/>
      <c r="AN21154" s="22"/>
      <c r="AW21154" s="25"/>
      <c r="BK21154" s="23"/>
      <c r="BQ21154" s="25"/>
    </row>
    <row r="21155" spans="28:69" ht="16.5" customHeight="1" x14ac:dyDescent="0.3">
      <c r="AB21155" s="1"/>
      <c r="AC21155" s="1"/>
      <c r="AH21155" s="1"/>
      <c r="AI21155" s="1"/>
      <c r="AJ21155" s="1"/>
      <c r="AK21155" s="1"/>
      <c r="AL21155" s="2"/>
      <c r="AM21155" s="2"/>
      <c r="AN21155" s="22"/>
      <c r="AQ21155" s="1"/>
      <c r="AW21155" s="25"/>
      <c r="AX21155" s="2"/>
      <c r="BK21155" s="23"/>
      <c r="BQ21155" s="25"/>
    </row>
    <row r="21156" spans="28:69" ht="16.5" customHeight="1" x14ac:dyDescent="0.3">
      <c r="AB21156" s="1"/>
      <c r="AC21156" s="1"/>
      <c r="AH21156" s="1"/>
      <c r="AI21156" s="1"/>
      <c r="AJ21156" s="1"/>
      <c r="AK21156" s="1"/>
      <c r="AL21156" s="2"/>
      <c r="AM21156" s="2"/>
      <c r="AN21156" s="22"/>
      <c r="AQ21156" s="1"/>
      <c r="AW21156" s="25"/>
      <c r="AX21156" s="2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C21158" s="1"/>
      <c r="AH21158" s="1"/>
      <c r="AI21158" s="1"/>
      <c r="AJ21158" s="1"/>
      <c r="AK21158" s="1"/>
      <c r="AL21158" s="2"/>
      <c r="AM21158" s="2"/>
      <c r="AN21158" s="22"/>
      <c r="AQ21158" s="1"/>
      <c r="AW21158" s="25"/>
      <c r="AX21158" s="2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H21160" s="1"/>
      <c r="AI21160" s="1"/>
      <c r="AJ21160" s="1"/>
      <c r="AK21160" s="1"/>
      <c r="AL21160" s="2"/>
      <c r="AM21160" s="2"/>
      <c r="AN21160" s="22"/>
      <c r="AW21160" s="25"/>
      <c r="BK21160" s="23"/>
      <c r="BQ21160" s="25"/>
    </row>
    <row r="21161" spans="28:69" ht="16.5" customHeight="1" x14ac:dyDescent="0.3">
      <c r="AB21161" s="1"/>
      <c r="AC21161" s="1"/>
      <c r="AH21161" s="1"/>
      <c r="AI21161" s="1"/>
      <c r="AJ21161" s="1"/>
      <c r="AK21161" s="1"/>
      <c r="AL21161" s="2"/>
      <c r="AM21161" s="2"/>
      <c r="AN21161" s="22"/>
      <c r="AQ21161" s="1"/>
      <c r="AW21161" s="25"/>
      <c r="BK21161" s="23"/>
      <c r="BQ21161" s="25"/>
    </row>
    <row r="21162" spans="28:69" ht="16.5" customHeight="1" x14ac:dyDescent="0.3"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</row>
    <row r="21163" spans="28:69" ht="16.5" customHeight="1" x14ac:dyDescent="0.3"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</row>
    <row r="21164" spans="28:69" ht="16.5" customHeight="1" x14ac:dyDescent="0.3">
      <c r="AH21164" s="1"/>
      <c r="AI21164" s="1"/>
      <c r="AJ21164" s="1"/>
      <c r="AK21164" s="1"/>
      <c r="AL21164" s="2"/>
      <c r="AM21164" s="2"/>
      <c r="AN21164" s="22"/>
      <c r="BK21164" s="23"/>
    </row>
    <row r="21165" spans="28:69" ht="16.5" customHeight="1" x14ac:dyDescent="0.3">
      <c r="AH21165" s="1"/>
      <c r="AI21165" s="1"/>
      <c r="AJ21165" s="1"/>
      <c r="AK21165" s="1"/>
      <c r="AL21165" s="2"/>
      <c r="AM21165" s="2"/>
      <c r="AN21165" s="22"/>
      <c r="BK21165" s="23"/>
    </row>
    <row r="21166" spans="28:69" ht="16.5" customHeight="1" x14ac:dyDescent="0.3">
      <c r="AH21166" s="1"/>
      <c r="AI21166" s="1"/>
      <c r="AJ21166" s="1"/>
      <c r="AK21166" s="1"/>
      <c r="AL21166" s="2"/>
      <c r="AM21166" s="2"/>
      <c r="AN21166" s="22"/>
      <c r="BK21166" s="23"/>
    </row>
    <row r="21167" spans="28:69" ht="16.5" customHeight="1" x14ac:dyDescent="0.3">
      <c r="AH21167" s="1"/>
      <c r="AI21167" s="1"/>
      <c r="AJ21167" s="1"/>
      <c r="AK21167" s="1"/>
      <c r="AL21167" s="2"/>
      <c r="AM21167" s="2"/>
      <c r="AN21167" s="2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K21183" s="1"/>
      <c r="AL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J21187" s="1"/>
      <c r="AK21187" s="1"/>
      <c r="AL21187" s="2"/>
      <c r="AM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29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29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29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29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29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29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29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29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29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29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29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29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29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29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29:63" ht="16.5" customHeight="1" x14ac:dyDescent="0.3">
      <c r="AC21263" s="1"/>
      <c r="AH21263" s="1"/>
      <c r="AI21263" s="1"/>
      <c r="AJ21263" s="1"/>
      <c r="AK21263" s="1"/>
      <c r="AL21263" s="2"/>
      <c r="AM21263" s="2"/>
      <c r="AN21263" s="22"/>
      <c r="AQ21263" s="1"/>
      <c r="AW21263" s="25"/>
      <c r="BK21263" s="23"/>
    </row>
    <row r="21264" spans="29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34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34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34:63" ht="16.5" customHeight="1" x14ac:dyDescent="0.3">
      <c r="AH21267" s="1"/>
      <c r="AI21267" s="1"/>
      <c r="AJ21267" s="1"/>
      <c r="AK21267" s="1"/>
      <c r="AL21267" s="2"/>
      <c r="AM21267" s="2"/>
      <c r="AN21267" s="22"/>
      <c r="BK21267" s="23"/>
    </row>
    <row r="21268" spans="34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34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34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34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34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34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34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34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34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34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34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34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34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C21379" s="1"/>
      <c r="AH21379" s="1"/>
      <c r="AI21379" s="1"/>
      <c r="AJ21379" s="1"/>
      <c r="AK21379" s="1"/>
      <c r="AL21379" s="2"/>
      <c r="AM21379" s="2"/>
      <c r="AN21379" s="22"/>
      <c r="AQ21379" s="1"/>
      <c r="AW21379" s="25"/>
      <c r="AX21379" s="2"/>
      <c r="BK21379" s="23"/>
    </row>
    <row r="21380" spans="29:63" ht="16.5" customHeight="1" x14ac:dyDescent="0.3">
      <c r="AC21380" s="1"/>
      <c r="AH21380" s="1"/>
      <c r="AI21380" s="1"/>
      <c r="AJ21380" s="1"/>
      <c r="AK21380" s="1"/>
      <c r="AL21380" s="2"/>
      <c r="AM21380" s="2"/>
      <c r="AN21380" s="22"/>
      <c r="AQ21380" s="1"/>
      <c r="AW21380" s="25"/>
      <c r="AX21380" s="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 x14ac:dyDescent="0.3">
      <c r="AH21383" s="1"/>
      <c r="AI21383" s="1"/>
      <c r="AJ21383" s="1"/>
      <c r="AK21383" s="1"/>
      <c r="AL21383" s="2"/>
      <c r="AM21383" s="2"/>
      <c r="AN21383" s="22"/>
      <c r="BK21383" s="23"/>
    </row>
    <row r="21384" spans="29:63" ht="16.5" customHeight="1" x14ac:dyDescent="0.3">
      <c r="AH21384" s="1"/>
      <c r="AI21384" s="1"/>
      <c r="AJ21384" s="1"/>
      <c r="AK21384" s="1"/>
      <c r="AL21384" s="2"/>
      <c r="AM21384" s="2"/>
      <c r="AN21384" s="2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AW21415" s="25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A21419" s="1"/>
      <c r="AH21419" s="1"/>
      <c r="AI21419" s="1"/>
      <c r="AJ21419" s="1"/>
      <c r="AK21419" s="1"/>
      <c r="AL21419" s="2"/>
      <c r="AM21419" s="2"/>
      <c r="AN21419" s="22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A21425" s="1"/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A21428" s="1"/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A21432" s="1"/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B21474" s="1"/>
      <c r="AH21474" s="1"/>
      <c r="AI21474" s="1"/>
      <c r="AJ21474" s="1"/>
      <c r="AK21474" s="1"/>
      <c r="AL21474" s="2"/>
      <c r="AM21474" s="2"/>
      <c r="AN21474" s="22"/>
      <c r="AX21474" s="3"/>
      <c r="BK21474" s="23"/>
    </row>
    <row r="21475" spans="27:63" ht="16.5" customHeight="1" x14ac:dyDescent="0.3">
      <c r="AB21475" s="1"/>
      <c r="AH21475" s="1"/>
      <c r="AI21475" s="1"/>
      <c r="AJ21475" s="1"/>
      <c r="AK21475" s="1"/>
      <c r="AL21475" s="2"/>
      <c r="AM21475" s="2"/>
      <c r="AN21475" s="22"/>
      <c r="AX21475" s="3"/>
      <c r="BK21475" s="23"/>
    </row>
    <row r="21476" spans="27:63" ht="16.5" customHeight="1" x14ac:dyDescent="0.3">
      <c r="AB21476" s="1"/>
      <c r="AH21476" s="1"/>
      <c r="AI21476" s="1"/>
      <c r="AJ21476" s="1"/>
      <c r="AK21476" s="1"/>
      <c r="AL21476" s="2"/>
      <c r="AM21476" s="2"/>
      <c r="AN21476" s="22"/>
      <c r="AW21476" s="25"/>
      <c r="BJ21476" s="23"/>
      <c r="BK21476" s="23"/>
    </row>
    <row r="21477" spans="27:63" ht="16.5" customHeight="1" x14ac:dyDescent="0.3">
      <c r="AB21477" s="1"/>
      <c r="AH21477" s="1"/>
      <c r="AI21477" s="1"/>
      <c r="AJ21477" s="1"/>
      <c r="AK21477" s="1"/>
      <c r="AL21477" s="2"/>
      <c r="AM21477" s="2"/>
      <c r="AN21477" s="22"/>
      <c r="AW21477" s="25"/>
      <c r="BJ21477" s="23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W21478" s="25"/>
      <c r="BJ21478" s="2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W21479" s="25"/>
      <c r="BJ21479" s="23"/>
      <c r="BK21479" s="23"/>
    </row>
    <row r="21480" spans="27:63" ht="16.5" customHeight="1" x14ac:dyDescent="0.3">
      <c r="AA21480" s="1"/>
      <c r="AB21480" s="1"/>
      <c r="AH21480" s="1"/>
      <c r="AI21480" s="1"/>
      <c r="AJ21480" s="1"/>
      <c r="AK21480" s="1"/>
      <c r="AL21480" s="2"/>
      <c r="AM21480" s="2"/>
      <c r="AN21480" s="22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BJ21483" s="23"/>
      <c r="BK21483" s="23"/>
    </row>
    <row r="21484" spans="27:63" ht="16.5" customHeight="1" x14ac:dyDescent="0.3"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AW21486" s="25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AW21488" s="25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AW21489" s="25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AW21491" s="25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H21495" s="1"/>
      <c r="AI21495" s="1"/>
      <c r="AJ21495" s="1"/>
      <c r="AK21495" s="1"/>
      <c r="AL21495" s="2"/>
      <c r="AM21495" s="2"/>
      <c r="AN21495" s="22"/>
      <c r="AW21495" s="25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K21497" s="23"/>
    </row>
    <row r="21498" spans="28:63" ht="16.5" customHeight="1" x14ac:dyDescent="0.3">
      <c r="AH21498" s="1"/>
      <c r="AI21498" s="1"/>
      <c r="AJ21498" s="1"/>
      <c r="AK21498" s="1"/>
      <c r="AL21498" s="2"/>
      <c r="AM21498" s="2"/>
      <c r="AN21498" s="22"/>
      <c r="BK21498" s="23"/>
    </row>
    <row r="21499" spans="28:63" ht="16.5" customHeight="1" x14ac:dyDescent="0.3">
      <c r="AH21499" s="1"/>
      <c r="AI21499" s="1"/>
      <c r="AJ21499" s="1"/>
      <c r="AK21499" s="1"/>
      <c r="AL21499" s="2"/>
      <c r="AM21499" s="2"/>
      <c r="AN21499" s="22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H21504" s="1"/>
      <c r="AI21504" s="1"/>
      <c r="AJ21504" s="1"/>
      <c r="AK21504" s="1"/>
      <c r="AL21504" s="2"/>
      <c r="AM21504" s="2"/>
      <c r="AN21504" s="22"/>
      <c r="BK21504" s="23"/>
    </row>
    <row r="21505" spans="34:63" ht="16.5" customHeight="1" x14ac:dyDescent="0.3">
      <c r="AH21505" s="1"/>
      <c r="AI21505" s="1"/>
      <c r="AJ21505" s="1"/>
      <c r="AK21505" s="1"/>
      <c r="AL21505" s="2"/>
      <c r="AM21505" s="2"/>
      <c r="AN21505" s="22"/>
      <c r="BK21505" s="23"/>
    </row>
    <row r="21506" spans="34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34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34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34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34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34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34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34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34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34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34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34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34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34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34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A21548" s="1"/>
      <c r="AH21548" s="1"/>
      <c r="AI21548" s="1"/>
      <c r="AJ21548" s="1"/>
      <c r="AK21548" s="1"/>
      <c r="AL21548" s="2"/>
      <c r="AM21548" s="2"/>
      <c r="AN21548" s="22"/>
      <c r="BJ21548" s="23"/>
      <c r="BK21548" s="23"/>
    </row>
    <row r="21549" spans="27:63" ht="16.5" customHeight="1" x14ac:dyDescent="0.3">
      <c r="AC21549" s="1"/>
      <c r="AH21549" s="1"/>
      <c r="AI21549" s="1"/>
      <c r="AJ21549" s="1"/>
      <c r="AK21549" s="1"/>
      <c r="AL21549" s="2"/>
      <c r="AM21549" s="2"/>
      <c r="AN21549" s="22"/>
      <c r="AQ21549" s="1"/>
      <c r="AW21549" s="25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AW21550" s="25"/>
      <c r="BK21550" s="23"/>
    </row>
    <row r="21551" spans="27:63" ht="16.5" customHeight="1" x14ac:dyDescent="0.3">
      <c r="AB21551" s="1"/>
      <c r="AH21551" s="1"/>
      <c r="AI21551" s="1"/>
      <c r="AJ21551" s="1"/>
      <c r="AK21551" s="1"/>
      <c r="AL21551" s="2"/>
      <c r="AM21551" s="2"/>
      <c r="AN21551" s="22"/>
      <c r="AW21551" s="25"/>
      <c r="BK21551" s="23"/>
    </row>
    <row r="21552" spans="27:63" ht="16.5" customHeight="1" x14ac:dyDescent="0.3">
      <c r="AB21552" s="1"/>
      <c r="AH21552" s="1"/>
      <c r="AI21552" s="1"/>
      <c r="AJ21552" s="1"/>
      <c r="AK21552" s="1"/>
      <c r="AL21552" s="2"/>
      <c r="AM21552" s="2"/>
      <c r="AN21552" s="22"/>
      <c r="BK21552" s="23"/>
    </row>
    <row r="21553" spans="27:63" ht="16.5" customHeight="1" x14ac:dyDescent="0.3">
      <c r="AB21553" s="1"/>
      <c r="AH21553" s="1"/>
      <c r="AI21553" s="1"/>
      <c r="AJ21553" s="1"/>
      <c r="AK21553" s="1"/>
      <c r="AL21553" s="2"/>
      <c r="AM21553" s="2"/>
      <c r="AN21553" s="22"/>
      <c r="BK21553" s="23"/>
    </row>
    <row r="21554" spans="27:63" ht="16.5" customHeight="1" x14ac:dyDescent="0.3">
      <c r="AA21554" s="1"/>
      <c r="AB21554" s="1"/>
      <c r="AH21554" s="1"/>
      <c r="AI21554" s="1"/>
      <c r="AJ21554" s="1"/>
      <c r="AK21554" s="1"/>
      <c r="AL21554" s="2"/>
      <c r="AM21554" s="2"/>
      <c r="AN21554" s="22"/>
      <c r="BJ21554" s="23"/>
      <c r="BK21554" s="23"/>
    </row>
    <row r="21555" spans="27:63" ht="16.5" customHeight="1" x14ac:dyDescent="0.3">
      <c r="AB21555" s="1"/>
      <c r="AC21555" s="1"/>
      <c r="AH21555" s="1"/>
      <c r="AI21555" s="1"/>
      <c r="AJ21555" s="1"/>
      <c r="AK21555" s="1"/>
      <c r="AL21555" s="2"/>
      <c r="AM21555" s="2"/>
      <c r="AN21555" s="22"/>
      <c r="AQ21555" s="1"/>
      <c r="AW21555" s="25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AW21556" s="25"/>
      <c r="BK21556" s="23"/>
    </row>
    <row r="21557" spans="27:63" ht="16.5" customHeight="1" x14ac:dyDescent="0.3">
      <c r="AA21557" s="1"/>
      <c r="AB21557" s="1"/>
      <c r="AH21557" s="1"/>
      <c r="AI21557" s="1"/>
      <c r="AJ21557" s="1"/>
      <c r="AK21557" s="1"/>
      <c r="AL21557" s="2"/>
      <c r="AM21557" s="2"/>
      <c r="AN21557" s="22"/>
      <c r="AW21557" s="25"/>
      <c r="BJ21557" s="23"/>
      <c r="BK21557" s="23"/>
    </row>
    <row r="21558" spans="27:63" ht="16.5" customHeight="1" x14ac:dyDescent="0.3">
      <c r="AB21558" s="1"/>
      <c r="AC21558" s="1"/>
      <c r="AH21558" s="1"/>
      <c r="AI21558" s="1"/>
      <c r="AJ21558" s="1"/>
      <c r="AK21558" s="1"/>
      <c r="AL21558" s="2"/>
      <c r="AM21558" s="2"/>
      <c r="AN21558" s="22"/>
      <c r="AQ21558" s="1"/>
      <c r="AW21558" s="25"/>
      <c r="BK21558" s="23"/>
    </row>
    <row r="21559" spans="27:63" ht="16.5" customHeight="1" x14ac:dyDescent="0.3">
      <c r="AB21559" s="1"/>
      <c r="AH21559" s="1"/>
      <c r="AI21559" s="1"/>
      <c r="AJ21559" s="1"/>
      <c r="AK21559" s="1"/>
      <c r="AL21559" s="2"/>
      <c r="AM21559" s="2"/>
      <c r="AN21559" s="22"/>
      <c r="AW21559" s="25"/>
      <c r="BK21559" s="23"/>
    </row>
    <row r="21560" spans="27:63" ht="16.5" customHeight="1" x14ac:dyDescent="0.3">
      <c r="AB21560" s="1"/>
      <c r="AH21560" s="1"/>
      <c r="AI21560" s="1"/>
      <c r="AJ21560" s="1"/>
      <c r="AK21560" s="1"/>
      <c r="AL21560" s="2"/>
      <c r="AM21560" s="2"/>
      <c r="AN21560" s="22"/>
      <c r="AW21560" s="25"/>
      <c r="BK21560" s="23"/>
    </row>
    <row r="21561" spans="27:63" ht="16.5" customHeight="1" x14ac:dyDescent="0.3">
      <c r="AA21561" s="1"/>
      <c r="AB21561" s="1"/>
      <c r="AH21561" s="1"/>
      <c r="AI21561" s="1"/>
      <c r="AJ21561" s="1"/>
      <c r="AK21561" s="1"/>
      <c r="AL21561" s="2"/>
      <c r="AM21561" s="2"/>
      <c r="AN21561" s="22"/>
      <c r="BJ21561" s="23"/>
      <c r="BK21561" s="23"/>
    </row>
    <row r="21562" spans="27:63" ht="16.5" customHeight="1" x14ac:dyDescent="0.3">
      <c r="AB21562" s="1"/>
      <c r="AC21562" s="1"/>
      <c r="AH21562" s="1"/>
      <c r="AI21562" s="1"/>
      <c r="AJ21562" s="1"/>
      <c r="AK21562" s="1"/>
      <c r="AL21562" s="2"/>
      <c r="AM21562" s="2"/>
      <c r="AN21562" s="22"/>
      <c r="AQ21562" s="1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J21563" s="23"/>
      <c r="BK21563" s="23"/>
    </row>
    <row r="21564" spans="27:63" ht="16.5" customHeight="1" x14ac:dyDescent="0.3">
      <c r="AB21564" s="1"/>
      <c r="AH21564" s="1"/>
      <c r="AI21564" s="1"/>
      <c r="AJ21564" s="1"/>
      <c r="AK21564" s="1"/>
      <c r="AL21564" s="2"/>
      <c r="AM21564" s="2"/>
      <c r="AN21564" s="22"/>
      <c r="BK21564" s="23"/>
    </row>
    <row r="21565" spans="27:63" ht="16.5" customHeight="1" x14ac:dyDescent="0.3">
      <c r="AB21565" s="1"/>
      <c r="AH21565" s="1"/>
      <c r="AI21565" s="1"/>
      <c r="AJ21565" s="1"/>
      <c r="AK21565" s="1"/>
      <c r="AL21565" s="2"/>
      <c r="AM21565" s="2"/>
      <c r="AN21565" s="22"/>
      <c r="BK21565" s="23"/>
    </row>
    <row r="21566" spans="27:63" ht="16.5" customHeight="1" x14ac:dyDescent="0.3">
      <c r="AB21566" s="1"/>
      <c r="AH21566" s="1"/>
      <c r="AI21566" s="1"/>
      <c r="AJ21566" s="1"/>
      <c r="AK21566" s="1"/>
      <c r="AL21566" s="2"/>
      <c r="AM21566" s="2"/>
      <c r="AN21566" s="22"/>
      <c r="BJ21566" s="23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J21569" s="23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B21579" s="1"/>
      <c r="AH21579" s="1"/>
      <c r="AI21579" s="1"/>
      <c r="AJ21579" s="1"/>
      <c r="AK21579" s="1"/>
      <c r="AL21579" s="2"/>
      <c r="AM21579" s="2"/>
      <c r="AN21579" s="22"/>
      <c r="AW21579" s="25"/>
      <c r="BK21579" s="23"/>
      <c r="BQ21579" s="25"/>
    </row>
    <row r="21580" spans="28:69" ht="16.5" customHeight="1" x14ac:dyDescent="0.3">
      <c r="AB21580" s="1"/>
      <c r="AC21580" s="1"/>
      <c r="AH21580" s="1"/>
      <c r="AI21580" s="1"/>
      <c r="AJ21580" s="1"/>
      <c r="AK21580" s="1"/>
      <c r="AL21580" s="2"/>
      <c r="AM21580" s="2"/>
      <c r="AN21580" s="22"/>
      <c r="AQ21580" s="1"/>
      <c r="AW21580" s="25"/>
      <c r="AX21580" s="2"/>
      <c r="BK21580" s="23"/>
    </row>
    <row r="21581" spans="28:69" ht="16.5" customHeight="1" x14ac:dyDescent="0.3">
      <c r="AB21581" s="1"/>
      <c r="AC21581" s="1"/>
      <c r="AH21581" s="1"/>
      <c r="AI21581" s="1"/>
      <c r="AJ21581" s="1"/>
      <c r="AK21581" s="1"/>
      <c r="AL21581" s="2"/>
      <c r="AM21581" s="2"/>
      <c r="AN21581" s="22"/>
      <c r="AQ21581" s="1"/>
      <c r="AW21581" s="25"/>
      <c r="AX21581" s="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AW21582" s="25"/>
      <c r="AX21582" s="2"/>
      <c r="BK21582" s="23"/>
    </row>
    <row r="21583" spans="28:69" ht="16.5" customHeight="1" x14ac:dyDescent="0.3">
      <c r="AB21583" s="1"/>
      <c r="AH21583" s="1"/>
      <c r="AI21583" s="1"/>
      <c r="AJ21583" s="1"/>
      <c r="AK21583" s="1"/>
      <c r="AL21583" s="2"/>
      <c r="AM21583" s="2"/>
      <c r="AN21583" s="22"/>
      <c r="AW21583" s="25"/>
      <c r="BK21583" s="23"/>
    </row>
    <row r="21584" spans="28:69" ht="16.5" customHeight="1" x14ac:dyDescent="0.3">
      <c r="AB21584" s="1"/>
      <c r="AH21584" s="1"/>
      <c r="AI21584" s="1"/>
      <c r="AJ21584" s="1"/>
      <c r="AK21584" s="1"/>
      <c r="AL21584" s="2"/>
      <c r="AM21584" s="2"/>
      <c r="AN21584" s="22"/>
      <c r="BK21584" s="23"/>
    </row>
    <row r="21585" spans="28:69" ht="16.5" customHeight="1" x14ac:dyDescent="0.3">
      <c r="AB21585" s="1"/>
      <c r="AH21585" s="1"/>
      <c r="AI21585" s="1"/>
      <c r="AJ21585" s="1"/>
      <c r="AK21585" s="1"/>
      <c r="AL21585" s="2"/>
      <c r="AM21585" s="2"/>
      <c r="AN21585" s="22"/>
      <c r="AW21585" s="25"/>
      <c r="BK21585" s="23"/>
      <c r="BQ21585" s="25"/>
    </row>
    <row r="21586" spans="28:69" ht="16.5" customHeight="1" x14ac:dyDescent="0.3">
      <c r="AB21586" s="1"/>
      <c r="AC21586" s="1"/>
      <c r="AH21586" s="1"/>
      <c r="AI21586" s="1"/>
      <c r="AJ21586" s="1"/>
      <c r="AK21586" s="1"/>
      <c r="AL21586" s="2"/>
      <c r="AM21586" s="2"/>
      <c r="AN21586" s="22"/>
      <c r="AQ21586" s="1"/>
      <c r="AW21586" s="25"/>
      <c r="AX21586" s="2"/>
      <c r="BK21586" s="23"/>
    </row>
    <row r="21587" spans="28:69" ht="16.5" customHeight="1" x14ac:dyDescent="0.3">
      <c r="AB21587" s="1"/>
      <c r="AC21587" s="1"/>
      <c r="AH21587" s="1"/>
      <c r="AI21587" s="1"/>
      <c r="AJ21587" s="1"/>
      <c r="AK21587" s="1"/>
      <c r="AL21587" s="2"/>
      <c r="AM21587" s="2"/>
      <c r="AN21587" s="22"/>
      <c r="AQ21587" s="1"/>
      <c r="AW21587" s="25"/>
      <c r="AX21587" s="2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AW21588" s="25"/>
      <c r="AX21588" s="2"/>
      <c r="BK21588" s="23"/>
      <c r="BQ21588" s="25"/>
    </row>
    <row r="21589" spans="28:69" ht="16.5" customHeight="1" x14ac:dyDescent="0.3">
      <c r="AB21589" s="1"/>
      <c r="AC21589" s="1"/>
      <c r="AH21589" s="1"/>
      <c r="AI21589" s="1"/>
      <c r="AJ21589" s="1"/>
      <c r="AK21589" s="1"/>
      <c r="AL21589" s="2"/>
      <c r="AM21589" s="2"/>
      <c r="AN21589" s="22"/>
      <c r="AQ21589" s="1"/>
      <c r="AW21589" s="25"/>
      <c r="AX21589" s="2"/>
      <c r="BK21589" s="23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H21591" s="1"/>
      <c r="AI21591" s="1"/>
      <c r="AJ21591" s="1"/>
      <c r="AK21591" s="1"/>
      <c r="AL21591" s="2"/>
      <c r="AM21591" s="2"/>
      <c r="AN21591" s="22"/>
      <c r="AW21591" s="25"/>
      <c r="AX21591" s="2"/>
      <c r="BK21591" s="23"/>
      <c r="BQ21591" s="25"/>
    </row>
    <row r="21592" spans="28:69" ht="16.5" customHeight="1" x14ac:dyDescent="0.3">
      <c r="AC21592" s="1"/>
      <c r="AH21592" s="1"/>
      <c r="AI21592" s="1"/>
      <c r="AJ21592" s="1"/>
      <c r="AK21592" s="1"/>
      <c r="AL21592" s="2"/>
      <c r="AM21592" s="2"/>
      <c r="AN21592" s="22"/>
      <c r="AQ21592" s="1"/>
      <c r="AW21592" s="25"/>
      <c r="AX21592" s="2"/>
      <c r="BK21592" s="23"/>
    </row>
    <row r="21593" spans="28:69" ht="16.5" customHeight="1" x14ac:dyDescent="0.3"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H21594" s="1"/>
      <c r="AI21594" s="1"/>
      <c r="AJ21594" s="1"/>
      <c r="AK21594" s="1"/>
      <c r="AL21594" s="2"/>
      <c r="AM21594" s="2"/>
      <c r="AN21594" s="22"/>
      <c r="AW21594" s="25"/>
      <c r="AX21594" s="2"/>
      <c r="BK21594" s="23"/>
    </row>
    <row r="21595" spans="28:69" ht="16.5" customHeight="1" x14ac:dyDescent="0.3">
      <c r="AH21595" s="1"/>
      <c r="AI21595" s="1"/>
      <c r="AJ21595" s="1"/>
      <c r="AK21595" s="1"/>
      <c r="AL21595" s="2"/>
      <c r="AM21595" s="2"/>
      <c r="AN21595" s="22"/>
      <c r="AW21595" s="25"/>
      <c r="BK21595" s="23"/>
    </row>
    <row r="21596" spans="28:69" ht="16.5" customHeight="1" x14ac:dyDescent="0.3">
      <c r="AH21596" s="1"/>
      <c r="AI21596" s="1"/>
      <c r="AJ21596" s="1"/>
      <c r="AK21596" s="1"/>
      <c r="AL21596" s="2"/>
      <c r="AM21596" s="2"/>
      <c r="AN21596" s="22"/>
      <c r="BK21596" s="23"/>
    </row>
    <row r="21597" spans="28:69" ht="16.5" customHeight="1" x14ac:dyDescent="0.3">
      <c r="AH21597" s="1"/>
      <c r="AI21597" s="1"/>
      <c r="AJ21597" s="1"/>
      <c r="AK21597" s="1"/>
      <c r="AL21597" s="2"/>
      <c r="AM21597" s="2"/>
      <c r="AN21597" s="22"/>
      <c r="BK21597" s="23"/>
    </row>
    <row r="21598" spans="28:69" ht="16.5" customHeight="1" x14ac:dyDescent="0.3">
      <c r="AH21598" s="1"/>
      <c r="AI21598" s="1"/>
      <c r="AJ21598" s="1"/>
      <c r="AK21598" s="1"/>
      <c r="AL21598" s="2"/>
      <c r="AM21598" s="2"/>
      <c r="AN21598" s="2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B21610" s="1"/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B21659" s="1"/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B21660" s="1"/>
      <c r="AC21660" s="1"/>
      <c r="AH21660" s="1"/>
      <c r="AI21660" s="1"/>
      <c r="AJ21660" s="1"/>
      <c r="AK21660" s="1"/>
      <c r="AL21660" s="2"/>
      <c r="AM21660" s="2"/>
      <c r="AN21660" s="22"/>
      <c r="AQ21660" s="1"/>
      <c r="BK21660" s="23"/>
    </row>
    <row r="21661" spans="28:63" ht="16.5" customHeight="1" x14ac:dyDescent="0.3">
      <c r="AB21661" s="1"/>
      <c r="AC21661" s="1"/>
      <c r="AH21661" s="1"/>
      <c r="AI21661" s="1"/>
      <c r="AJ21661" s="1"/>
      <c r="AK21661" s="1"/>
      <c r="AL21661" s="2"/>
      <c r="AM21661" s="2"/>
      <c r="AN21661" s="22"/>
      <c r="AQ21661" s="1"/>
      <c r="BK21661" s="23"/>
    </row>
    <row r="21662" spans="28:63" ht="16.5" customHeight="1" x14ac:dyDescent="0.3">
      <c r="AB21662" s="1"/>
      <c r="AC21662" s="1"/>
      <c r="AH21662" s="1"/>
      <c r="AI21662" s="1"/>
      <c r="AJ21662" s="1"/>
      <c r="AK21662" s="1"/>
      <c r="AL21662" s="2"/>
      <c r="AM21662" s="2"/>
      <c r="AN21662" s="22"/>
      <c r="AQ21662" s="1"/>
      <c r="AW21662" s="25"/>
      <c r="AX21662" s="3"/>
      <c r="BK21662" s="23"/>
    </row>
    <row r="21663" spans="28:63" ht="16.5" customHeight="1" x14ac:dyDescent="0.3">
      <c r="AB21663" s="1"/>
      <c r="AH21663" s="1"/>
      <c r="AI21663" s="1"/>
      <c r="AJ21663" s="1"/>
      <c r="AK21663" s="1"/>
      <c r="AL21663" s="2"/>
      <c r="AM21663" s="2"/>
      <c r="AN21663" s="22"/>
      <c r="AW21663" s="25"/>
      <c r="AX21663" s="3"/>
      <c r="BK21663" s="23"/>
    </row>
    <row r="21664" spans="28:63" ht="16.5" customHeight="1" x14ac:dyDescent="0.3">
      <c r="AB21664" s="1"/>
      <c r="AH21664" s="1"/>
      <c r="AI21664" s="1"/>
      <c r="AJ21664" s="1"/>
      <c r="AK21664" s="1"/>
      <c r="AL21664" s="2"/>
      <c r="AM21664" s="2"/>
      <c r="AN21664" s="22"/>
      <c r="AW21664" s="25"/>
      <c r="AX21664" s="3"/>
      <c r="BK21664" s="23"/>
    </row>
    <row r="21665" spans="28:63" ht="16.5" customHeight="1" x14ac:dyDescent="0.3">
      <c r="AB21665" s="1"/>
      <c r="AH21665" s="1"/>
      <c r="AI21665" s="1"/>
      <c r="AJ21665" s="1"/>
      <c r="AK21665" s="1"/>
      <c r="AL21665" s="2"/>
      <c r="AM21665" s="2"/>
      <c r="AN21665" s="22"/>
      <c r="AW21665" s="25"/>
      <c r="AX21665" s="3"/>
      <c r="BK21665" s="23"/>
    </row>
    <row r="21666" spans="28:63" ht="16.5" customHeight="1" x14ac:dyDescent="0.3">
      <c r="AB21666" s="1"/>
      <c r="AH21666" s="1"/>
      <c r="AI21666" s="1"/>
      <c r="AJ21666" s="1"/>
      <c r="AK21666" s="1"/>
      <c r="AL21666" s="2"/>
      <c r="AM21666" s="2"/>
      <c r="AN21666" s="22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H21670" s="1"/>
      <c r="AI21670" s="1"/>
      <c r="AJ21670" s="1"/>
      <c r="AK21670" s="1"/>
      <c r="AL21670" s="2"/>
      <c r="AM21670" s="2"/>
      <c r="AN21670" s="22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 x14ac:dyDescent="0.3">
      <c r="AB21674" s="1"/>
      <c r="AH21674" s="1"/>
      <c r="AI21674" s="1"/>
      <c r="AJ21674" s="1"/>
      <c r="AK21674" s="1"/>
      <c r="AL21674" s="2"/>
      <c r="AM21674" s="2"/>
      <c r="AN21674" s="22"/>
      <c r="AW21674" s="25"/>
      <c r="AX21674" s="3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AW21675" s="25"/>
      <c r="AX21675" s="3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H21688" s="1"/>
      <c r="AI21688" s="1"/>
      <c r="AJ21688" s="1"/>
      <c r="AK21688" s="1"/>
      <c r="AL21688" s="2"/>
      <c r="AM21688" s="2"/>
      <c r="AN21688" s="22"/>
      <c r="BK21688" s="23"/>
    </row>
    <row r="21689" spans="28:63" ht="16.5" customHeight="1" x14ac:dyDescent="0.3">
      <c r="AH21689" s="1"/>
      <c r="AI21689" s="1"/>
      <c r="AJ21689" s="1"/>
      <c r="AK21689" s="1"/>
      <c r="AL21689" s="2"/>
      <c r="AM21689" s="2"/>
      <c r="AN21689" s="22"/>
      <c r="BK21689" s="23"/>
    </row>
    <row r="21690" spans="28:63" ht="16.5" customHeight="1" x14ac:dyDescent="0.3">
      <c r="AH21690" s="1"/>
      <c r="AI21690" s="1"/>
      <c r="AJ21690" s="1"/>
      <c r="AK21690" s="1"/>
      <c r="AL21690" s="2"/>
      <c r="AM21690" s="2"/>
      <c r="AN21690" s="22"/>
      <c r="BJ21690" s="23"/>
      <c r="BK21690" s="23"/>
    </row>
    <row r="21691" spans="28:63" ht="16.5" customHeight="1" x14ac:dyDescent="0.3">
      <c r="AH21691" s="1"/>
      <c r="AI21691" s="1"/>
      <c r="AJ21691" s="1"/>
      <c r="AK21691" s="1"/>
      <c r="AL21691" s="2"/>
      <c r="AM21691" s="2"/>
      <c r="AN21691" s="22"/>
      <c r="BJ21691" s="23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J21692" s="23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C21695" s="1"/>
      <c r="AH21695" s="1"/>
      <c r="AI21695" s="1"/>
      <c r="AJ21695" s="1"/>
      <c r="AK21695" s="1"/>
      <c r="AL21695" s="2"/>
      <c r="AM21695" s="2"/>
      <c r="AN21695" s="22"/>
      <c r="AQ21695" s="1"/>
      <c r="BI21695" s="1"/>
      <c r="BJ21695" s="23"/>
      <c r="BK21695" s="23"/>
    </row>
    <row r="21696" spans="28:63" ht="16.5" customHeight="1" x14ac:dyDescent="0.3">
      <c r="AC21696" s="1"/>
      <c r="AH21696" s="1"/>
      <c r="AI21696" s="1"/>
      <c r="AJ21696" s="1"/>
      <c r="AK21696" s="1"/>
      <c r="AL21696" s="2"/>
      <c r="AM21696" s="2"/>
      <c r="AN21696" s="22"/>
      <c r="AQ21696" s="1"/>
      <c r="BI21696" s="1"/>
      <c r="BJ21696" s="23"/>
      <c r="BK21696" s="23"/>
    </row>
    <row r="21697" spans="28:63" ht="16.5" customHeight="1" x14ac:dyDescent="0.3">
      <c r="AC21697" s="1"/>
      <c r="AH21697" s="1"/>
      <c r="AI21697" s="1"/>
      <c r="AJ21697" s="1"/>
      <c r="AK21697" s="1"/>
      <c r="AL21697" s="2"/>
      <c r="AM21697" s="2"/>
      <c r="AN21697" s="22"/>
      <c r="AQ21697" s="1"/>
      <c r="BI21697" s="1"/>
      <c r="BJ21697" s="23"/>
      <c r="BK21697" s="23"/>
    </row>
    <row r="21698" spans="28:63" ht="16.5" customHeight="1" x14ac:dyDescent="0.3">
      <c r="AC21698" s="1"/>
      <c r="AH21698" s="1"/>
      <c r="AI21698" s="1"/>
      <c r="AJ21698" s="1"/>
      <c r="AK21698" s="1"/>
      <c r="AL21698" s="2"/>
      <c r="AM21698" s="2"/>
      <c r="AN21698" s="22"/>
      <c r="AQ21698" s="1"/>
      <c r="BI21698" s="1"/>
      <c r="BJ21698" s="23"/>
      <c r="BK21698" s="23"/>
    </row>
    <row r="21699" spans="28:63" ht="16.5" customHeight="1" x14ac:dyDescent="0.3">
      <c r="AH21699" s="1"/>
      <c r="AI21699" s="1"/>
      <c r="AJ21699" s="1"/>
      <c r="AK21699" s="1"/>
      <c r="AL21699" s="2"/>
      <c r="AM21699" s="2"/>
      <c r="AN21699" s="22"/>
      <c r="BJ21699" s="23"/>
      <c r="BK21699" s="23"/>
    </row>
    <row r="21700" spans="28:63" ht="16.5" customHeight="1" x14ac:dyDescent="0.3">
      <c r="AH21700" s="1"/>
      <c r="AI21700" s="1"/>
      <c r="AJ21700" s="1"/>
      <c r="AK21700" s="1"/>
      <c r="AL21700" s="2"/>
      <c r="AM21700" s="2"/>
      <c r="AN21700" s="22"/>
      <c r="BJ21700" s="23"/>
      <c r="BK21700" s="23"/>
    </row>
    <row r="21701" spans="28:63" ht="16.5" customHeight="1" x14ac:dyDescent="0.3">
      <c r="AB21701" s="1"/>
      <c r="AH21701" s="1"/>
      <c r="AI21701" s="1"/>
      <c r="AJ21701" s="1"/>
      <c r="AK21701" s="1"/>
      <c r="AL21701" s="2"/>
      <c r="AM21701" s="2"/>
      <c r="AN21701" s="22"/>
      <c r="AW21701" s="25"/>
      <c r="AX21701" s="3"/>
      <c r="BK21701" s="23"/>
    </row>
    <row r="21702" spans="28:63" ht="16.5" customHeight="1" x14ac:dyDescent="0.3">
      <c r="AB21702" s="1"/>
      <c r="AH21702" s="1"/>
      <c r="AI21702" s="1"/>
      <c r="AJ21702" s="1"/>
      <c r="AK21702" s="1"/>
      <c r="AL21702" s="2"/>
      <c r="AM21702" s="2"/>
      <c r="AN21702" s="22"/>
      <c r="AW21702" s="25"/>
      <c r="AX21702" s="3"/>
      <c r="BK21702" s="23"/>
    </row>
    <row r="21703" spans="28:63" ht="16.5" customHeight="1" x14ac:dyDescent="0.3">
      <c r="AB21703" s="1"/>
      <c r="AH21703" s="1"/>
      <c r="AI21703" s="1"/>
      <c r="AJ21703" s="1"/>
      <c r="AK21703" s="1"/>
      <c r="AL21703" s="2"/>
      <c r="AM21703" s="2"/>
      <c r="AN21703" s="22"/>
      <c r="AW21703" s="25"/>
      <c r="AX21703" s="3"/>
      <c r="BK21703" s="23"/>
    </row>
    <row r="21704" spans="28:63" ht="16.5" customHeight="1" x14ac:dyDescent="0.3">
      <c r="AB21704" s="1"/>
      <c r="AH21704" s="1"/>
      <c r="AI21704" s="1"/>
      <c r="AJ21704" s="1"/>
      <c r="AK21704" s="1"/>
      <c r="AL21704" s="2"/>
      <c r="AM21704" s="2"/>
      <c r="AN21704" s="22"/>
      <c r="AW21704" s="25"/>
      <c r="AX21704" s="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C21713" s="1"/>
      <c r="AH21713" s="1"/>
      <c r="AI21713" s="1"/>
      <c r="AJ21713" s="1"/>
      <c r="AK21713" s="1"/>
      <c r="AL21713" s="2"/>
      <c r="AM21713" s="2"/>
      <c r="AN21713" s="22"/>
      <c r="AQ21713" s="1"/>
      <c r="BI21713" s="1"/>
      <c r="BJ21713" s="23"/>
      <c r="BK21713" s="23"/>
    </row>
    <row r="21714" spans="28:63" ht="16.5" customHeight="1" x14ac:dyDescent="0.3">
      <c r="AH21714" s="1"/>
      <c r="AI21714" s="1"/>
      <c r="AJ21714" s="1"/>
      <c r="AK21714" s="1"/>
      <c r="AL21714" s="2"/>
      <c r="AM21714" s="2"/>
      <c r="AN21714" s="22"/>
      <c r="BJ21714" s="23"/>
      <c r="BK21714" s="23"/>
    </row>
    <row r="21715" spans="28:63" ht="16.5" customHeight="1" x14ac:dyDescent="0.3">
      <c r="AH21715" s="1"/>
      <c r="AI21715" s="1"/>
      <c r="AJ21715" s="1"/>
      <c r="AK21715" s="1"/>
      <c r="AL21715" s="2"/>
      <c r="AM21715" s="2"/>
      <c r="AN21715" s="22"/>
      <c r="BJ21715" s="23"/>
      <c r="BK21715" s="23"/>
    </row>
    <row r="21716" spans="28:63" ht="16.5" customHeight="1" x14ac:dyDescent="0.3">
      <c r="AH21716" s="1"/>
      <c r="AI21716" s="1"/>
      <c r="AJ21716" s="1"/>
      <c r="AK21716" s="1"/>
      <c r="AL21716" s="2"/>
      <c r="AM21716" s="2"/>
      <c r="AN21716" s="22"/>
      <c r="BJ21716" s="23"/>
      <c r="BK21716" s="23"/>
    </row>
    <row r="21717" spans="28:63" ht="16.5" customHeight="1" x14ac:dyDescent="0.3">
      <c r="AH21717" s="1"/>
      <c r="AI21717" s="1"/>
      <c r="AJ21717" s="1"/>
      <c r="AK21717" s="1"/>
      <c r="AL21717" s="2"/>
      <c r="AM21717" s="2"/>
      <c r="AN21717" s="22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J21721" s="23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J21722" s="23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J21728" s="23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J21735" s="23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K21736" s="23"/>
    </row>
    <row r="21737" spans="28:63" ht="16.5" customHeight="1" x14ac:dyDescent="0.3">
      <c r="AB21737" s="1"/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J21740" s="23"/>
      <c r="BK21740" s="23"/>
    </row>
    <row r="21741" spans="28:63" ht="16.5" customHeight="1" x14ac:dyDescent="0.3">
      <c r="AH21741" s="1"/>
      <c r="AI21741" s="1"/>
      <c r="AJ21741" s="1"/>
      <c r="AK21741" s="1"/>
      <c r="AL21741" s="2"/>
      <c r="AM21741" s="2"/>
      <c r="AN21741" s="22"/>
      <c r="BJ21741" s="23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J21743" s="23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J21746" s="23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K21753" s="23"/>
    </row>
    <row r="21754" spans="28:63" ht="16.5" customHeight="1" x14ac:dyDescent="0.3">
      <c r="AB21754" s="1"/>
      <c r="AH21754" s="1"/>
      <c r="AI21754" s="1"/>
      <c r="AJ21754" s="1"/>
      <c r="AK21754" s="1"/>
      <c r="AL21754" s="2"/>
      <c r="AM21754" s="2"/>
      <c r="AN21754" s="22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J21755" s="23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J21756" s="23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J21757" s="23"/>
      <c r="BK21757" s="23"/>
    </row>
    <row r="21758" spans="28:63" ht="16.5" customHeight="1" x14ac:dyDescent="0.3">
      <c r="AH21758" s="1"/>
      <c r="AI21758" s="1"/>
      <c r="AJ21758" s="1"/>
      <c r="AK21758" s="1"/>
      <c r="AL21758" s="2"/>
      <c r="AM21758" s="2"/>
      <c r="AN21758" s="22"/>
      <c r="BJ21758" s="23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J21766" s="23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B21769" s="1"/>
      <c r="AH21769" s="1"/>
      <c r="AI21769" s="1"/>
      <c r="AJ21769" s="1"/>
      <c r="AK21769" s="1"/>
      <c r="AL21769" s="2"/>
      <c r="AM21769" s="2"/>
      <c r="AN21769" s="22"/>
      <c r="BK21769" s="23"/>
    </row>
    <row r="21770" spans="28:63" ht="16.5" customHeight="1" x14ac:dyDescent="0.3">
      <c r="AB21770" s="1"/>
      <c r="AH21770" s="1"/>
      <c r="AI21770" s="1"/>
      <c r="AJ21770" s="1"/>
      <c r="AK21770" s="1"/>
      <c r="AL21770" s="2"/>
      <c r="AM21770" s="2"/>
      <c r="AN21770" s="22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K21771" s="23"/>
    </row>
    <row r="21772" spans="28:63" ht="16.5" customHeight="1" x14ac:dyDescent="0.3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 x14ac:dyDescent="0.3">
      <c r="AH21773" s="1"/>
      <c r="AI21773" s="1"/>
      <c r="AJ21773" s="1"/>
      <c r="AK21773" s="1"/>
      <c r="AL21773" s="2"/>
      <c r="AM21773" s="2"/>
      <c r="AN21773" s="22"/>
      <c r="BJ21773" s="23"/>
      <c r="BK21773" s="23"/>
    </row>
    <row r="21774" spans="28:63" ht="16.5" customHeight="1" x14ac:dyDescent="0.3">
      <c r="AH21774" s="1"/>
      <c r="AI21774" s="1"/>
      <c r="AJ21774" s="1"/>
      <c r="AK21774" s="1"/>
      <c r="AL21774" s="2"/>
      <c r="AM21774" s="2"/>
      <c r="AN21774" s="22"/>
      <c r="BJ21774" s="23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J21775" s="23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AW21780" s="25"/>
      <c r="BK21780" s="23"/>
      <c r="BQ21780" s="25"/>
    </row>
    <row r="21781" spans="28:69" ht="16.5" customHeight="1" x14ac:dyDescent="0.3">
      <c r="AB21781" s="1"/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 x14ac:dyDescent="0.3">
      <c r="AB21782" s="1"/>
      <c r="AH21782" s="1"/>
      <c r="AI21782" s="1"/>
      <c r="AJ21782" s="1"/>
      <c r="AK21782" s="1"/>
      <c r="AL21782" s="2"/>
      <c r="AM21782" s="2"/>
      <c r="AN21782" s="22"/>
      <c r="BJ21782" s="23"/>
      <c r="BK21782" s="23"/>
    </row>
    <row r="21783" spans="28:69" ht="16.5" customHeight="1" x14ac:dyDescent="0.3">
      <c r="AB21783" s="1"/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 x14ac:dyDescent="0.3">
      <c r="AH21784" s="1"/>
      <c r="AI21784" s="1"/>
      <c r="AJ21784" s="1"/>
      <c r="AK21784" s="1"/>
      <c r="AL21784" s="2"/>
      <c r="AM21784" s="2"/>
      <c r="AN21784" s="22"/>
      <c r="BJ21784" s="23"/>
      <c r="BK21784" s="23"/>
    </row>
    <row r="21785" spans="28:69" ht="16.5" customHeight="1" x14ac:dyDescent="0.3"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H21787" s="1"/>
      <c r="AI21787" s="1"/>
      <c r="AJ21787" s="1"/>
      <c r="AK21787" s="1"/>
      <c r="AL21787" s="2"/>
      <c r="AM21787" s="2"/>
      <c r="AN21787" s="22"/>
      <c r="BJ21787" s="23"/>
      <c r="BK21787" s="23"/>
    </row>
    <row r="21788" spans="28:69" ht="16.5" customHeight="1" x14ac:dyDescent="0.3">
      <c r="AC21788" s="1"/>
      <c r="AH21788" s="1"/>
      <c r="AI21788" s="1"/>
      <c r="AJ21788" s="1"/>
      <c r="AK21788" s="1"/>
      <c r="AL21788" s="2"/>
      <c r="AM21788" s="2"/>
      <c r="AN21788" s="22"/>
      <c r="AQ21788" s="1"/>
      <c r="AW21788" s="25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K21791" s="23"/>
    </row>
    <row r="21792" spans="28:69" ht="16.5" customHeight="1" x14ac:dyDescent="0.3">
      <c r="AH21792" s="1"/>
      <c r="AI21792" s="1"/>
      <c r="AJ21792" s="1"/>
      <c r="AK21792" s="1"/>
      <c r="AL21792" s="2"/>
      <c r="AM21792" s="2"/>
      <c r="AN21792" s="22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AW21993" s="25"/>
      <c r="BK21993" s="23"/>
      <c r="BQ21993" s="25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AW21994" s="25"/>
      <c r="BK21994" s="23"/>
      <c r="BQ21994" s="25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AW21995" s="25"/>
      <c r="BK21995" s="23"/>
      <c r="BQ21995" s="25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BK21997" s="23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BK21998" s="23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BK21999" s="23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28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28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28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28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28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28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28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28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28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28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28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28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28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28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28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28:63" ht="16.5" customHeight="1" x14ac:dyDescent="0.3">
      <c r="AB22016" s="1"/>
      <c r="AH22016" s="1"/>
      <c r="AI22016" s="1"/>
      <c r="AJ22016" s="1"/>
      <c r="AK22016" s="1"/>
      <c r="AL22016" s="2"/>
      <c r="AM22016" s="2"/>
      <c r="AN22016" s="22"/>
      <c r="AW22016" s="25"/>
      <c r="AX22016" s="3"/>
      <c r="BK22016" s="23"/>
    </row>
    <row r="22017" spans="28:65" ht="16.5" customHeight="1" x14ac:dyDescent="0.3">
      <c r="AB22017" s="1"/>
      <c r="AH22017" s="1"/>
      <c r="AI22017" s="1"/>
      <c r="AJ22017" s="1"/>
      <c r="AK22017" s="1"/>
      <c r="AL22017" s="2"/>
      <c r="AM22017" s="2"/>
      <c r="AN22017" s="22"/>
      <c r="AW22017" s="25"/>
      <c r="AX22017" s="3"/>
      <c r="BK22017" s="23"/>
    </row>
    <row r="22018" spans="28:65" ht="16.5" customHeight="1" x14ac:dyDescent="0.3">
      <c r="AB22018" s="1"/>
      <c r="AH22018" s="1"/>
      <c r="AI22018" s="1"/>
      <c r="AJ22018" s="1"/>
      <c r="AK22018" s="1"/>
      <c r="AL22018" s="2"/>
      <c r="AM22018" s="2"/>
      <c r="AN22018" s="22"/>
      <c r="AW22018" s="25"/>
      <c r="AX22018" s="3"/>
      <c r="BK22018" s="23"/>
    </row>
    <row r="22019" spans="28:65" ht="16.5" customHeight="1" x14ac:dyDescent="0.3">
      <c r="AB22019" s="1"/>
      <c r="AH22019" s="1"/>
      <c r="AI22019" s="1"/>
      <c r="AJ22019" s="1"/>
      <c r="AK22019" s="1"/>
      <c r="AL22019" s="2"/>
      <c r="AM22019" s="2"/>
      <c r="AN22019" s="22"/>
      <c r="AW22019" s="25"/>
      <c r="AX22019" s="3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  <c r="BM22026" s="2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  <c r="BM22027" s="2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  <c r="BM22028" s="2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  <c r="BM22029" s="2"/>
    </row>
    <row r="22030" spans="28:65" ht="16.5" customHeight="1" x14ac:dyDescent="0.3">
      <c r="AB22030" s="1"/>
      <c r="AC22030" s="1"/>
      <c r="AH22030" s="1"/>
      <c r="AI22030" s="1"/>
      <c r="AJ22030" s="1"/>
      <c r="AK22030" s="1"/>
      <c r="AL22030" s="2"/>
      <c r="AM22030" s="2"/>
      <c r="AN22030" s="22"/>
      <c r="AQ22030" s="1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BK22033" s="23"/>
      <c r="BM22033" s="2"/>
    </row>
    <row r="22034" spans="28:69" ht="16.5" customHeight="1" x14ac:dyDescent="0.3">
      <c r="AB22034" s="1"/>
      <c r="AH22034" s="1"/>
      <c r="AI22034" s="1"/>
      <c r="AJ22034" s="1"/>
      <c r="AK22034" s="1"/>
      <c r="AL22034" s="2"/>
      <c r="AM22034" s="2"/>
      <c r="AN22034" s="22"/>
      <c r="AW22034" s="25"/>
      <c r="BK22034" s="23"/>
      <c r="BM22034" s="2"/>
      <c r="BQ22034" s="25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BK22035" s="23"/>
      <c r="BM22035" s="2"/>
      <c r="BQ22035" s="25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BK22036" s="23"/>
      <c r="BM22036" s="2"/>
      <c r="BQ22036" s="25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  <c r="BQ22037" s="25"/>
    </row>
    <row r="22038" spans="28:69" ht="16.5" customHeight="1" x14ac:dyDescent="0.3">
      <c r="AB22038" s="1"/>
      <c r="AC22038" s="1"/>
      <c r="AH22038" s="1"/>
      <c r="AI22038" s="1"/>
      <c r="AJ22038" s="1"/>
      <c r="AK22038" s="1"/>
      <c r="AL22038" s="2"/>
      <c r="AM22038" s="2"/>
      <c r="AN22038" s="22"/>
      <c r="AQ22038" s="1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AX22041" s="3"/>
      <c r="BK22041" s="23"/>
      <c r="BM22041" s="2"/>
    </row>
    <row r="22042" spans="28:69" ht="16.5" customHeight="1" x14ac:dyDescent="0.3">
      <c r="AB22042" s="1"/>
      <c r="AH22042" s="1"/>
      <c r="AI22042" s="1"/>
      <c r="AJ22042" s="1"/>
      <c r="AK22042" s="1"/>
      <c r="AL22042" s="2"/>
      <c r="AM22042" s="2"/>
      <c r="AN22042" s="22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AX22043" s="3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  <c r="BQ22045" s="25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3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</row>
    <row r="22050" spans="28:63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</row>
    <row r="22051" spans="28:63" ht="16.5" customHeight="1" x14ac:dyDescent="0.3">
      <c r="AB22051" s="1"/>
      <c r="AC22051" s="1"/>
      <c r="AH22051" s="1"/>
      <c r="AI22051" s="1"/>
      <c r="AJ22051" s="1"/>
      <c r="AK22051" s="1"/>
      <c r="AL22051" s="2"/>
      <c r="AM22051" s="2"/>
      <c r="AN22051" s="22"/>
      <c r="AQ22051" s="1"/>
      <c r="AW22051" s="25"/>
      <c r="AX22051" s="3"/>
      <c r="BI22051" s="1"/>
      <c r="BJ22051" s="23"/>
      <c r="BK22051" s="23"/>
    </row>
    <row r="22052" spans="28:63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J22052" s="23"/>
      <c r="BK22052" s="23"/>
    </row>
    <row r="22053" spans="28:63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AX22053" s="3"/>
      <c r="BJ22053" s="23"/>
      <c r="BK22053" s="23"/>
    </row>
    <row r="22054" spans="28:63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J22054" s="23"/>
      <c r="BK22054" s="23"/>
    </row>
    <row r="22055" spans="28:63" ht="16.5" customHeight="1" x14ac:dyDescent="0.3">
      <c r="AB22055" s="1"/>
      <c r="AH22055" s="1"/>
      <c r="AI22055" s="1"/>
      <c r="AJ22055" s="1"/>
      <c r="AK22055" s="1"/>
      <c r="AL22055" s="2"/>
      <c r="AM22055" s="2"/>
      <c r="AN22055" s="22"/>
      <c r="AW22055" s="25"/>
      <c r="AX22055" s="3"/>
      <c r="BJ22055" s="23"/>
      <c r="BK22055" s="23"/>
    </row>
    <row r="22056" spans="28:63" ht="16.5" customHeight="1" x14ac:dyDescent="0.3">
      <c r="AB22056" s="1"/>
      <c r="AC22056" s="1"/>
      <c r="AH22056" s="1"/>
      <c r="AI22056" s="1"/>
      <c r="AJ22056" s="1"/>
      <c r="AK22056" s="1"/>
      <c r="AL22056" s="2"/>
      <c r="AM22056" s="2"/>
      <c r="AN22056" s="22"/>
      <c r="AQ22056" s="1"/>
      <c r="AW22056" s="25"/>
      <c r="BI22056" s="1"/>
      <c r="BJ22056" s="23"/>
      <c r="BK22056" s="23"/>
    </row>
    <row r="22057" spans="28:63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3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BK22058" s="23"/>
    </row>
    <row r="22059" spans="28:63" ht="16.5" customHeight="1" x14ac:dyDescent="0.3">
      <c r="AB22059" s="1"/>
      <c r="AC22059" s="1"/>
      <c r="AH22059" s="1"/>
      <c r="AI22059" s="1"/>
      <c r="AJ22059" s="1"/>
      <c r="AK22059" s="1"/>
      <c r="AL22059" s="2"/>
      <c r="AM22059" s="2"/>
      <c r="AN22059" s="22"/>
      <c r="AQ22059" s="1"/>
      <c r="AW22059" s="25"/>
      <c r="BI22059" s="1"/>
      <c r="BJ22059" s="23"/>
      <c r="BK22059" s="23"/>
    </row>
    <row r="22060" spans="28:63" ht="16.5" customHeight="1" x14ac:dyDescent="0.3">
      <c r="AB22060" s="1"/>
      <c r="AH22060" s="1"/>
      <c r="AI22060" s="1"/>
      <c r="AJ22060" s="1"/>
      <c r="AK22060" s="1"/>
      <c r="AL22060" s="2"/>
      <c r="AM22060" s="2"/>
      <c r="AN22060" s="22"/>
      <c r="AW22060" s="25"/>
      <c r="BJ22060" s="23"/>
      <c r="BK22060" s="23"/>
    </row>
    <row r="22061" spans="28:63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BJ22061" s="23"/>
      <c r="BK22061" s="23"/>
    </row>
    <row r="22062" spans="28:63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J22062" s="23"/>
      <c r="BK22062" s="23"/>
    </row>
    <row r="22063" spans="28:63" ht="16.5" customHeight="1" x14ac:dyDescent="0.3">
      <c r="AB22063" s="1"/>
      <c r="AH22063" s="1"/>
      <c r="AI22063" s="1"/>
      <c r="AJ22063" s="1"/>
      <c r="AK22063" s="1"/>
      <c r="AL22063" s="2"/>
      <c r="AM22063" s="2"/>
      <c r="AN22063" s="22"/>
      <c r="AW22063" s="25"/>
      <c r="BJ22063" s="23"/>
      <c r="BK22063" s="23"/>
    </row>
    <row r="22064" spans="28:63" ht="16.5" customHeight="1" x14ac:dyDescent="0.3">
      <c r="AB22064" s="1"/>
      <c r="AC22064" s="1"/>
      <c r="AH22064" s="1"/>
      <c r="AI22064" s="1"/>
      <c r="AJ22064" s="1"/>
      <c r="AK22064" s="1"/>
      <c r="AL22064" s="2"/>
      <c r="AM22064" s="2"/>
      <c r="AN22064" s="22"/>
      <c r="AQ22064" s="1"/>
      <c r="AW22064" s="25"/>
      <c r="BI22064" s="1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K22067" s="23"/>
    </row>
    <row r="22068" spans="28:63" ht="16.5" customHeight="1" x14ac:dyDescent="0.3">
      <c r="AH22068" s="1"/>
      <c r="AI22068" s="1"/>
      <c r="AJ22068" s="1"/>
      <c r="AK22068" s="1"/>
      <c r="AL22068" s="2"/>
      <c r="AM22068" s="2"/>
      <c r="AN22068" s="22"/>
      <c r="BK22068" s="23"/>
    </row>
    <row r="22069" spans="28:63" ht="16.5" customHeight="1" x14ac:dyDescent="0.3">
      <c r="AH22069" s="1"/>
      <c r="AI22069" s="1"/>
      <c r="AJ22069" s="1"/>
      <c r="AK22069" s="1"/>
      <c r="AL22069" s="2"/>
      <c r="AM22069" s="2"/>
      <c r="AN22069" s="22"/>
      <c r="BK22069" s="23"/>
    </row>
    <row r="22070" spans="28:63" ht="16.5" customHeight="1" x14ac:dyDescent="0.3">
      <c r="AH22070" s="1"/>
      <c r="AI22070" s="1"/>
      <c r="AJ22070" s="1"/>
      <c r="AK22070" s="1"/>
      <c r="AL22070" s="2"/>
      <c r="AM22070" s="2"/>
      <c r="AN22070" s="22"/>
      <c r="BK22070" s="23"/>
    </row>
    <row r="22071" spans="28:63" ht="16.5" customHeight="1" x14ac:dyDescent="0.3">
      <c r="AH22071" s="1"/>
      <c r="AI22071" s="1"/>
      <c r="AJ22071" s="1"/>
      <c r="AK22071" s="1"/>
      <c r="AL22071" s="2"/>
      <c r="AM22071" s="2"/>
      <c r="AN22071" s="22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K22182" s="1"/>
      <c r="AL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J22186" s="1"/>
      <c r="AK22186" s="1"/>
      <c r="AL22186" s="2"/>
      <c r="AM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B22242" s="1"/>
      <c r="AC22242" s="1"/>
      <c r="AH22242" s="1"/>
      <c r="AI22242" s="1"/>
      <c r="AJ22242" s="1"/>
      <c r="AK22242" s="1"/>
      <c r="AL22242" s="2"/>
      <c r="AM22242" s="2"/>
      <c r="AN22242" s="22"/>
      <c r="AQ22242" s="1"/>
      <c r="AW22242" s="25"/>
      <c r="BK22242" s="23"/>
    </row>
    <row r="22243" spans="28:63" ht="16.5" customHeight="1" x14ac:dyDescent="0.3">
      <c r="AB22243" s="1"/>
      <c r="AH22243" s="1"/>
      <c r="AI22243" s="1"/>
      <c r="AJ22243" s="1"/>
      <c r="AK22243" s="1"/>
      <c r="AL22243" s="2"/>
      <c r="AM22243" s="2"/>
      <c r="AN22243" s="22"/>
      <c r="AW22243" s="25"/>
      <c r="BK22243" s="23"/>
    </row>
    <row r="22244" spans="28:63" ht="16.5" customHeight="1" x14ac:dyDescent="0.3">
      <c r="AB22244" s="1"/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B22245" s="1"/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 x14ac:dyDescent="0.3">
      <c r="AH22246" s="1"/>
      <c r="AI22246" s="1"/>
      <c r="AJ22246" s="1"/>
      <c r="AK22246" s="1"/>
      <c r="AL22246" s="2"/>
      <c r="AM22246" s="2"/>
      <c r="AN22246" s="22"/>
      <c r="BJ22246" s="23"/>
      <c r="BK22246" s="23"/>
    </row>
    <row r="22247" spans="28:63" ht="16.5" customHeight="1" x14ac:dyDescent="0.3">
      <c r="AH22247" s="1"/>
      <c r="AI22247" s="1"/>
      <c r="AJ22247" s="1"/>
      <c r="AK22247" s="1"/>
      <c r="AL22247" s="2"/>
      <c r="AM22247" s="2"/>
      <c r="AN22247" s="22"/>
      <c r="BK22247" s="23"/>
    </row>
    <row r="22248" spans="28:63" ht="16.5" customHeight="1" x14ac:dyDescent="0.3"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B22265" s="1"/>
      <c r="AH22265" s="1"/>
      <c r="AI22265" s="1"/>
      <c r="AJ22265" s="1"/>
      <c r="AK22265" s="1"/>
      <c r="AL22265" s="2"/>
      <c r="AM22265" s="2"/>
      <c r="AN22265" s="22"/>
      <c r="AW22265" s="25"/>
      <c r="BK22265" s="23"/>
    </row>
    <row r="22266" spans="28:63" ht="16.5" customHeight="1" x14ac:dyDescent="0.3">
      <c r="AB22266" s="1"/>
      <c r="AH22266" s="1"/>
      <c r="AI22266" s="1"/>
      <c r="AJ22266" s="1"/>
      <c r="AK22266" s="1"/>
      <c r="AL22266" s="2"/>
      <c r="AM22266" s="2"/>
      <c r="AN22266" s="22"/>
      <c r="AW22266" s="25"/>
      <c r="BK22266" s="23"/>
    </row>
    <row r="22267" spans="28:63" ht="16.5" customHeight="1" x14ac:dyDescent="0.3">
      <c r="AB22267" s="1"/>
      <c r="AH22267" s="1"/>
      <c r="AI22267" s="1"/>
      <c r="AJ22267" s="1"/>
      <c r="AK22267" s="1"/>
      <c r="AL22267" s="2"/>
      <c r="AM22267" s="2"/>
      <c r="AN22267" s="22"/>
      <c r="AW22267" s="25"/>
      <c r="BK22267" s="23"/>
    </row>
    <row r="22268" spans="28:63" ht="16.5" customHeight="1" x14ac:dyDescent="0.3">
      <c r="AB22268" s="1"/>
      <c r="AH22268" s="1"/>
      <c r="AI22268" s="1"/>
      <c r="AJ22268" s="1"/>
      <c r="AK22268" s="1"/>
      <c r="AL22268" s="2"/>
      <c r="AM22268" s="2"/>
      <c r="AN22268" s="22"/>
      <c r="AW22268" s="25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AX22269" s="2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BJ22270" s="23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BJ22271" s="23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BJ22272" s="23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BJ22273" s="23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H22280" s="1"/>
      <c r="AI22280" s="1"/>
      <c r="AJ22280" s="1"/>
      <c r="AK22280" s="1"/>
      <c r="AL22280" s="2"/>
      <c r="AM22280" s="2"/>
      <c r="AN22280" s="22"/>
      <c r="AW22280" s="25"/>
      <c r="BJ22280" s="23"/>
      <c r="BK22280" s="23"/>
    </row>
    <row r="22281" spans="28:69" ht="16.5" customHeight="1" x14ac:dyDescent="0.3">
      <c r="AH22281" s="1"/>
      <c r="AI22281" s="1"/>
      <c r="AJ22281" s="1"/>
      <c r="AK22281" s="1"/>
      <c r="AL22281" s="2"/>
      <c r="AM22281" s="2"/>
      <c r="AN22281" s="22"/>
      <c r="AW22281" s="25"/>
      <c r="BJ22281" s="23"/>
      <c r="BK22281" s="23"/>
    </row>
    <row r="22282" spans="28:69" ht="16.5" customHeight="1" x14ac:dyDescent="0.3">
      <c r="AH22282" s="1"/>
      <c r="AI22282" s="1"/>
      <c r="AJ22282" s="1"/>
      <c r="AK22282" s="1"/>
      <c r="AL22282" s="2"/>
      <c r="AM22282" s="2"/>
      <c r="AN22282" s="22"/>
      <c r="BK22282" s="23"/>
      <c r="BQ22282" s="25"/>
    </row>
    <row r="22283" spans="28:69" ht="16.5" customHeight="1" x14ac:dyDescent="0.3">
      <c r="AB22283" s="1"/>
      <c r="AH22283" s="1"/>
      <c r="AI22283" s="1"/>
      <c r="AJ22283" s="1"/>
      <c r="AK22283" s="1"/>
      <c r="AL22283" s="2"/>
      <c r="AM22283" s="2"/>
      <c r="AN22283" s="22"/>
      <c r="BK22283" s="23"/>
    </row>
    <row r="22284" spans="28:69" ht="16.5" customHeight="1" x14ac:dyDescent="0.3">
      <c r="AB22284" s="1"/>
      <c r="AH22284" s="1"/>
      <c r="AI22284" s="1"/>
      <c r="AJ22284" s="1"/>
      <c r="AK22284" s="1"/>
      <c r="AL22284" s="2"/>
      <c r="AM22284" s="2"/>
      <c r="AN22284" s="22"/>
      <c r="BK22284" s="23"/>
    </row>
    <row r="22285" spans="28:69" ht="16.5" customHeight="1" x14ac:dyDescent="0.3">
      <c r="AB22285" s="1"/>
      <c r="AH22285" s="1"/>
      <c r="AI22285" s="1"/>
      <c r="AJ22285" s="1"/>
      <c r="AK22285" s="1"/>
      <c r="AL22285" s="2"/>
      <c r="AM22285" s="2"/>
      <c r="AN22285" s="22"/>
      <c r="BK22285" s="23"/>
    </row>
    <row r="22286" spans="28:69" ht="16.5" customHeight="1" x14ac:dyDescent="0.3">
      <c r="AB22286" s="1"/>
      <c r="AH22286" s="1"/>
      <c r="AI22286" s="1"/>
      <c r="AJ22286" s="1"/>
      <c r="AK22286" s="1"/>
      <c r="AL22286" s="2"/>
      <c r="AM22286" s="2"/>
      <c r="AN22286" s="22"/>
      <c r="BK22286" s="23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B22292" s="1"/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H22296" s="1"/>
      <c r="AI22296" s="1"/>
      <c r="AK22296" s="1"/>
      <c r="AL22296" s="2"/>
      <c r="AN22296" s="22"/>
      <c r="BK22296" s="23"/>
    </row>
    <row r="22297" spans="28:63" ht="16.5" customHeight="1" x14ac:dyDescent="0.3">
      <c r="AB22297" s="1"/>
      <c r="AH22297" s="1"/>
      <c r="AI22297" s="1"/>
      <c r="AJ22297" s="1"/>
      <c r="AK22297" s="1"/>
      <c r="AL22297" s="2"/>
      <c r="AM22297" s="2"/>
      <c r="AN22297" s="22"/>
      <c r="AW22297" s="25"/>
      <c r="BK22297" s="23"/>
    </row>
    <row r="22298" spans="28:63" ht="16.5" customHeight="1" x14ac:dyDescent="0.3">
      <c r="AC22298" s="1"/>
      <c r="AH22298" s="1"/>
      <c r="AI22298" s="1"/>
      <c r="AJ22298" s="1"/>
      <c r="AK22298" s="1"/>
      <c r="AL22298" s="2"/>
      <c r="AM22298" s="2"/>
      <c r="AN22298" s="22"/>
      <c r="AQ22298" s="1"/>
      <c r="AW22298" s="25"/>
      <c r="BK22298" s="23"/>
    </row>
    <row r="22299" spans="28:63" ht="16.5" customHeight="1" x14ac:dyDescent="0.3">
      <c r="AC22299" s="1"/>
      <c r="AH22299" s="1"/>
      <c r="AI22299" s="1"/>
      <c r="AJ22299" s="1"/>
      <c r="AK22299" s="1"/>
      <c r="AL22299" s="2"/>
      <c r="AM22299" s="2"/>
      <c r="AN22299" s="22"/>
      <c r="AQ22299" s="1"/>
      <c r="AW22299" s="25"/>
      <c r="BK22299" s="23"/>
    </row>
    <row r="22300" spans="28:63" ht="16.5" customHeight="1" x14ac:dyDescent="0.3">
      <c r="AH22300" s="1"/>
      <c r="AI22300" s="1"/>
      <c r="AJ22300" s="1"/>
      <c r="AK22300" s="1"/>
      <c r="AL22300" s="2"/>
      <c r="AM22300" s="2"/>
      <c r="AN22300" s="22"/>
      <c r="BK22300" s="23"/>
    </row>
    <row r="22301" spans="28:63" ht="16.5" customHeight="1" x14ac:dyDescent="0.3">
      <c r="AH22301" s="1"/>
      <c r="AI22301" s="1"/>
      <c r="AJ22301" s="1"/>
      <c r="AK22301" s="1"/>
      <c r="AL22301" s="2"/>
      <c r="AM22301" s="2"/>
      <c r="AN22301" s="22"/>
      <c r="BK22301" s="23"/>
    </row>
    <row r="22302" spans="28:63" ht="16.5" customHeight="1" x14ac:dyDescent="0.3">
      <c r="AH22302" s="1"/>
      <c r="AI22302" s="1"/>
      <c r="AJ22302" s="1"/>
      <c r="AK22302" s="1"/>
      <c r="AL22302" s="2"/>
      <c r="AM22302" s="2"/>
      <c r="AN22302" s="22"/>
      <c r="BK22302" s="23"/>
    </row>
    <row r="22303" spans="28:63" ht="16.5" customHeight="1" x14ac:dyDescent="0.3">
      <c r="AH22303" s="1"/>
      <c r="AI22303" s="1"/>
      <c r="AJ22303" s="1"/>
      <c r="AK22303" s="1"/>
      <c r="AL22303" s="2"/>
      <c r="AM22303" s="2"/>
      <c r="AN22303" s="22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C22377" s="1"/>
      <c r="AH22377" s="1"/>
      <c r="AI22377" s="1"/>
      <c r="AJ22377" s="1"/>
      <c r="AK22377" s="1"/>
      <c r="AL22377" s="2"/>
      <c r="AM22377" s="2"/>
      <c r="AN22377" s="22"/>
      <c r="AQ22377" s="1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H22381" s="1"/>
      <c r="AI22381" s="1"/>
      <c r="AJ22381" s="1"/>
      <c r="AK22381" s="1"/>
      <c r="AL22381" s="2"/>
      <c r="AM22381" s="2"/>
      <c r="AN22381" s="22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B22401" s="1"/>
      <c r="AH22401" s="1"/>
      <c r="AI22401" s="1"/>
      <c r="AJ22401" s="1"/>
      <c r="AK22401" s="1"/>
      <c r="AL22401" s="2"/>
      <c r="AM22401" s="2"/>
      <c r="AN22401" s="22"/>
      <c r="AW22401" s="25"/>
      <c r="AX22401" s="2"/>
      <c r="BK22401" s="23"/>
    </row>
    <row r="22402" spans="28:63" ht="16.5" customHeight="1" x14ac:dyDescent="0.3">
      <c r="AB22402" s="1"/>
      <c r="AC22402" s="1"/>
      <c r="AH22402" s="1"/>
      <c r="AI22402" s="1"/>
      <c r="AJ22402" s="1"/>
      <c r="AK22402" s="1"/>
      <c r="AL22402" s="2"/>
      <c r="AM22402" s="2"/>
      <c r="AN22402" s="22"/>
      <c r="AQ22402" s="1"/>
      <c r="BK22402" s="23"/>
    </row>
    <row r="22403" spans="28:63" ht="16.5" customHeight="1" x14ac:dyDescent="0.3">
      <c r="AB22403" s="1"/>
      <c r="AC22403" s="1"/>
      <c r="AH22403" s="1"/>
      <c r="AI22403" s="1"/>
      <c r="AJ22403" s="1"/>
      <c r="AK22403" s="1"/>
      <c r="AL22403" s="2"/>
      <c r="AM22403" s="2"/>
      <c r="AN22403" s="22"/>
      <c r="AQ22403" s="1"/>
      <c r="BK22403" s="23"/>
    </row>
    <row r="22404" spans="28:63" ht="16.5" customHeight="1" x14ac:dyDescent="0.3">
      <c r="AB22404" s="1"/>
      <c r="AH22404" s="1"/>
      <c r="AI22404" s="1"/>
      <c r="AJ22404" s="1"/>
      <c r="AK22404" s="1"/>
      <c r="AL22404" s="2"/>
      <c r="AM22404" s="2"/>
      <c r="AN22404" s="22"/>
      <c r="AW22404" s="25"/>
      <c r="AX22404" s="3"/>
      <c r="BK22404" s="23"/>
    </row>
    <row r="22405" spans="28:63" ht="16.5" customHeight="1" x14ac:dyDescent="0.3">
      <c r="AB22405" s="1"/>
      <c r="AH22405" s="1"/>
      <c r="AI22405" s="1"/>
      <c r="AJ22405" s="1"/>
      <c r="AK22405" s="1"/>
      <c r="AL22405" s="2"/>
      <c r="AM22405" s="2"/>
      <c r="AN22405" s="22"/>
      <c r="AW22405" s="25"/>
      <c r="AX22405" s="3"/>
      <c r="BK22405" s="23"/>
    </row>
    <row r="22406" spans="28:63" ht="16.5" customHeight="1" x14ac:dyDescent="0.3">
      <c r="AB22406" s="1"/>
      <c r="AH22406" s="1"/>
      <c r="AI22406" s="1"/>
      <c r="AJ22406" s="1"/>
      <c r="AK22406" s="1"/>
      <c r="AL22406" s="2"/>
      <c r="AM22406" s="2"/>
      <c r="AN22406" s="22"/>
      <c r="AW22406" s="25"/>
      <c r="AX22406" s="3"/>
      <c r="BK22406" s="23"/>
    </row>
    <row r="22407" spans="28:63" ht="16.5" customHeight="1" x14ac:dyDescent="0.3">
      <c r="AB22407" s="1"/>
      <c r="AH22407" s="1"/>
      <c r="AI22407" s="1"/>
      <c r="AJ22407" s="1"/>
      <c r="AK22407" s="1"/>
      <c r="AL22407" s="2"/>
      <c r="AM22407" s="2"/>
      <c r="AN22407" s="22"/>
      <c r="AW22407" s="25"/>
      <c r="AX22407" s="3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H22411" s="1"/>
      <c r="AI22411" s="1"/>
      <c r="AJ22411" s="1"/>
      <c r="AK22411" s="1"/>
      <c r="AL22411" s="2"/>
      <c r="AM22411" s="2"/>
      <c r="AN22411" s="22"/>
      <c r="AW22411" s="25"/>
      <c r="BK22411" s="23"/>
    </row>
    <row r="22412" spans="28:63" ht="16.5" customHeight="1" x14ac:dyDescent="0.3">
      <c r="AH22412" s="1"/>
      <c r="AI22412" s="1"/>
      <c r="AJ22412" s="1"/>
      <c r="AK22412" s="1"/>
      <c r="AL22412" s="2"/>
      <c r="AM22412" s="2"/>
      <c r="AN22412" s="22"/>
      <c r="AW22412" s="25"/>
      <c r="BK22412" s="23"/>
    </row>
    <row r="22413" spans="28:63" ht="16.5" customHeight="1" x14ac:dyDescent="0.3">
      <c r="AH22413" s="1"/>
      <c r="AI22413" s="1"/>
      <c r="AJ22413" s="1"/>
      <c r="AK22413" s="1"/>
      <c r="AL22413" s="2"/>
      <c r="AM22413" s="2"/>
      <c r="AN22413" s="22"/>
      <c r="AW22413" s="25"/>
      <c r="BK22413" s="23"/>
    </row>
    <row r="22414" spans="28:63" ht="16.5" customHeight="1" x14ac:dyDescent="0.3">
      <c r="AH22414" s="1"/>
      <c r="AI22414" s="1"/>
      <c r="AJ22414" s="1"/>
      <c r="AK22414" s="1"/>
      <c r="AL22414" s="2"/>
      <c r="AM22414" s="2"/>
      <c r="AN22414" s="22"/>
      <c r="BK22414" s="23"/>
    </row>
    <row r="22415" spans="28:63" ht="16.5" customHeight="1" x14ac:dyDescent="0.3">
      <c r="AC22415" s="1"/>
      <c r="AH22415" s="1"/>
      <c r="AI22415" s="1"/>
      <c r="AJ22415" s="1"/>
      <c r="AK22415" s="1"/>
      <c r="AL22415" s="2"/>
      <c r="AM22415" s="2"/>
      <c r="AN22415" s="22"/>
      <c r="AQ22415" s="1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BK22416" s="23"/>
    </row>
    <row r="22417" spans="29:70" ht="16.5" customHeight="1" x14ac:dyDescent="0.3">
      <c r="AC22417" s="1"/>
      <c r="AH22417" s="1"/>
      <c r="AI22417" s="1"/>
      <c r="AJ22417" s="1"/>
      <c r="AK22417" s="1"/>
      <c r="AL22417" s="2"/>
      <c r="AM22417" s="2"/>
      <c r="AN22417" s="22"/>
      <c r="AQ22417" s="1"/>
      <c r="BK22417" s="23"/>
      <c r="BR22417" s="2"/>
    </row>
    <row r="22418" spans="29:70" ht="16.5" customHeight="1" x14ac:dyDescent="0.3">
      <c r="AC22418" s="1"/>
      <c r="AH22418" s="1"/>
      <c r="AI22418" s="1"/>
      <c r="AJ22418" s="1"/>
      <c r="AK22418" s="1"/>
      <c r="AL22418" s="2"/>
      <c r="AM22418" s="2"/>
      <c r="AN22418" s="22"/>
      <c r="AQ22418" s="1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</row>
    <row r="22420" spans="29:70" ht="16.5" customHeight="1" x14ac:dyDescent="0.3">
      <c r="AH22420" s="1"/>
      <c r="AI22420" s="1"/>
      <c r="AJ22420" s="1"/>
      <c r="AK22420" s="1"/>
      <c r="AL22420" s="2"/>
      <c r="AM22420" s="2"/>
      <c r="AN22420" s="22"/>
      <c r="BK22420" s="23"/>
    </row>
    <row r="22421" spans="29:70" ht="16.5" customHeight="1" x14ac:dyDescent="0.3">
      <c r="AH22421" s="1"/>
      <c r="AI22421" s="1"/>
      <c r="AJ22421" s="1"/>
      <c r="AK22421" s="1"/>
      <c r="AL22421" s="2"/>
      <c r="AM22421" s="2"/>
      <c r="AN22421" s="22"/>
      <c r="BK22421" s="23"/>
    </row>
    <row r="22422" spans="29:70" ht="16.5" customHeight="1" x14ac:dyDescent="0.3">
      <c r="AH22422" s="1"/>
      <c r="AI22422" s="1"/>
      <c r="AJ22422" s="1"/>
      <c r="AK22422" s="1"/>
      <c r="AL22422" s="2"/>
      <c r="AM22422" s="2"/>
      <c r="AN22422" s="22"/>
      <c r="BK22422" s="23"/>
    </row>
    <row r="22423" spans="29:70" ht="16.5" customHeight="1" x14ac:dyDescent="0.3">
      <c r="AH22423" s="1"/>
      <c r="AI22423" s="1"/>
      <c r="AJ22423" s="1"/>
      <c r="AK22423" s="1"/>
      <c r="AL22423" s="2"/>
      <c r="AM22423" s="2"/>
      <c r="AN22423" s="22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AW22424" s="25"/>
      <c r="AX22424" s="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B22545" s="1"/>
      <c r="AH22545" s="1"/>
      <c r="AI22545" s="1"/>
      <c r="AJ22545" s="1"/>
      <c r="AK22545" s="1"/>
      <c r="AL22545" s="2"/>
      <c r="AM22545" s="2"/>
      <c r="AN22545" s="22"/>
      <c r="BJ22545" s="23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B22547" s="1"/>
      <c r="AH22547" s="1"/>
      <c r="AI22547" s="1"/>
      <c r="AJ22547" s="1"/>
      <c r="AK22547" s="1"/>
      <c r="AL22547" s="2"/>
      <c r="AM22547" s="2"/>
      <c r="AN22547" s="22"/>
      <c r="BJ22547" s="23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B22556" s="1"/>
      <c r="AH22556" s="1"/>
      <c r="AI22556" s="1"/>
      <c r="AJ22556" s="1"/>
      <c r="AK22556" s="1"/>
      <c r="AL22556" s="2"/>
      <c r="AM22556" s="2"/>
      <c r="AN22556" s="22"/>
      <c r="BJ22556" s="23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B22558" s="1"/>
      <c r="AH22558" s="1"/>
      <c r="AI22558" s="1"/>
      <c r="AJ22558" s="1"/>
      <c r="AK22558" s="1"/>
      <c r="AL22558" s="2"/>
      <c r="AM22558" s="2"/>
      <c r="AN22558" s="22"/>
      <c r="BJ22558" s="23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H22560" s="1"/>
      <c r="AI22560" s="1"/>
      <c r="AJ22560" s="1"/>
      <c r="AK22560" s="1"/>
      <c r="AL22560" s="2"/>
      <c r="AM22560" s="2"/>
      <c r="AN22560" s="22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H22562" s="1"/>
      <c r="AI22562" s="1"/>
      <c r="AJ22562" s="1"/>
      <c r="AK22562" s="1"/>
      <c r="AL22562" s="2"/>
      <c r="AM22562" s="2"/>
      <c r="AN22562" s="22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B22564" s="1"/>
      <c r="AH22564" s="1"/>
      <c r="AI22564" s="1"/>
      <c r="AJ22564" s="1"/>
      <c r="AK22564" s="1"/>
      <c r="AL22564" s="2"/>
      <c r="AM22564" s="2"/>
      <c r="AN22564" s="22"/>
      <c r="AW22564" s="25"/>
      <c r="AX22564" s="2"/>
      <c r="BJ22564" s="23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B22566" s="1"/>
      <c r="AH22566" s="1"/>
      <c r="AI22566" s="1"/>
      <c r="AJ22566" s="1"/>
      <c r="AK22566" s="1"/>
      <c r="AL22566" s="2"/>
      <c r="AM22566" s="2"/>
      <c r="AN22566" s="22"/>
      <c r="BJ22566" s="23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AW22570" s="25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AW22571" s="25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AW22572" s="25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AW22573" s="25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BJ22575" s="23"/>
      <c r="BK22575" s="23"/>
    </row>
    <row r="22576" spans="28:63" ht="16.5" customHeight="1" x14ac:dyDescent="0.3">
      <c r="AH22576" s="1"/>
      <c r="AI22576" s="1"/>
      <c r="AJ22576" s="1"/>
      <c r="AK22576" s="1"/>
      <c r="AL22576" s="2"/>
      <c r="AM22576" s="2"/>
      <c r="AN22576" s="22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BJ22577" s="23"/>
      <c r="BK22577" s="23"/>
    </row>
    <row r="22578" spans="28:63" ht="16.5" customHeight="1" x14ac:dyDescent="0.3">
      <c r="AH22578" s="1"/>
      <c r="AI22578" s="1"/>
      <c r="AJ22578" s="1"/>
      <c r="AK22578" s="1"/>
      <c r="AL22578" s="2"/>
      <c r="AM22578" s="2"/>
      <c r="AN22578" s="22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H22581" s="1"/>
      <c r="AI22581" s="1"/>
      <c r="AJ22581" s="1"/>
      <c r="AK22581" s="1"/>
      <c r="AL22581" s="2"/>
      <c r="AM22581" s="2"/>
      <c r="AN22581" s="22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H22583" s="1"/>
      <c r="AI22583" s="1"/>
      <c r="AJ22583" s="1"/>
      <c r="AK22583" s="1"/>
      <c r="AL22583" s="2"/>
      <c r="AM22583" s="2"/>
      <c r="AN22583" s="22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A22625" s="1"/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A22633" s="1"/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A22731" s="1"/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B22769" s="1"/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B22777" s="1"/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B22784" s="1"/>
      <c r="AH22784" s="1"/>
      <c r="AI22784" s="1"/>
      <c r="AJ22784" s="1"/>
      <c r="AK22784" s="1"/>
      <c r="AL22784" s="2"/>
      <c r="AM22784" s="2"/>
      <c r="AN22784" s="22"/>
      <c r="AW22784" s="25"/>
      <c r="AX22784" s="3"/>
      <c r="BK22784" s="23"/>
    </row>
    <row r="22785" spans="28:63" ht="16.5" customHeight="1" x14ac:dyDescent="0.3">
      <c r="AB22785" s="1"/>
      <c r="AH22785" s="1"/>
      <c r="AI22785" s="1"/>
      <c r="AJ22785" s="1"/>
      <c r="AK22785" s="1"/>
      <c r="AL22785" s="2"/>
      <c r="AM22785" s="2"/>
      <c r="AN22785" s="22"/>
      <c r="AW22785" s="25"/>
      <c r="AX22785" s="3"/>
      <c r="BK22785" s="23"/>
    </row>
    <row r="22786" spans="28:63" ht="16.5" customHeight="1" x14ac:dyDescent="0.3">
      <c r="AB22786" s="1"/>
      <c r="AH22786" s="1"/>
      <c r="AI22786" s="1"/>
      <c r="AJ22786" s="1"/>
      <c r="AK22786" s="1"/>
      <c r="AL22786" s="2"/>
      <c r="AM22786" s="2"/>
      <c r="AN22786" s="22"/>
      <c r="AW22786" s="25"/>
      <c r="BK22786" s="23"/>
    </row>
    <row r="22787" spans="28:63" ht="16.5" customHeight="1" x14ac:dyDescent="0.3">
      <c r="AB22787" s="1"/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 x14ac:dyDescent="0.3">
      <c r="AH22788" s="1"/>
      <c r="AI22788" s="1"/>
      <c r="AJ22788" s="1"/>
      <c r="AK22788" s="1"/>
      <c r="AL22788" s="2"/>
      <c r="AM22788" s="2"/>
      <c r="AN22788" s="22"/>
      <c r="BK22788" s="23"/>
    </row>
    <row r="22789" spans="28:63" ht="16.5" customHeight="1" x14ac:dyDescent="0.3">
      <c r="AH22789" s="1"/>
      <c r="AI22789" s="1"/>
      <c r="AJ22789" s="1"/>
      <c r="AK22789" s="1"/>
      <c r="AL22789" s="2"/>
      <c r="AM22789" s="2"/>
      <c r="AN22789" s="22"/>
      <c r="BK22789" s="23"/>
    </row>
    <row r="22790" spans="28:63" ht="16.5" customHeight="1" x14ac:dyDescent="0.3">
      <c r="AH22790" s="1"/>
      <c r="AI22790" s="1"/>
      <c r="AJ22790" s="1"/>
      <c r="AK22790" s="1"/>
      <c r="AL22790" s="2"/>
      <c r="AM22790" s="2"/>
      <c r="AN22790" s="22"/>
      <c r="BK22790" s="23"/>
    </row>
    <row r="22791" spans="28:63" ht="16.5" customHeight="1" x14ac:dyDescent="0.3"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B22933" s="1"/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B22972" s="1"/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B22973" s="1"/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B22974" s="1"/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B22975" s="1"/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AW22981" s="25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AW22982" s="25"/>
      <c r="AX22982" s="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AW22983" s="25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AW22984" s="25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AX22990" s="2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7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7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BK22994" s="23"/>
    </row>
    <row r="22995" spans="27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7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J22996" s="23"/>
      <c r="BK22996" s="23"/>
    </row>
    <row r="22997" spans="27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J22997" s="23"/>
      <c r="BK22997" s="23"/>
    </row>
    <row r="22998" spans="27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BJ22998" s="23"/>
      <c r="BK22998" s="23"/>
    </row>
    <row r="22999" spans="27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BJ22999" s="23"/>
      <c r="BK22999" s="23"/>
    </row>
    <row r="23000" spans="27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BJ23000" s="23"/>
      <c r="BK23000" s="23"/>
    </row>
    <row r="23001" spans="27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BJ23001" s="23"/>
      <c r="BK23001" s="23"/>
    </row>
    <row r="23002" spans="27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AW23002" s="25"/>
      <c r="BK23002" s="23"/>
    </row>
    <row r="23003" spans="27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AW23003" s="25"/>
      <c r="BK23003" s="23"/>
    </row>
    <row r="23004" spans="27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AW23004" s="25"/>
      <c r="BJ23004" s="23"/>
      <c r="BK23004" s="23"/>
    </row>
    <row r="23005" spans="27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AW23005" s="25"/>
      <c r="BJ23005" s="23"/>
      <c r="BK23005" s="23"/>
    </row>
    <row r="23006" spans="27:63" ht="16.5" customHeight="1" x14ac:dyDescent="0.3">
      <c r="AA23006" s="1"/>
      <c r="AB23006" s="1"/>
      <c r="AH23006" s="1"/>
      <c r="AI23006" s="1"/>
      <c r="AJ23006" s="1"/>
      <c r="AK23006" s="1"/>
      <c r="AL23006" s="2"/>
      <c r="AM23006" s="2"/>
      <c r="AN23006" s="22"/>
      <c r="BJ23006" s="23"/>
      <c r="BK23006" s="23"/>
    </row>
    <row r="23007" spans="27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BJ23007" s="23"/>
      <c r="BK23007" s="23"/>
    </row>
    <row r="23008" spans="27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BJ23008" s="23"/>
      <c r="BK23008" s="23"/>
    </row>
    <row r="23009" spans="28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BJ23009" s="23"/>
      <c r="BK23009" s="23"/>
    </row>
    <row r="23010" spans="28:63" ht="16.5" customHeight="1" x14ac:dyDescent="0.3">
      <c r="AB23010" s="1"/>
      <c r="AH23010" s="1"/>
      <c r="AI23010" s="1"/>
      <c r="AJ23010" s="1"/>
      <c r="AK23010" s="1"/>
      <c r="AL23010" s="2"/>
      <c r="AM23010" s="2"/>
      <c r="AN23010" s="22"/>
      <c r="AW23010" s="25"/>
      <c r="BK23010" s="23"/>
    </row>
    <row r="23011" spans="28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AW23011" s="25"/>
      <c r="BK23011" s="23"/>
    </row>
    <row r="23012" spans="28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AW23012" s="25"/>
      <c r="BK23012" s="23"/>
    </row>
    <row r="23013" spans="28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AW23013" s="25"/>
      <c r="BK23013" s="23"/>
    </row>
    <row r="23014" spans="28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BK23014" s="23"/>
    </row>
    <row r="23015" spans="28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BK23015" s="23"/>
    </row>
    <row r="23016" spans="28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BK23016" s="23"/>
    </row>
    <row r="23017" spans="28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BK23017" s="23"/>
    </row>
    <row r="23018" spans="28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8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AW23019" s="25"/>
      <c r="BK23019" s="23"/>
    </row>
    <row r="23020" spans="28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AW23020" s="25"/>
      <c r="BK23020" s="23"/>
    </row>
    <row r="23021" spans="28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AW23021" s="25"/>
      <c r="AX23021" s="2"/>
      <c r="BK23021" s="23"/>
    </row>
    <row r="23022" spans="28:63" ht="16.5" customHeight="1" x14ac:dyDescent="0.3">
      <c r="AB23022" s="1"/>
      <c r="AC23022" s="1"/>
      <c r="AH23022" s="1"/>
      <c r="AI23022" s="1"/>
      <c r="AJ23022" s="1"/>
      <c r="AK23022" s="1"/>
      <c r="AL23022" s="2"/>
      <c r="AM23022" s="2"/>
      <c r="AN23022" s="22"/>
      <c r="AQ23022" s="1"/>
      <c r="AW23022" s="25"/>
      <c r="AX23022" s="2"/>
      <c r="BK23022" s="23"/>
    </row>
    <row r="23023" spans="28:63" ht="16.5" customHeight="1" x14ac:dyDescent="0.3">
      <c r="AB23023" s="1"/>
      <c r="AC23023" s="1"/>
      <c r="AH23023" s="1"/>
      <c r="AI23023" s="1"/>
      <c r="AJ23023" s="1"/>
      <c r="AK23023" s="1"/>
      <c r="AL23023" s="2"/>
      <c r="AM23023" s="2"/>
      <c r="AN23023" s="22"/>
      <c r="AQ23023" s="1"/>
      <c r="AW23023" s="25"/>
      <c r="AX23023" s="2"/>
      <c r="BK23023" s="23"/>
    </row>
    <row r="23024" spans="28:63" ht="16.5" customHeight="1" x14ac:dyDescent="0.3">
      <c r="AC23024" s="1"/>
      <c r="AH23024" s="1"/>
      <c r="AI23024" s="1"/>
      <c r="AJ23024" s="1"/>
      <c r="AK23024" s="1"/>
      <c r="AL23024" s="2"/>
      <c r="AM23024" s="2"/>
      <c r="AN23024" s="22"/>
      <c r="AQ23024" s="1"/>
      <c r="AW23024" s="25"/>
      <c r="AX23024" s="2"/>
      <c r="BK23024" s="23"/>
    </row>
    <row r="23025" spans="28:63" ht="16.5" customHeight="1" x14ac:dyDescent="0.3">
      <c r="AC23025" s="1"/>
      <c r="AH23025" s="1"/>
      <c r="AI23025" s="1"/>
      <c r="AJ23025" s="1"/>
      <c r="AK23025" s="1"/>
      <c r="AL23025" s="2"/>
      <c r="AM23025" s="2"/>
      <c r="AN23025" s="22"/>
      <c r="AQ23025" s="1"/>
      <c r="AW23025" s="25"/>
      <c r="AX23025" s="2"/>
      <c r="BK23025" s="23"/>
    </row>
    <row r="23026" spans="28:63" ht="16.5" customHeight="1" x14ac:dyDescent="0.3"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BK23026" s="23"/>
    </row>
    <row r="23027" spans="28:63" ht="16.5" customHeight="1" x14ac:dyDescent="0.3"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BK23027" s="23"/>
    </row>
    <row r="23028" spans="28:63" ht="16.5" customHeight="1" x14ac:dyDescent="0.3">
      <c r="AB23028" s="1"/>
      <c r="AH23028" s="1"/>
      <c r="AI23028" s="1"/>
      <c r="AJ23028" s="1"/>
      <c r="AK23028" s="1"/>
      <c r="AL23028" s="2"/>
      <c r="AM23028" s="2"/>
      <c r="AN23028" s="22"/>
      <c r="AW23028" s="25"/>
      <c r="BK23028" s="23"/>
    </row>
    <row r="23029" spans="28:63" ht="16.5" customHeight="1" x14ac:dyDescent="0.3">
      <c r="AB23029" s="1"/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 x14ac:dyDescent="0.3">
      <c r="AB23030" s="1"/>
      <c r="AH23030" s="1"/>
      <c r="AI23030" s="1"/>
      <c r="AJ23030" s="1"/>
      <c r="AK23030" s="1"/>
      <c r="AL23030" s="2"/>
      <c r="AM23030" s="2"/>
      <c r="AN23030" s="22"/>
      <c r="AW23030" s="25"/>
      <c r="AX23030" s="2"/>
      <c r="BK23030" s="23"/>
    </row>
    <row r="23031" spans="28:63" ht="16.5" customHeight="1" x14ac:dyDescent="0.3">
      <c r="AB23031" s="1"/>
      <c r="AH23031" s="1"/>
      <c r="AI23031" s="1"/>
      <c r="AJ23031" s="1"/>
      <c r="AK23031" s="1"/>
      <c r="AL23031" s="2"/>
      <c r="AM23031" s="2"/>
      <c r="AN23031" s="22"/>
      <c r="AW23031" s="25"/>
      <c r="AX23031" s="2"/>
      <c r="BK23031" s="23"/>
    </row>
    <row r="23032" spans="28:63" ht="16.5" customHeight="1" x14ac:dyDescent="0.3">
      <c r="AH23032" s="1"/>
      <c r="AI23032" s="1"/>
      <c r="AJ23032" s="1"/>
      <c r="AK23032" s="1"/>
      <c r="AL23032" s="2"/>
      <c r="AM23032" s="2"/>
      <c r="AN23032" s="22"/>
      <c r="AW23032" s="25"/>
      <c r="BK23032" s="23"/>
    </row>
    <row r="23033" spans="28:63" ht="16.5" customHeight="1" x14ac:dyDescent="0.3">
      <c r="AB23033" s="1"/>
      <c r="AH23033" s="1"/>
      <c r="AI23033" s="1"/>
      <c r="AJ23033" s="1"/>
      <c r="AK23033" s="1"/>
      <c r="AL23033" s="2"/>
      <c r="AM23033" s="2"/>
      <c r="AN23033" s="2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AW23035" s="25"/>
      <c r="BK23035" s="23"/>
    </row>
    <row r="23036" spans="28:63" ht="16.5" customHeight="1" x14ac:dyDescent="0.3">
      <c r="AB23036" s="1"/>
      <c r="AC23036" s="1"/>
      <c r="AH23036" s="1"/>
      <c r="AI23036" s="1"/>
      <c r="AJ23036" s="1"/>
      <c r="AK23036" s="1"/>
      <c r="AL23036" s="2"/>
      <c r="AM23036" s="2"/>
      <c r="AN23036" s="22"/>
      <c r="AQ23036" s="1"/>
      <c r="AW23036" s="25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BK23039" s="23"/>
    </row>
    <row r="23040" spans="28:63" ht="16.5" customHeight="1" x14ac:dyDescent="0.3">
      <c r="AB23040" s="1"/>
      <c r="AH23040" s="1"/>
      <c r="AI23040" s="1"/>
      <c r="AJ23040" s="1"/>
      <c r="AK23040" s="1"/>
      <c r="AL23040" s="2"/>
      <c r="AM23040" s="2"/>
      <c r="AN23040" s="22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B23048" s="1"/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H23049" s="1"/>
      <c r="AI23049" s="1"/>
      <c r="AJ23049" s="1"/>
      <c r="AK23049" s="1"/>
      <c r="AL23049" s="2"/>
      <c r="AM23049" s="2"/>
      <c r="AN23049" s="22"/>
      <c r="AW23049" s="25"/>
      <c r="BK23049" s="23"/>
    </row>
    <row r="23050" spans="28:63" ht="16.5" customHeight="1" x14ac:dyDescent="0.3">
      <c r="AH23050" s="1"/>
      <c r="AI23050" s="1"/>
      <c r="AJ23050" s="1"/>
      <c r="AK23050" s="1"/>
      <c r="AL23050" s="2"/>
      <c r="AM23050" s="2"/>
      <c r="AN23050" s="22"/>
      <c r="AW23050" s="25"/>
      <c r="BK23050" s="23"/>
    </row>
    <row r="23051" spans="28:63" ht="16.5" customHeight="1" x14ac:dyDescent="0.3">
      <c r="AH23051" s="1"/>
      <c r="AI23051" s="1"/>
      <c r="AJ23051" s="1"/>
      <c r="AK23051" s="1"/>
      <c r="AL23051" s="2"/>
      <c r="AM23051" s="2"/>
      <c r="AN23051" s="22"/>
      <c r="AW23051" s="25"/>
      <c r="BK23051" s="23"/>
    </row>
    <row r="23052" spans="28:63" ht="16.5" customHeight="1" x14ac:dyDescent="0.3">
      <c r="AH23052" s="1"/>
      <c r="AI23052" s="1"/>
      <c r="AJ23052" s="1"/>
      <c r="AK23052" s="1"/>
      <c r="AL23052" s="2"/>
      <c r="AM23052" s="2"/>
      <c r="AN23052" s="22"/>
      <c r="AW23052" s="25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B23055" s="1"/>
      <c r="AH23055" s="1"/>
      <c r="AI23055" s="1"/>
      <c r="AJ23055" s="1"/>
      <c r="AK23055" s="1"/>
      <c r="AL23055" s="2"/>
      <c r="AM23055" s="2"/>
      <c r="AN23055" s="22"/>
      <c r="BK23055" s="23"/>
    </row>
    <row r="23056" spans="28:63" ht="16.5" customHeight="1" x14ac:dyDescent="0.3">
      <c r="AB23056" s="1"/>
      <c r="AH23056" s="1"/>
      <c r="AI23056" s="1"/>
      <c r="AJ23056" s="1"/>
      <c r="AK23056" s="1"/>
      <c r="AL23056" s="2"/>
      <c r="AM23056" s="2"/>
      <c r="AN23056" s="22"/>
      <c r="BK23056" s="23"/>
    </row>
    <row r="23057" spans="28:63" ht="16.5" customHeight="1" x14ac:dyDescent="0.3">
      <c r="AB23057" s="1"/>
      <c r="AH23057" s="1"/>
      <c r="AI23057" s="1"/>
      <c r="AJ23057" s="1"/>
      <c r="AK23057" s="1"/>
      <c r="AL23057" s="2"/>
      <c r="AM23057" s="2"/>
      <c r="AN23057" s="22"/>
      <c r="BK23057" s="23"/>
    </row>
    <row r="23058" spans="28:63" ht="16.5" customHeight="1" x14ac:dyDescent="0.3">
      <c r="AB23058" s="1"/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 x14ac:dyDescent="0.3"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H23062" s="1"/>
      <c r="AI23062" s="1"/>
      <c r="AJ23062" s="1"/>
      <c r="AK23062" s="1"/>
      <c r="AL23062" s="2"/>
      <c r="AM23062" s="2"/>
      <c r="AN23062" s="22"/>
      <c r="BK23062" s="23"/>
    </row>
    <row r="23063" spans="28:63" ht="16.5" customHeight="1" x14ac:dyDescent="0.3">
      <c r="AB23063" s="1"/>
      <c r="AH23063" s="1"/>
      <c r="AI23063" s="1"/>
      <c r="AJ23063" s="1"/>
      <c r="AK23063" s="1"/>
      <c r="AL23063" s="2"/>
      <c r="AM23063" s="2"/>
      <c r="AN23063" s="22"/>
      <c r="AW23063" s="25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AW23065" s="25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H23067" s="1"/>
      <c r="AI23067" s="1"/>
      <c r="AJ23067" s="1"/>
      <c r="AK23067" s="1"/>
      <c r="AL23067" s="2"/>
      <c r="AM23067" s="2"/>
      <c r="AN23067" s="22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B23071" s="1"/>
      <c r="AH23071" s="1"/>
      <c r="AI23071" s="1"/>
      <c r="AJ23071" s="1"/>
      <c r="AK23071" s="1"/>
      <c r="AL23071" s="2"/>
      <c r="AM23071" s="2"/>
      <c r="AN23071" s="22"/>
      <c r="AW23071" s="25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34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34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34:63" ht="16.5" customHeight="1" x14ac:dyDescent="0.3">
      <c r="AH23075" s="1"/>
      <c r="AI23075" s="1"/>
      <c r="AJ23075" s="1"/>
      <c r="AK23075" s="1"/>
      <c r="AL23075" s="2"/>
      <c r="AM23075" s="2"/>
      <c r="AN23075" s="22"/>
      <c r="BK23075" s="23"/>
    </row>
    <row r="23076" spans="34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34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34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34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34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34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34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34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34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34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34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34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34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7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7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7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7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7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7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7:63" ht="16.5" customHeight="1" x14ac:dyDescent="0.3">
      <c r="AC23095" s="1"/>
      <c r="AH23095" s="1"/>
      <c r="AI23095" s="1"/>
      <c r="AJ23095" s="1"/>
      <c r="AK23095" s="1"/>
      <c r="AL23095" s="2"/>
      <c r="AM23095" s="2"/>
      <c r="AN23095" s="22"/>
      <c r="AQ23095" s="1"/>
      <c r="BK23095" s="23"/>
    </row>
    <row r="23096" spans="27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7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7:63" ht="16.5" customHeight="1" x14ac:dyDescent="0.3">
      <c r="AC23098" s="1"/>
      <c r="AH23098" s="1"/>
      <c r="AI23098" s="1"/>
      <c r="AJ23098" s="1"/>
      <c r="AK23098" s="1"/>
      <c r="AL23098" s="2"/>
      <c r="AM23098" s="2"/>
      <c r="AN23098" s="22"/>
      <c r="AQ23098" s="1"/>
      <c r="BK23098" s="23"/>
    </row>
    <row r="23099" spans="27:63" ht="16.5" customHeight="1" x14ac:dyDescent="0.3">
      <c r="AH23099" s="1"/>
      <c r="AI23099" s="1"/>
      <c r="AJ23099" s="1"/>
      <c r="AK23099" s="1"/>
      <c r="AL23099" s="2"/>
      <c r="AM23099" s="2"/>
      <c r="AN23099" s="22"/>
      <c r="BK23099" s="23"/>
    </row>
    <row r="23100" spans="27:63" ht="16.5" customHeight="1" x14ac:dyDescent="0.3">
      <c r="AB23100" s="1"/>
      <c r="AH23100" s="1"/>
      <c r="AI23100" s="1"/>
      <c r="AJ23100" s="1"/>
      <c r="AK23100" s="1"/>
      <c r="AL23100" s="2"/>
      <c r="AM23100" s="2"/>
      <c r="AN23100" s="22"/>
      <c r="BK23100" s="23"/>
    </row>
    <row r="23101" spans="27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7:63" ht="16.5" customHeight="1" x14ac:dyDescent="0.3">
      <c r="AA23102" s="1"/>
      <c r="AB23102" s="1"/>
      <c r="AH23102" s="1"/>
      <c r="AI23102" s="1"/>
      <c r="AJ23102" s="1"/>
      <c r="AK23102" s="1"/>
      <c r="AL23102" s="2"/>
      <c r="AM23102" s="2"/>
      <c r="AN23102" s="22"/>
      <c r="BK23102" s="23"/>
    </row>
    <row r="23103" spans="27:63" ht="16.5" customHeight="1" x14ac:dyDescent="0.3">
      <c r="AC23103" s="1"/>
      <c r="AH23103" s="1"/>
      <c r="AI23103" s="1"/>
      <c r="AJ23103" s="1"/>
      <c r="AK23103" s="1"/>
      <c r="AL23103" s="2"/>
      <c r="AM23103" s="2"/>
      <c r="AN23103" s="22"/>
      <c r="AQ23103" s="1"/>
      <c r="BI23103" s="1"/>
      <c r="BJ23103" s="23"/>
      <c r="BK23103" s="23"/>
    </row>
    <row r="23104" spans="27:63" ht="16.5" customHeight="1" x14ac:dyDescent="0.3">
      <c r="AB23104" s="1"/>
      <c r="AH23104" s="1"/>
      <c r="AI23104" s="1"/>
      <c r="AJ23104" s="1"/>
      <c r="AK23104" s="1"/>
      <c r="AL23104" s="2"/>
      <c r="AM23104" s="2"/>
      <c r="AN23104" s="22"/>
      <c r="BJ23104" s="23"/>
      <c r="BK23104" s="23"/>
    </row>
    <row r="23105" spans="28:63" ht="16.5" customHeight="1" x14ac:dyDescent="0.3">
      <c r="AB23105" s="1"/>
      <c r="AH23105" s="1"/>
      <c r="AI23105" s="1"/>
      <c r="AJ23105" s="1"/>
      <c r="AK23105" s="1"/>
      <c r="AL23105" s="2"/>
      <c r="AM23105" s="2"/>
      <c r="AN23105" s="22"/>
      <c r="BJ23105" s="23"/>
      <c r="BK23105" s="23"/>
    </row>
    <row r="23106" spans="28:63" ht="16.5" customHeight="1" x14ac:dyDescent="0.3">
      <c r="AB23106" s="1"/>
      <c r="AC23106" s="1"/>
      <c r="AH23106" s="1"/>
      <c r="AI23106" s="1"/>
      <c r="AJ23106" s="1"/>
      <c r="AK23106" s="1"/>
      <c r="AL23106" s="2"/>
      <c r="AM23106" s="2"/>
      <c r="AN23106" s="22"/>
      <c r="AQ23106" s="1"/>
      <c r="BI23106" s="1"/>
      <c r="BJ23106" s="23"/>
      <c r="BK23106" s="23"/>
    </row>
    <row r="23107" spans="28:63" ht="16.5" customHeight="1" x14ac:dyDescent="0.3">
      <c r="AC23107" s="1"/>
      <c r="AH23107" s="1"/>
      <c r="AI23107" s="1"/>
      <c r="AJ23107" s="1"/>
      <c r="AK23107" s="1"/>
      <c r="AL23107" s="2"/>
      <c r="AM23107" s="2"/>
      <c r="AN23107" s="22"/>
      <c r="AQ23107" s="1"/>
      <c r="BJ23107" s="23"/>
      <c r="BK23107" s="23"/>
    </row>
    <row r="23108" spans="28:63" ht="16.5" customHeight="1" x14ac:dyDescent="0.3">
      <c r="AB23108" s="1"/>
      <c r="AC23108" s="1"/>
      <c r="AH23108" s="1"/>
      <c r="AI23108" s="1"/>
      <c r="AJ23108" s="1"/>
      <c r="AK23108" s="1"/>
      <c r="AL23108" s="2"/>
      <c r="AM23108" s="2"/>
      <c r="AN23108" s="22"/>
      <c r="AQ23108" s="1"/>
      <c r="BJ23108" s="23"/>
      <c r="BK23108" s="23"/>
    </row>
    <row r="23109" spans="28:63" ht="16.5" customHeight="1" x14ac:dyDescent="0.3">
      <c r="AC23109" s="1"/>
      <c r="AH23109" s="1"/>
      <c r="AI23109" s="1"/>
      <c r="AJ23109" s="1"/>
      <c r="AK23109" s="1"/>
      <c r="AL23109" s="2"/>
      <c r="AM23109" s="2"/>
      <c r="AN23109" s="22"/>
      <c r="AQ23109" s="1"/>
      <c r="BJ23109" s="23"/>
      <c r="BK23109" s="23"/>
    </row>
    <row r="23110" spans="28:63" ht="16.5" customHeight="1" x14ac:dyDescent="0.3">
      <c r="AC23110" s="1"/>
      <c r="AH23110" s="1"/>
      <c r="AI23110" s="1"/>
      <c r="AJ23110" s="1"/>
      <c r="AK23110" s="1"/>
      <c r="AL23110" s="2"/>
      <c r="AM23110" s="2"/>
      <c r="AN23110" s="22"/>
      <c r="AQ23110" s="1"/>
      <c r="BJ23110" s="23"/>
      <c r="BK23110" s="23"/>
    </row>
    <row r="23111" spans="28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I23111" s="1"/>
      <c r="BJ23111" s="23"/>
      <c r="BK23111" s="23"/>
    </row>
    <row r="23112" spans="28:63" ht="16.5" customHeight="1" x14ac:dyDescent="0.3">
      <c r="AB23112" s="1"/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8:63" ht="16.5" customHeight="1" x14ac:dyDescent="0.3">
      <c r="AB23113" s="1"/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8:63" ht="16.5" customHeight="1" x14ac:dyDescent="0.3">
      <c r="AB23114" s="1"/>
      <c r="AH23114" s="1"/>
      <c r="AI23114" s="1"/>
      <c r="AJ23114" s="1"/>
      <c r="AK23114" s="1"/>
      <c r="AL23114" s="2"/>
      <c r="AM23114" s="2"/>
      <c r="AN23114" s="22"/>
      <c r="AW23114" s="25"/>
      <c r="AX23114" s="3"/>
      <c r="BJ23114" s="23"/>
      <c r="BK23114" s="23"/>
    </row>
    <row r="23115" spans="28:63" ht="16.5" customHeight="1" x14ac:dyDescent="0.3">
      <c r="AB23115" s="1"/>
      <c r="AC23115" s="1"/>
      <c r="AH23115" s="1"/>
      <c r="AI23115" s="1"/>
      <c r="AJ23115" s="1"/>
      <c r="AK23115" s="1"/>
      <c r="AL23115" s="2"/>
      <c r="AM23115" s="2"/>
      <c r="AN23115" s="22"/>
      <c r="AQ23115" s="1"/>
      <c r="AW23115" s="25"/>
      <c r="AX23115" s="3"/>
      <c r="BI23115" s="1"/>
      <c r="BJ23115" s="23"/>
      <c r="BK23115" s="23"/>
    </row>
    <row r="23116" spans="28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AW23116" s="25"/>
      <c r="AX23116" s="3"/>
      <c r="BI23116" s="1"/>
      <c r="BJ23116" s="23"/>
      <c r="BK23116" s="23"/>
    </row>
    <row r="23117" spans="28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AW23117" s="25"/>
      <c r="AX23117" s="3"/>
      <c r="BI23117" s="1"/>
      <c r="BJ23117" s="23"/>
      <c r="BK23117" s="23"/>
    </row>
    <row r="23118" spans="28:63" ht="16.5" customHeight="1" x14ac:dyDescent="0.3">
      <c r="AB23118" s="1"/>
      <c r="AC23118" s="1"/>
      <c r="AH23118" s="1"/>
      <c r="AI23118" s="1"/>
      <c r="AJ23118" s="1"/>
      <c r="AK23118" s="1"/>
      <c r="AL23118" s="2"/>
      <c r="AM23118" s="2"/>
      <c r="AN23118" s="22"/>
      <c r="AQ23118" s="1"/>
      <c r="AW23118" s="25"/>
      <c r="AX23118" s="3"/>
      <c r="BI23118" s="1"/>
      <c r="BJ23118" s="23"/>
      <c r="BK23118" s="23"/>
    </row>
    <row r="23119" spans="28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8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H23122" s="1"/>
      <c r="AI23122" s="1"/>
      <c r="AJ23122" s="1"/>
      <c r="AK23122" s="1"/>
      <c r="AL23122" s="2"/>
      <c r="AM23122" s="2"/>
      <c r="AN23122" s="22"/>
      <c r="AW23122" s="25"/>
      <c r="AX23122" s="3"/>
      <c r="BK23122" s="23"/>
    </row>
    <row r="23123" spans="28:63" ht="16.5" customHeight="1" x14ac:dyDescent="0.3">
      <c r="AB23123" s="1"/>
      <c r="AH23123" s="1"/>
      <c r="AI23123" s="1"/>
      <c r="AJ23123" s="1"/>
      <c r="AK23123" s="1"/>
      <c r="AL23123" s="2"/>
      <c r="AM23123" s="2"/>
      <c r="AN23123" s="22"/>
      <c r="AW23123" s="25"/>
      <c r="AX23123" s="3"/>
      <c r="BK23123" s="23"/>
    </row>
    <row r="23124" spans="28:63" ht="16.5" customHeight="1" x14ac:dyDescent="0.3">
      <c r="AB23124" s="1"/>
      <c r="AH23124" s="1"/>
      <c r="AI23124" s="1"/>
      <c r="AJ23124" s="1"/>
      <c r="AK23124" s="1"/>
      <c r="AL23124" s="2"/>
      <c r="AM23124" s="2"/>
      <c r="AN23124" s="22"/>
      <c r="AW23124" s="25"/>
      <c r="AX23124" s="3"/>
      <c r="BK23124" s="23"/>
    </row>
    <row r="23125" spans="28:63" ht="16.5" customHeight="1" x14ac:dyDescent="0.3">
      <c r="AB23125" s="1"/>
      <c r="AH23125" s="1"/>
      <c r="AI23125" s="1"/>
      <c r="AJ23125" s="1"/>
      <c r="AK23125" s="1"/>
      <c r="AL23125" s="2"/>
      <c r="AM23125" s="2"/>
      <c r="AN23125" s="22"/>
      <c r="AW23125" s="25"/>
      <c r="AX23125" s="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BJ23132" s="2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AX23136" s="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AW23143" s="25"/>
      <c r="AX23143" s="3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AW23144" s="25"/>
      <c r="AX23144" s="3"/>
      <c r="BK23144" s="23"/>
    </row>
    <row r="23145" spans="28:63" ht="16.5" customHeight="1" x14ac:dyDescent="0.3">
      <c r="AH23145" s="1"/>
      <c r="AI23145" s="1"/>
      <c r="AJ23145" s="1"/>
      <c r="AK23145" s="1"/>
      <c r="AL23145" s="2"/>
      <c r="AM23145" s="2"/>
      <c r="AN23145" s="22"/>
      <c r="BJ23145" s="23"/>
      <c r="BK23145" s="23"/>
    </row>
    <row r="23146" spans="28:63" ht="16.5" customHeight="1" x14ac:dyDescent="0.3">
      <c r="AH23146" s="1"/>
      <c r="AI23146" s="1"/>
      <c r="AJ23146" s="1"/>
      <c r="AK23146" s="1"/>
      <c r="AL23146" s="2"/>
      <c r="AM23146" s="2"/>
      <c r="AN23146" s="22"/>
      <c r="BJ23146" s="23"/>
      <c r="BK23146" s="23"/>
    </row>
    <row r="23147" spans="28:63" ht="16.5" customHeight="1" x14ac:dyDescent="0.3">
      <c r="AH23147" s="1"/>
      <c r="AI23147" s="1"/>
      <c r="AJ23147" s="1"/>
      <c r="AK23147" s="1"/>
      <c r="AL23147" s="2"/>
      <c r="AM23147" s="2"/>
      <c r="AN23147" s="22"/>
      <c r="BJ23147" s="23"/>
      <c r="BK23147" s="23"/>
    </row>
    <row r="23148" spans="28:63" ht="16.5" customHeight="1" x14ac:dyDescent="0.3">
      <c r="AH23148" s="1"/>
      <c r="AI23148" s="1"/>
      <c r="AJ23148" s="1"/>
      <c r="AK23148" s="1"/>
      <c r="AL23148" s="2"/>
      <c r="AM23148" s="2"/>
      <c r="AN23148" s="22"/>
      <c r="BJ23148" s="23"/>
      <c r="BK23148" s="23"/>
    </row>
    <row r="23149" spans="28:63" ht="16.5" customHeight="1" x14ac:dyDescent="0.3">
      <c r="AB23149" s="1"/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B23151" s="1"/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A23156" s="1"/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A23164" s="1"/>
      <c r="AB23164" s="1"/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B23165" s="1"/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A23171" s="1"/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B23172" s="1"/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B23173" s="1"/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A23179" s="1"/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B23188" s="1"/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B23189" s="1"/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B23196" s="1"/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B23197" s="1"/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H23199" s="1"/>
      <c r="AI23199" s="1"/>
      <c r="AJ23199" s="1"/>
      <c r="AK23199" s="1"/>
      <c r="AL23199" s="2"/>
      <c r="AM23199" s="2"/>
      <c r="AN23199" s="22"/>
      <c r="BK23199" s="23"/>
    </row>
    <row r="23200" spans="28:63" ht="16.5" customHeight="1" x14ac:dyDescent="0.3"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J23203" s="23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B23210" s="1"/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B23211" s="1"/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B23218" s="1"/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B23219" s="1"/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B23235" s="1"/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B23243" s="1"/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B23246" s="1"/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B23248" s="1"/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C23250" s="1"/>
      <c r="AH23250" s="1"/>
      <c r="AI23250" s="1"/>
      <c r="AJ23250" s="1"/>
      <c r="AK23250" s="1"/>
      <c r="AL23250" s="2"/>
      <c r="AM23250" s="2"/>
      <c r="AN23250" s="22"/>
      <c r="AQ23250" s="1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B23254" s="1"/>
      <c r="AH23254" s="1"/>
      <c r="AI23254" s="1"/>
      <c r="AJ23254" s="1"/>
      <c r="AK23254" s="1"/>
      <c r="AL23254" s="2"/>
      <c r="AM23254" s="2"/>
      <c r="AN23254" s="22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B23256" s="1"/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B23257" s="1"/>
      <c r="AH23257" s="1"/>
      <c r="AI23257" s="1"/>
      <c r="AJ23257" s="1"/>
      <c r="AK23257" s="1"/>
      <c r="AL23257" s="2"/>
      <c r="AM23257" s="2"/>
      <c r="AN23257" s="22"/>
      <c r="AW23257" s="25"/>
      <c r="AX23257" s="3"/>
      <c r="BJ23257" s="23"/>
      <c r="BK23257" s="23"/>
    </row>
    <row r="23258" spans="28:63" ht="16.5" customHeight="1" x14ac:dyDescent="0.3">
      <c r="AB23258" s="1"/>
      <c r="AC23258" s="1"/>
      <c r="AH23258" s="1"/>
      <c r="AI23258" s="1"/>
      <c r="AJ23258" s="1"/>
      <c r="AK23258" s="1"/>
      <c r="AL23258" s="2"/>
      <c r="AM23258" s="2"/>
      <c r="AN23258" s="22"/>
      <c r="AQ23258" s="1"/>
      <c r="AW23258" s="25"/>
      <c r="AX23258" s="3"/>
      <c r="BI23258" s="1"/>
      <c r="BJ23258" s="23"/>
      <c r="BK23258" s="23"/>
    </row>
    <row r="23259" spans="28:63" ht="16.5" customHeight="1" x14ac:dyDescent="0.3">
      <c r="AB23259" s="1"/>
      <c r="AH23259" s="1"/>
      <c r="AI23259" s="1"/>
      <c r="AJ23259" s="1"/>
      <c r="AK23259" s="1"/>
      <c r="AL23259" s="2"/>
      <c r="AM23259" s="2"/>
      <c r="AN23259" s="22"/>
      <c r="AW23259" s="25"/>
      <c r="AX23259" s="3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AW23260" s="25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BJ23261" s="23"/>
      <c r="BK23261" s="23"/>
    </row>
    <row r="23262" spans="28:63" ht="16.5" customHeight="1" x14ac:dyDescent="0.3">
      <c r="AB23262" s="1"/>
      <c r="AH23262" s="1"/>
      <c r="AI23262" s="1"/>
      <c r="AJ23262" s="1"/>
      <c r="AK23262" s="1"/>
      <c r="AL23262" s="2"/>
      <c r="AM23262" s="2"/>
      <c r="AN23262" s="22"/>
      <c r="AW23262" s="25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AX23265" s="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AX23266" s="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AX23267" s="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AX23281" s="3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AX23282" s="3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AX23283" s="3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AX23284" s="3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BK23288" s="23"/>
    </row>
    <row r="23289" spans="28:63" ht="16.5" customHeight="1" x14ac:dyDescent="0.3">
      <c r="AB23289" s="1"/>
      <c r="AC23289" s="1"/>
      <c r="AH23289" s="1"/>
      <c r="AI23289" s="1"/>
      <c r="AJ23289" s="1"/>
      <c r="AK23289" s="1"/>
      <c r="AL23289" s="2"/>
      <c r="AM23289" s="2"/>
      <c r="AN23289" s="22"/>
      <c r="AQ23289" s="1"/>
      <c r="AW23289" s="25"/>
      <c r="AX23289" s="3"/>
      <c r="BI23289" s="1"/>
      <c r="BJ23289" s="23"/>
      <c r="BK23289" s="23"/>
    </row>
    <row r="23290" spans="28:63" ht="16.5" customHeight="1" x14ac:dyDescent="0.3">
      <c r="AB23290" s="1"/>
      <c r="AC23290" s="1"/>
      <c r="AH23290" s="1"/>
      <c r="AI23290" s="1"/>
      <c r="AJ23290" s="1"/>
      <c r="AK23290" s="1"/>
      <c r="AL23290" s="2"/>
      <c r="AM23290" s="2"/>
      <c r="AN23290" s="22"/>
      <c r="AQ23290" s="1"/>
      <c r="AW23290" s="25"/>
      <c r="AX23290" s="3"/>
      <c r="BI23290" s="1"/>
      <c r="BJ23290" s="23"/>
      <c r="BK23290" s="23"/>
    </row>
    <row r="23291" spans="28:63" ht="16.5" customHeight="1" x14ac:dyDescent="0.3">
      <c r="AB23291" s="1"/>
      <c r="AC23291" s="1"/>
      <c r="AH23291" s="1"/>
      <c r="AI23291" s="1"/>
      <c r="AJ23291" s="1"/>
      <c r="AK23291" s="1"/>
      <c r="AL23291" s="2"/>
      <c r="AM23291" s="2"/>
      <c r="AN23291" s="22"/>
      <c r="AQ23291" s="1"/>
      <c r="AW23291" s="25"/>
      <c r="AX23291" s="3"/>
      <c r="BI23291" s="1"/>
      <c r="BJ23291" s="23"/>
      <c r="BK23291" s="23"/>
    </row>
    <row r="23292" spans="28:63" ht="16.5" customHeight="1" x14ac:dyDescent="0.3">
      <c r="AB23292" s="1"/>
      <c r="AC23292" s="1"/>
      <c r="AH23292" s="1"/>
      <c r="AI23292" s="1"/>
      <c r="AJ23292" s="1"/>
      <c r="AK23292" s="1"/>
      <c r="AL23292" s="2"/>
      <c r="AM23292" s="2"/>
      <c r="AN23292" s="22"/>
      <c r="AQ23292" s="1"/>
      <c r="AW23292" s="25"/>
      <c r="AX23292" s="3"/>
      <c r="BI23292" s="1"/>
      <c r="BJ23292" s="23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H23294" s="1"/>
      <c r="AI23294" s="1"/>
      <c r="AJ23294" s="1"/>
      <c r="AK23294" s="1"/>
      <c r="AL23294" s="2"/>
      <c r="AM23294" s="2"/>
      <c r="AN23294" s="22"/>
      <c r="AW23294" s="25"/>
      <c r="AX23294" s="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BJ23296" s="2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BI23297" s="1"/>
      <c r="BJ23297" s="23"/>
      <c r="BK23297" s="23"/>
    </row>
    <row r="23298" spans="28:63" ht="16.5" customHeight="1" x14ac:dyDescent="0.3">
      <c r="AB23298" s="1"/>
      <c r="AC23298" s="1"/>
      <c r="AH23298" s="1"/>
      <c r="AI23298" s="1"/>
      <c r="AJ23298" s="1"/>
      <c r="AK23298" s="1"/>
      <c r="AL23298" s="2"/>
      <c r="AM23298" s="2"/>
      <c r="AN23298" s="22"/>
      <c r="AQ23298" s="1"/>
      <c r="BI23298" s="1"/>
      <c r="BJ23298" s="2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BI23299" s="1"/>
      <c r="BJ23299" s="2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BI23300" s="1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AW23301" s="25"/>
      <c r="BI23301" s="1"/>
      <c r="BJ23301" s="23"/>
      <c r="BK23301" s="23"/>
    </row>
    <row r="23302" spans="28:63" ht="16.5" customHeight="1" x14ac:dyDescent="0.3">
      <c r="AH23302" s="1"/>
      <c r="AI23302" s="1"/>
      <c r="AJ23302" s="1"/>
      <c r="AK23302" s="1"/>
      <c r="AL23302" s="2"/>
      <c r="AM23302" s="2"/>
      <c r="AN23302" s="22"/>
      <c r="AW23302" s="25"/>
      <c r="BK23302" s="23"/>
    </row>
    <row r="23303" spans="28:63" ht="16.5" customHeight="1" x14ac:dyDescent="0.3"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AX23303" s="2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AX23304" s="2"/>
      <c r="BK23304" s="23"/>
    </row>
    <row r="23305" spans="28:63" ht="16.5" customHeight="1" x14ac:dyDescent="0.3">
      <c r="AB23305" s="1"/>
      <c r="AH23305" s="1"/>
      <c r="AI23305" s="1"/>
      <c r="AJ23305" s="1"/>
      <c r="AK23305" s="1"/>
      <c r="AL23305" s="2"/>
      <c r="AM23305" s="2"/>
      <c r="AN23305" s="22"/>
      <c r="BK23305" s="23"/>
    </row>
    <row r="23306" spans="28:63" ht="16.5" customHeight="1" x14ac:dyDescent="0.3">
      <c r="AB23306" s="1"/>
      <c r="AH23306" s="1"/>
      <c r="AI23306" s="1"/>
      <c r="AJ23306" s="1"/>
      <c r="AK23306" s="1"/>
      <c r="AL23306" s="2"/>
      <c r="AM23306" s="2"/>
      <c r="AN23306" s="22"/>
      <c r="BK23306" s="23"/>
    </row>
    <row r="23307" spans="28:63" ht="16.5" customHeight="1" x14ac:dyDescent="0.3">
      <c r="AH23307" s="1"/>
      <c r="AI23307" s="1"/>
      <c r="AJ23307" s="1"/>
      <c r="AK23307" s="1"/>
      <c r="AL23307" s="2"/>
      <c r="AM23307" s="2"/>
      <c r="AN23307" s="22"/>
      <c r="BK23307" s="23"/>
    </row>
    <row r="23308" spans="28:63" ht="16.5" customHeight="1" x14ac:dyDescent="0.3">
      <c r="AH23308" s="1"/>
      <c r="AI23308" s="1"/>
      <c r="AJ23308" s="1"/>
      <c r="AK23308" s="1"/>
      <c r="AL23308" s="2"/>
      <c r="AM23308" s="2"/>
      <c r="AN23308" s="22"/>
      <c r="BK23308" s="23"/>
    </row>
    <row r="23309" spans="28:63" ht="16.5" customHeight="1" x14ac:dyDescent="0.3"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C23335" s="1"/>
      <c r="AH23335" s="1"/>
      <c r="AI23335" s="1"/>
      <c r="AJ23335" s="1"/>
      <c r="AK23335" s="1"/>
      <c r="AL23335" s="2"/>
      <c r="AM23335" s="2"/>
      <c r="AN23335" s="22"/>
      <c r="AQ23335" s="1"/>
      <c r="AW23335" s="25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H23339" s="1"/>
      <c r="AI23339" s="1"/>
      <c r="AJ23339" s="1"/>
      <c r="AK23339" s="1"/>
      <c r="AL23339" s="2"/>
      <c r="AM23339" s="2"/>
      <c r="AN23339" s="22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C23343" s="1"/>
      <c r="AH23343" s="1"/>
      <c r="AI23343" s="1"/>
      <c r="AJ23343" s="1"/>
      <c r="AK23343" s="1"/>
      <c r="AL23343" s="2"/>
      <c r="AM23343" s="2"/>
      <c r="AN23343" s="22"/>
      <c r="AQ23343" s="1"/>
      <c r="AW23343" s="25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34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34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34:63" ht="16.5" customHeight="1" x14ac:dyDescent="0.3">
      <c r="AH23347" s="1"/>
      <c r="AI23347" s="1"/>
      <c r="AJ23347" s="1"/>
      <c r="AK23347" s="1"/>
      <c r="AL23347" s="2"/>
      <c r="AM23347" s="2"/>
      <c r="AN23347" s="22"/>
      <c r="BK23347" s="23"/>
    </row>
    <row r="23348" spans="34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34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34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34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34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34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34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34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34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34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34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34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34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C23402" s="1"/>
      <c r="AH23402" s="1"/>
      <c r="AI23402" s="1"/>
      <c r="AJ23402" s="1"/>
      <c r="AK23402" s="1"/>
      <c r="AL23402" s="2"/>
      <c r="AM23402" s="2"/>
      <c r="AN23402" s="22"/>
      <c r="AQ23402" s="1"/>
      <c r="AW23402" s="25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H23406" s="1"/>
      <c r="AI23406" s="1"/>
      <c r="AJ23406" s="1"/>
      <c r="AK23406" s="1"/>
      <c r="AL23406" s="2"/>
      <c r="AM23406" s="2"/>
      <c r="AN23406" s="22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C23410" s="1"/>
      <c r="AH23410" s="1"/>
      <c r="AI23410" s="1"/>
      <c r="AJ23410" s="1"/>
      <c r="AK23410" s="1"/>
      <c r="AL23410" s="2"/>
      <c r="AM23410" s="2"/>
      <c r="AN23410" s="22"/>
      <c r="AQ23410" s="1"/>
      <c r="AW23410" s="25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H23414" s="1"/>
      <c r="AI23414" s="1"/>
      <c r="AJ23414" s="1"/>
      <c r="AK23414" s="1"/>
      <c r="AL23414" s="2"/>
      <c r="AM23414" s="2"/>
      <c r="AN23414" s="22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C23509" s="1"/>
      <c r="AH23509" s="1"/>
      <c r="AI23509" s="1"/>
      <c r="AJ23509" s="1"/>
      <c r="AK23509" s="1"/>
      <c r="AL23509" s="2"/>
      <c r="AM23509" s="2"/>
      <c r="AN23509" s="22"/>
      <c r="AQ23509" s="1"/>
      <c r="AW23509" s="25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H23513" s="1"/>
      <c r="AI23513" s="1"/>
      <c r="AJ23513" s="1"/>
      <c r="AK23513" s="1"/>
      <c r="AL23513" s="2"/>
      <c r="AM23513" s="2"/>
      <c r="AN23513" s="22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C23517" s="1"/>
      <c r="AH23517" s="1"/>
      <c r="AI23517" s="1"/>
      <c r="AJ23517" s="1"/>
      <c r="AK23517" s="1"/>
      <c r="AL23517" s="2"/>
      <c r="AM23517" s="2"/>
      <c r="AN23517" s="22"/>
      <c r="AQ23517" s="1"/>
      <c r="AW23517" s="25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H23521" s="1"/>
      <c r="AI23521" s="1"/>
      <c r="AJ23521" s="1"/>
      <c r="AK23521" s="1"/>
      <c r="AL23521" s="2"/>
      <c r="AM23521" s="2"/>
      <c r="AN23521" s="22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AW23527" s="25"/>
      <c r="BK23527" s="23"/>
      <c r="BM23527" s="2"/>
    </row>
    <row r="23528" spans="28:65" ht="16.5" customHeight="1" x14ac:dyDescent="0.3">
      <c r="AB23528" s="1"/>
      <c r="AH23528" s="1"/>
      <c r="AI23528" s="1"/>
      <c r="AJ23528" s="1"/>
      <c r="AK23528" s="1"/>
      <c r="AL23528" s="2"/>
      <c r="AM23528" s="2"/>
      <c r="AN23528" s="22"/>
      <c r="AW23528" s="25"/>
      <c r="BK23528" s="23"/>
      <c r="BM23528" s="2"/>
    </row>
    <row r="23529" spans="28:65" ht="16.5" customHeight="1" x14ac:dyDescent="0.3">
      <c r="AB23529" s="1"/>
      <c r="AH23529" s="1"/>
      <c r="AI23529" s="1"/>
      <c r="AJ23529" s="1"/>
      <c r="AK23529" s="1"/>
      <c r="AL23529" s="2"/>
      <c r="AM23529" s="2"/>
      <c r="AN23529" s="22"/>
      <c r="AW23529" s="25"/>
      <c r="BK23529" s="23"/>
      <c r="BM23529" s="2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AW23530" s="25"/>
      <c r="BK23530" s="23"/>
      <c r="BM23530" s="2"/>
    </row>
    <row r="23531" spans="28:65" ht="16.5" customHeight="1" x14ac:dyDescent="0.3">
      <c r="AB23531" s="1"/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C23532" s="1"/>
      <c r="AH23532" s="1"/>
      <c r="AI23532" s="1"/>
      <c r="AJ23532" s="1"/>
      <c r="AK23532" s="1"/>
      <c r="AL23532" s="2"/>
      <c r="AM23532" s="2"/>
      <c r="AN23532" s="22"/>
      <c r="AQ23532" s="1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B23534" s="1"/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H23536" s="1"/>
      <c r="AI23536" s="1"/>
      <c r="AJ23536" s="1"/>
      <c r="AK23536" s="1"/>
      <c r="AL23536" s="2"/>
      <c r="AM23536" s="2"/>
      <c r="AN23536" s="22"/>
      <c r="BK23536" s="23"/>
    </row>
    <row r="23537" spans="28:63" ht="16.5" customHeight="1" x14ac:dyDescent="0.3">
      <c r="AC23537" s="1"/>
      <c r="AH23537" s="1"/>
      <c r="AI23537" s="1"/>
      <c r="AJ23537" s="1"/>
      <c r="AK23537" s="1"/>
      <c r="AL23537" s="2"/>
      <c r="AM23537" s="2"/>
      <c r="AN23537" s="22"/>
      <c r="AQ23537" s="1"/>
      <c r="BI23537" s="1"/>
      <c r="BJ23537" s="23"/>
      <c r="BK23537" s="23"/>
    </row>
    <row r="23538" spans="28:63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AX23538" s="3"/>
      <c r="BK23538" s="23"/>
    </row>
    <row r="23539" spans="28:63" ht="16.5" customHeight="1" x14ac:dyDescent="0.3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</row>
    <row r="23540" spans="28:63" ht="16.5" customHeight="1" x14ac:dyDescent="0.3">
      <c r="AH23540" s="1"/>
      <c r="AI23540" s="1"/>
      <c r="AJ23540" s="1"/>
      <c r="AK23540" s="1"/>
      <c r="AL23540" s="2"/>
      <c r="AM23540" s="2"/>
      <c r="AN23540" s="22"/>
      <c r="AW23540" s="25"/>
      <c r="BK23540" s="23"/>
    </row>
    <row r="23541" spans="28:63" ht="16.5" customHeight="1" x14ac:dyDescent="0.3">
      <c r="AH23541" s="1"/>
      <c r="AI23541" s="1"/>
      <c r="AJ23541" s="1"/>
      <c r="AK23541" s="1"/>
      <c r="AL23541" s="2"/>
      <c r="AM23541" s="2"/>
      <c r="AN23541" s="22"/>
      <c r="BK23541" s="23"/>
    </row>
    <row r="23542" spans="28:63" ht="16.5" customHeight="1" x14ac:dyDescent="0.3">
      <c r="AH23542" s="1"/>
      <c r="AI23542" s="1"/>
      <c r="AJ23542" s="1"/>
      <c r="AK23542" s="1"/>
      <c r="AL23542" s="2"/>
      <c r="AM23542" s="2"/>
      <c r="AN23542" s="22"/>
      <c r="BK23542" s="23"/>
    </row>
    <row r="23543" spans="28:63" ht="16.5" customHeight="1" x14ac:dyDescent="0.3">
      <c r="AH23543" s="1"/>
      <c r="AI23543" s="1"/>
      <c r="AJ23543" s="1"/>
      <c r="AK23543" s="1"/>
      <c r="AL23543" s="2"/>
      <c r="AM23543" s="2"/>
      <c r="AN23543" s="22"/>
      <c r="BK23543" s="23"/>
    </row>
    <row r="23544" spans="28:63" ht="16.5" customHeight="1" x14ac:dyDescent="0.3">
      <c r="AH23544" s="1"/>
      <c r="AI23544" s="1"/>
      <c r="AJ23544" s="1"/>
      <c r="AK23544" s="1"/>
      <c r="AL23544" s="2"/>
      <c r="AM23544" s="2"/>
      <c r="AN23544" s="22"/>
      <c r="BK23544" s="23"/>
    </row>
    <row r="23545" spans="28:63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3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3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3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3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3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3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3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K23584" s="1"/>
      <c r="AL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J23588" s="1"/>
      <c r="AK23588" s="1"/>
      <c r="AL23588" s="2"/>
      <c r="AM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K23609" s="1"/>
      <c r="AL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J23613" s="1"/>
      <c r="AK23613" s="1"/>
      <c r="AL23613" s="2"/>
      <c r="AM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C23625" s="1"/>
      <c r="AH23625" s="1"/>
      <c r="AI23625" s="1"/>
      <c r="AJ23625" s="1"/>
      <c r="AK23625" s="1"/>
      <c r="AL23625" s="2"/>
      <c r="AM23625" s="2"/>
      <c r="AN23625" s="22"/>
      <c r="AQ23625" s="1"/>
      <c r="AW23625" s="25"/>
      <c r="BK23625" s="23"/>
    </row>
    <row r="23626" spans="29:63" ht="16.5" customHeight="1" x14ac:dyDescent="0.3">
      <c r="AC23626" s="1"/>
      <c r="AH23626" s="1"/>
      <c r="AI23626" s="1"/>
      <c r="AJ23626" s="1"/>
      <c r="AK23626" s="1"/>
      <c r="AL23626" s="2"/>
      <c r="AM23626" s="2"/>
      <c r="AN23626" s="22"/>
      <c r="AQ23626" s="1"/>
      <c r="AW23626" s="25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 x14ac:dyDescent="0.3">
      <c r="AH23629" s="1"/>
      <c r="AI23629" s="1"/>
      <c r="AJ23629" s="1"/>
      <c r="AK23629" s="1"/>
      <c r="AL23629" s="2"/>
      <c r="AM23629" s="2"/>
      <c r="AN23629" s="22"/>
      <c r="BK23629" s="23"/>
    </row>
    <row r="23630" spans="29:63" ht="16.5" customHeight="1" x14ac:dyDescent="0.3">
      <c r="AH23630" s="1"/>
      <c r="AI23630" s="1"/>
      <c r="AJ23630" s="1"/>
      <c r="AK23630" s="1"/>
      <c r="AL23630" s="2"/>
      <c r="AM23630" s="2"/>
      <c r="AN23630" s="22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C23633" s="1"/>
      <c r="AH23633" s="1"/>
      <c r="AI23633" s="1"/>
      <c r="AJ23633" s="1"/>
      <c r="AK23633" s="1"/>
      <c r="AL23633" s="2"/>
      <c r="AM23633" s="2"/>
      <c r="AN23633" s="22"/>
      <c r="AQ23633" s="1"/>
      <c r="AW23633" s="25"/>
      <c r="AX23633" s="2"/>
      <c r="BK23633" s="23"/>
    </row>
    <row r="23634" spans="29:63" ht="16.5" customHeight="1" x14ac:dyDescent="0.3">
      <c r="AC23634" s="1"/>
      <c r="AH23634" s="1"/>
      <c r="AI23634" s="1"/>
      <c r="AJ23634" s="1"/>
      <c r="AK23634" s="1"/>
      <c r="AL23634" s="2"/>
      <c r="AM23634" s="2"/>
      <c r="AN23634" s="22"/>
      <c r="AQ23634" s="1"/>
      <c r="AW23634" s="25"/>
      <c r="AX23634" s="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 x14ac:dyDescent="0.3">
      <c r="AH23637" s="1"/>
      <c r="AI23637" s="1"/>
      <c r="AJ23637" s="1"/>
      <c r="AK23637" s="1"/>
      <c r="AL23637" s="2"/>
      <c r="AM23637" s="2"/>
      <c r="AN23637" s="22"/>
      <c r="BK23637" s="23"/>
    </row>
    <row r="23638" spans="29:63" ht="16.5" customHeight="1" x14ac:dyDescent="0.3">
      <c r="AH23638" s="1"/>
      <c r="AI23638" s="1"/>
      <c r="AJ23638" s="1"/>
      <c r="AK23638" s="1"/>
      <c r="AL23638" s="2"/>
      <c r="AM23638" s="2"/>
      <c r="AN23638" s="2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AW23668" s="25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AW23676" s="25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28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28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28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28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28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28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28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28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28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28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28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28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28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28:63" ht="16.5" customHeight="1" x14ac:dyDescent="0.3">
      <c r="AH23726" s="1"/>
      <c r="AI23726" s="1"/>
      <c r="AK23726" s="1"/>
      <c r="AL23726" s="2"/>
      <c r="AN23726" s="22"/>
      <c r="BK23726" s="23"/>
    </row>
    <row r="23727" spans="28:63" ht="16.5" customHeight="1" x14ac:dyDescent="0.3">
      <c r="AB23727" s="1"/>
      <c r="AH23727" s="1"/>
      <c r="AI23727" s="1"/>
      <c r="AJ23727" s="1"/>
      <c r="AK23727" s="1"/>
      <c r="AL23727" s="2"/>
      <c r="AM23727" s="2"/>
      <c r="AN23727" s="22"/>
      <c r="BK23727" s="23"/>
    </row>
    <row r="23728" spans="28:63" ht="16.5" customHeight="1" x14ac:dyDescent="0.3">
      <c r="AB23728" s="1"/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B23729" s="1"/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B23730" s="1"/>
      <c r="AH23730" s="1"/>
      <c r="AI23730" s="1"/>
      <c r="AJ23730" s="1"/>
      <c r="AK23730" s="1"/>
      <c r="AL23730" s="2"/>
      <c r="AM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AW23735" s="25"/>
      <c r="BJ23735" s="23"/>
      <c r="BK23735" s="23"/>
      <c r="BQ23735" s="25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AX23736" s="3"/>
      <c r="BJ23736" s="23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AX23737" s="3"/>
      <c r="BJ23737" s="23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AW23738" s="25"/>
      <c r="BJ23738" s="23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W23739" s="25"/>
      <c r="BJ23739" s="23"/>
      <c r="BK23739" s="23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W23740" s="25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W23741" s="25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BJ23742" s="23"/>
      <c r="BK23742" s="23"/>
    </row>
    <row r="23743" spans="28:69" ht="16.5" customHeight="1" x14ac:dyDescent="0.3">
      <c r="AB23743" s="1"/>
      <c r="AH23743" s="1"/>
      <c r="AI23743" s="1"/>
      <c r="AK23743" s="1"/>
      <c r="AL23743" s="2"/>
      <c r="AN23743" s="22"/>
      <c r="AW23743" s="25"/>
      <c r="BK23743" s="23"/>
      <c r="BQ23743" s="25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X23744" s="3"/>
      <c r="BK23744" s="23"/>
    </row>
    <row r="23745" spans="27:63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AX23745" s="3"/>
      <c r="BK23745" s="23"/>
    </row>
    <row r="23746" spans="27:63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AW23746" s="25"/>
      <c r="AX23746" s="2"/>
      <c r="BJ23746" s="23"/>
      <c r="BK23746" s="23"/>
    </row>
    <row r="23747" spans="27:63" ht="16.5" customHeight="1" x14ac:dyDescent="0.3">
      <c r="AB23747" s="1"/>
      <c r="AH23747" s="1"/>
      <c r="AI23747" s="1"/>
      <c r="AJ23747" s="1"/>
      <c r="AK23747" s="1"/>
      <c r="AL23747" s="2"/>
      <c r="AM23747" s="2"/>
      <c r="AN23747" s="22"/>
      <c r="AW23747" s="25"/>
      <c r="BK23747" s="23"/>
    </row>
    <row r="23748" spans="27:63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W23748" s="25"/>
      <c r="BK23748" s="23"/>
    </row>
    <row r="23749" spans="27:63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W23749" s="25"/>
      <c r="BK23749" s="23"/>
    </row>
    <row r="23750" spans="27:63" ht="16.5" customHeight="1" x14ac:dyDescent="0.3">
      <c r="AH23750" s="1"/>
      <c r="AI23750" s="1"/>
      <c r="AK23750" s="1"/>
      <c r="AL23750" s="2"/>
      <c r="AN23750" s="22"/>
      <c r="AW23750" s="25"/>
      <c r="BK23750" s="23"/>
    </row>
    <row r="23751" spans="27:63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3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3" ht="16.5" customHeight="1" x14ac:dyDescent="0.3">
      <c r="AA23753" s="1"/>
      <c r="AH23753" s="1"/>
      <c r="AI23753" s="1"/>
      <c r="AJ23753" s="1"/>
      <c r="AK23753" s="1"/>
      <c r="AL23753" s="2"/>
      <c r="AM23753" s="2"/>
      <c r="AN23753" s="22"/>
      <c r="BK23753" s="23"/>
    </row>
    <row r="23754" spans="27:63" ht="16.5" customHeight="1" x14ac:dyDescent="0.3">
      <c r="AB23754" s="1"/>
      <c r="AH23754" s="1"/>
      <c r="AI23754" s="1"/>
      <c r="AK23754" s="1"/>
      <c r="AL23754" s="2"/>
      <c r="AN23754" s="22"/>
      <c r="BK23754" s="23"/>
    </row>
    <row r="23755" spans="27:63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BK23755" s="23"/>
    </row>
    <row r="23756" spans="27:63" ht="16.5" customHeight="1" x14ac:dyDescent="0.3">
      <c r="AB23756" s="1"/>
      <c r="AH23756" s="1"/>
      <c r="AI23756" s="1"/>
      <c r="AJ23756" s="1"/>
      <c r="AK23756" s="1"/>
      <c r="AL23756" s="2"/>
      <c r="AM23756" s="2"/>
      <c r="AN23756" s="22"/>
      <c r="BK23756" s="23"/>
    </row>
    <row r="23757" spans="27:63" ht="16.5" customHeight="1" x14ac:dyDescent="0.3">
      <c r="AB23757" s="1"/>
      <c r="AH23757" s="1"/>
      <c r="AI23757" s="1"/>
      <c r="AK23757" s="1"/>
      <c r="AL23757" s="2"/>
      <c r="AN23757" s="22"/>
      <c r="BK23757" s="23"/>
    </row>
    <row r="23758" spans="27:63" ht="16.5" customHeight="1" x14ac:dyDescent="0.3">
      <c r="AB23758" s="1"/>
      <c r="AH23758" s="1"/>
      <c r="AI23758" s="1"/>
      <c r="AJ23758" s="1"/>
      <c r="AK23758" s="1"/>
      <c r="AL23758" s="2"/>
      <c r="AM23758" s="2"/>
      <c r="AN23758" s="22"/>
      <c r="BK23758" s="23"/>
    </row>
    <row r="23759" spans="27:63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3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9" ht="16.5" customHeight="1" x14ac:dyDescent="0.3">
      <c r="AB23761" s="1"/>
      <c r="AH23761" s="1"/>
      <c r="AI23761" s="1"/>
      <c r="AJ23761" s="1"/>
      <c r="AK23761" s="1"/>
      <c r="AL23761" s="2"/>
      <c r="AM23761" s="2"/>
      <c r="AN23761" s="22"/>
      <c r="BK23761" s="23"/>
    </row>
    <row r="23762" spans="28:69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9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9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9" ht="16.5" customHeight="1" x14ac:dyDescent="0.3">
      <c r="AH23765" s="1"/>
      <c r="AI23765" s="1"/>
      <c r="AJ23765" s="1"/>
      <c r="AK23765" s="1"/>
      <c r="AL23765" s="2"/>
      <c r="AM23765" s="2"/>
      <c r="AN23765" s="22"/>
      <c r="BK23765" s="23"/>
    </row>
    <row r="23766" spans="28:69" ht="16.5" customHeight="1" x14ac:dyDescent="0.3">
      <c r="AH23766" s="1"/>
      <c r="AI23766" s="1"/>
      <c r="AJ23766" s="1"/>
      <c r="AK23766" s="1"/>
      <c r="AL23766" s="2"/>
      <c r="AM23766" s="2"/>
      <c r="AN23766" s="22"/>
      <c r="BK23766" s="23"/>
    </row>
    <row r="23767" spans="28:69" ht="16.5" customHeight="1" x14ac:dyDescent="0.3">
      <c r="AH23767" s="1"/>
      <c r="AI23767" s="1"/>
      <c r="AJ23767" s="1"/>
      <c r="AK23767" s="1"/>
      <c r="AL23767" s="2"/>
      <c r="AM23767" s="2"/>
      <c r="AN23767" s="22"/>
      <c r="BK23767" s="23"/>
    </row>
    <row r="23768" spans="28:69" ht="16.5" customHeight="1" x14ac:dyDescent="0.3">
      <c r="AH23768" s="1"/>
      <c r="AI23768" s="1"/>
      <c r="AK23768" s="1"/>
      <c r="AL23768" s="2"/>
      <c r="AN23768" s="22"/>
      <c r="AW23768" s="25"/>
      <c r="BK23768" s="23"/>
    </row>
    <row r="23769" spans="28:69" ht="16.5" customHeight="1" x14ac:dyDescent="0.3">
      <c r="AH23769" s="1"/>
      <c r="AI23769" s="1"/>
      <c r="AK23769" s="1"/>
      <c r="AL23769" s="2"/>
      <c r="AN23769" s="22"/>
      <c r="BK23769" s="23"/>
    </row>
    <row r="23770" spans="28:69" ht="16.5" customHeight="1" x14ac:dyDescent="0.3">
      <c r="AH23770" s="1"/>
      <c r="AI23770" s="1"/>
      <c r="AK23770" s="1"/>
      <c r="AL23770" s="2"/>
      <c r="AN23770" s="22"/>
      <c r="AW23770" s="25"/>
      <c r="BK23770" s="23"/>
    </row>
    <row r="23771" spans="28:69" ht="16.5" customHeight="1" x14ac:dyDescent="0.3">
      <c r="AH23771" s="1"/>
      <c r="AI23771" s="1"/>
      <c r="AK23771" s="1"/>
      <c r="AL23771" s="2"/>
      <c r="AN23771" s="22"/>
      <c r="AW23771" s="25"/>
      <c r="BK23771" s="23"/>
    </row>
    <row r="23772" spans="28:69" ht="16.5" customHeight="1" x14ac:dyDescent="0.3">
      <c r="AH23772" s="1"/>
      <c r="AI23772" s="1"/>
      <c r="AJ23772" s="1"/>
      <c r="AK23772" s="1"/>
      <c r="AL23772" s="2"/>
      <c r="AM23772" s="2"/>
      <c r="AN23772" s="22"/>
      <c r="BK23772" s="23"/>
    </row>
    <row r="23773" spans="28:69" ht="16.5" customHeight="1" x14ac:dyDescent="0.3">
      <c r="AH23773" s="1"/>
      <c r="AI23773" s="1"/>
      <c r="AJ23773" s="1"/>
      <c r="AK23773" s="1"/>
      <c r="AL23773" s="2"/>
      <c r="AM23773" s="2"/>
      <c r="AN23773" s="22"/>
      <c r="BK23773" s="23"/>
    </row>
    <row r="23774" spans="28:69" ht="16.5" customHeight="1" x14ac:dyDescent="0.3">
      <c r="AG23774" s="1"/>
      <c r="AH23774" s="1"/>
      <c r="AI23774" s="1"/>
      <c r="AK23774" s="1"/>
      <c r="AL23774" s="2"/>
      <c r="AN23774" s="22"/>
      <c r="AW23774" s="25"/>
      <c r="BK23774" s="23"/>
      <c r="BQ23774" s="25"/>
    </row>
    <row r="23775" spans="28:69" ht="16.5" customHeight="1" x14ac:dyDescent="0.3">
      <c r="AH23775" s="1"/>
      <c r="AI23775" s="1"/>
      <c r="AJ23775" s="1"/>
      <c r="AK23775" s="1"/>
      <c r="AL23775" s="2"/>
      <c r="AM23775" s="2"/>
      <c r="AN23775" s="22"/>
      <c r="BK23775" s="23"/>
    </row>
    <row r="23776" spans="28:69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4:63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4:63" ht="16.5" customHeight="1" x14ac:dyDescent="0.3">
      <c r="AH23778" s="1"/>
      <c r="AI23778" s="1"/>
      <c r="AJ23778" s="1"/>
      <c r="AK23778" s="1"/>
      <c r="AL23778" s="2"/>
      <c r="AM23778" s="2"/>
      <c r="AN23778" s="22"/>
      <c r="BK23778" s="23"/>
    </row>
    <row r="23779" spans="34:63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4:63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4:63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4:63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4:63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4:63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4:63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4:63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4:63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4:63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4:63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4:63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4:63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4:63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29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29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29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29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29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29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29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29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29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29:63" ht="16.5" customHeight="1" x14ac:dyDescent="0.3">
      <c r="AH23882" s="1"/>
      <c r="AI23882" s="1"/>
      <c r="AJ23882" s="1"/>
      <c r="AK23882" s="1"/>
      <c r="AL23882" s="2"/>
      <c r="AM23882" s="2"/>
      <c r="AN23882" s="22"/>
      <c r="BJ23882" s="23"/>
      <c r="BK23882" s="23"/>
    </row>
    <row r="23883" spans="29:63" ht="16.5" customHeight="1" x14ac:dyDescent="0.3">
      <c r="AH23883" s="1"/>
      <c r="AI23883" s="1"/>
      <c r="AJ23883" s="1"/>
      <c r="AK23883" s="1"/>
      <c r="AL23883" s="2"/>
      <c r="AM23883" s="2"/>
      <c r="AN23883" s="22"/>
      <c r="BJ23883" s="23"/>
      <c r="BK23883" s="23"/>
    </row>
    <row r="23884" spans="29:63" ht="16.5" customHeight="1" x14ac:dyDescent="0.3">
      <c r="AH23884" s="1"/>
      <c r="AI23884" s="1"/>
      <c r="AJ23884" s="1"/>
      <c r="AK23884" s="1"/>
      <c r="AL23884" s="2"/>
      <c r="AM23884" s="2"/>
      <c r="AN23884" s="22"/>
      <c r="BJ23884" s="23"/>
      <c r="BK23884" s="23"/>
    </row>
    <row r="23885" spans="29:63" ht="16.5" customHeight="1" x14ac:dyDescent="0.3">
      <c r="AH23885" s="1"/>
      <c r="AI23885" s="1"/>
      <c r="AJ23885" s="1"/>
      <c r="AK23885" s="1"/>
      <c r="AL23885" s="2"/>
      <c r="AM23885" s="2"/>
      <c r="AN23885" s="22"/>
      <c r="BJ23885" s="23"/>
      <c r="BK23885" s="23"/>
    </row>
    <row r="23886" spans="29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29:63" ht="16.5" customHeight="1" x14ac:dyDescent="0.3">
      <c r="AC23887" s="1"/>
      <c r="AH23887" s="1"/>
      <c r="AI23887" s="1"/>
      <c r="AJ23887" s="1"/>
      <c r="AK23887" s="1"/>
      <c r="AL23887" s="2"/>
      <c r="AM23887" s="2"/>
      <c r="AN23887" s="22"/>
      <c r="AQ23887" s="1"/>
      <c r="BI23887" s="1"/>
      <c r="BJ23887" s="23"/>
      <c r="BK23887" s="23"/>
    </row>
    <row r="23888" spans="29:63" ht="16.5" customHeight="1" x14ac:dyDescent="0.3">
      <c r="AC23888" s="1"/>
      <c r="AH23888" s="1"/>
      <c r="AI23888" s="1"/>
      <c r="AJ23888" s="1"/>
      <c r="AK23888" s="1"/>
      <c r="AL23888" s="2"/>
      <c r="AM23888" s="2"/>
      <c r="AN23888" s="22"/>
      <c r="AQ23888" s="1"/>
      <c r="BI23888" s="1"/>
      <c r="BJ23888" s="23"/>
      <c r="BK23888" s="23"/>
    </row>
    <row r="23889" spans="28:63" ht="16.5" customHeight="1" x14ac:dyDescent="0.3">
      <c r="AB23889" s="1"/>
      <c r="AC23889" s="1"/>
      <c r="AH23889" s="1"/>
      <c r="AI23889" s="1"/>
      <c r="AJ23889" s="1"/>
      <c r="AK23889" s="1"/>
      <c r="AL23889" s="2"/>
      <c r="AM23889" s="2"/>
      <c r="AN23889" s="22"/>
      <c r="AQ23889" s="1"/>
      <c r="AW23889" s="25"/>
      <c r="AX23889" s="3"/>
      <c r="BK23889" s="23"/>
    </row>
    <row r="23890" spans="28:63" ht="16.5" customHeight="1" x14ac:dyDescent="0.3">
      <c r="AB23890" s="1"/>
      <c r="AC23890" s="1"/>
      <c r="AH23890" s="1"/>
      <c r="AI23890" s="1"/>
      <c r="AK23890" s="1"/>
      <c r="AL23890" s="2"/>
      <c r="AN23890" s="22"/>
      <c r="AQ23890" s="1"/>
      <c r="AW23890" s="25"/>
      <c r="BI23890" s="1"/>
      <c r="BJ23890" s="23"/>
      <c r="BK23890" s="23"/>
    </row>
    <row r="23891" spans="28:63" ht="16.5" customHeight="1" x14ac:dyDescent="0.3">
      <c r="AB23891" s="1"/>
      <c r="AH23891" s="1"/>
      <c r="AI23891" s="1"/>
      <c r="AJ23891" s="1"/>
      <c r="AK23891" s="1"/>
      <c r="AL23891" s="2"/>
      <c r="AM23891" s="2"/>
      <c r="AN23891" s="22"/>
      <c r="AW23891" s="25"/>
      <c r="BJ23891" s="23"/>
      <c r="BK23891" s="23"/>
    </row>
    <row r="23892" spans="28:63" ht="16.5" customHeight="1" x14ac:dyDescent="0.3">
      <c r="AB23892" s="1"/>
      <c r="AC23892" s="1"/>
      <c r="AH23892" s="1"/>
      <c r="AI23892" s="1"/>
      <c r="AJ23892" s="1"/>
      <c r="AK23892" s="1"/>
      <c r="AL23892" s="2"/>
      <c r="AM23892" s="2"/>
      <c r="AN23892" s="22"/>
      <c r="AQ23892" s="1"/>
      <c r="BK23892" s="23"/>
    </row>
    <row r="23893" spans="28:63" ht="16.5" customHeight="1" x14ac:dyDescent="0.3">
      <c r="AB23893" s="1"/>
      <c r="AH23893" s="1"/>
      <c r="AI23893" s="1"/>
      <c r="AJ23893" s="1"/>
      <c r="AK23893" s="1"/>
      <c r="AL23893" s="2"/>
      <c r="AM23893" s="2"/>
      <c r="AN23893" s="22"/>
      <c r="BJ23893" s="23"/>
      <c r="BK23893" s="23"/>
    </row>
    <row r="23894" spans="28:63" ht="16.5" customHeight="1" x14ac:dyDescent="0.3">
      <c r="AC23894" s="1"/>
      <c r="AG23894" s="1"/>
      <c r="AH23894" s="1"/>
      <c r="AI23894" s="1"/>
      <c r="AJ23894" s="1"/>
      <c r="AK23894" s="1"/>
      <c r="AL23894" s="2"/>
      <c r="AM23894" s="2"/>
      <c r="AN23894" s="22"/>
      <c r="AQ23894" s="1"/>
      <c r="AW23894" s="25"/>
      <c r="BI23894" s="1"/>
      <c r="BJ23894" s="23"/>
      <c r="BK23894" s="23"/>
    </row>
    <row r="23895" spans="28:63" ht="16.5" customHeight="1" x14ac:dyDescent="0.3">
      <c r="AG23895" s="1"/>
      <c r="AH23895" s="1"/>
      <c r="AI23895" s="1"/>
      <c r="AK23895" s="1"/>
      <c r="AL23895" s="2"/>
      <c r="AN23895" s="22"/>
      <c r="AW23895" s="25"/>
      <c r="BK23895" s="23"/>
    </row>
    <row r="23896" spans="28:63" ht="16.5" customHeight="1" x14ac:dyDescent="0.3">
      <c r="AB23896" s="1"/>
      <c r="AH23896" s="1"/>
      <c r="AI23896" s="1"/>
      <c r="AJ23896" s="1"/>
      <c r="AK23896" s="1"/>
      <c r="AL23896" s="2"/>
      <c r="AM23896" s="2"/>
      <c r="AN23896" s="22"/>
      <c r="BJ23896" s="23"/>
      <c r="BK23896" s="23"/>
    </row>
    <row r="23897" spans="28:63" ht="16.5" customHeight="1" x14ac:dyDescent="0.3">
      <c r="AB23897" s="1"/>
      <c r="AH23897" s="1"/>
      <c r="AI23897" s="1"/>
      <c r="AJ23897" s="1"/>
      <c r="AK23897" s="1"/>
      <c r="AL23897" s="2"/>
      <c r="AM23897" s="2"/>
      <c r="AN23897" s="22"/>
      <c r="BJ23897" s="23"/>
      <c r="BK23897" s="23"/>
    </row>
    <row r="23898" spans="28:63" ht="16.5" customHeight="1" x14ac:dyDescent="0.3">
      <c r="AB23898" s="1"/>
      <c r="AH23898" s="1"/>
      <c r="AI23898" s="1"/>
      <c r="AJ23898" s="1"/>
      <c r="AK23898" s="1"/>
      <c r="AL23898" s="2"/>
      <c r="AM23898" s="2"/>
      <c r="AN23898" s="22"/>
      <c r="BJ23898" s="23"/>
      <c r="BK23898" s="23"/>
    </row>
    <row r="23899" spans="28:63" ht="16.5" customHeight="1" x14ac:dyDescent="0.3">
      <c r="AH23899" s="1"/>
      <c r="AI23899" s="1"/>
      <c r="AJ23899" s="1"/>
      <c r="AK23899" s="1"/>
      <c r="AL23899" s="2"/>
      <c r="AM23899" s="2"/>
      <c r="AN23899" s="22"/>
      <c r="BJ23899" s="23"/>
      <c r="BK23899" s="23"/>
    </row>
    <row r="23900" spans="28:63" ht="16.5" customHeight="1" x14ac:dyDescent="0.3"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C23901" s="1"/>
      <c r="AH23901" s="1"/>
      <c r="AI23901" s="1"/>
      <c r="AJ23901" s="1"/>
      <c r="AK23901" s="1"/>
      <c r="AL23901" s="2"/>
      <c r="AM23901" s="2"/>
      <c r="AN23901" s="22"/>
      <c r="AQ23901" s="1"/>
      <c r="BI23901" s="1"/>
      <c r="BJ23901" s="23"/>
      <c r="BK23901" s="23"/>
    </row>
    <row r="23902" spans="28:63" ht="16.5" customHeight="1" x14ac:dyDescent="0.3">
      <c r="AB23902" s="1"/>
      <c r="AC23902" s="1"/>
      <c r="AH23902" s="1"/>
      <c r="AI23902" s="1"/>
      <c r="AJ23902" s="1"/>
      <c r="AK23902" s="1"/>
      <c r="AL23902" s="2"/>
      <c r="AM23902" s="2"/>
      <c r="AN23902" s="22"/>
      <c r="AQ23902" s="1"/>
      <c r="BI23902" s="1"/>
      <c r="BJ23902" s="23"/>
      <c r="BK23902" s="23"/>
    </row>
    <row r="23903" spans="28:63" ht="16.5" customHeight="1" x14ac:dyDescent="0.3">
      <c r="AB23903" s="1"/>
      <c r="AH23903" s="1"/>
      <c r="AI23903" s="1"/>
      <c r="AJ23903" s="1"/>
      <c r="AK23903" s="1"/>
      <c r="AL23903" s="2"/>
      <c r="AM23903" s="2"/>
      <c r="AN23903" s="22"/>
      <c r="AW23903" s="25"/>
      <c r="BK23903" s="23"/>
    </row>
    <row r="23904" spans="28:63" ht="16.5" customHeight="1" x14ac:dyDescent="0.3">
      <c r="AB23904" s="1"/>
      <c r="AH23904" s="1"/>
      <c r="AI23904" s="1"/>
      <c r="AJ23904" s="1"/>
      <c r="AK23904" s="1"/>
      <c r="AL23904" s="2"/>
      <c r="AM23904" s="2"/>
      <c r="AN23904" s="22"/>
      <c r="AW23904" s="25"/>
      <c r="AX23904" s="3"/>
      <c r="BK23904" s="23"/>
    </row>
    <row r="23905" spans="28:63" ht="16.5" customHeight="1" x14ac:dyDescent="0.3">
      <c r="AB23905" s="1"/>
      <c r="AH23905" s="1"/>
      <c r="AI23905" s="1"/>
      <c r="AJ23905" s="1"/>
      <c r="AK23905" s="1"/>
      <c r="AL23905" s="2"/>
      <c r="AM23905" s="2"/>
      <c r="AN23905" s="22"/>
      <c r="AW23905" s="25"/>
      <c r="AX23905" s="3"/>
      <c r="BK23905" s="23"/>
    </row>
    <row r="23906" spans="28:63" ht="16.5" customHeight="1" x14ac:dyDescent="0.3">
      <c r="AH23906" s="1"/>
      <c r="AI23906" s="1"/>
      <c r="AJ23906" s="1"/>
      <c r="AK23906" s="1"/>
      <c r="AL23906" s="2"/>
      <c r="AM23906" s="2"/>
      <c r="AN23906" s="22"/>
      <c r="AW23906" s="25"/>
      <c r="AX23906" s="3"/>
      <c r="BK23906" s="23"/>
    </row>
    <row r="23907" spans="28:63" ht="16.5" customHeight="1" x14ac:dyDescent="0.3">
      <c r="AH23907" s="1"/>
      <c r="AI23907" s="1"/>
      <c r="AJ23907" s="1"/>
      <c r="AK23907" s="1"/>
      <c r="AL23907" s="2"/>
      <c r="AM23907" s="2"/>
      <c r="AN23907" s="22"/>
      <c r="AW23907" s="25"/>
      <c r="AX23907" s="3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I23909" s="1"/>
      <c r="AJ23909" s="1"/>
      <c r="AK23909" s="1"/>
      <c r="AL23909" s="2"/>
      <c r="AM23909" s="2"/>
      <c r="AN23909" s="22"/>
      <c r="AW23909" s="25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BK23910" s="23"/>
    </row>
    <row r="23911" spans="28:63" ht="16.5" customHeight="1" x14ac:dyDescent="0.3">
      <c r="AB23911" s="1"/>
      <c r="AH23911" s="1"/>
      <c r="AI23911" s="1"/>
      <c r="AK23911" s="1"/>
      <c r="AL23911" s="2"/>
      <c r="AN23911" s="22"/>
      <c r="AW23911" s="25"/>
      <c r="BK23911" s="23"/>
    </row>
    <row r="23912" spans="28:63" ht="16.5" customHeight="1" x14ac:dyDescent="0.3">
      <c r="AB23912" s="1"/>
      <c r="AH23912" s="1"/>
      <c r="AI23912" s="1"/>
      <c r="AJ23912" s="1"/>
      <c r="AK23912" s="1"/>
      <c r="AL23912" s="2"/>
      <c r="AM23912" s="2"/>
      <c r="AN23912" s="22"/>
      <c r="AW23912" s="25"/>
      <c r="BK23912" s="23"/>
    </row>
    <row r="23913" spans="28:63" ht="16.5" customHeight="1" x14ac:dyDescent="0.3">
      <c r="AB23913" s="1"/>
      <c r="AH23913" s="1"/>
      <c r="AI23913" s="1"/>
      <c r="AK23913" s="1"/>
      <c r="AL23913" s="2"/>
      <c r="AN23913" s="22"/>
      <c r="AW23913" s="25"/>
      <c r="BK23913" s="23"/>
    </row>
    <row r="23914" spans="28:63" ht="16.5" customHeight="1" x14ac:dyDescent="0.3">
      <c r="AB23914" s="1"/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J23915" s="1"/>
      <c r="AK23915" s="1"/>
      <c r="AL23915" s="2"/>
      <c r="AM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J23917" s="1"/>
      <c r="AK23917" s="1"/>
      <c r="AL23917" s="2"/>
      <c r="AM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H23920" s="1"/>
      <c r="AI23920" s="1"/>
      <c r="AJ23920" s="1"/>
      <c r="AK23920" s="1"/>
      <c r="AL23920" s="2"/>
      <c r="AM23920" s="2"/>
      <c r="AN23920" s="22"/>
      <c r="BK23920" s="23"/>
    </row>
    <row r="23921" spans="34:63" ht="16.5" customHeight="1" x14ac:dyDescent="0.3">
      <c r="AI23921" s="1"/>
      <c r="AK23921" s="1"/>
      <c r="AL23921" s="2"/>
      <c r="AN23921" s="22"/>
      <c r="BK23921" s="23"/>
    </row>
    <row r="23922" spans="34:63" ht="16.5" customHeight="1" x14ac:dyDescent="0.3">
      <c r="AH23922" s="1"/>
      <c r="AI23922" s="1"/>
      <c r="AJ23922" s="1"/>
      <c r="AK23922" s="1"/>
      <c r="AL23922" s="2"/>
      <c r="AM23922" s="2"/>
      <c r="AN23922" s="22"/>
      <c r="BK23922" s="23"/>
    </row>
    <row r="23923" spans="34:63" ht="16.5" customHeight="1" x14ac:dyDescent="0.3">
      <c r="AH23923" s="1"/>
      <c r="AI23923" s="1"/>
      <c r="AJ23923" s="1"/>
      <c r="AK23923" s="1"/>
      <c r="AL23923" s="2"/>
      <c r="AM23923" s="2"/>
      <c r="AN23923" s="22"/>
      <c r="BK23923" s="23"/>
    </row>
    <row r="23924" spans="34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34:63" ht="16.5" customHeight="1" x14ac:dyDescent="0.3">
      <c r="AH23925" s="1"/>
      <c r="AI23925" s="1"/>
      <c r="AJ23925" s="1"/>
      <c r="AK23925" s="1"/>
      <c r="AL23925" s="2"/>
      <c r="AM23925" s="2"/>
      <c r="AN23925" s="22"/>
      <c r="BK23925" s="23"/>
    </row>
    <row r="23926" spans="34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34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34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34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34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34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34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34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34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34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34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K23940" s="1"/>
      <c r="AL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J23944" s="1"/>
      <c r="AK23944" s="1"/>
      <c r="AL23944" s="2"/>
      <c r="AM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B23946" s="1"/>
      <c r="AH23946" s="1"/>
      <c r="AI23946" s="1"/>
      <c r="AJ23946" s="1"/>
      <c r="AK23946" s="1"/>
      <c r="AL23946" s="2"/>
      <c r="AM23946" s="2"/>
      <c r="AN23946" s="22"/>
      <c r="AW23946" s="25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H23950" s="1"/>
      <c r="AI23950" s="1"/>
      <c r="AJ23950" s="1"/>
      <c r="AK23950" s="1"/>
      <c r="AL23950" s="2"/>
      <c r="AM23950" s="2"/>
      <c r="AN23950" s="22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K23969" s="1"/>
      <c r="AL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J23973" s="1"/>
      <c r="AK23973" s="1"/>
      <c r="AL23973" s="2"/>
      <c r="AM23973" s="2"/>
      <c r="AN23973" s="22"/>
      <c r="BK23973" s="23"/>
    </row>
    <row r="23974" spans="34:63" ht="16.5" customHeight="1" x14ac:dyDescent="0.3">
      <c r="AH23974" s="1"/>
      <c r="AI23974" s="1"/>
      <c r="AK23974" s="1"/>
      <c r="AL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K23977" s="1"/>
      <c r="AL23977" s="2"/>
      <c r="AN23977" s="22"/>
      <c r="BK23977" s="23"/>
    </row>
    <row r="23978" spans="34:63" ht="16.5" customHeight="1" x14ac:dyDescent="0.3">
      <c r="AH23978" s="1"/>
      <c r="AI23978" s="1"/>
      <c r="AJ23978" s="1"/>
      <c r="AK23978" s="1"/>
      <c r="AL23978" s="2"/>
      <c r="AM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J23981" s="1"/>
      <c r="AK23981" s="1"/>
      <c r="AL23981" s="2"/>
      <c r="AM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B23994" s="1"/>
      <c r="AH23994" s="1"/>
      <c r="AI23994" s="1"/>
      <c r="AJ23994" s="1"/>
      <c r="AK23994" s="1"/>
      <c r="AL23994" s="2"/>
      <c r="AM23994" s="2"/>
      <c r="AN23994" s="22"/>
      <c r="AW23994" s="25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H23998" s="1"/>
      <c r="AI23998" s="1"/>
      <c r="AJ23998" s="1"/>
      <c r="AK23998" s="1"/>
      <c r="AL23998" s="2"/>
      <c r="AM23998" s="2"/>
      <c r="AN23998" s="22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K24006" s="1"/>
      <c r="AL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J24010" s="1"/>
      <c r="AK24010" s="1"/>
      <c r="AL24010" s="2"/>
      <c r="AM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K24015" s="1"/>
      <c r="AL24015" s="2"/>
      <c r="AN24015" s="22"/>
      <c r="BK24015" s="23"/>
    </row>
    <row r="24016" spans="34:63" ht="16.5" customHeight="1" x14ac:dyDescent="0.3">
      <c r="AH24016" s="1"/>
      <c r="AI24016" s="1"/>
      <c r="AK24016" s="1"/>
      <c r="AL24016" s="2"/>
      <c r="AN24016" s="22"/>
      <c r="BK24016" s="23"/>
    </row>
    <row r="24017" spans="34:63" ht="16.5" customHeight="1" x14ac:dyDescent="0.3">
      <c r="AH24017" s="1"/>
      <c r="AI24017" s="1"/>
      <c r="AK24017" s="1"/>
      <c r="AL24017" s="2"/>
      <c r="AN24017" s="22"/>
      <c r="BK24017" s="23"/>
    </row>
    <row r="24018" spans="34:63" ht="16.5" customHeight="1" x14ac:dyDescent="0.3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 x14ac:dyDescent="0.3">
      <c r="AH24019" s="1"/>
      <c r="AI24019" s="1"/>
      <c r="AJ24019" s="1"/>
      <c r="AK24019" s="1"/>
      <c r="AL24019" s="2"/>
      <c r="AM24019" s="2"/>
      <c r="AN24019" s="22"/>
      <c r="BK24019" s="23"/>
    </row>
    <row r="24020" spans="34:63" ht="16.5" customHeight="1" x14ac:dyDescent="0.3">
      <c r="AH24020" s="1"/>
      <c r="AI24020" s="1"/>
      <c r="AJ24020" s="1"/>
      <c r="AK24020" s="1"/>
      <c r="AL24020" s="2"/>
      <c r="AM24020" s="2"/>
      <c r="AN24020" s="22"/>
      <c r="BK24020" s="23"/>
    </row>
    <row r="24021" spans="34:63" ht="16.5" customHeight="1" x14ac:dyDescent="0.3">
      <c r="AH24021" s="1"/>
      <c r="AI24021" s="1"/>
      <c r="AJ24021" s="1"/>
      <c r="AK24021" s="1"/>
      <c r="AL24021" s="2"/>
      <c r="AM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K24024" s="1"/>
      <c r="AL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J24028" s="1"/>
      <c r="AK24028" s="1"/>
      <c r="AL24028" s="2"/>
      <c r="AM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K24046" s="1"/>
      <c r="AL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K24049" s="1"/>
      <c r="AL24049" s="2"/>
      <c r="AN24049" s="22"/>
      <c r="BK24049" s="23"/>
    </row>
    <row r="24050" spans="34:63" ht="16.5" customHeight="1" x14ac:dyDescent="0.3">
      <c r="AH24050" s="1"/>
      <c r="AI24050" s="1"/>
      <c r="AJ24050" s="1"/>
      <c r="AK24050" s="1"/>
      <c r="AL24050" s="2"/>
      <c r="AM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J24053" s="1"/>
      <c r="AK24053" s="1"/>
      <c r="AL24053" s="2"/>
      <c r="AM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K24057" s="1"/>
      <c r="AL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J24061" s="1"/>
      <c r="AK24061" s="1"/>
      <c r="AL24061" s="2"/>
      <c r="AM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H24090" s="1"/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K24102" s="1"/>
      <c r="AL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J24106" s="1"/>
      <c r="AK24106" s="1"/>
      <c r="AL24106" s="2"/>
      <c r="AM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K24143" s="1"/>
      <c r="AL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J24147" s="1"/>
      <c r="AK24147" s="1"/>
      <c r="AL24147" s="2"/>
      <c r="AM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K24158" s="1"/>
      <c r="AL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K24162" s="1"/>
      <c r="AL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J24166" s="1"/>
      <c r="AK24166" s="1"/>
      <c r="AL24166" s="2"/>
      <c r="AM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K24213" s="1"/>
      <c r="AL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J24217" s="1"/>
      <c r="AK24217" s="1"/>
      <c r="AL24217" s="2"/>
      <c r="AM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C24323" s="1"/>
      <c r="AH24323" s="1"/>
      <c r="AI24323" s="1"/>
      <c r="AJ24323" s="1"/>
      <c r="AK24323" s="1"/>
      <c r="AL24323" s="2"/>
      <c r="AM24323" s="2"/>
      <c r="AN24323" s="22"/>
      <c r="AQ24323" s="1"/>
      <c r="AW24323" s="25"/>
      <c r="BI24323" s="1"/>
      <c r="BJ24323" s="23"/>
      <c r="BK24323" s="23"/>
    </row>
    <row r="24324" spans="28:63" ht="16.5" customHeight="1" x14ac:dyDescent="0.3">
      <c r="AC24324" s="1"/>
      <c r="AH24324" s="1"/>
      <c r="AI24324" s="1"/>
      <c r="AJ24324" s="1"/>
      <c r="AK24324" s="1"/>
      <c r="AL24324" s="2"/>
      <c r="AM24324" s="2"/>
      <c r="AN24324" s="22"/>
      <c r="AQ24324" s="1"/>
      <c r="AW24324" s="25"/>
      <c r="BI24324" s="1"/>
      <c r="BJ24324" s="23"/>
      <c r="BK24324" s="23"/>
    </row>
    <row r="24325" spans="28:63" ht="16.5" customHeight="1" x14ac:dyDescent="0.3">
      <c r="AB24325" s="1"/>
      <c r="AH24325" s="1"/>
      <c r="AI24325" s="1"/>
      <c r="AJ24325" s="1"/>
      <c r="AK24325" s="1"/>
      <c r="AL24325" s="2"/>
      <c r="AM24325" s="2"/>
      <c r="AN24325" s="22"/>
      <c r="AW24325" s="25"/>
      <c r="BK24325" s="23"/>
    </row>
    <row r="24326" spans="28:63" ht="16.5" customHeight="1" x14ac:dyDescent="0.3">
      <c r="AC24326" s="1"/>
      <c r="AH24326" s="1"/>
      <c r="AI24326" s="1"/>
      <c r="AJ24326" s="1"/>
      <c r="AK24326" s="1"/>
      <c r="AL24326" s="2"/>
      <c r="AM24326" s="2"/>
      <c r="AN24326" s="22"/>
      <c r="AQ24326" s="1"/>
      <c r="AW24326" s="25"/>
      <c r="BI24326" s="1"/>
      <c r="BJ24326" s="23"/>
      <c r="BK24326" s="23"/>
    </row>
    <row r="24327" spans="28:63" ht="16.5" customHeight="1" x14ac:dyDescent="0.3">
      <c r="AB24327" s="1"/>
      <c r="AH24327" s="1"/>
      <c r="AI24327" s="1"/>
      <c r="AJ24327" s="1"/>
      <c r="AK24327" s="1"/>
      <c r="AL24327" s="2"/>
      <c r="AM24327" s="2"/>
      <c r="AN24327" s="22"/>
      <c r="BJ24327" s="23"/>
      <c r="BK24327" s="23"/>
    </row>
    <row r="24328" spans="28:63" ht="16.5" customHeight="1" x14ac:dyDescent="0.3">
      <c r="AB24328" s="1"/>
      <c r="AH24328" s="1"/>
      <c r="AI24328" s="1"/>
      <c r="AJ24328" s="1"/>
      <c r="AK24328" s="1"/>
      <c r="AL24328" s="2"/>
      <c r="AM24328" s="2"/>
      <c r="AN24328" s="22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BJ24329" s="23"/>
      <c r="BK24329" s="23"/>
    </row>
    <row r="24330" spans="28:63" ht="16.5" customHeight="1" x14ac:dyDescent="0.3">
      <c r="AB24330" s="1"/>
      <c r="AH24330" s="1"/>
      <c r="AI24330" s="1"/>
      <c r="AJ24330" s="1"/>
      <c r="AK24330" s="1"/>
      <c r="AL24330" s="2"/>
      <c r="AM24330" s="2"/>
      <c r="AN24330" s="22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AW24336" s="25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AW24337" s="25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J24344" s="23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J24345" s="23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J24346" s="23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B24390" s="1"/>
      <c r="AH24390" s="1"/>
      <c r="AI24390" s="1"/>
      <c r="AJ24390" s="1"/>
      <c r="AK24390" s="1"/>
      <c r="AL24390" s="2"/>
      <c r="AM24390" s="2"/>
      <c r="AN24390" s="22"/>
      <c r="AW24390" s="25"/>
      <c r="AX24390" s="2"/>
      <c r="BK24390" s="23"/>
      <c r="BQ24390" s="25"/>
    </row>
    <row r="24391" spans="28:69" ht="16.5" customHeight="1" x14ac:dyDescent="0.3">
      <c r="AB24391" s="1"/>
      <c r="AH24391" s="1"/>
      <c r="AI24391" s="1"/>
      <c r="AJ24391" s="1"/>
      <c r="AK24391" s="1"/>
      <c r="AL24391" s="2"/>
      <c r="AM24391" s="2"/>
      <c r="AN24391" s="22"/>
      <c r="AW24391" s="25"/>
      <c r="AX24391" s="2"/>
      <c r="BK24391" s="23"/>
    </row>
    <row r="24392" spans="28:69" ht="16.5" customHeight="1" x14ac:dyDescent="0.3">
      <c r="AB24392" s="1"/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B24393" s="1"/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 x14ac:dyDescent="0.3">
      <c r="AH24394" s="1"/>
      <c r="AI24394" s="1"/>
      <c r="AJ24394" s="1"/>
      <c r="AK24394" s="1"/>
      <c r="AL24394" s="2"/>
      <c r="AM24394" s="2"/>
      <c r="AN24394" s="22"/>
      <c r="BK24394" s="23"/>
    </row>
    <row r="24395" spans="28:69" ht="16.5" customHeight="1" x14ac:dyDescent="0.3">
      <c r="AH24395" s="1"/>
      <c r="AI24395" s="1"/>
      <c r="AJ24395" s="1"/>
      <c r="AK24395" s="1"/>
      <c r="AL24395" s="2"/>
      <c r="AM24395" s="2"/>
      <c r="AN24395" s="2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B24398" s="1"/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B24399" s="1"/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34:63" ht="16.5" customHeight="1" x14ac:dyDescent="0.3">
      <c r="AH24401" s="1"/>
      <c r="AI24401" s="1"/>
      <c r="AJ24401" s="1"/>
      <c r="AK24401" s="1"/>
      <c r="AL24401" s="2"/>
      <c r="AM24401" s="2"/>
      <c r="AN24401" s="22"/>
      <c r="AW24401" s="25"/>
      <c r="BK24401" s="23"/>
    </row>
    <row r="24402" spans="34:63" ht="16.5" customHeight="1" x14ac:dyDescent="0.3">
      <c r="AH24402" s="1"/>
      <c r="AI24402" s="1"/>
      <c r="AJ24402" s="1"/>
      <c r="AK24402" s="1"/>
      <c r="AL24402" s="2"/>
      <c r="AM24402" s="2"/>
      <c r="AN24402" s="22"/>
      <c r="BK24402" s="23"/>
    </row>
    <row r="24403" spans="34:63" ht="16.5" customHeight="1" x14ac:dyDescent="0.3">
      <c r="AH24403" s="1"/>
      <c r="AI24403" s="1"/>
      <c r="AJ24403" s="1"/>
      <c r="AK24403" s="1"/>
      <c r="AL24403" s="2"/>
      <c r="AM24403" s="2"/>
      <c r="AN24403" s="22"/>
      <c r="BK24403" s="23"/>
    </row>
    <row r="24404" spans="34:63" ht="16.5" customHeight="1" x14ac:dyDescent="0.3">
      <c r="AH24404" s="1"/>
      <c r="AI24404" s="1"/>
      <c r="AJ24404" s="1"/>
      <c r="AK24404" s="1"/>
      <c r="AL24404" s="2"/>
      <c r="AM24404" s="2"/>
      <c r="AN24404" s="22"/>
      <c r="BK24404" s="23"/>
    </row>
    <row r="24405" spans="34:63" ht="16.5" customHeight="1" x14ac:dyDescent="0.3">
      <c r="AH24405" s="1"/>
      <c r="AI24405" s="1"/>
      <c r="AJ24405" s="1"/>
      <c r="AK24405" s="1"/>
      <c r="AL24405" s="2"/>
      <c r="AM24405" s="2"/>
      <c r="AN24405" s="22"/>
      <c r="BK24405" s="23"/>
    </row>
    <row r="24406" spans="34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34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34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34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34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34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34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34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34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34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34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28:69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28:69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28:69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28:69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28:69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28:69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28:69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28:69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28:69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28:69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28:69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28:69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28:69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28:69" ht="16.5" customHeight="1" x14ac:dyDescent="0.3">
      <c r="AB24430" s="1"/>
      <c r="AH24430" s="1"/>
      <c r="AI24430" s="1"/>
      <c r="AJ24430" s="1"/>
      <c r="AK24430" s="1"/>
      <c r="AL24430" s="2"/>
      <c r="AM24430" s="2"/>
      <c r="AN24430" s="22"/>
      <c r="AW24430" s="25"/>
      <c r="BK24430" s="23"/>
      <c r="BQ24430" s="25"/>
    </row>
    <row r="24431" spans="28:69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28:69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34:63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34:63" ht="16.5" customHeight="1" x14ac:dyDescent="0.3">
      <c r="AH24434" s="1"/>
      <c r="AI24434" s="1"/>
      <c r="AJ24434" s="1"/>
      <c r="AK24434" s="1"/>
      <c r="AL24434" s="2"/>
      <c r="AM24434" s="2"/>
      <c r="AN24434" s="22"/>
      <c r="BK24434" s="23"/>
    </row>
    <row r="24435" spans="34:63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34:63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34:63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34:63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34:63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34:63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34:63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34:63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34:63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34:63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34:63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34:63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34:63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34:63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K24492" s="1"/>
      <c r="AL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J24496" s="1"/>
      <c r="AK24496" s="1"/>
      <c r="AL24496" s="2"/>
      <c r="AM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K24500" s="1"/>
      <c r="AL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J24504" s="1"/>
      <c r="AK24504" s="1"/>
      <c r="AL24504" s="2"/>
      <c r="AM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AW24507" s="25"/>
      <c r="BK24507" s="23"/>
    </row>
    <row r="24508" spans="28:63" ht="16.5" customHeight="1" x14ac:dyDescent="0.3">
      <c r="AB24508" s="1"/>
      <c r="AC24508" s="1"/>
      <c r="AH24508" s="1"/>
      <c r="AI24508" s="1"/>
      <c r="AJ24508" s="1"/>
      <c r="AK24508" s="1"/>
      <c r="AL24508" s="2"/>
      <c r="AM24508" s="2"/>
      <c r="AN24508" s="22"/>
      <c r="AQ24508" s="1"/>
      <c r="AW24508" s="25"/>
      <c r="BK24508" s="23"/>
    </row>
    <row r="24509" spans="28:63" ht="16.5" customHeight="1" x14ac:dyDescent="0.3">
      <c r="AB24509" s="1"/>
      <c r="AH24509" s="1"/>
      <c r="AI24509" s="1"/>
      <c r="AK24509" s="1"/>
      <c r="AL24509" s="2"/>
      <c r="AN24509" s="22"/>
      <c r="AW24509" s="25"/>
      <c r="BK24509" s="23"/>
    </row>
    <row r="24510" spans="28:63" ht="16.5" customHeight="1" x14ac:dyDescent="0.3">
      <c r="AB24510" s="1"/>
      <c r="AC24510" s="1"/>
      <c r="AH24510" s="1"/>
      <c r="AI24510" s="1"/>
      <c r="AJ24510" s="1"/>
      <c r="AK24510" s="1"/>
      <c r="AL24510" s="2"/>
      <c r="AM24510" s="2"/>
      <c r="AN24510" s="22"/>
      <c r="AQ24510" s="1"/>
      <c r="BI24510" s="1"/>
      <c r="BJ24510" s="23"/>
      <c r="BK24510" s="23"/>
    </row>
    <row r="24511" spans="28:63" ht="16.5" customHeight="1" x14ac:dyDescent="0.3">
      <c r="AB24511" s="1"/>
      <c r="AC24511" s="1"/>
      <c r="AH24511" s="1"/>
      <c r="AI24511" s="1"/>
      <c r="AK24511" s="1"/>
      <c r="AL24511" s="2"/>
      <c r="AN24511" s="22"/>
      <c r="AQ24511" s="1"/>
      <c r="BI24511" s="1"/>
      <c r="BJ24511" s="23"/>
      <c r="BK24511" s="23"/>
    </row>
    <row r="24512" spans="28:63" ht="16.5" customHeight="1" x14ac:dyDescent="0.3">
      <c r="AB24512" s="1"/>
      <c r="AH24512" s="1"/>
      <c r="AI24512" s="1"/>
      <c r="AJ24512" s="1"/>
      <c r="AK24512" s="1"/>
      <c r="AL24512" s="2"/>
      <c r="AM24512" s="2"/>
      <c r="AN24512" s="22"/>
      <c r="BK24512" s="23"/>
    </row>
    <row r="24513" spans="28:63" ht="16.5" customHeight="1" x14ac:dyDescent="0.3">
      <c r="AH24513" s="1"/>
      <c r="AI24513" s="1"/>
      <c r="AJ24513" s="1"/>
      <c r="AK24513" s="1"/>
      <c r="AL24513" s="2"/>
      <c r="AM24513" s="2"/>
      <c r="AN24513" s="22"/>
      <c r="BK24513" s="23"/>
    </row>
    <row r="24514" spans="28:63" ht="16.5" customHeight="1" x14ac:dyDescent="0.3">
      <c r="AH24514" s="1"/>
      <c r="AI24514" s="1"/>
      <c r="AJ24514" s="1"/>
      <c r="AK24514" s="1"/>
      <c r="AL24514" s="2"/>
      <c r="AM24514" s="2"/>
      <c r="AN24514" s="22"/>
      <c r="BK24514" s="23"/>
    </row>
    <row r="24515" spans="28:63" ht="16.5" customHeight="1" x14ac:dyDescent="0.3">
      <c r="AH24515" s="1"/>
      <c r="AI24515" s="1"/>
      <c r="AJ24515" s="1"/>
      <c r="AK24515" s="1"/>
      <c r="AL24515" s="2"/>
      <c r="AM24515" s="2"/>
      <c r="AN24515" s="22"/>
      <c r="BK24515" s="23"/>
    </row>
    <row r="24516" spans="28:63" ht="16.5" customHeight="1" x14ac:dyDescent="0.3">
      <c r="AB24516" s="1"/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C24521" s="1"/>
      <c r="AH24521" s="1"/>
      <c r="AI24521" s="1"/>
      <c r="AJ24521" s="1"/>
      <c r="AK24521" s="1"/>
      <c r="AL24521" s="2"/>
      <c r="AM24521" s="2"/>
      <c r="AN24521" s="22"/>
      <c r="AQ24521" s="1"/>
      <c r="BK24521" s="23"/>
    </row>
    <row r="24522" spans="28:63" ht="16.5" customHeight="1" x14ac:dyDescent="0.3">
      <c r="AC24522" s="1"/>
      <c r="AH24522" s="1"/>
      <c r="AI24522" s="1"/>
      <c r="AJ24522" s="1"/>
      <c r="AK24522" s="1"/>
      <c r="AL24522" s="2"/>
      <c r="AM24522" s="2"/>
      <c r="AN24522" s="22"/>
      <c r="AQ24522" s="1"/>
      <c r="BK24522" s="23"/>
    </row>
    <row r="24523" spans="28:63" ht="16.5" customHeight="1" x14ac:dyDescent="0.3">
      <c r="AC24523" s="1"/>
      <c r="AH24523" s="1"/>
      <c r="AI24523" s="1"/>
      <c r="AJ24523" s="1"/>
      <c r="AK24523" s="1"/>
      <c r="AL24523" s="2"/>
      <c r="AM24523" s="2"/>
      <c r="AN24523" s="22"/>
      <c r="AQ24523" s="1"/>
      <c r="BK24523" s="23"/>
    </row>
    <row r="24524" spans="28:63" ht="16.5" customHeight="1" x14ac:dyDescent="0.3">
      <c r="AC24524" s="1"/>
      <c r="AH24524" s="1"/>
      <c r="AI24524" s="1"/>
      <c r="AJ24524" s="1"/>
      <c r="AK24524" s="1"/>
      <c r="AL24524" s="2"/>
      <c r="AM24524" s="2"/>
      <c r="AN24524" s="22"/>
      <c r="AQ24524" s="1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B24527" s="1"/>
      <c r="AH24527" s="1"/>
      <c r="AI24527" s="1"/>
      <c r="AJ24527" s="1"/>
      <c r="AK24527" s="1"/>
      <c r="AL24527" s="2"/>
      <c r="AM24527" s="2"/>
      <c r="AN24527" s="22"/>
      <c r="BK24527" s="23"/>
    </row>
    <row r="24528" spans="28:63" ht="16.5" customHeight="1" x14ac:dyDescent="0.3">
      <c r="AB24528" s="1"/>
      <c r="AH24528" s="1"/>
      <c r="AI24528" s="1"/>
      <c r="AJ24528" s="1"/>
      <c r="AK24528" s="1"/>
      <c r="AL24528" s="2"/>
      <c r="AM24528" s="2"/>
      <c r="AN24528" s="22"/>
      <c r="BK24528" s="23"/>
    </row>
    <row r="24529" spans="28:63" ht="16.5" customHeight="1" x14ac:dyDescent="0.3">
      <c r="AH24529" s="1"/>
      <c r="AI24529" s="1"/>
      <c r="AJ24529" s="1"/>
      <c r="AK24529" s="1"/>
      <c r="AL24529" s="2"/>
      <c r="AM24529" s="2"/>
      <c r="AN24529" s="22"/>
      <c r="BK24529" s="23"/>
    </row>
    <row r="24530" spans="28:63" ht="16.5" customHeight="1" x14ac:dyDescent="0.3">
      <c r="AB24530" s="1"/>
      <c r="AH24530" s="1"/>
      <c r="AI24530" s="1"/>
      <c r="AJ24530" s="1"/>
      <c r="AK24530" s="1"/>
      <c r="AL24530" s="2"/>
      <c r="AM24530" s="2"/>
      <c r="AN24530" s="22"/>
      <c r="BK24530" s="23"/>
    </row>
    <row r="24531" spans="28:63" ht="16.5" customHeight="1" x14ac:dyDescent="0.3"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C24535" s="1"/>
      <c r="AH24535" s="1"/>
      <c r="AI24535" s="1"/>
      <c r="AJ24535" s="1"/>
      <c r="AK24535" s="1"/>
      <c r="AL24535" s="2"/>
      <c r="AM24535" s="2"/>
      <c r="AN24535" s="22"/>
      <c r="AQ24535" s="1"/>
      <c r="BK24535" s="23"/>
    </row>
    <row r="24536" spans="28:63" ht="16.5" customHeight="1" x14ac:dyDescent="0.3">
      <c r="AC24536" s="1"/>
      <c r="AH24536" s="1"/>
      <c r="AI24536" s="1"/>
      <c r="AJ24536" s="1"/>
      <c r="AK24536" s="1"/>
      <c r="AL24536" s="2"/>
      <c r="AM24536" s="2"/>
      <c r="AN24536" s="22"/>
      <c r="AQ24536" s="1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C24538" s="1"/>
      <c r="AH24538" s="1"/>
      <c r="AI24538" s="1"/>
      <c r="AJ24538" s="1"/>
      <c r="AK24538" s="1"/>
      <c r="AL24538" s="2"/>
      <c r="AM24538" s="2"/>
      <c r="AN24538" s="22"/>
      <c r="AQ24538" s="1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H24540" s="1"/>
      <c r="AI24540" s="1"/>
      <c r="AJ24540" s="1"/>
      <c r="AK24540" s="1"/>
      <c r="AL24540" s="2"/>
      <c r="AM24540" s="2"/>
      <c r="AN24540" s="22"/>
      <c r="BK24540" s="23"/>
    </row>
    <row r="24541" spans="28:63" ht="16.5" customHeight="1" x14ac:dyDescent="0.3">
      <c r="AH24541" s="1"/>
      <c r="AI24541" s="1"/>
      <c r="AJ24541" s="1"/>
      <c r="AK24541" s="1"/>
      <c r="AL24541" s="2"/>
      <c r="AM24541" s="2"/>
      <c r="AN24541" s="22"/>
      <c r="BK24541" s="23"/>
    </row>
    <row r="24542" spans="28:63" ht="16.5" customHeight="1" x14ac:dyDescent="0.3">
      <c r="AH24542" s="1"/>
      <c r="AI24542" s="1"/>
      <c r="AJ24542" s="1"/>
      <c r="AK24542" s="1"/>
      <c r="AL24542" s="2"/>
      <c r="AM24542" s="2"/>
      <c r="AN24542" s="22"/>
      <c r="BK24542" s="23"/>
    </row>
    <row r="24543" spans="28:63" ht="16.5" customHeight="1" x14ac:dyDescent="0.3">
      <c r="AH24543" s="1"/>
      <c r="AI24543" s="1"/>
      <c r="AJ24543" s="1"/>
      <c r="AK24543" s="1"/>
      <c r="AL24543" s="2"/>
      <c r="AM24543" s="2"/>
      <c r="AN24543" s="22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B24549" s="1"/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B24568" s="1"/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B24585" s="1"/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B24587" s="1"/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B24588" s="1"/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B24602" s="1"/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7:63" ht="16.5" customHeight="1" x14ac:dyDescent="0.3">
      <c r="AB24609" s="1"/>
      <c r="AH24609" s="1"/>
      <c r="AI24609" s="1"/>
      <c r="AJ24609" s="1"/>
      <c r="AK24609" s="1"/>
      <c r="AL24609" s="2"/>
      <c r="AM24609" s="2"/>
      <c r="AN24609" s="22"/>
      <c r="BK24609" s="23"/>
    </row>
    <row r="24610" spans="27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7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7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7:63" ht="16.5" customHeight="1" x14ac:dyDescent="0.3">
      <c r="AH24613" s="1"/>
      <c r="AI24613" s="1"/>
      <c r="AJ24613" s="1"/>
      <c r="AK24613" s="1"/>
      <c r="AL24613" s="2"/>
      <c r="AM24613" s="2"/>
      <c r="AN24613" s="22"/>
      <c r="BK24613" s="23"/>
    </row>
    <row r="24614" spans="27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7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7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7:63" ht="16.5" customHeight="1" x14ac:dyDescent="0.3">
      <c r="AB24617" s="1"/>
      <c r="AH24617" s="1"/>
      <c r="AI24617" s="1"/>
      <c r="AJ24617" s="1"/>
      <c r="AK24617" s="1"/>
      <c r="AL24617" s="2"/>
      <c r="AM24617" s="2"/>
      <c r="AN24617" s="22"/>
      <c r="BK24617" s="23"/>
    </row>
    <row r="24618" spans="27:63" ht="16.5" customHeight="1" x14ac:dyDescent="0.3">
      <c r="AB24618" s="1"/>
      <c r="AH24618" s="1"/>
      <c r="AI24618" s="1"/>
      <c r="AJ24618" s="1"/>
      <c r="AK24618" s="1"/>
      <c r="AL24618" s="2"/>
      <c r="AM24618" s="2"/>
      <c r="AN24618" s="22"/>
      <c r="BK24618" s="23"/>
    </row>
    <row r="24619" spans="27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7:63" ht="16.5" customHeight="1" x14ac:dyDescent="0.3">
      <c r="AH24620" s="1"/>
      <c r="AI24620" s="1"/>
      <c r="AJ24620" s="1"/>
      <c r="AK24620" s="1"/>
      <c r="AL24620" s="2"/>
      <c r="AM24620" s="2"/>
      <c r="AN24620" s="22"/>
      <c r="BK24620" s="23"/>
    </row>
    <row r="24621" spans="27:63" ht="16.5" customHeight="1" x14ac:dyDescent="0.3">
      <c r="AH24621" s="1"/>
      <c r="AI24621" s="1"/>
      <c r="AJ24621" s="1"/>
      <c r="AK24621" s="1"/>
      <c r="AL24621" s="2"/>
      <c r="AM24621" s="2"/>
      <c r="AN24621" s="22"/>
      <c r="BK24621" s="23"/>
    </row>
    <row r="24622" spans="27:63" ht="16.5" customHeight="1" x14ac:dyDescent="0.3">
      <c r="AH24622" s="1"/>
      <c r="AI24622" s="1"/>
      <c r="AJ24622" s="1"/>
      <c r="AK24622" s="1"/>
      <c r="AL24622" s="2"/>
      <c r="AM24622" s="2"/>
      <c r="AN24622" s="22"/>
      <c r="BK24622" s="23"/>
    </row>
    <row r="24623" spans="27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7:63" ht="16.5" customHeight="1" x14ac:dyDescent="0.3">
      <c r="AA24624" s="1"/>
      <c r="AH24624" s="1"/>
      <c r="AI24624" s="1"/>
      <c r="AJ24624" s="1"/>
      <c r="AK24624" s="1"/>
      <c r="AL24624" s="2"/>
      <c r="AM24624" s="2"/>
      <c r="AN24624" s="22"/>
      <c r="BK24624" s="23"/>
    </row>
    <row r="24625" spans="28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8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8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8:63" ht="16.5" customHeight="1" x14ac:dyDescent="0.3">
      <c r="AH24628" s="1"/>
      <c r="AI24628" s="1"/>
      <c r="AJ24628" s="1"/>
      <c r="AK24628" s="1"/>
      <c r="AL24628" s="2"/>
      <c r="AM24628" s="2"/>
      <c r="AN24628" s="22"/>
      <c r="BK24628" s="23"/>
    </row>
    <row r="24629" spans="28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8:63" ht="16.5" customHeight="1" x14ac:dyDescent="0.3">
      <c r="AB24630" s="1"/>
      <c r="AH24630" s="1"/>
      <c r="AI24630" s="1"/>
      <c r="AJ24630" s="1"/>
      <c r="AK24630" s="1"/>
      <c r="AL24630" s="2"/>
      <c r="AM24630" s="2"/>
      <c r="AN24630" s="22"/>
      <c r="BK24630" s="23"/>
    </row>
    <row r="24631" spans="28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8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8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8:63" ht="16.5" customHeight="1" x14ac:dyDescent="0.3">
      <c r="AH24634" s="1"/>
      <c r="AI24634" s="1"/>
      <c r="AJ24634" s="1"/>
      <c r="AK24634" s="1"/>
      <c r="AL24634" s="2"/>
      <c r="AM24634" s="2"/>
      <c r="AN24634" s="22"/>
      <c r="BK24634" s="23"/>
    </row>
    <row r="24635" spans="28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8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8:63" ht="16.5" customHeight="1" x14ac:dyDescent="0.3">
      <c r="AB24637" s="1"/>
      <c r="AH24637" s="1"/>
      <c r="AI24637" s="1"/>
      <c r="AJ24637" s="1"/>
      <c r="AK24637" s="1"/>
      <c r="AL24637" s="2"/>
      <c r="AM24637" s="2"/>
      <c r="AN24637" s="22"/>
      <c r="BK24637" s="23"/>
    </row>
    <row r="24638" spans="28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8:63" ht="16.5" customHeight="1" x14ac:dyDescent="0.3">
      <c r="AB24639" s="1"/>
      <c r="AH24639" s="1"/>
      <c r="AI24639" s="1"/>
      <c r="AJ24639" s="1"/>
      <c r="AK24639" s="1"/>
      <c r="AL24639" s="2"/>
      <c r="AM24639" s="2"/>
      <c r="AN24639" s="22"/>
      <c r="BK24639" s="23"/>
    </row>
    <row r="24640" spans="28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B24643" s="1"/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B24644" s="1"/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B24652" s="1"/>
      <c r="AH24652" s="1"/>
      <c r="AI24652" s="1"/>
      <c r="AK24652" s="1"/>
      <c r="AL24652" s="2"/>
      <c r="AN24652" s="22"/>
      <c r="AW24652" s="25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H24656" s="1"/>
      <c r="AI24656" s="1"/>
      <c r="AJ24656" s="1"/>
      <c r="AK24656" s="1"/>
      <c r="AL24656" s="2"/>
      <c r="AM24656" s="2"/>
      <c r="AN24656" s="22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K24671" s="1"/>
      <c r="AL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K24673" s="1"/>
      <c r="AL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J24675" s="1"/>
      <c r="AK24675" s="1"/>
      <c r="AL24675" s="2"/>
      <c r="AM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J24677" s="1"/>
      <c r="AK24677" s="1"/>
      <c r="AL24677" s="2"/>
      <c r="AM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K24680" s="1"/>
      <c r="AL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J24684" s="1"/>
      <c r="AK24684" s="1"/>
      <c r="AL24684" s="2"/>
      <c r="AM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K24687" s="1"/>
      <c r="AL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K24689" s="1"/>
      <c r="AL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J24691" s="1"/>
      <c r="AK24691" s="1"/>
      <c r="AL24691" s="2"/>
      <c r="AM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J24693" s="1"/>
      <c r="AK24693" s="1"/>
      <c r="AL24693" s="2"/>
      <c r="AM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K24696" s="1"/>
      <c r="AL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J24700" s="1"/>
      <c r="AK24700" s="1"/>
      <c r="AL24700" s="2"/>
      <c r="AM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K24702" s="1"/>
      <c r="AL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J24706" s="1"/>
      <c r="AK24706" s="1"/>
      <c r="AL24706" s="2"/>
      <c r="AM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K24712" s="1"/>
      <c r="AL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K24715" s="1"/>
      <c r="AL24715" s="2"/>
      <c r="AN24715" s="22"/>
      <c r="BK24715" s="23"/>
    </row>
    <row r="24716" spans="34:63" ht="16.5" customHeight="1" x14ac:dyDescent="0.3">
      <c r="AH24716" s="1"/>
      <c r="AI24716" s="1"/>
      <c r="AJ24716" s="1"/>
      <c r="AK24716" s="1"/>
      <c r="AL24716" s="2"/>
      <c r="AM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K24719" s="1"/>
      <c r="AL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J24723" s="1"/>
      <c r="AK24723" s="1"/>
      <c r="AL24723" s="2"/>
      <c r="AM24723" s="2"/>
      <c r="AN24723" s="22"/>
      <c r="BK24723" s="23"/>
    </row>
    <row r="24724" spans="34:63" ht="16.5" customHeight="1" x14ac:dyDescent="0.3">
      <c r="AH24724" s="1"/>
      <c r="AI24724" s="1"/>
      <c r="AK24724" s="1"/>
      <c r="AL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K24726" s="1"/>
      <c r="AL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J24728" s="1"/>
      <c r="AK24728" s="1"/>
      <c r="AL24728" s="2"/>
      <c r="AM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J24730" s="1"/>
      <c r="AK24730" s="1"/>
      <c r="AL24730" s="2"/>
      <c r="AM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K24740" s="1"/>
      <c r="AL24740" s="2"/>
      <c r="AN24740" s="22"/>
      <c r="BK24740" s="23"/>
    </row>
    <row r="24741" spans="34:63" ht="16.5" customHeight="1" x14ac:dyDescent="0.3">
      <c r="AH24741" s="1"/>
      <c r="AI24741" s="1"/>
      <c r="AK24741" s="1"/>
      <c r="AL24741" s="2"/>
      <c r="AN24741" s="22"/>
      <c r="BK24741" s="23"/>
    </row>
    <row r="24742" spans="34:63" ht="16.5" customHeight="1" x14ac:dyDescent="0.3">
      <c r="AH24742" s="1"/>
      <c r="AI24742" s="1"/>
      <c r="AK24742" s="1"/>
      <c r="AL24742" s="2"/>
      <c r="AN24742" s="22"/>
      <c r="BK24742" s="23"/>
    </row>
    <row r="24743" spans="34:63" ht="16.5" customHeight="1" x14ac:dyDescent="0.3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 x14ac:dyDescent="0.3">
      <c r="AH24744" s="1"/>
      <c r="AI24744" s="1"/>
      <c r="AJ24744" s="1"/>
      <c r="AK24744" s="1"/>
      <c r="AL24744" s="2"/>
      <c r="AM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J24746" s="1"/>
      <c r="AK24746" s="1"/>
      <c r="AL24746" s="2"/>
      <c r="AM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J24749" s="1"/>
      <c r="AK24749" s="1"/>
      <c r="AL24749" s="2"/>
      <c r="AM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K24756" s="1"/>
      <c r="AL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J24760" s="1"/>
      <c r="AK24760" s="1"/>
      <c r="AL24760" s="2"/>
      <c r="AM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K24773" s="1"/>
      <c r="AL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J24777" s="1"/>
      <c r="AK24777" s="1"/>
      <c r="AL24777" s="2"/>
      <c r="AM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K24787" s="1"/>
      <c r="AL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J24791" s="1"/>
      <c r="AK24791" s="1"/>
      <c r="AL24791" s="2"/>
      <c r="AM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K24796" s="1"/>
      <c r="AL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K24798" s="1"/>
      <c r="AL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J24800" s="1"/>
      <c r="AK24800" s="1"/>
      <c r="AL24800" s="2"/>
      <c r="AM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J24802" s="1"/>
      <c r="AK24802" s="1"/>
      <c r="AL24802" s="2"/>
      <c r="AM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K24823" s="1"/>
      <c r="AL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K24825" s="1"/>
      <c r="AL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J24827" s="1"/>
      <c r="AK24827" s="1"/>
      <c r="AL24827" s="2"/>
      <c r="AM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J24829" s="1"/>
      <c r="AK24829" s="1"/>
      <c r="AL24829" s="2"/>
      <c r="AM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K24833" s="1"/>
      <c r="AL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J24837" s="1"/>
      <c r="AK24837" s="1"/>
      <c r="AL24837" s="2"/>
      <c r="AM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K24839" s="1"/>
      <c r="AL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K24843" s="1"/>
      <c r="AL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J24847" s="1"/>
      <c r="AK24847" s="1"/>
      <c r="AL24847" s="2"/>
      <c r="AM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28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28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28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28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28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28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28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28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28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28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28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28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28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28:63" ht="16.5" customHeight="1" x14ac:dyDescent="0.3">
      <c r="AB24862" s="1"/>
      <c r="AH24862" s="1"/>
      <c r="AI24862" s="1"/>
      <c r="AJ24862" s="1"/>
      <c r="AK24862" s="1"/>
      <c r="AL24862" s="2"/>
      <c r="AM24862" s="2"/>
      <c r="AN24862" s="22"/>
      <c r="BK24862" s="23"/>
    </row>
    <row r="24863" spans="28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28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9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28:69" ht="16.5" customHeight="1" x14ac:dyDescent="0.3">
      <c r="AH24866" s="1"/>
      <c r="AI24866" s="1"/>
      <c r="AJ24866" s="1"/>
      <c r="AK24866" s="1"/>
      <c r="AL24866" s="2"/>
      <c r="AM24866" s="2"/>
      <c r="AN24866" s="22"/>
      <c r="BK24866" s="23"/>
    </row>
    <row r="24867" spans="28:69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9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9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9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9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9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9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9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9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9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9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9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9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9" ht="16.5" customHeight="1" x14ac:dyDescent="0.3">
      <c r="AB24880" s="1"/>
      <c r="AH24880" s="1"/>
      <c r="AI24880" s="1"/>
      <c r="AJ24880" s="1"/>
      <c r="AK24880" s="1"/>
      <c r="AL24880" s="2"/>
      <c r="AM24880" s="2"/>
      <c r="AN24880" s="22"/>
      <c r="AW24880" s="25"/>
      <c r="BK24880" s="23"/>
      <c r="BQ24880" s="25"/>
    </row>
    <row r="24881" spans="28:63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3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3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3" ht="16.5" customHeight="1" x14ac:dyDescent="0.3">
      <c r="AH24884" s="1"/>
      <c r="AI24884" s="1"/>
      <c r="AJ24884" s="1"/>
      <c r="AK24884" s="1"/>
      <c r="AL24884" s="2"/>
      <c r="AM24884" s="2"/>
      <c r="AN24884" s="22"/>
      <c r="BK24884" s="23"/>
    </row>
    <row r="24885" spans="28:63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3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3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3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3" ht="16.5" customHeight="1" x14ac:dyDescent="0.3">
      <c r="AH24889" s="1"/>
      <c r="AI24889" s="1"/>
      <c r="AJ24889" s="1"/>
      <c r="AK24889" s="1"/>
      <c r="AL24889" s="2"/>
      <c r="AM24889" s="2"/>
      <c r="AN24889" s="22"/>
      <c r="AW24889" s="25"/>
      <c r="BK24889" s="23"/>
    </row>
    <row r="24890" spans="28:63" ht="16.5" customHeight="1" x14ac:dyDescent="0.3">
      <c r="AB24890" s="1"/>
      <c r="AH24890" s="1"/>
      <c r="AI24890" s="1"/>
      <c r="AJ24890" s="1"/>
      <c r="AK24890" s="1"/>
      <c r="AL24890" s="2"/>
      <c r="AM24890" s="2"/>
      <c r="AN24890" s="22"/>
      <c r="BJ24890" s="23"/>
      <c r="BK24890" s="23"/>
    </row>
    <row r="24891" spans="28:63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3" ht="16.5" customHeight="1" x14ac:dyDescent="0.3">
      <c r="AH24892" s="1"/>
      <c r="AI24892" s="1"/>
      <c r="AK24892" s="1"/>
      <c r="AL24892" s="2"/>
      <c r="AN24892" s="22"/>
      <c r="BK24892" s="23"/>
    </row>
    <row r="24893" spans="28:63" ht="16.5" customHeight="1" x14ac:dyDescent="0.3">
      <c r="AH24893" s="1"/>
      <c r="AI24893" s="1"/>
      <c r="AJ24893" s="1"/>
      <c r="AK24893" s="1"/>
      <c r="AL24893" s="2"/>
      <c r="AM24893" s="2"/>
      <c r="AN24893" s="22"/>
      <c r="BK24893" s="23"/>
    </row>
    <row r="24894" spans="28:63" ht="16.5" customHeight="1" x14ac:dyDescent="0.3">
      <c r="AH24894" s="1"/>
      <c r="AI24894" s="1"/>
      <c r="AJ24894" s="1"/>
      <c r="AK24894" s="1"/>
      <c r="AL24894" s="2"/>
      <c r="AM24894" s="2"/>
      <c r="AN24894" s="22"/>
      <c r="BK24894" s="23"/>
    </row>
    <row r="24895" spans="28:63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3" ht="16.5" customHeight="1" x14ac:dyDescent="0.3">
      <c r="AH24896" s="1"/>
      <c r="AI24896" s="1"/>
      <c r="AJ24896" s="1"/>
      <c r="AK24896" s="1"/>
      <c r="AL24896" s="2"/>
      <c r="AM24896" s="2"/>
      <c r="AN24896" s="22"/>
      <c r="BK24896" s="23"/>
    </row>
    <row r="24897" spans="34:63" ht="16.5" customHeight="1" x14ac:dyDescent="0.3">
      <c r="AH24897" s="1"/>
      <c r="AI24897" s="1"/>
      <c r="AK24897" s="1"/>
      <c r="AL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J24901" s="1"/>
      <c r="AK24901" s="1"/>
      <c r="AL24901" s="2"/>
      <c r="AM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AW24902" s="25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J24903" s="23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BJ24906" s="23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J24907" s="23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K24924" s="1"/>
      <c r="AL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J24928" s="1"/>
      <c r="AK24928" s="1"/>
      <c r="AL24928" s="2"/>
      <c r="AM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B24934" s="1"/>
      <c r="AH24934" s="1"/>
      <c r="AI24934" s="1"/>
      <c r="AJ24934" s="1"/>
      <c r="AK24934" s="1"/>
      <c r="AL24934" s="2"/>
      <c r="AM24934" s="2"/>
      <c r="AN24934" s="22"/>
      <c r="AW24934" s="25"/>
      <c r="BK24934" s="23"/>
    </row>
    <row r="24935" spans="28:63" ht="16.5" customHeight="1" x14ac:dyDescent="0.3">
      <c r="AB24935" s="1"/>
      <c r="AH24935" s="1"/>
      <c r="AI24935" s="1"/>
      <c r="AJ24935" s="1"/>
      <c r="AK24935" s="1"/>
      <c r="AL24935" s="2"/>
      <c r="AM24935" s="2"/>
      <c r="AN24935" s="22"/>
      <c r="AW24935" s="25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 x14ac:dyDescent="0.3">
      <c r="AH24938" s="1"/>
      <c r="AI24938" s="1"/>
      <c r="AJ24938" s="1"/>
      <c r="AK24938" s="1"/>
      <c r="AL24938" s="2"/>
      <c r="AM24938" s="2"/>
      <c r="AN24938" s="22"/>
      <c r="BK24938" s="23"/>
    </row>
    <row r="24939" spans="28:63" ht="16.5" customHeight="1" x14ac:dyDescent="0.3">
      <c r="AH24939" s="1"/>
      <c r="AI24939" s="1"/>
      <c r="AJ24939" s="1"/>
      <c r="AK24939" s="1"/>
      <c r="AL24939" s="2"/>
      <c r="AM24939" s="2"/>
      <c r="AN24939" s="22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C25001" s="1"/>
      <c r="AH25001" s="1"/>
      <c r="AI25001" s="1"/>
      <c r="AJ25001" s="1"/>
      <c r="AK25001" s="1"/>
      <c r="AL25001" s="2"/>
      <c r="AM25001" s="2"/>
      <c r="AN25001" s="22"/>
      <c r="AQ25001" s="1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H25005" s="1"/>
      <c r="AI25005" s="1"/>
      <c r="AJ25005" s="1"/>
      <c r="AK25005" s="1"/>
      <c r="AL25005" s="2"/>
      <c r="AM25005" s="2"/>
      <c r="AN25005" s="22"/>
      <c r="BK25005" s="23"/>
    </row>
    <row r="25006" spans="29:63" ht="16.5" customHeight="1" x14ac:dyDescent="0.3">
      <c r="AC25006" s="1"/>
      <c r="AH25006" s="1"/>
      <c r="AI25006" s="1"/>
      <c r="AJ25006" s="1"/>
      <c r="AK25006" s="1"/>
      <c r="AL25006" s="2"/>
      <c r="AM25006" s="2"/>
      <c r="AN25006" s="22"/>
      <c r="AQ25006" s="1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C25010" s="1"/>
      <c r="AH25010" s="1"/>
      <c r="AI25010" s="1"/>
      <c r="AJ25010" s="1"/>
      <c r="AK25010" s="1"/>
      <c r="AL25010" s="2"/>
      <c r="AM25010" s="2"/>
      <c r="AN25010" s="22"/>
      <c r="AQ25010" s="1"/>
      <c r="BK25010" s="23"/>
    </row>
    <row r="25011" spans="28:69" ht="16.5" customHeight="1" x14ac:dyDescent="0.3">
      <c r="AB25011" s="1"/>
      <c r="AH25011" s="1"/>
      <c r="AI25011" s="1"/>
      <c r="AJ25011" s="1"/>
      <c r="AK25011" s="1"/>
      <c r="AL25011" s="2"/>
      <c r="AM25011" s="2"/>
      <c r="AN25011" s="22"/>
      <c r="AW25011" s="25"/>
      <c r="BK25011" s="23"/>
    </row>
    <row r="25012" spans="28:69" ht="16.5" customHeight="1" x14ac:dyDescent="0.3">
      <c r="AB25012" s="1"/>
      <c r="AH25012" s="1"/>
      <c r="AI25012" s="1"/>
      <c r="AJ25012" s="1"/>
      <c r="AK25012" s="1"/>
      <c r="AL25012" s="2"/>
      <c r="AM25012" s="2"/>
      <c r="AN25012" s="22"/>
      <c r="AW25012" s="25"/>
      <c r="BK25012" s="23"/>
    </row>
    <row r="25013" spans="28:69" ht="16.5" customHeight="1" x14ac:dyDescent="0.3">
      <c r="AH25013" s="1"/>
      <c r="AI25013" s="1"/>
      <c r="AJ25013" s="1"/>
      <c r="AK25013" s="1"/>
      <c r="AL25013" s="2"/>
      <c r="AM25013" s="2"/>
      <c r="AN25013" s="22"/>
      <c r="AW25013" s="25"/>
      <c r="BK25013" s="23"/>
      <c r="BQ25013" s="25"/>
    </row>
    <row r="25014" spans="28:69" ht="16.5" customHeight="1" x14ac:dyDescent="0.3">
      <c r="AH25014" s="1"/>
      <c r="AI25014" s="1"/>
      <c r="AJ25014" s="1"/>
      <c r="AK25014" s="1"/>
      <c r="AL25014" s="2"/>
      <c r="AM25014" s="2"/>
      <c r="AN25014" s="22"/>
      <c r="AW25014" s="25"/>
      <c r="BK25014" s="23"/>
      <c r="BQ25014" s="25"/>
    </row>
    <row r="25015" spans="28:69" ht="16.5" customHeight="1" x14ac:dyDescent="0.3">
      <c r="AH25015" s="1"/>
      <c r="AI25015" s="1"/>
      <c r="AJ25015" s="1"/>
      <c r="AK25015" s="1"/>
      <c r="AL25015" s="2"/>
      <c r="AM25015" s="2"/>
      <c r="AN25015" s="22"/>
      <c r="AW25015" s="25"/>
      <c r="BK25015" s="23"/>
      <c r="BQ25015" s="25"/>
    </row>
    <row r="25016" spans="28:69" ht="16.5" customHeight="1" x14ac:dyDescent="0.3">
      <c r="AH25016" s="1"/>
      <c r="AI25016" s="1"/>
      <c r="AJ25016" s="1"/>
      <c r="AK25016" s="1"/>
      <c r="AL25016" s="2"/>
      <c r="AM25016" s="2"/>
      <c r="AN25016" s="22"/>
      <c r="AW25016" s="25"/>
      <c r="BK25016" s="23"/>
      <c r="BQ25016" s="25"/>
    </row>
    <row r="25017" spans="28:69" ht="16.5" customHeight="1" x14ac:dyDescent="0.3">
      <c r="AB25017" s="1"/>
      <c r="AH25017" s="1"/>
      <c r="AI25017" s="1"/>
      <c r="AJ25017" s="1"/>
      <c r="AK25017" s="1"/>
      <c r="AL25017" s="2"/>
      <c r="AM25017" s="2"/>
      <c r="AN25017" s="22"/>
      <c r="AW25017" s="25"/>
      <c r="BK25017" s="23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BK25018" s="23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BK25019" s="23"/>
    </row>
    <row r="25020" spans="28:69" ht="16.5" customHeight="1" x14ac:dyDescent="0.3">
      <c r="AB25020" s="1"/>
      <c r="AH25020" s="1"/>
      <c r="AI25020" s="1"/>
      <c r="AJ25020" s="1"/>
      <c r="AK25020" s="1"/>
      <c r="AL25020" s="2"/>
      <c r="AM25020" s="2"/>
      <c r="AN25020" s="22"/>
      <c r="AW25020" s="25"/>
      <c r="BK25020" s="23"/>
    </row>
    <row r="25021" spans="28:69" ht="16.5" customHeight="1" x14ac:dyDescent="0.3">
      <c r="AB25021" s="1"/>
      <c r="AH25021" s="1"/>
      <c r="AI25021" s="1"/>
      <c r="AJ25021" s="1"/>
      <c r="AK25021" s="1"/>
      <c r="AL25021" s="2"/>
      <c r="AM25021" s="2"/>
      <c r="AN25021" s="22"/>
      <c r="AW25021" s="25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BK25024" s="23"/>
    </row>
    <row r="25025" spans="28:63" ht="16.5" customHeight="1" x14ac:dyDescent="0.3">
      <c r="AB25025" s="1"/>
      <c r="AH25025" s="1"/>
      <c r="AI25025" s="1"/>
      <c r="AJ25025" s="1"/>
      <c r="AK25025" s="1"/>
      <c r="AL25025" s="2"/>
      <c r="AM25025" s="2"/>
      <c r="AN25025" s="22"/>
      <c r="BK25025" s="23"/>
    </row>
    <row r="25026" spans="28:63" ht="16.5" customHeight="1" x14ac:dyDescent="0.3">
      <c r="AB25026" s="1"/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B25027" s="1"/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H25031" s="1"/>
      <c r="AI25031" s="1"/>
      <c r="AK25031" s="1"/>
      <c r="AL25031" s="2"/>
      <c r="AN25031" s="22"/>
      <c r="BK25031" s="23"/>
    </row>
    <row r="25032" spans="28:63" ht="16.5" customHeight="1" x14ac:dyDescent="0.3"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H25033" s="1"/>
      <c r="AI25033" s="1"/>
      <c r="AK25033" s="1"/>
      <c r="AL25033" s="2"/>
      <c r="AN25033" s="22"/>
      <c r="BK25033" s="23"/>
    </row>
    <row r="25034" spans="28:63" ht="16.5" customHeight="1" x14ac:dyDescent="0.3"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J25035" s="1"/>
      <c r="AK25035" s="1"/>
      <c r="AL25035" s="2"/>
      <c r="AM25035" s="2"/>
      <c r="AN25035" s="22"/>
      <c r="BK25035" s="23"/>
    </row>
    <row r="25036" spans="28:63" ht="16.5" customHeight="1" x14ac:dyDescent="0.3">
      <c r="AH25036" s="1"/>
      <c r="AI25036" s="1"/>
      <c r="AK25036" s="1"/>
      <c r="AL25036" s="2"/>
      <c r="AN25036" s="22"/>
      <c r="BK25036" s="23"/>
    </row>
    <row r="25037" spans="28:63" ht="16.5" customHeight="1" x14ac:dyDescent="0.3">
      <c r="AH25037" s="1"/>
      <c r="AI25037" s="1"/>
      <c r="AJ25037" s="1"/>
      <c r="AK25037" s="1"/>
      <c r="AL25037" s="2"/>
      <c r="AM25037" s="2"/>
      <c r="AN25037" s="22"/>
      <c r="BK25037" s="23"/>
    </row>
    <row r="25038" spans="28:63" ht="16.5" customHeight="1" x14ac:dyDescent="0.3">
      <c r="AH25038" s="1"/>
      <c r="AI25038" s="1"/>
      <c r="AK25038" s="1"/>
      <c r="AL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J25040" s="1"/>
      <c r="AK25040" s="1"/>
      <c r="AL25040" s="2"/>
      <c r="AM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J25042" s="1"/>
      <c r="AK25042" s="1"/>
      <c r="AL25042" s="2"/>
      <c r="AM25042" s="2"/>
      <c r="AN25042" s="22"/>
      <c r="BK25042" s="23"/>
    </row>
    <row r="25043" spans="34:63" ht="16.5" customHeight="1" x14ac:dyDescent="0.3">
      <c r="AH25043" s="1"/>
      <c r="AI25043" s="1"/>
      <c r="AK25043" s="1"/>
      <c r="AL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J25047" s="1"/>
      <c r="AK25047" s="1"/>
      <c r="AL25047" s="2"/>
      <c r="AM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K25050" s="1"/>
      <c r="AL25050" s="2"/>
      <c r="AN25050" s="22"/>
      <c r="BK25050" s="23"/>
    </row>
    <row r="25051" spans="34:63" ht="16.5" customHeight="1" x14ac:dyDescent="0.3">
      <c r="AH25051" s="1"/>
      <c r="AI25051" s="1"/>
      <c r="AK25051" s="1"/>
      <c r="AL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 x14ac:dyDescent="0.3">
      <c r="AH25054" s="1"/>
      <c r="AI25054" s="1"/>
      <c r="AJ25054" s="1"/>
      <c r="AK25054" s="1"/>
      <c r="AL25054" s="2"/>
      <c r="AM25054" s="2"/>
      <c r="AN25054" s="22"/>
      <c r="BK25054" s="23"/>
    </row>
    <row r="25055" spans="34:63" ht="16.5" customHeight="1" x14ac:dyDescent="0.3">
      <c r="AH25055" s="1"/>
      <c r="AI25055" s="1"/>
      <c r="AJ25055" s="1"/>
      <c r="AK25055" s="1"/>
      <c r="AL25055" s="2"/>
      <c r="AM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K25060" s="1"/>
      <c r="AL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K25062" s="1"/>
      <c r="AL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J25064" s="1"/>
      <c r="AK25064" s="1"/>
      <c r="AL25064" s="2"/>
      <c r="AM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J25066" s="1"/>
      <c r="AK25066" s="1"/>
      <c r="AL25066" s="2"/>
      <c r="AM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K25075" s="1"/>
      <c r="AL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J25079" s="1"/>
      <c r="AK25079" s="1"/>
      <c r="AL25079" s="2"/>
      <c r="AM25079" s="2"/>
      <c r="AN25079" s="22"/>
      <c r="BK25079" s="23"/>
    </row>
    <row r="25080" spans="34:63" ht="16.5" customHeight="1" x14ac:dyDescent="0.3">
      <c r="AH25080" s="1"/>
      <c r="AI25080" s="1"/>
      <c r="AK25080" s="1"/>
      <c r="AL25080" s="2"/>
      <c r="AN25080" s="22"/>
      <c r="BK25080" s="23"/>
    </row>
    <row r="25081" spans="34:63" ht="16.5" customHeight="1" x14ac:dyDescent="0.3">
      <c r="AH25081" s="1"/>
      <c r="AI25081" s="1"/>
      <c r="AK25081" s="1"/>
      <c r="AL25081" s="2"/>
      <c r="AN25081" s="22"/>
      <c r="BK25081" s="23"/>
    </row>
    <row r="25082" spans="34:63" ht="16.5" customHeight="1" x14ac:dyDescent="0.3">
      <c r="AH25082" s="1"/>
      <c r="AI25082" s="1"/>
      <c r="AK25082" s="1"/>
      <c r="AL25082" s="2"/>
      <c r="AN25082" s="22"/>
      <c r="BK25082" s="23"/>
    </row>
    <row r="25083" spans="34:63" ht="16.5" customHeight="1" x14ac:dyDescent="0.3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J25086" s="1"/>
      <c r="AK25086" s="1"/>
      <c r="AL25086" s="2"/>
      <c r="AM25086" s="2"/>
      <c r="AN25086" s="22"/>
      <c r="BK25086" s="23"/>
    </row>
    <row r="25087" spans="34:63" ht="16.5" customHeight="1" x14ac:dyDescent="0.3">
      <c r="AH25087" s="1"/>
      <c r="AI25087" s="1"/>
      <c r="AJ25087" s="1"/>
      <c r="AK25087" s="1"/>
      <c r="AL25087" s="2"/>
      <c r="AM25087" s="2"/>
      <c r="AN25087" s="22"/>
      <c r="BK25087" s="23"/>
    </row>
    <row r="25088" spans="34:63" ht="16.5" customHeight="1" x14ac:dyDescent="0.3">
      <c r="AH25088" s="1"/>
      <c r="AI25088" s="1"/>
      <c r="AJ25088" s="1"/>
      <c r="AK25088" s="1"/>
      <c r="AL25088" s="2"/>
      <c r="AM25088" s="2"/>
      <c r="AN25088" s="22"/>
      <c r="BK25088" s="23"/>
    </row>
    <row r="25089" spans="34:63" ht="16.5" customHeight="1" x14ac:dyDescent="0.3">
      <c r="AH25089" s="1"/>
      <c r="AI25089" s="1"/>
      <c r="AJ25089" s="1"/>
      <c r="AK25089" s="1"/>
      <c r="AL25089" s="2"/>
      <c r="AM25089" s="2"/>
      <c r="AN25089" s="22"/>
      <c r="BK25089" s="23"/>
    </row>
    <row r="25090" spans="34:63" ht="16.5" customHeight="1" x14ac:dyDescent="0.3">
      <c r="AH25090" s="1"/>
      <c r="AI25090" s="1"/>
      <c r="AK25090" s="1"/>
      <c r="AL25090" s="2"/>
      <c r="AN25090" s="22"/>
      <c r="BK25090" s="23"/>
    </row>
    <row r="25091" spans="34:63" ht="16.5" customHeight="1" x14ac:dyDescent="0.3">
      <c r="AH25091" s="1"/>
      <c r="AI25091" s="1"/>
      <c r="AK25091" s="1"/>
      <c r="AL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 x14ac:dyDescent="0.3">
      <c r="AH25094" s="1"/>
      <c r="AI25094" s="1"/>
      <c r="AJ25094" s="1"/>
      <c r="AK25094" s="1"/>
      <c r="AL25094" s="2"/>
      <c r="AM25094" s="2"/>
      <c r="AN25094" s="22"/>
      <c r="BK25094" s="23"/>
    </row>
    <row r="25095" spans="34:63" ht="16.5" customHeight="1" x14ac:dyDescent="0.3">
      <c r="AH25095" s="1"/>
      <c r="AI25095" s="1"/>
      <c r="AJ25095" s="1"/>
      <c r="AK25095" s="1"/>
      <c r="AL25095" s="2"/>
      <c r="AM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K25100" s="1"/>
      <c r="AL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J25104" s="1"/>
      <c r="AK25104" s="1"/>
      <c r="AL25104" s="2"/>
      <c r="AM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K25106" s="1"/>
      <c r="AL25106" s="2"/>
      <c r="AN25106" s="22"/>
      <c r="BK25106" s="23"/>
    </row>
    <row r="25107" spans="34:63" ht="16.5" customHeight="1" x14ac:dyDescent="0.3">
      <c r="AH25107" s="1"/>
      <c r="AI25107" s="1"/>
      <c r="AK25107" s="1"/>
      <c r="AL25107" s="2"/>
      <c r="AN25107" s="22"/>
      <c r="BK25107" s="23"/>
    </row>
    <row r="25108" spans="34:63" ht="16.5" customHeight="1" x14ac:dyDescent="0.3">
      <c r="AH25108" s="1"/>
      <c r="AI25108" s="1"/>
      <c r="AK25108" s="1"/>
      <c r="AL25108" s="2"/>
      <c r="AN25108" s="22"/>
      <c r="BK25108" s="23"/>
    </row>
    <row r="25109" spans="34:63" ht="16.5" customHeight="1" x14ac:dyDescent="0.3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 x14ac:dyDescent="0.3">
      <c r="AH25110" s="1"/>
      <c r="AI25110" s="1"/>
      <c r="AJ25110" s="1"/>
      <c r="AK25110" s="1"/>
      <c r="AL25110" s="2"/>
      <c r="AM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K25112" s="1"/>
      <c r="AL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 x14ac:dyDescent="0.3">
      <c r="AH25115" s="1"/>
      <c r="AI25115" s="1"/>
      <c r="AJ25115" s="1"/>
      <c r="AK25115" s="1"/>
      <c r="AL25115" s="2"/>
      <c r="AM25115" s="2"/>
      <c r="AN25115" s="22"/>
      <c r="BK25115" s="23"/>
    </row>
    <row r="25116" spans="34:63" ht="16.5" customHeight="1" x14ac:dyDescent="0.3">
      <c r="AH25116" s="1"/>
      <c r="AI25116" s="1"/>
      <c r="AJ25116" s="1"/>
      <c r="AK25116" s="1"/>
      <c r="AL25116" s="2"/>
      <c r="AM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K25129" s="1"/>
      <c r="AL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J25133" s="1"/>
      <c r="AK25133" s="1"/>
      <c r="AL25133" s="2"/>
      <c r="AM25133" s="2"/>
      <c r="AN25133" s="22"/>
      <c r="BK25133" s="23"/>
    </row>
    <row r="25134" spans="34:63" ht="16.5" customHeight="1" x14ac:dyDescent="0.3">
      <c r="AH25134" s="1"/>
      <c r="AI25134" s="1"/>
      <c r="AK25134" s="1"/>
      <c r="AL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J25138" s="1"/>
      <c r="AK25138" s="1"/>
      <c r="AL25138" s="2"/>
      <c r="AM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K25140" s="1"/>
      <c r="AL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J25144" s="1"/>
      <c r="AK25144" s="1"/>
      <c r="AL25144" s="2"/>
      <c r="AM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K25149" s="1"/>
      <c r="AL25149" s="2"/>
      <c r="AN25149" s="22"/>
      <c r="BK25149" s="23"/>
    </row>
    <row r="25150" spans="34:63" ht="16.5" customHeight="1" x14ac:dyDescent="0.3">
      <c r="AH25150" s="1"/>
      <c r="AI25150" s="1"/>
      <c r="AK25150" s="1"/>
      <c r="AL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 x14ac:dyDescent="0.3">
      <c r="AH25153" s="1"/>
      <c r="AI25153" s="1"/>
      <c r="AJ25153" s="1"/>
      <c r="AK25153" s="1"/>
      <c r="AL25153" s="2"/>
      <c r="AM25153" s="2"/>
      <c r="AN25153" s="22"/>
      <c r="BK25153" s="23"/>
    </row>
    <row r="25154" spans="34:63" ht="16.5" customHeight="1" x14ac:dyDescent="0.3">
      <c r="AH25154" s="1"/>
      <c r="AI25154" s="1"/>
      <c r="AJ25154" s="1"/>
      <c r="AK25154" s="1"/>
      <c r="AL25154" s="2"/>
      <c r="AM25154" s="2"/>
      <c r="AN25154" s="22"/>
      <c r="BK25154" s="23"/>
    </row>
    <row r="25155" spans="34:63" ht="16.5" customHeight="1" x14ac:dyDescent="0.3">
      <c r="AH25155" s="1"/>
      <c r="AI25155" s="1"/>
      <c r="AK25155" s="1"/>
      <c r="AL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J25159" s="1"/>
      <c r="AK25159" s="1"/>
      <c r="AL25159" s="2"/>
      <c r="AM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K25171" s="1"/>
      <c r="AL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J25175" s="1"/>
      <c r="AK25175" s="1"/>
      <c r="AL25175" s="2"/>
      <c r="AM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K25181" s="1"/>
      <c r="AL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K25185" s="1"/>
      <c r="AL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J25189" s="1"/>
      <c r="AK25189" s="1"/>
      <c r="AL25189" s="2"/>
      <c r="AM25189" s="2"/>
      <c r="AN25189" s="22"/>
      <c r="BK25189" s="23"/>
    </row>
    <row r="25190" spans="34:63" ht="16.5" customHeight="1" x14ac:dyDescent="0.3">
      <c r="AH25190" s="1"/>
      <c r="AI25190" s="1"/>
      <c r="AK25190" s="1"/>
      <c r="AL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K25192" s="1"/>
      <c r="AL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J25194" s="1"/>
      <c r="AK25194" s="1"/>
      <c r="AL25194" s="2"/>
      <c r="AM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J25196" s="1"/>
      <c r="AK25196" s="1"/>
      <c r="AL25196" s="2"/>
      <c r="AM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K25213" s="1"/>
      <c r="AL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J25217" s="1"/>
      <c r="AK25217" s="1"/>
      <c r="AL25217" s="2"/>
      <c r="AM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K25222" s="1"/>
      <c r="AL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J25226" s="1"/>
      <c r="AK25226" s="1"/>
      <c r="AL25226" s="2"/>
      <c r="AM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K25234" s="1"/>
      <c r="AL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J25238" s="1"/>
      <c r="AK25238" s="1"/>
      <c r="AL25238" s="2"/>
      <c r="AM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K25244" s="1"/>
      <c r="AL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K25248" s="1"/>
      <c r="AL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J25252" s="1"/>
      <c r="AK25252" s="1"/>
      <c r="AL25252" s="2"/>
      <c r="AM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K25261" s="1"/>
      <c r="AL25261" s="2"/>
      <c r="AN25261" s="22"/>
      <c r="BK25261" s="23"/>
    </row>
    <row r="25262" spans="34:63" ht="16.5" customHeight="1" x14ac:dyDescent="0.3">
      <c r="AH25262" s="1"/>
      <c r="AI25262" s="1"/>
      <c r="AK25262" s="1"/>
      <c r="AL25262" s="2"/>
      <c r="AN25262" s="22"/>
      <c r="BK25262" s="23"/>
    </row>
    <row r="25263" spans="34:63" ht="16.5" customHeight="1" x14ac:dyDescent="0.3">
      <c r="AH25263" s="1"/>
      <c r="AI25263" s="1"/>
      <c r="AK25263" s="1"/>
      <c r="AL25263" s="2"/>
      <c r="AN25263" s="22"/>
      <c r="BK25263" s="23"/>
    </row>
    <row r="25264" spans="34:63" ht="16.5" customHeight="1" x14ac:dyDescent="0.3">
      <c r="AH25264" s="1"/>
      <c r="AI25264" s="1"/>
      <c r="AK25264" s="1"/>
      <c r="AL25264" s="2"/>
      <c r="AN25264" s="22"/>
      <c r="BK25264" s="23"/>
    </row>
    <row r="25265" spans="34:63" ht="16.5" customHeight="1" x14ac:dyDescent="0.3">
      <c r="AH25265" s="1"/>
      <c r="AI25265" s="1"/>
      <c r="AJ25265" s="1"/>
      <c r="AK25265" s="1"/>
      <c r="AL25265" s="2"/>
      <c r="AM25265" s="2"/>
      <c r="AN25265" s="22"/>
      <c r="BK25265" s="23"/>
    </row>
    <row r="25266" spans="34:63" ht="16.5" customHeight="1" x14ac:dyDescent="0.3">
      <c r="AH25266" s="1"/>
      <c r="AI25266" s="1"/>
      <c r="AJ25266" s="1"/>
      <c r="AK25266" s="1"/>
      <c r="AL25266" s="2"/>
      <c r="AM25266" s="2"/>
      <c r="AN25266" s="22"/>
      <c r="BK25266" s="23"/>
    </row>
    <row r="25267" spans="34:63" ht="16.5" customHeight="1" x14ac:dyDescent="0.3">
      <c r="AH25267" s="1"/>
      <c r="AI25267" s="1"/>
      <c r="AJ25267" s="1"/>
      <c r="AK25267" s="1"/>
      <c r="AL25267" s="2"/>
      <c r="AM25267" s="2"/>
      <c r="AN25267" s="22"/>
      <c r="BK25267" s="23"/>
    </row>
    <row r="25268" spans="34:63" ht="16.5" customHeight="1" x14ac:dyDescent="0.3">
      <c r="AH25268" s="1"/>
      <c r="AI25268" s="1"/>
      <c r="AJ25268" s="1"/>
      <c r="AK25268" s="1"/>
      <c r="AL25268" s="2"/>
      <c r="AM25268" s="2"/>
      <c r="AN25268" s="22"/>
      <c r="BK25268" s="23"/>
    </row>
    <row r="25269" spans="34:63" ht="16.5" customHeight="1" x14ac:dyDescent="0.3">
      <c r="AH25269" s="1"/>
      <c r="AI25269" s="1"/>
      <c r="AK25269" s="1"/>
      <c r="AL25269" s="2"/>
      <c r="AN25269" s="22"/>
      <c r="BK25269" s="23"/>
    </row>
    <row r="25270" spans="34:63" ht="16.5" customHeight="1" x14ac:dyDescent="0.3">
      <c r="AH25270" s="1"/>
      <c r="AI25270" s="1"/>
      <c r="AK25270" s="1"/>
      <c r="AL25270" s="2"/>
      <c r="AN25270" s="22"/>
      <c r="BK25270" s="23"/>
    </row>
    <row r="25271" spans="34:63" ht="16.5" customHeight="1" x14ac:dyDescent="0.3">
      <c r="AH25271" s="1"/>
      <c r="AI25271" s="1"/>
      <c r="AK25271" s="1"/>
      <c r="AL25271" s="2"/>
      <c r="AN25271" s="22"/>
      <c r="BK25271" s="23"/>
    </row>
    <row r="25272" spans="34:63" ht="16.5" customHeight="1" x14ac:dyDescent="0.3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 x14ac:dyDescent="0.3">
      <c r="AH25273" s="1"/>
      <c r="AI25273" s="1"/>
      <c r="AJ25273" s="1"/>
      <c r="AK25273" s="1"/>
      <c r="AL25273" s="2"/>
      <c r="AM25273" s="2"/>
      <c r="AN25273" s="22"/>
      <c r="BK25273" s="23"/>
    </row>
    <row r="25274" spans="34:63" ht="16.5" customHeight="1" x14ac:dyDescent="0.3">
      <c r="AH25274" s="1"/>
      <c r="AI25274" s="1"/>
      <c r="AJ25274" s="1"/>
      <c r="AK25274" s="1"/>
      <c r="AL25274" s="2"/>
      <c r="AM25274" s="2"/>
      <c r="AN25274" s="22"/>
      <c r="BK25274" s="23"/>
    </row>
    <row r="25275" spans="34:63" ht="16.5" customHeight="1" x14ac:dyDescent="0.3">
      <c r="AH25275" s="1"/>
      <c r="AI25275" s="1"/>
      <c r="AJ25275" s="1"/>
      <c r="AK25275" s="1"/>
      <c r="AL25275" s="2"/>
      <c r="AM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K25279" s="1"/>
      <c r="AL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J25283" s="1"/>
      <c r="AK25283" s="1"/>
      <c r="AL25283" s="2"/>
      <c r="AM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K25286" s="1"/>
      <c r="AL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K25288" s="1"/>
      <c r="AL25288" s="2"/>
      <c r="AN25288" s="22"/>
      <c r="BK25288" s="23"/>
    </row>
    <row r="25289" spans="34:63" ht="16.5" customHeight="1" x14ac:dyDescent="0.3">
      <c r="AH25289" s="1"/>
      <c r="AI25289" s="1"/>
      <c r="AK25289" s="1"/>
      <c r="AL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J25291" s="1"/>
      <c r="AK25291" s="1"/>
      <c r="AL25291" s="2"/>
      <c r="AM25291" s="2"/>
      <c r="AN25291" s="22"/>
      <c r="BK25291" s="23"/>
    </row>
    <row r="25292" spans="34:63" ht="16.5" customHeight="1" x14ac:dyDescent="0.3">
      <c r="AH25292" s="1"/>
      <c r="AI25292" s="1"/>
      <c r="AJ25292" s="1"/>
      <c r="AK25292" s="1"/>
      <c r="AL25292" s="2"/>
      <c r="AM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J25294" s="1"/>
      <c r="AK25294" s="1"/>
      <c r="AL25294" s="2"/>
      <c r="AM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K25296" s="1"/>
      <c r="AL25296" s="2"/>
      <c r="AN25296" s="22"/>
      <c r="BK25296" s="23"/>
    </row>
    <row r="25297" spans="34:63" ht="16.5" customHeight="1" x14ac:dyDescent="0.3">
      <c r="AH25297" s="1"/>
      <c r="AI25297" s="1"/>
      <c r="AJ25297" s="1"/>
      <c r="AK25297" s="1"/>
      <c r="AL25297" s="2"/>
      <c r="AM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K25300" s="1"/>
      <c r="AL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K25304" s="1"/>
      <c r="AL25304" s="2"/>
      <c r="AN25304" s="22"/>
      <c r="BK25304" s="23"/>
    </row>
    <row r="25305" spans="34:63" ht="16.5" customHeight="1" x14ac:dyDescent="0.3">
      <c r="AH25305" s="1"/>
      <c r="AI25305" s="1"/>
      <c r="AK25305" s="1"/>
      <c r="AL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K25307" s="1"/>
      <c r="AL25307" s="2"/>
      <c r="AN25307" s="22"/>
      <c r="BK25307" s="23"/>
    </row>
    <row r="25308" spans="34:63" ht="16.5" customHeight="1" x14ac:dyDescent="0.3">
      <c r="AH25308" s="1"/>
      <c r="AI25308" s="1"/>
      <c r="AJ25308" s="1"/>
      <c r="AK25308" s="1"/>
      <c r="AL25308" s="2"/>
      <c r="AM25308" s="2"/>
      <c r="AN25308" s="22"/>
      <c r="BK25308" s="23"/>
    </row>
    <row r="25309" spans="34:63" ht="16.5" customHeight="1" x14ac:dyDescent="0.3">
      <c r="AH25309" s="1"/>
      <c r="AI25309" s="1"/>
      <c r="AJ25309" s="1"/>
      <c r="AK25309" s="1"/>
      <c r="AL25309" s="2"/>
      <c r="AM25309" s="2"/>
      <c r="AN25309" s="22"/>
      <c r="BK25309" s="23"/>
    </row>
    <row r="25310" spans="34:63" ht="16.5" customHeight="1" x14ac:dyDescent="0.3">
      <c r="AH25310" s="1"/>
      <c r="AI25310" s="1"/>
      <c r="AK25310" s="1"/>
      <c r="AL25310" s="2"/>
      <c r="AN25310" s="22"/>
      <c r="BK25310" s="23"/>
    </row>
    <row r="25311" spans="34:63" ht="16.5" customHeight="1" x14ac:dyDescent="0.3">
      <c r="AH25311" s="1"/>
      <c r="AI25311" s="1"/>
      <c r="AJ25311" s="1"/>
      <c r="AK25311" s="1"/>
      <c r="AL25311" s="2"/>
      <c r="AM25311" s="2"/>
      <c r="AN25311" s="22"/>
      <c r="BK25311" s="23"/>
    </row>
    <row r="25312" spans="34:63" ht="16.5" customHeight="1" x14ac:dyDescent="0.3">
      <c r="AH25312" s="1"/>
      <c r="AI25312" s="1"/>
      <c r="AK25312" s="1"/>
      <c r="AL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J25314" s="1"/>
      <c r="AK25314" s="1"/>
      <c r="AL25314" s="2"/>
      <c r="AM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J25316" s="1"/>
      <c r="AK25316" s="1"/>
      <c r="AL25316" s="2"/>
      <c r="AM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K25351" s="1"/>
      <c r="AL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4" spans="34:63" ht="16.5" customHeight="1" x14ac:dyDescent="0.3">
      <c r="AH25354" s="1"/>
      <c r="AI25354" s="1"/>
      <c r="AK25354" s="1"/>
      <c r="AL25354" s="2"/>
      <c r="AN25354" s="22"/>
      <c r="BK25354" s="23"/>
    </row>
    <row r="25355" spans="34:63" ht="16.5" customHeight="1" x14ac:dyDescent="0.3">
      <c r="AH25355" s="1"/>
      <c r="AI25355" s="1"/>
      <c r="AK25355" s="1"/>
      <c r="AL25355" s="2"/>
      <c r="AN25355" s="22"/>
      <c r="BK25355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59" spans="34:63" ht="16.5" customHeight="1" x14ac:dyDescent="0.3">
      <c r="AH25359" s="1"/>
      <c r="AI25359" s="1"/>
      <c r="AK25359" s="1"/>
      <c r="AL25359" s="2"/>
      <c r="AN25359" s="22"/>
      <c r="BK25359" s="23"/>
    </row>
    <row r="25360" spans="34:63" ht="16.5" customHeight="1" x14ac:dyDescent="0.3">
      <c r="AH25360" s="1"/>
      <c r="AI25360" s="1"/>
      <c r="AJ25360" s="1"/>
      <c r="AK25360" s="1"/>
      <c r="AL25360" s="2"/>
      <c r="AM25360" s="2"/>
      <c r="AN25360" s="22"/>
      <c r="BK25360" s="23"/>
    </row>
    <row r="25361" spans="34:63" ht="16.5" customHeight="1" x14ac:dyDescent="0.3">
      <c r="AH25361" s="1"/>
      <c r="AI25361" s="1"/>
      <c r="AJ25361" s="1"/>
      <c r="AK25361" s="1"/>
      <c r="AL25361" s="2"/>
      <c r="AM25361" s="2"/>
      <c r="AN25361" s="22"/>
      <c r="BK25361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5" spans="34:63" ht="16.5" customHeight="1" x14ac:dyDescent="0.3">
      <c r="AH25365" s="1"/>
      <c r="AI25365" s="1"/>
      <c r="AK25365" s="1"/>
      <c r="AL25365" s="2"/>
      <c r="AN25365" s="22"/>
      <c r="BK25365" s="23"/>
    </row>
    <row r="25366" spans="34:63" ht="16.5" customHeight="1" x14ac:dyDescent="0.3">
      <c r="AH25366" s="1"/>
      <c r="AI25366" s="1"/>
      <c r="AK25366" s="1"/>
      <c r="AL25366" s="2"/>
      <c r="AN25366" s="22"/>
      <c r="BK25366" s="23"/>
    </row>
    <row r="25368" spans="34:63" ht="16.5" customHeight="1" x14ac:dyDescent="0.3">
      <c r="AH25368" s="1"/>
      <c r="AI25368" s="1"/>
      <c r="AK25368" s="1"/>
      <c r="AL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1" spans="34:63" ht="16.5" customHeight="1" x14ac:dyDescent="0.3">
      <c r="AH25371" s="1"/>
      <c r="AI25371" s="1"/>
      <c r="AJ25371" s="1"/>
      <c r="AK25371" s="1"/>
      <c r="AL25371" s="2"/>
      <c r="AM25371" s="2"/>
      <c r="AN25371" s="22"/>
      <c r="BK25371" s="23"/>
    </row>
    <row r="25373" spans="34:63" ht="16.5" customHeight="1" x14ac:dyDescent="0.3">
      <c r="AH25373" s="1"/>
      <c r="AI25373" s="1"/>
      <c r="AK25373" s="1"/>
      <c r="AL25373" s="2"/>
      <c r="AN25373" s="22"/>
      <c r="BK25373" s="23"/>
    </row>
    <row r="25374" spans="34:63" ht="16.5" customHeight="1" x14ac:dyDescent="0.3">
      <c r="AH25374" s="1"/>
      <c r="AI25374" s="1"/>
      <c r="AK25374" s="1"/>
      <c r="AL25374" s="2"/>
      <c r="AN25374" s="22"/>
      <c r="BK25374" s="23"/>
    </row>
    <row r="25375" spans="34:63" ht="16.5" customHeight="1" x14ac:dyDescent="0.3">
      <c r="AH25375" s="1"/>
      <c r="AI25375" s="1"/>
      <c r="AK25375" s="1"/>
      <c r="AL25375" s="2"/>
      <c r="AN25375" s="22"/>
      <c r="BK25375" s="23"/>
    </row>
    <row r="25376" spans="34:63" ht="16.5" customHeight="1" x14ac:dyDescent="0.3">
      <c r="AH25376" s="1"/>
      <c r="AI25376" s="1"/>
      <c r="AK25376" s="1"/>
      <c r="AL25376" s="2"/>
      <c r="AN25376" s="22"/>
      <c r="BK25376" s="23"/>
    </row>
    <row r="25377" spans="34:63" ht="16.5" customHeight="1" x14ac:dyDescent="0.3">
      <c r="AH25377" s="1"/>
      <c r="AI25377" s="1"/>
      <c r="AJ25377" s="1"/>
      <c r="AK25377" s="1"/>
      <c r="AL25377" s="2"/>
      <c r="AM25377" s="2"/>
      <c r="AN25377" s="22"/>
      <c r="BK25377" s="23"/>
    </row>
    <row r="25379" spans="34:63" ht="16.5" customHeight="1" x14ac:dyDescent="0.3">
      <c r="AH25379" s="1"/>
      <c r="AI25379" s="1"/>
      <c r="AJ25379" s="1"/>
      <c r="AK25379" s="1"/>
      <c r="AL25379" s="2"/>
      <c r="AM25379" s="2"/>
      <c r="AN25379" s="22"/>
      <c r="BK25379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2" spans="34:63" ht="16.5" customHeight="1" x14ac:dyDescent="0.3">
      <c r="AH25382" s="1"/>
      <c r="AI25382" s="1"/>
      <c r="AJ25382" s="1"/>
      <c r="AK25382" s="1"/>
      <c r="AL25382" s="2"/>
      <c r="AM25382" s="2"/>
      <c r="AN25382" s="22"/>
      <c r="BK25382" s="23"/>
    </row>
    <row r="25383" spans="34:63" ht="16.5" customHeight="1" x14ac:dyDescent="0.3">
      <c r="AH25383" s="1"/>
      <c r="AI25383" s="1"/>
      <c r="AK25383" s="1"/>
      <c r="AL25383" s="2"/>
      <c r="AN25383" s="22"/>
      <c r="BK25383" s="23"/>
    </row>
    <row r="25384" spans="34:63" ht="16.5" customHeight="1" x14ac:dyDescent="0.3">
      <c r="AH25384" s="1"/>
      <c r="AI25384" s="1"/>
      <c r="AK25384" s="1"/>
      <c r="AL25384" s="2"/>
      <c r="AN25384" s="22"/>
      <c r="BK25384" s="23"/>
    </row>
    <row r="25386" spans="34:63" ht="16.5" customHeight="1" x14ac:dyDescent="0.3">
      <c r="AH25386" s="1"/>
      <c r="AI25386" s="1"/>
      <c r="AK25386" s="1"/>
      <c r="AL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89" spans="34:63" ht="16.5" customHeight="1" x14ac:dyDescent="0.3">
      <c r="AH25389" s="1"/>
      <c r="AI25389" s="1"/>
      <c r="AK25389" s="1"/>
      <c r="AL25389" s="2"/>
      <c r="AN25389" s="22"/>
      <c r="BK25389" s="23"/>
    </row>
    <row r="25391" spans="34:63" ht="16.5" customHeight="1" x14ac:dyDescent="0.3">
      <c r="AH25391" s="1"/>
      <c r="AI25391" s="1"/>
      <c r="AJ25391" s="1"/>
      <c r="AK25391" s="1"/>
      <c r="AL25391" s="2"/>
      <c r="AM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3" spans="34:63" ht="16.5" customHeight="1" x14ac:dyDescent="0.3">
      <c r="AH25393" s="1"/>
      <c r="AI25393" s="1"/>
      <c r="AK25393" s="1"/>
      <c r="AL25393" s="2"/>
      <c r="AN25393" s="22"/>
      <c r="BK25393" s="23"/>
    </row>
    <row r="25395" spans="34:63" ht="16.5" customHeight="1" x14ac:dyDescent="0.3">
      <c r="AH25395" s="1"/>
      <c r="AI25395" s="1"/>
      <c r="AJ25395" s="1"/>
      <c r="AK25395" s="1"/>
      <c r="AL25395" s="2"/>
      <c r="AM25395" s="2"/>
      <c r="AN25395" s="22"/>
      <c r="BK25395" s="23"/>
    </row>
    <row r="25396" spans="34:63" ht="16.5" customHeight="1" x14ac:dyDescent="0.3">
      <c r="AH25396" s="1"/>
      <c r="AI25396" s="1"/>
      <c r="AJ25396" s="1"/>
      <c r="AK25396" s="1"/>
      <c r="AL25396" s="2"/>
      <c r="AM25396" s="2"/>
      <c r="AN25396" s="22"/>
      <c r="BK25396" s="23"/>
    </row>
    <row r="25398" spans="34:63" ht="16.5" customHeight="1" x14ac:dyDescent="0.3">
      <c r="AH25398" s="1"/>
      <c r="AI25398" s="1"/>
      <c r="AJ25398" s="1"/>
      <c r="AK25398" s="1"/>
      <c r="AL25398" s="2"/>
      <c r="AM25398" s="2"/>
      <c r="AN25398" s="22"/>
      <c r="BK25398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1" spans="34:63" ht="16.5" customHeight="1" x14ac:dyDescent="0.3">
      <c r="AH25401" s="1"/>
      <c r="AI25401" s="1"/>
      <c r="AK25401" s="1"/>
      <c r="AL25401" s="2"/>
      <c r="AN25401" s="22"/>
      <c r="BK25401" s="23"/>
    </row>
    <row r="25402" spans="34:63" ht="16.5" customHeight="1" x14ac:dyDescent="0.3">
      <c r="AH25402" s="1"/>
      <c r="AI25402" s="1"/>
      <c r="AK25402" s="1"/>
      <c r="AL25402" s="2"/>
      <c r="AN25402" s="22"/>
      <c r="BK25402" s="23"/>
    </row>
    <row r="25403" spans="34:63" ht="16.5" customHeight="1" x14ac:dyDescent="0.3">
      <c r="AH25403" s="1"/>
      <c r="AI25403" s="1"/>
      <c r="AJ25403" s="1"/>
      <c r="AK25403" s="1"/>
      <c r="AL25403" s="2"/>
      <c r="AM25403" s="2"/>
      <c r="AN25403" s="22"/>
      <c r="BK25403" s="23"/>
    </row>
    <row r="25404" spans="34:63" ht="16.5" customHeight="1" x14ac:dyDescent="0.3">
      <c r="AH25404" s="1"/>
      <c r="AI25404" s="1"/>
      <c r="AK25404" s="1"/>
      <c r="AL25404" s="2"/>
      <c r="AN25404" s="22"/>
      <c r="BK25404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J25406" s="1"/>
      <c r="AK25406" s="1"/>
      <c r="AL25406" s="2"/>
      <c r="AM25406" s="2"/>
      <c r="AN25406" s="22"/>
      <c r="BK25406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K25409" s="1"/>
      <c r="AL25409" s="2"/>
      <c r="AN25409" s="22"/>
      <c r="BK25409" s="23"/>
    </row>
    <row r="25410" spans="34:63" ht="16.5" customHeight="1" x14ac:dyDescent="0.3">
      <c r="AH25410" s="1"/>
      <c r="AI25410" s="1"/>
      <c r="AK25410" s="1"/>
      <c r="AL25410" s="2"/>
      <c r="AN25410" s="22"/>
      <c r="BK25410" s="23"/>
    </row>
    <row r="25411" spans="34:63" ht="16.5" customHeight="1" x14ac:dyDescent="0.3">
      <c r="AH25411" s="1"/>
      <c r="AI25411" s="1"/>
      <c r="AK25411" s="1"/>
      <c r="AL25411" s="2"/>
      <c r="AN25411" s="22"/>
      <c r="BK25411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7" spans="34:63" ht="16.5" customHeight="1" x14ac:dyDescent="0.3">
      <c r="AH25417" s="1"/>
      <c r="AI25417" s="1"/>
      <c r="AJ25417" s="1"/>
      <c r="AK25417" s="1"/>
      <c r="AL25417" s="2"/>
      <c r="AM25417" s="2"/>
      <c r="AN25417" s="22"/>
      <c r="BK25417" s="23"/>
    </row>
    <row r="25418" spans="34:63" ht="16.5" customHeight="1" x14ac:dyDescent="0.3">
      <c r="AH25418" s="1"/>
      <c r="AI25418" s="1"/>
      <c r="AJ25418" s="1"/>
      <c r="AK25418" s="1"/>
      <c r="AL25418" s="2"/>
      <c r="AM25418" s="2"/>
      <c r="AN25418" s="22"/>
      <c r="BK25418" s="23"/>
    </row>
    <row r="25419" spans="34:63" ht="16.5" customHeight="1" x14ac:dyDescent="0.3">
      <c r="AH25419" s="1"/>
      <c r="AI25419" s="1"/>
      <c r="AJ25419" s="1"/>
      <c r="AK25419" s="1"/>
      <c r="AL25419" s="2"/>
      <c r="AM25419" s="2"/>
      <c r="AN25419" s="22"/>
      <c r="BK25419" s="23"/>
    </row>
    <row r="25420" spans="34:63" ht="16.5" customHeight="1" x14ac:dyDescent="0.3">
      <c r="AH25420" s="1"/>
      <c r="AI25420" s="1"/>
      <c r="AK25420" s="1"/>
      <c r="AL25420" s="2"/>
      <c r="AN25420" s="22"/>
      <c r="BK25420" s="23"/>
    </row>
    <row r="25421" spans="34:63" ht="16.5" customHeight="1" x14ac:dyDescent="0.3">
      <c r="AH25421" s="1"/>
      <c r="AI25421" s="1"/>
      <c r="AK25421" s="1"/>
      <c r="AL25421" s="2"/>
      <c r="AN25421" s="22"/>
      <c r="BK25421" s="23"/>
    </row>
    <row r="25423" spans="34:63" ht="16.5" customHeight="1" x14ac:dyDescent="0.3">
      <c r="AH25423" s="1"/>
      <c r="AI25423" s="1"/>
      <c r="AK25423" s="1"/>
      <c r="AL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6" spans="34:63" ht="16.5" customHeight="1" x14ac:dyDescent="0.3">
      <c r="AH25426" s="1"/>
      <c r="AI25426" s="1"/>
      <c r="AK25426" s="1"/>
      <c r="AL25426" s="2"/>
      <c r="AN25426" s="22"/>
      <c r="BK25426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31" spans="34:63" ht="16.5" customHeight="1" x14ac:dyDescent="0.3">
      <c r="AH25431" s="1"/>
      <c r="AI25431" s="1"/>
      <c r="AJ25431" s="1"/>
      <c r="AK25431" s="1"/>
      <c r="AL25431" s="2"/>
      <c r="AM25431" s="2"/>
      <c r="AN25431" s="22"/>
      <c r="BK25431" s="23"/>
    </row>
    <row r="25432" spans="34:63" ht="16.5" customHeight="1" x14ac:dyDescent="0.3">
      <c r="AH25432" s="1"/>
      <c r="AI25432" s="1"/>
      <c r="AK25432" s="1"/>
      <c r="AL25432" s="2"/>
      <c r="AN25432" s="22"/>
      <c r="BK25432" s="23"/>
    </row>
    <row r="25433" spans="34:63" ht="16.5" customHeight="1" x14ac:dyDescent="0.3">
      <c r="AH25433" s="1"/>
      <c r="AI25433" s="1"/>
      <c r="AK25433" s="1"/>
      <c r="AL25433" s="2"/>
      <c r="AN25433" s="22"/>
      <c r="BK25433" s="23"/>
    </row>
    <row r="25434" spans="34:63" ht="16.5" customHeight="1" x14ac:dyDescent="0.3">
      <c r="AH25434" s="1"/>
      <c r="AI25434" s="1"/>
      <c r="AK25434" s="1"/>
      <c r="AL25434" s="2"/>
      <c r="AN25434" s="22"/>
      <c r="BK25434" s="23"/>
    </row>
    <row r="25435" spans="34:63" ht="16.5" customHeight="1" x14ac:dyDescent="0.3">
      <c r="AH25435" s="1"/>
      <c r="AI25435" s="1"/>
      <c r="AJ25435" s="1"/>
      <c r="AK25435" s="1"/>
      <c r="AL25435" s="2"/>
      <c r="AM25435" s="2"/>
      <c r="AN25435" s="22"/>
      <c r="BK25435" s="23"/>
    </row>
    <row r="25437" spans="34:63" ht="16.5" customHeight="1" x14ac:dyDescent="0.3">
      <c r="AH25437" s="1"/>
      <c r="AI25437" s="1"/>
      <c r="AJ25437" s="1"/>
      <c r="AK25437" s="1"/>
      <c r="AL25437" s="2"/>
      <c r="AM25437" s="2"/>
      <c r="AN25437" s="22"/>
      <c r="BK25437" s="23"/>
    </row>
    <row r="25438" spans="34:63" ht="16.5" customHeight="1" x14ac:dyDescent="0.3">
      <c r="AH25438" s="1"/>
      <c r="AI25438" s="1"/>
      <c r="AK25438" s="1"/>
      <c r="AL25438" s="2"/>
      <c r="AN25438" s="22"/>
      <c r="BK25438" s="23"/>
    </row>
    <row r="25439" spans="34:63" ht="16.5" customHeight="1" x14ac:dyDescent="0.3">
      <c r="AH25439" s="1"/>
      <c r="AI25439" s="1"/>
      <c r="AK25439" s="1"/>
      <c r="AL25439" s="2"/>
      <c r="AN25439" s="22"/>
      <c r="BK25439" s="23"/>
    </row>
    <row r="25441" spans="34:63" ht="16.5" customHeight="1" x14ac:dyDescent="0.3">
      <c r="AH25441" s="1"/>
      <c r="AI25441" s="1"/>
      <c r="AJ25441" s="1"/>
      <c r="AK25441" s="1"/>
      <c r="AL25441" s="2"/>
      <c r="AM25441" s="2"/>
      <c r="AN25441" s="22"/>
      <c r="BK25441" s="23"/>
    </row>
    <row r="25443" spans="34:63" ht="16.5" customHeight="1" x14ac:dyDescent="0.3">
      <c r="AH25443" s="1"/>
      <c r="AI25443" s="1"/>
      <c r="AK25443" s="1"/>
      <c r="AL25443" s="2"/>
      <c r="AN25443" s="22"/>
      <c r="BK25443" s="23"/>
    </row>
    <row r="25444" spans="34:63" ht="16.5" customHeight="1" x14ac:dyDescent="0.3">
      <c r="AH25444" s="1"/>
      <c r="AI25444" s="1"/>
      <c r="AK25444" s="1"/>
      <c r="AL25444" s="2"/>
      <c r="AN25444" s="22"/>
      <c r="BK25444" s="23"/>
    </row>
    <row r="25445" spans="34:63" ht="16.5" customHeight="1" x14ac:dyDescent="0.3">
      <c r="AH25445" s="1"/>
      <c r="AI25445" s="1"/>
      <c r="AJ25445" s="1"/>
      <c r="AK25445" s="1"/>
      <c r="AL25445" s="2"/>
      <c r="AM25445" s="2"/>
      <c r="AN25445" s="22"/>
      <c r="BK25445" s="23"/>
    </row>
    <row r="25446" spans="34:63" ht="16.5" customHeight="1" x14ac:dyDescent="0.3">
      <c r="AH25446" s="1"/>
      <c r="AI25446" s="1"/>
      <c r="AJ25446" s="1"/>
      <c r="AK25446" s="1"/>
      <c r="AL25446" s="2"/>
      <c r="AM25446" s="2"/>
      <c r="AN25446" s="22"/>
      <c r="BK25446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K25448" s="1"/>
      <c r="AL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K25450" s="1"/>
      <c r="AL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3" spans="34:63" ht="16.5" customHeight="1" x14ac:dyDescent="0.3">
      <c r="AH25453" s="1"/>
      <c r="AI25453" s="1"/>
      <c r="AJ25453" s="1"/>
      <c r="AK25453" s="1"/>
      <c r="AL25453" s="2"/>
      <c r="AM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5" spans="34:63" ht="16.5" customHeight="1" x14ac:dyDescent="0.3">
      <c r="AH25455" s="1"/>
      <c r="AI25455" s="1"/>
      <c r="AK25455" s="1"/>
      <c r="AL25455" s="2"/>
      <c r="AN25455" s="22"/>
      <c r="BK25455" s="23"/>
    </row>
    <row r="25456" spans="34:63" ht="16.5" customHeight="1" x14ac:dyDescent="0.3">
      <c r="AH25456" s="1"/>
      <c r="AI25456" s="1"/>
      <c r="AK25456" s="1"/>
      <c r="AL25456" s="2"/>
      <c r="AN25456" s="22"/>
      <c r="BK25456" s="23"/>
    </row>
    <row r="25457" spans="34:63" ht="16.5" customHeight="1" x14ac:dyDescent="0.3">
      <c r="AI25457" s="1"/>
      <c r="AJ25457" s="1"/>
      <c r="AK25457" s="1"/>
      <c r="AL25457" s="2"/>
      <c r="AM25457" s="2"/>
      <c r="AN25457" s="22"/>
      <c r="BK25457" s="23"/>
    </row>
    <row r="25458" spans="34:63" ht="16.5" customHeight="1" x14ac:dyDescent="0.3">
      <c r="AH25458" s="1"/>
      <c r="AI25458" s="1"/>
      <c r="AJ25458" s="1"/>
      <c r="AK25458" s="1"/>
      <c r="AL25458" s="2"/>
      <c r="AM25458" s="2"/>
      <c r="AN25458" s="22"/>
      <c r="BK25458" s="23"/>
    </row>
    <row r="25459" spans="34:63" ht="16.5" customHeight="1" x14ac:dyDescent="0.3">
      <c r="AH25459" s="1"/>
      <c r="AI25459" s="1"/>
      <c r="AJ25459" s="1"/>
      <c r="AK25459" s="1"/>
      <c r="AL25459" s="2"/>
      <c r="AM25459" s="2"/>
      <c r="AN25459" s="22"/>
      <c r="BK25459" s="23"/>
    </row>
    <row r="25461" spans="34:63" ht="16.5" customHeight="1" x14ac:dyDescent="0.3">
      <c r="AH25461" s="1"/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K25462" s="1"/>
      <c r="AL25462" s="2"/>
      <c r="AN25462" s="22"/>
      <c r="BK25462" s="23"/>
    </row>
    <row r="25463" spans="34:63" ht="16.5" customHeight="1" x14ac:dyDescent="0.3">
      <c r="AH25463" s="1"/>
      <c r="AI25463" s="1"/>
      <c r="AK25463" s="1"/>
      <c r="AL25463" s="2"/>
      <c r="AN25463" s="22"/>
      <c r="BK25463" s="23"/>
    </row>
    <row r="25465" spans="34:63" ht="16.5" customHeight="1" x14ac:dyDescent="0.3">
      <c r="AH25465" s="1"/>
      <c r="AI25465" s="1"/>
      <c r="AK25465" s="1"/>
      <c r="AL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8" spans="34:63" ht="16.5" customHeight="1" x14ac:dyDescent="0.3">
      <c r="AH25468" s="1"/>
      <c r="AI25468" s="1"/>
      <c r="AK25468" s="1"/>
      <c r="AL25468" s="2"/>
      <c r="AN25468" s="22"/>
      <c r="BK25468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J25470" s="1"/>
      <c r="AK25470" s="1"/>
      <c r="AL25470" s="2"/>
      <c r="AM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K25474" s="1"/>
      <c r="AL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J25476" s="1"/>
      <c r="AK25476" s="1"/>
      <c r="AL25476" s="2"/>
      <c r="AM25476" s="2"/>
      <c r="AN25476" s="22"/>
      <c r="BK25476" s="23"/>
    </row>
    <row r="25477" spans="34:63" ht="16.5" customHeight="1" x14ac:dyDescent="0.3">
      <c r="AH25477" s="1"/>
      <c r="AI25477" s="1"/>
      <c r="AJ25477" s="1"/>
      <c r="AK25477" s="1"/>
      <c r="AL25477" s="2"/>
      <c r="AM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K25479" s="1"/>
      <c r="AL25479" s="2"/>
      <c r="AN25479" s="22"/>
      <c r="BK25479" s="23"/>
    </row>
    <row r="25480" spans="34:63" ht="16.5" customHeight="1" x14ac:dyDescent="0.3">
      <c r="AH25480" s="1"/>
      <c r="AI25480" s="1"/>
      <c r="AK25480" s="1"/>
      <c r="AL25480" s="2"/>
      <c r="AN25480" s="22"/>
      <c r="BK25480" s="23"/>
    </row>
    <row r="25481" spans="34:63" ht="16.5" customHeight="1" x14ac:dyDescent="0.3">
      <c r="AH25481" s="1"/>
      <c r="AI25481" s="1"/>
      <c r="AK25481" s="1"/>
      <c r="AL25481" s="2"/>
      <c r="AN25481" s="22"/>
      <c r="BK25481" s="23"/>
    </row>
    <row r="25482" spans="34:63" ht="16.5" customHeight="1" x14ac:dyDescent="0.3">
      <c r="AH25482" s="1"/>
      <c r="AI25482" s="1"/>
      <c r="AJ25482" s="1"/>
      <c r="AK25482" s="1"/>
      <c r="AL25482" s="2"/>
      <c r="AM25482" s="2"/>
      <c r="AN25482" s="22"/>
      <c r="BK25482" s="23"/>
    </row>
    <row r="25483" spans="34:63" ht="16.5" customHeight="1" x14ac:dyDescent="0.3">
      <c r="AH25483" s="1"/>
      <c r="AI25483" s="1"/>
      <c r="AJ25483" s="1"/>
      <c r="AK25483" s="1"/>
      <c r="AL25483" s="2"/>
      <c r="AM25483" s="2"/>
      <c r="AN25483" s="22"/>
      <c r="BK25483" s="23"/>
    </row>
    <row r="25484" spans="34:63" ht="16.5" customHeight="1" x14ac:dyDescent="0.3">
      <c r="AI25484" s="1"/>
      <c r="AJ25484" s="1"/>
      <c r="AK25484" s="1"/>
      <c r="AL25484" s="2"/>
      <c r="AM25484" s="2"/>
      <c r="AN25484" s="22"/>
      <c r="BK25484" s="23"/>
    </row>
    <row r="25485" spans="34:63" ht="16.5" customHeight="1" x14ac:dyDescent="0.3">
      <c r="AH25485" s="1"/>
      <c r="AI25485" s="1"/>
      <c r="AJ25485" s="1"/>
      <c r="AK25485" s="1"/>
      <c r="AL25485" s="2"/>
      <c r="AM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K25487" s="1"/>
      <c r="AL25487" s="2"/>
      <c r="AN25487" s="22"/>
      <c r="BK25487" s="23"/>
    </row>
    <row r="25488" spans="34:63" ht="16.5" customHeight="1" x14ac:dyDescent="0.3">
      <c r="AH25488" s="1"/>
      <c r="AI25488" s="1"/>
      <c r="AK25488" s="1"/>
      <c r="AL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 x14ac:dyDescent="0.3">
      <c r="AH25491" s="1"/>
      <c r="AI25491" s="1"/>
      <c r="AJ25491" s="1"/>
      <c r="AK25491" s="1"/>
      <c r="AL25491" s="2"/>
      <c r="AM25491" s="2"/>
      <c r="AN25491" s="22"/>
      <c r="BK25491" s="23"/>
    </row>
    <row r="25492" spans="34:63" ht="16.5" customHeight="1" x14ac:dyDescent="0.3">
      <c r="AH25492" s="1"/>
      <c r="AI25492" s="1"/>
      <c r="AJ25492" s="1"/>
      <c r="AK25492" s="1"/>
      <c r="AL25492" s="2"/>
      <c r="AM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K25497" s="1"/>
      <c r="AL25497" s="2"/>
      <c r="AN25497" s="22"/>
      <c r="BK25497" s="23"/>
    </row>
    <row r="25498" spans="34:63" ht="16.5" customHeight="1" x14ac:dyDescent="0.3">
      <c r="AH25498" s="1"/>
      <c r="AI25498" s="1"/>
      <c r="AK25498" s="1"/>
      <c r="AL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J25502" s="1"/>
      <c r="AK25502" s="1"/>
      <c r="AL25502" s="2"/>
      <c r="AM25502" s="2"/>
      <c r="AN25502" s="22"/>
      <c r="BK25502" s="23"/>
    </row>
    <row r="25503" spans="34:63" ht="16.5" customHeight="1" x14ac:dyDescent="0.3">
      <c r="AH25503" s="1"/>
      <c r="AI25503" s="1"/>
      <c r="AK25503" s="1"/>
      <c r="AL25503" s="2"/>
      <c r="AN25503" s="22"/>
      <c r="BK25503" s="23"/>
    </row>
    <row r="25504" spans="34:63" ht="16.5" customHeight="1" x14ac:dyDescent="0.3">
      <c r="AH25504" s="1"/>
      <c r="AI25504" s="1"/>
      <c r="AK25504" s="1"/>
      <c r="AL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K25506" s="1"/>
      <c r="AL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J25509" s="1"/>
      <c r="AK25509" s="1"/>
      <c r="AL25509" s="2"/>
      <c r="AM25509" s="2"/>
      <c r="AN25509" s="22"/>
      <c r="BK25509" s="23"/>
    </row>
    <row r="25510" spans="34:63" ht="16.5" customHeight="1" x14ac:dyDescent="0.3">
      <c r="AH25510" s="1"/>
      <c r="AI25510" s="1"/>
      <c r="AJ25510" s="1"/>
      <c r="AK25510" s="1"/>
      <c r="AL25510" s="2"/>
      <c r="AM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K25512" s="1"/>
      <c r="AL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 x14ac:dyDescent="0.3">
      <c r="AH25515" s="1"/>
      <c r="AI25515" s="1"/>
      <c r="AJ25515" s="1"/>
      <c r="AK25515" s="1"/>
      <c r="AL25515" s="2"/>
      <c r="AM25515" s="2"/>
      <c r="AN25515" s="22"/>
      <c r="BK25515" s="23"/>
    </row>
    <row r="25516" spans="34:63" ht="16.5" customHeight="1" x14ac:dyDescent="0.3">
      <c r="AH25516" s="1"/>
      <c r="AI25516" s="1"/>
      <c r="AJ25516" s="1"/>
      <c r="AK25516" s="1"/>
      <c r="AL25516" s="2"/>
      <c r="AM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K25518" s="1"/>
      <c r="AL25518" s="2"/>
      <c r="AN25518" s="22"/>
      <c r="BK25518" s="23"/>
    </row>
    <row r="25519" spans="34:63" ht="16.5" customHeight="1" x14ac:dyDescent="0.3">
      <c r="AH25519" s="1"/>
      <c r="AI25519" s="1"/>
      <c r="AK25519" s="1"/>
      <c r="AL25519" s="2"/>
      <c r="AN25519" s="22"/>
      <c r="BK25519" s="23"/>
    </row>
    <row r="25520" spans="34:63" ht="16.5" customHeight="1" x14ac:dyDescent="0.3">
      <c r="AH25520" s="1"/>
      <c r="AI25520" s="1"/>
      <c r="AK25520" s="1"/>
      <c r="AL25520" s="2"/>
      <c r="AN25520" s="22"/>
      <c r="BK25520" s="23"/>
    </row>
    <row r="25521" spans="34:63" ht="16.5" customHeight="1" x14ac:dyDescent="0.3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J25524" s="1"/>
      <c r="AK25524" s="1"/>
      <c r="AL25524" s="2"/>
      <c r="AM25524" s="2"/>
      <c r="AN25524" s="22"/>
      <c r="BK25524" s="23"/>
    </row>
    <row r="25525" spans="34:63" ht="16.5" customHeight="1" x14ac:dyDescent="0.3">
      <c r="AH25525" s="1"/>
      <c r="AI25525" s="1"/>
      <c r="AK25525" s="1"/>
      <c r="AL25525" s="2"/>
      <c r="AN25525" s="22"/>
      <c r="BK25525" s="23"/>
    </row>
    <row r="25526" spans="34:63" ht="16.5" customHeight="1" x14ac:dyDescent="0.3">
      <c r="AH25526" s="1"/>
      <c r="AI25526" s="1"/>
      <c r="AJ25526" s="1"/>
      <c r="AK25526" s="1"/>
      <c r="AL25526" s="2"/>
      <c r="AM25526" s="2"/>
      <c r="AN25526" s="22"/>
      <c r="BK25526" s="23"/>
    </row>
    <row r="25527" spans="34:63" ht="16.5" customHeight="1" x14ac:dyDescent="0.3">
      <c r="AH25527" s="1"/>
      <c r="AI25527" s="1"/>
      <c r="AJ25527" s="1"/>
      <c r="AK25527" s="1"/>
      <c r="AL25527" s="2"/>
      <c r="AM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J25529" s="1"/>
      <c r="AK25529" s="1"/>
      <c r="AL25529" s="2"/>
      <c r="AM25529" s="2"/>
      <c r="AN25529" s="22"/>
      <c r="BK25529" s="23"/>
    </row>
    <row r="25530" spans="34:63" ht="16.5" customHeight="1" x14ac:dyDescent="0.3">
      <c r="AH25530" s="1"/>
      <c r="AI25530" s="1"/>
      <c r="AK25530" s="1"/>
      <c r="AL25530" s="2"/>
      <c r="AN25530" s="22"/>
      <c r="BK25530" s="23"/>
    </row>
    <row r="25531" spans="34:63" ht="16.5" customHeight="1" x14ac:dyDescent="0.3">
      <c r="AH25531" s="1"/>
      <c r="AI25531" s="1"/>
      <c r="AK25531" s="1"/>
      <c r="AL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K25533" s="1"/>
      <c r="AL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J25535" s="1"/>
      <c r="AK25535" s="1"/>
      <c r="AL25535" s="2"/>
      <c r="AM25535" s="2"/>
      <c r="AN25535" s="22"/>
      <c r="BK25535" s="23"/>
    </row>
    <row r="25536" spans="34:63" ht="16.5" customHeight="1" x14ac:dyDescent="0.3">
      <c r="AH25536" s="1"/>
      <c r="AI25536" s="1"/>
      <c r="AJ25536" s="1"/>
      <c r="AK25536" s="1"/>
      <c r="AL25536" s="2"/>
      <c r="AM25536" s="2"/>
      <c r="AN25536" s="22"/>
      <c r="BK25536" s="23"/>
    </row>
    <row r="25537" spans="34:63" ht="16.5" customHeight="1" x14ac:dyDescent="0.3">
      <c r="AH25537" s="1"/>
      <c r="AI25537" s="1"/>
      <c r="AJ25537" s="1"/>
      <c r="AK25537" s="1"/>
      <c r="AL25537" s="2"/>
      <c r="AM25537" s="2"/>
      <c r="AN25537" s="22"/>
      <c r="BK25537" s="23"/>
    </row>
    <row r="25538" spans="34:63" ht="16.5" customHeight="1" x14ac:dyDescent="0.3">
      <c r="AH25538" s="1"/>
      <c r="AI25538" s="1"/>
      <c r="AJ25538" s="1"/>
      <c r="AK25538" s="1"/>
      <c r="AL25538" s="2"/>
      <c r="AM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K25544" s="1"/>
      <c r="AL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K25547" s="1"/>
      <c r="AL25547" s="2"/>
      <c r="AN25547" s="22"/>
      <c r="BK25547" s="23"/>
    </row>
    <row r="25548" spans="34:63" ht="16.5" customHeight="1" x14ac:dyDescent="0.3">
      <c r="AH25548" s="1"/>
      <c r="AI25548" s="1"/>
      <c r="AK25548" s="1"/>
      <c r="AL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 x14ac:dyDescent="0.3">
      <c r="AH25551" s="1"/>
      <c r="AI25551" s="1"/>
      <c r="AJ25551" s="1"/>
      <c r="AK25551" s="1"/>
      <c r="AL25551" s="2"/>
      <c r="AM25551" s="2"/>
      <c r="AN25551" s="22"/>
      <c r="BK25551" s="23"/>
    </row>
    <row r="25552" spans="34:63" ht="16.5" customHeight="1" x14ac:dyDescent="0.3">
      <c r="AH25552" s="1"/>
      <c r="AI25552" s="1"/>
      <c r="AK25552" s="1"/>
      <c r="AL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K25555" s="1"/>
      <c r="AL25555" s="2"/>
      <c r="AN25555" s="22"/>
      <c r="BK25555" s="23"/>
    </row>
    <row r="25557" spans="34:63" ht="16.5" customHeight="1" x14ac:dyDescent="0.3">
      <c r="AH25557" s="1"/>
      <c r="AI25557" s="1"/>
      <c r="AK25557" s="1"/>
      <c r="AL25557" s="2"/>
      <c r="AN25557" s="22"/>
      <c r="BK25557" s="23"/>
    </row>
    <row r="25558" spans="34:63" ht="16.5" customHeight="1" x14ac:dyDescent="0.3">
      <c r="AH25558" s="1"/>
      <c r="AI25558" s="1"/>
      <c r="AK25558" s="1"/>
      <c r="AL25558" s="2"/>
      <c r="AN25558" s="22"/>
      <c r="BK25558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0" spans="34:63" ht="16.5" customHeight="1" x14ac:dyDescent="0.3">
      <c r="AH25560" s="1"/>
      <c r="AI25560" s="1"/>
      <c r="AJ25560" s="1"/>
      <c r="AK25560" s="1"/>
      <c r="AL25560" s="2"/>
      <c r="AM25560" s="2"/>
      <c r="AN25560" s="22"/>
      <c r="BK25560" s="23"/>
    </row>
    <row r="25561" spans="34:63" ht="16.5" customHeight="1" x14ac:dyDescent="0.3">
      <c r="AH25561" s="1"/>
      <c r="AI25561" s="1"/>
      <c r="AJ25561" s="1"/>
      <c r="AK25561" s="1"/>
      <c r="AL25561" s="2"/>
      <c r="AM25561" s="2"/>
      <c r="AN25561" s="22"/>
      <c r="BK25561" s="23"/>
    </row>
    <row r="25562" spans="34:63" ht="16.5" customHeight="1" x14ac:dyDescent="0.3">
      <c r="AH25562" s="1"/>
      <c r="AI25562" s="1"/>
      <c r="AJ25562" s="1"/>
      <c r="AK25562" s="1"/>
      <c r="AL25562" s="2"/>
      <c r="AM25562" s="2"/>
      <c r="AN25562" s="22"/>
      <c r="BK25562" s="23"/>
    </row>
    <row r="25563" spans="34:63" ht="16.5" customHeight="1" x14ac:dyDescent="0.3">
      <c r="AH25563" s="1"/>
      <c r="AI25563" s="1"/>
      <c r="AK25563" s="1"/>
      <c r="AL25563" s="2"/>
      <c r="AN25563" s="22"/>
      <c r="BK25563" s="23"/>
    </row>
    <row r="25564" spans="34:63" ht="16.5" customHeight="1" x14ac:dyDescent="0.3">
      <c r="AH25564" s="1"/>
      <c r="AI25564" s="1"/>
      <c r="AK25564" s="1"/>
      <c r="AL25564" s="2"/>
      <c r="AN25564" s="22"/>
      <c r="BK25564" s="23"/>
    </row>
    <row r="25565" spans="34:63" ht="16.5" customHeight="1" x14ac:dyDescent="0.3">
      <c r="AH25565" s="1"/>
      <c r="AI25565" s="1"/>
      <c r="AK25565" s="1"/>
      <c r="AL25565" s="2"/>
      <c r="AN25565" s="22"/>
      <c r="BK25565" s="23"/>
    </row>
    <row r="25566" spans="34:63" ht="16.5" customHeight="1" x14ac:dyDescent="0.3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K25570" s="1"/>
      <c r="AL25570" s="2"/>
      <c r="AN25570" s="22"/>
      <c r="BK25570" s="23"/>
    </row>
    <row r="25571" spans="34:63" ht="16.5" customHeight="1" x14ac:dyDescent="0.3">
      <c r="AH25571" s="1"/>
      <c r="AI25571" s="1"/>
      <c r="AJ25571" s="1"/>
      <c r="AK25571" s="1"/>
      <c r="AL25571" s="2"/>
      <c r="AM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J25574" s="1"/>
      <c r="AK25574" s="1"/>
      <c r="AL25574" s="2"/>
      <c r="AM25574" s="2"/>
      <c r="AN25574" s="22"/>
      <c r="BK25574" s="23"/>
    </row>
    <row r="25575" spans="34:63" ht="16.5" customHeight="1" x14ac:dyDescent="0.3">
      <c r="AH25575" s="1"/>
      <c r="AI25575" s="1"/>
      <c r="AJ25575" s="1"/>
      <c r="AK25575" s="1"/>
      <c r="AL25575" s="2"/>
      <c r="AM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K25577" s="1"/>
      <c r="AL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K25581" s="1"/>
      <c r="AL25581" s="2"/>
      <c r="AN25581" s="22"/>
      <c r="BK25581" s="23"/>
    </row>
    <row r="25582" spans="34:63" ht="16.5" customHeight="1" x14ac:dyDescent="0.3">
      <c r="AH25582" s="1"/>
      <c r="AI25582" s="1"/>
      <c r="AJ25582" s="1"/>
      <c r="AK25582" s="1"/>
      <c r="AL25582" s="2"/>
      <c r="AM25582" s="2"/>
      <c r="AN25582" s="22"/>
      <c r="BK25582" s="23"/>
    </row>
    <row r="25583" spans="34:63" ht="16.5" customHeight="1" x14ac:dyDescent="0.3">
      <c r="AH25583" s="1"/>
      <c r="AI25583" s="1"/>
      <c r="AK25583" s="1"/>
      <c r="AL25583" s="2"/>
      <c r="AN25583" s="22"/>
      <c r="BK25583" s="23"/>
    </row>
    <row r="25584" spans="34:63" ht="16.5" customHeight="1" x14ac:dyDescent="0.3">
      <c r="AH25584" s="1"/>
      <c r="AI25584" s="1"/>
      <c r="AJ25584" s="1"/>
      <c r="AK25584" s="1"/>
      <c r="AL25584" s="2"/>
      <c r="AM25584" s="2"/>
      <c r="AN25584" s="22"/>
      <c r="BK25584" s="23"/>
    </row>
    <row r="25585" spans="34:63" ht="16.5" customHeight="1" x14ac:dyDescent="0.3">
      <c r="AH25585" s="1"/>
      <c r="AI25585" s="1"/>
      <c r="AJ25585" s="1"/>
      <c r="AK25585" s="1"/>
      <c r="AL25585" s="2"/>
      <c r="AM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J25587" s="1"/>
      <c r="AK25587" s="1"/>
      <c r="AL25587" s="2"/>
      <c r="AM25587" s="2"/>
      <c r="AN25587" s="22"/>
      <c r="BK25587" s="23"/>
    </row>
    <row r="25588" spans="34:63" ht="16.5" customHeight="1" x14ac:dyDescent="0.3">
      <c r="AH25588" s="1"/>
      <c r="AI25588" s="1"/>
      <c r="AK25588" s="1"/>
      <c r="AL25588" s="2"/>
      <c r="AN25588" s="22"/>
      <c r="BK25588" s="23"/>
    </row>
    <row r="25589" spans="34:63" ht="16.5" customHeight="1" x14ac:dyDescent="0.3">
      <c r="AH25589" s="1"/>
      <c r="AI25589" s="1"/>
      <c r="AK25589" s="1"/>
      <c r="AL25589" s="2"/>
      <c r="AN25589" s="22"/>
      <c r="BK25589" s="23"/>
    </row>
    <row r="25590" spans="34:63" ht="16.5" customHeight="1" x14ac:dyDescent="0.3">
      <c r="AH25590" s="1"/>
      <c r="AI25590" s="1"/>
      <c r="AK25590" s="1"/>
      <c r="AL25590" s="2"/>
      <c r="AN25590" s="22"/>
      <c r="BK25590" s="23"/>
    </row>
    <row r="25591" spans="34:63" ht="16.5" customHeight="1" x14ac:dyDescent="0.3">
      <c r="AH25591" s="1"/>
      <c r="AI25591" s="1"/>
      <c r="AK25591" s="1"/>
      <c r="AL25591" s="2"/>
      <c r="AN25591" s="22"/>
      <c r="BK25591" s="23"/>
    </row>
    <row r="25592" spans="34:63" ht="16.5" customHeight="1" x14ac:dyDescent="0.3">
      <c r="AH25592" s="1"/>
      <c r="AI25592" s="1"/>
      <c r="AJ25592" s="1"/>
      <c r="AK25592" s="1"/>
      <c r="AL25592" s="2"/>
      <c r="AM25592" s="2"/>
      <c r="AN25592" s="22"/>
      <c r="BK25592" s="23"/>
    </row>
    <row r="25593" spans="34:63" ht="16.5" customHeight="1" x14ac:dyDescent="0.3">
      <c r="AH25593" s="1"/>
      <c r="AI25593" s="1"/>
      <c r="AJ25593" s="1"/>
      <c r="AK25593" s="1"/>
      <c r="AL25593" s="2"/>
      <c r="AM25593" s="2"/>
      <c r="AN25593" s="22"/>
      <c r="BK25593" s="23"/>
    </row>
    <row r="25594" spans="34:63" ht="16.5" customHeight="1" x14ac:dyDescent="0.3">
      <c r="AH25594" s="1"/>
      <c r="AI25594" s="1"/>
      <c r="AJ25594" s="1"/>
      <c r="AK25594" s="1"/>
      <c r="AL25594" s="2"/>
      <c r="AM25594" s="2"/>
      <c r="AN25594" s="22"/>
      <c r="BK25594" s="23"/>
    </row>
    <row r="25595" spans="34:63" ht="16.5" customHeight="1" x14ac:dyDescent="0.3">
      <c r="AH25595" s="1"/>
      <c r="AI25595" s="1"/>
      <c r="AJ25595" s="1"/>
      <c r="AK25595" s="1"/>
      <c r="AL25595" s="2"/>
      <c r="AM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K25599" s="1"/>
      <c r="AL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J25603" s="1"/>
      <c r="AK25603" s="1"/>
      <c r="AL25603" s="2"/>
      <c r="AM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I25611" s="1"/>
      <c r="AK25611" s="1"/>
      <c r="AL25611" s="2"/>
      <c r="AN25611" s="22"/>
      <c r="BK25611" s="23"/>
    </row>
    <row r="25612" spans="34:63" ht="16.5" customHeight="1" x14ac:dyDescent="0.3">
      <c r="AI25612" s="1"/>
      <c r="AK25612" s="1"/>
      <c r="AL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 x14ac:dyDescent="0.3">
      <c r="AH25615" s="1"/>
      <c r="AI25615" s="1"/>
      <c r="AJ25615" s="1"/>
      <c r="AK25615" s="1"/>
      <c r="AL25615" s="2"/>
      <c r="AM25615" s="2"/>
      <c r="AN25615" s="22"/>
      <c r="BK25615" s="23"/>
    </row>
    <row r="25616" spans="34:63" ht="16.5" customHeight="1" x14ac:dyDescent="0.3">
      <c r="AH25616" s="1"/>
      <c r="AI25616" s="1"/>
      <c r="AJ25616" s="1"/>
      <c r="AK25616" s="1"/>
      <c r="AL25616" s="2"/>
      <c r="AM25616" s="2"/>
      <c r="AN25616" s="22"/>
      <c r="BK25616" s="23"/>
    </row>
    <row r="25617" spans="34:63" ht="16.5" customHeight="1" x14ac:dyDescent="0.3"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H25621" s="1"/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K25623" s="1"/>
      <c r="AL25623" s="2"/>
      <c r="AN25623" s="22"/>
      <c r="BK25623" s="23"/>
    </row>
    <row r="25624" spans="34:63" ht="16.5" customHeight="1" x14ac:dyDescent="0.3">
      <c r="AH25624" s="1"/>
      <c r="AI25624" s="1"/>
      <c r="AK25624" s="1"/>
      <c r="AL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 x14ac:dyDescent="0.3">
      <c r="AH25627" s="1"/>
      <c r="AI25627" s="1"/>
      <c r="AJ25627" s="1"/>
      <c r="AK25627" s="1"/>
      <c r="AL25627" s="2"/>
      <c r="AM25627" s="2"/>
      <c r="AN25627" s="22"/>
      <c r="BK25627" s="23"/>
    </row>
    <row r="25628" spans="34:63" ht="16.5" customHeight="1" x14ac:dyDescent="0.3">
      <c r="AH25628" s="1"/>
      <c r="AI25628" s="1"/>
      <c r="AJ25628" s="1"/>
      <c r="AK25628" s="1"/>
      <c r="AL25628" s="2"/>
      <c r="AM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K25633" s="1"/>
      <c r="AL25633" s="2"/>
      <c r="AN25633" s="22"/>
      <c r="BK25633" s="23"/>
    </row>
    <row r="25634" spans="34:63" ht="16.5" customHeight="1" x14ac:dyDescent="0.3">
      <c r="AH25634" s="1"/>
      <c r="AI25634" s="1"/>
      <c r="AK25634" s="1"/>
      <c r="AL25634" s="2"/>
      <c r="AN25634" s="22"/>
      <c r="BK25634" s="23"/>
    </row>
    <row r="25635" spans="34:63" ht="16.5" customHeight="1" x14ac:dyDescent="0.3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H25636" s="1"/>
      <c r="AI25636" s="1"/>
      <c r="AJ25636" s="1"/>
      <c r="AK25636" s="1"/>
      <c r="AL25636" s="2"/>
      <c r="AM25636" s="2"/>
      <c r="AN25636" s="22"/>
      <c r="BK25636" s="23"/>
    </row>
    <row r="25637" spans="34:63" ht="16.5" customHeight="1" x14ac:dyDescent="0.3">
      <c r="AH25637" s="1"/>
      <c r="AI25637" s="1"/>
      <c r="AJ25637" s="1"/>
      <c r="AK25637" s="1"/>
      <c r="AL25637" s="2"/>
      <c r="AM25637" s="2"/>
      <c r="AN25637" s="22"/>
      <c r="BK25637" s="23"/>
    </row>
    <row r="25638" spans="34:63" ht="16.5" customHeight="1" x14ac:dyDescent="0.3">
      <c r="AH25638" s="1"/>
      <c r="AI25638" s="1"/>
      <c r="AJ25638" s="1"/>
      <c r="AK25638" s="1"/>
      <c r="AL25638" s="2"/>
      <c r="AM25638" s="2"/>
      <c r="AN25638" s="22"/>
      <c r="BK25638" s="23"/>
    </row>
    <row r="25639" spans="34:63" ht="16.5" customHeight="1" x14ac:dyDescent="0.3"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H25643" s="1"/>
      <c r="AI25643" s="1"/>
      <c r="AK25643" s="1"/>
      <c r="AL25643" s="2"/>
      <c r="AN25643" s="22"/>
      <c r="BK25643" s="23"/>
    </row>
    <row r="25644" spans="34:63" ht="16.5" customHeight="1" x14ac:dyDescent="0.3">
      <c r="AH25644" s="1"/>
      <c r="AI25644" s="1"/>
      <c r="AK25644" s="1"/>
      <c r="AL25644" s="2"/>
      <c r="AN25644" s="22"/>
      <c r="BK25644" s="23"/>
    </row>
    <row r="25645" spans="34:63" ht="16.5" customHeight="1" x14ac:dyDescent="0.3">
      <c r="AH25645" s="1"/>
      <c r="AI25645" s="1"/>
      <c r="AK25645" s="1"/>
      <c r="AL25645" s="2"/>
      <c r="AN25645" s="22"/>
      <c r="BK25645" s="23"/>
    </row>
    <row r="25646" spans="34:63" ht="16.5" customHeight="1" x14ac:dyDescent="0.3">
      <c r="AH25646" s="1"/>
      <c r="AI25646" s="1"/>
      <c r="AK25646" s="1"/>
      <c r="AL25646" s="2"/>
      <c r="AN25646" s="22"/>
      <c r="BK25646" s="23"/>
    </row>
    <row r="25647" spans="34:63" ht="16.5" customHeight="1" x14ac:dyDescent="0.3">
      <c r="AH25647" s="1"/>
      <c r="AI25647" s="1"/>
      <c r="AJ25647" s="1"/>
      <c r="AK25647" s="1"/>
      <c r="AL25647" s="2"/>
      <c r="AM25647" s="2"/>
      <c r="AN25647" s="22"/>
      <c r="BK25647" s="23"/>
    </row>
    <row r="25648" spans="34:63" ht="16.5" customHeight="1" x14ac:dyDescent="0.3">
      <c r="AH25648" s="1"/>
      <c r="AI25648" s="1"/>
      <c r="AJ25648" s="1"/>
      <c r="AK25648" s="1"/>
      <c r="AL25648" s="2"/>
      <c r="AM25648" s="2"/>
      <c r="AN25648" s="22"/>
      <c r="BK25648" s="23"/>
    </row>
    <row r="25649" spans="34:63" ht="16.5" customHeight="1" x14ac:dyDescent="0.3">
      <c r="AH25649" s="1"/>
      <c r="AI25649" s="1"/>
      <c r="AJ25649" s="1"/>
      <c r="AK25649" s="1"/>
      <c r="AL25649" s="2"/>
      <c r="AM25649" s="2"/>
      <c r="AN25649" s="22"/>
      <c r="BK25649" s="23"/>
    </row>
    <row r="25650" spans="34:63" ht="16.5" customHeight="1" x14ac:dyDescent="0.3">
      <c r="AH25650" s="1"/>
      <c r="AI25650" s="1"/>
      <c r="AJ25650" s="1"/>
      <c r="AK25650" s="1"/>
      <c r="AL25650" s="2"/>
      <c r="AM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I25653" s="1"/>
      <c r="AK25653" s="1"/>
      <c r="AL25653" s="2"/>
      <c r="AN25653" s="22"/>
      <c r="BK25653" s="23"/>
    </row>
    <row r="25654" spans="34:63" ht="16.5" customHeight="1" x14ac:dyDescent="0.3">
      <c r="AI25654" s="1"/>
      <c r="AK25654" s="1"/>
      <c r="AL25654" s="2"/>
      <c r="AN25654" s="22"/>
      <c r="BK25654" s="23"/>
    </row>
    <row r="25655" spans="34:63" ht="16.5" customHeight="1" x14ac:dyDescent="0.3">
      <c r="AI25655" s="1"/>
      <c r="AK25655" s="1"/>
      <c r="AL25655" s="2"/>
      <c r="AN25655" s="22"/>
      <c r="BK25655" s="23"/>
    </row>
    <row r="25656" spans="34:63" ht="16.5" customHeight="1" x14ac:dyDescent="0.3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 x14ac:dyDescent="0.3">
      <c r="AH25657" s="1"/>
      <c r="AI25657" s="1"/>
      <c r="AJ25657" s="1"/>
      <c r="AK25657" s="1"/>
      <c r="AL25657" s="2"/>
      <c r="AM25657" s="2"/>
      <c r="AN25657" s="22"/>
      <c r="BK25657" s="23"/>
    </row>
    <row r="25658" spans="34:63" ht="16.5" customHeight="1" x14ac:dyDescent="0.3">
      <c r="AH25658" s="1"/>
      <c r="AI25658" s="1"/>
      <c r="AJ25658" s="1"/>
      <c r="AK25658" s="1"/>
      <c r="AL25658" s="2"/>
      <c r="AM25658" s="2"/>
      <c r="AN25658" s="22"/>
      <c r="BK25658" s="23"/>
    </row>
    <row r="25659" spans="34:63" ht="16.5" customHeight="1" x14ac:dyDescent="0.3">
      <c r="AH25659" s="1"/>
      <c r="AI25659" s="1"/>
      <c r="AJ25659" s="1"/>
      <c r="AK25659" s="1"/>
      <c r="AL25659" s="2"/>
      <c r="AM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K25662" s="1"/>
      <c r="AL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J25666" s="1"/>
      <c r="AK25666" s="1"/>
      <c r="AL25666" s="2"/>
      <c r="AM25666" s="2"/>
      <c r="AN25666" s="22"/>
      <c r="BK25666" s="23"/>
    </row>
    <row r="25667" spans="34:63" ht="16.5" customHeight="1" x14ac:dyDescent="0.3">
      <c r="AH25667" s="1"/>
      <c r="AI25667" s="1"/>
      <c r="AK25667" s="1"/>
      <c r="AL25667" s="2"/>
      <c r="AN25667" s="22"/>
      <c r="BK25667" s="23"/>
    </row>
    <row r="25668" spans="34:63" ht="16.5" customHeight="1" x14ac:dyDescent="0.3">
      <c r="AH25668" s="1"/>
      <c r="AI25668" s="1"/>
      <c r="AK25668" s="1"/>
      <c r="AL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K25670" s="1"/>
      <c r="AL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J25673" s="1"/>
      <c r="AK25673" s="1"/>
      <c r="AL25673" s="2"/>
      <c r="AM25673" s="2"/>
      <c r="AN25673" s="22"/>
      <c r="BK25673" s="23"/>
    </row>
    <row r="25674" spans="34:63" ht="16.5" customHeight="1" x14ac:dyDescent="0.3">
      <c r="AH25674" s="1"/>
      <c r="AI25674" s="1"/>
      <c r="AJ25674" s="1"/>
      <c r="AK25674" s="1"/>
      <c r="AL25674" s="2"/>
      <c r="AM25674" s="2"/>
      <c r="AN25674" s="22"/>
      <c r="BK25674" s="23"/>
    </row>
    <row r="25675" spans="34:63" ht="16.5" customHeight="1" x14ac:dyDescent="0.3">
      <c r="AH25675" s="1"/>
      <c r="AI25675" s="1"/>
      <c r="AJ25675" s="1"/>
      <c r="AK25675" s="1"/>
      <c r="AL25675" s="2"/>
      <c r="AM25675" s="2"/>
      <c r="AN25675" s="22"/>
      <c r="BK25675" s="23"/>
    </row>
    <row r="25676" spans="34:63" ht="16.5" customHeight="1" x14ac:dyDescent="0.3">
      <c r="AH25676" s="1"/>
      <c r="AI25676" s="1"/>
      <c r="AJ25676" s="1"/>
      <c r="AK25676" s="1"/>
      <c r="AL25676" s="2"/>
      <c r="AM25676" s="2"/>
      <c r="AN25676" s="22"/>
      <c r="BK25676" s="23"/>
    </row>
    <row r="25677" spans="34:63" ht="16.5" customHeight="1" x14ac:dyDescent="0.3">
      <c r="AH25677" s="1"/>
      <c r="AI25677" s="1"/>
      <c r="AK25677" s="1"/>
      <c r="AL25677" s="2"/>
      <c r="AN25677" s="22"/>
      <c r="BK25677" s="23"/>
    </row>
    <row r="25678" spans="34:63" ht="16.5" customHeight="1" x14ac:dyDescent="0.3">
      <c r="AH25678" s="1"/>
      <c r="AI25678" s="1"/>
      <c r="AK25678" s="1"/>
      <c r="AL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K25680" s="1"/>
      <c r="AL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J25682" s="1"/>
      <c r="AK25682" s="1"/>
      <c r="AL25682" s="2"/>
      <c r="AM25682" s="2"/>
      <c r="AN25682" s="22"/>
      <c r="BK25682" s="23"/>
    </row>
    <row r="25683" spans="34:63" ht="16.5" customHeight="1" x14ac:dyDescent="0.3">
      <c r="AH25683" s="1"/>
      <c r="AI25683" s="1"/>
      <c r="AJ25683" s="1"/>
      <c r="AK25683" s="1"/>
      <c r="AL25683" s="2"/>
      <c r="AM25683" s="2"/>
      <c r="AN25683" s="22"/>
      <c r="BK25683" s="23"/>
    </row>
    <row r="25684" spans="34:63" ht="16.5" customHeight="1" x14ac:dyDescent="0.3">
      <c r="AH25684" s="1"/>
      <c r="AI25684" s="1"/>
      <c r="AJ25684" s="1"/>
      <c r="AK25684" s="1"/>
      <c r="AL25684" s="2"/>
      <c r="AM25684" s="2"/>
      <c r="AN25684" s="22"/>
      <c r="BK25684" s="23"/>
    </row>
    <row r="25685" spans="34:63" ht="16.5" customHeight="1" x14ac:dyDescent="0.3">
      <c r="AH25685" s="1"/>
      <c r="AI25685" s="1"/>
      <c r="AJ25685" s="1"/>
      <c r="AK25685" s="1"/>
      <c r="AL25685" s="2"/>
      <c r="AM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K25691" s="1"/>
      <c r="AL25691" s="2"/>
      <c r="AN25691" s="22"/>
      <c r="BK25691" s="23"/>
    </row>
    <row r="25692" spans="34:63" ht="16.5" customHeight="1" x14ac:dyDescent="0.3">
      <c r="AH25692" s="1"/>
      <c r="AI25692" s="1"/>
      <c r="AK25692" s="1"/>
      <c r="AL25692" s="2"/>
      <c r="AN25692" s="22"/>
      <c r="BK25692" s="23"/>
    </row>
    <row r="25693" spans="34:63" ht="16.5" customHeight="1" x14ac:dyDescent="0.3">
      <c r="AH25693" s="1"/>
      <c r="AI25693" s="1"/>
      <c r="AK25693" s="1"/>
      <c r="AL25693" s="2"/>
      <c r="AN25693" s="22"/>
      <c r="BK25693" s="23"/>
    </row>
    <row r="25694" spans="34:63" ht="16.5" customHeight="1" x14ac:dyDescent="0.3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 x14ac:dyDescent="0.3">
      <c r="AH25695" s="1"/>
      <c r="AI25695" s="1"/>
      <c r="AJ25695" s="1"/>
      <c r="AK25695" s="1"/>
      <c r="AL25695" s="2"/>
      <c r="AM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K25697" s="1"/>
      <c r="AL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 x14ac:dyDescent="0.3">
      <c r="AH25700" s="1"/>
      <c r="AI25700" s="1"/>
      <c r="AJ25700" s="1"/>
      <c r="AK25700" s="1"/>
      <c r="AL25700" s="2"/>
      <c r="AM25700" s="2"/>
      <c r="AN25700" s="22"/>
      <c r="BK25700" s="23"/>
    </row>
    <row r="25701" spans="34:63" ht="16.5" customHeight="1" x14ac:dyDescent="0.3">
      <c r="AH25701" s="1"/>
      <c r="AI25701" s="1"/>
      <c r="AJ25701" s="1"/>
      <c r="AK25701" s="1"/>
      <c r="AL25701" s="2"/>
      <c r="AM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K25705" s="1"/>
      <c r="AL25705" s="2"/>
      <c r="AN25705" s="22"/>
      <c r="BK25705" s="23"/>
    </row>
    <row r="25706" spans="34:63" ht="16.5" customHeight="1" x14ac:dyDescent="0.3">
      <c r="AH25706" s="1"/>
      <c r="AI25706" s="1"/>
      <c r="AK25706" s="1"/>
      <c r="AL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K25708" s="1"/>
      <c r="AL25708" s="2"/>
      <c r="AN25708" s="22"/>
      <c r="BK25708" s="23"/>
    </row>
    <row r="25709" spans="34:63" ht="16.5" customHeight="1" x14ac:dyDescent="0.3">
      <c r="AH25709" s="1"/>
      <c r="AI25709" s="1"/>
      <c r="AJ25709" s="1"/>
      <c r="AK25709" s="1"/>
      <c r="AL25709" s="2"/>
      <c r="AM25709" s="2"/>
      <c r="AN25709" s="22"/>
      <c r="BK25709" s="23"/>
    </row>
    <row r="25710" spans="34:63" ht="16.5" customHeight="1" x14ac:dyDescent="0.3">
      <c r="AH25710" s="1"/>
      <c r="AI25710" s="1"/>
      <c r="AJ25710" s="1"/>
      <c r="AK25710" s="1"/>
      <c r="AL25710" s="2"/>
      <c r="AM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J25712" s="1"/>
      <c r="AK25712" s="1"/>
      <c r="AL25712" s="2"/>
      <c r="AM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K25716" s="1"/>
      <c r="AL25716" s="2"/>
      <c r="AN25716" s="22"/>
      <c r="BK25716" s="23"/>
    </row>
    <row r="25717" spans="34:63" ht="16.5" customHeight="1" x14ac:dyDescent="0.3">
      <c r="AH25717" s="1"/>
      <c r="AI25717" s="1"/>
      <c r="AK25717" s="1"/>
      <c r="AL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 x14ac:dyDescent="0.3">
      <c r="AH25720" s="1"/>
      <c r="AI25720" s="1"/>
      <c r="AJ25720" s="1"/>
      <c r="AK25720" s="1"/>
      <c r="AL25720" s="2"/>
      <c r="AM25720" s="2"/>
      <c r="AN25720" s="22"/>
      <c r="BK25720" s="23"/>
    </row>
    <row r="25721" spans="34:63" ht="16.5" customHeight="1" x14ac:dyDescent="0.3">
      <c r="AH25721" s="1"/>
      <c r="AI25721" s="1"/>
      <c r="AK25721" s="1"/>
      <c r="AL25721" s="2"/>
      <c r="AN25721" s="22"/>
      <c r="BK25721" s="23"/>
    </row>
    <row r="25722" spans="34:63" ht="16.5" customHeight="1" x14ac:dyDescent="0.3">
      <c r="AH25722" s="1"/>
      <c r="AI25722" s="1"/>
      <c r="AK25722" s="1"/>
      <c r="AL25722" s="2"/>
      <c r="AN25722" s="22"/>
      <c r="BK25722" s="23"/>
    </row>
    <row r="25723" spans="34:63" ht="16.5" customHeight="1" x14ac:dyDescent="0.3">
      <c r="AH25723" s="1"/>
      <c r="AI25723" s="1"/>
      <c r="AK25723" s="1"/>
      <c r="AL25723" s="2"/>
      <c r="AN25723" s="22"/>
      <c r="BK25723" s="23"/>
    </row>
    <row r="25724" spans="34:63" ht="16.5" customHeight="1" x14ac:dyDescent="0.3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 x14ac:dyDescent="0.3">
      <c r="AH25725" s="1"/>
      <c r="AI25725" s="1"/>
      <c r="AJ25725" s="1"/>
      <c r="AK25725" s="1"/>
      <c r="AL25725" s="2"/>
      <c r="AM25725" s="2"/>
      <c r="AN25725" s="22"/>
      <c r="BK25725" s="23"/>
    </row>
    <row r="25726" spans="34:63" ht="16.5" customHeight="1" x14ac:dyDescent="0.3">
      <c r="AH25726" s="1"/>
      <c r="AI25726" s="1"/>
      <c r="AJ25726" s="1"/>
      <c r="AK25726" s="1"/>
      <c r="AL25726" s="2"/>
      <c r="AM25726" s="2"/>
      <c r="AN25726" s="22"/>
      <c r="BK25726" s="23"/>
    </row>
    <row r="25727" spans="34:63" ht="16.5" customHeight="1" x14ac:dyDescent="0.3">
      <c r="AH25727" s="1"/>
      <c r="AI25727" s="1"/>
      <c r="AJ25727" s="1"/>
      <c r="AK25727" s="1"/>
      <c r="AL25727" s="2"/>
      <c r="AM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K25732" s="1"/>
      <c r="AL25732" s="2"/>
      <c r="AN25732" s="22"/>
      <c r="BK25732" s="23"/>
    </row>
    <row r="25733" spans="34:63" ht="16.5" customHeight="1" x14ac:dyDescent="0.3">
      <c r="AH25733" s="1"/>
      <c r="AI25733" s="1"/>
      <c r="AK25733" s="1"/>
      <c r="AL25733" s="2"/>
      <c r="AN25733" s="22"/>
      <c r="BK25733" s="23"/>
    </row>
    <row r="25734" spans="34:63" ht="16.5" customHeight="1" x14ac:dyDescent="0.3">
      <c r="AH25734" s="1"/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J25735" s="1"/>
      <c r="AK25735" s="1"/>
      <c r="AL25735" s="2"/>
      <c r="AM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K25737" s="1"/>
      <c r="AL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K25741" s="1"/>
      <c r="AL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K25743" s="1"/>
      <c r="AL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K25746" s="1"/>
      <c r="AL25746" s="2"/>
      <c r="AN25746" s="22"/>
      <c r="BK25746" s="23"/>
    </row>
    <row r="25747" spans="34:63" ht="16.5" customHeight="1" x14ac:dyDescent="0.3">
      <c r="AH25747" s="1"/>
      <c r="AI25747" s="1"/>
      <c r="AJ25747" s="1"/>
      <c r="AK25747" s="1"/>
      <c r="AL25747" s="2"/>
      <c r="AM25747" s="2"/>
      <c r="AN25747" s="22"/>
      <c r="BK25747" s="23"/>
    </row>
    <row r="25748" spans="34:63" ht="16.5" customHeight="1" x14ac:dyDescent="0.3">
      <c r="AH25748" s="1"/>
      <c r="AI25748" s="1"/>
      <c r="AJ25748" s="1"/>
      <c r="AK25748" s="1"/>
      <c r="AL25748" s="2"/>
      <c r="AM25748" s="2"/>
      <c r="AN25748" s="22"/>
      <c r="BK25748" s="23"/>
    </row>
    <row r="25749" spans="34:63" ht="16.5" customHeight="1" x14ac:dyDescent="0.3">
      <c r="AH25749" s="1"/>
      <c r="AI25749" s="1"/>
      <c r="AJ25749" s="1"/>
      <c r="AK25749" s="1"/>
      <c r="AL25749" s="2"/>
      <c r="AM25749" s="2"/>
      <c r="AN25749" s="22"/>
      <c r="BK25749" s="23"/>
    </row>
    <row r="25750" spans="34:63" ht="16.5" customHeight="1" x14ac:dyDescent="0.3">
      <c r="AH25750" s="1"/>
      <c r="AI25750" s="1"/>
      <c r="AJ25750" s="1"/>
      <c r="AK25750" s="1"/>
      <c r="AL25750" s="2"/>
      <c r="AM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K25752" s="1"/>
      <c r="AL25752" s="2"/>
      <c r="AN25752" s="22"/>
      <c r="BK25752" s="23"/>
    </row>
    <row r="25753" spans="34:63" ht="16.5" customHeight="1" x14ac:dyDescent="0.3">
      <c r="AH25753" s="1"/>
      <c r="AI25753" s="1"/>
      <c r="AK25753" s="1"/>
      <c r="AL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 x14ac:dyDescent="0.3">
      <c r="AH25756" s="1"/>
      <c r="AI25756" s="1"/>
      <c r="AJ25756" s="1"/>
      <c r="AK25756" s="1"/>
      <c r="AL25756" s="2"/>
      <c r="AM25756" s="2"/>
      <c r="AN25756" s="22"/>
      <c r="BK25756" s="23"/>
    </row>
    <row r="25757" spans="34:63" ht="16.5" customHeight="1" x14ac:dyDescent="0.3">
      <c r="AH25757" s="1"/>
      <c r="AI25757" s="1"/>
      <c r="AJ25757" s="1"/>
      <c r="AK25757" s="1"/>
      <c r="AL25757" s="2"/>
      <c r="AM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K25769" s="1"/>
      <c r="AL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J25773" s="1"/>
      <c r="AK25773" s="1"/>
      <c r="AL25773" s="2"/>
      <c r="AM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K25777" s="1"/>
      <c r="AL25777" s="2"/>
      <c r="AN25777" s="22"/>
      <c r="BK25777" s="23"/>
    </row>
    <row r="25778" spans="34:63" ht="16.5" customHeight="1" x14ac:dyDescent="0.3">
      <c r="AH25778" s="1"/>
      <c r="AI25778" s="1"/>
      <c r="AK25778" s="1"/>
      <c r="AL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K25782" s="1"/>
      <c r="AL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J25786" s="1"/>
      <c r="AK25786" s="1"/>
      <c r="AL25786" s="2"/>
      <c r="AM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J25789" s="1"/>
      <c r="AK25789" s="1"/>
      <c r="AL25789" s="2"/>
      <c r="AM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K25793" s="1"/>
      <c r="AL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J25797" s="1"/>
      <c r="AK25797" s="1"/>
      <c r="AL25797" s="2"/>
      <c r="AM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K25799" s="1"/>
      <c r="AL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K25801" s="1"/>
      <c r="AL25801" s="2"/>
      <c r="AN25801" s="22"/>
      <c r="BK25801" s="23"/>
    </row>
    <row r="25802" spans="34:63" ht="16.5" customHeight="1" x14ac:dyDescent="0.3">
      <c r="AH25802" s="1"/>
      <c r="AI25802" s="1"/>
      <c r="AK25802" s="1"/>
      <c r="AL25802" s="2"/>
      <c r="AN25802" s="22"/>
      <c r="BK25802" s="23"/>
    </row>
    <row r="25803" spans="34:63" ht="16.5" customHeight="1" x14ac:dyDescent="0.3">
      <c r="AH25803" s="1"/>
      <c r="AI25803" s="1"/>
      <c r="AJ25803" s="1"/>
      <c r="AK25803" s="1"/>
      <c r="AL25803" s="2"/>
      <c r="AM25803" s="2"/>
      <c r="AN25803" s="22"/>
      <c r="BK25803" s="23"/>
    </row>
    <row r="25804" spans="34:63" ht="16.5" customHeight="1" x14ac:dyDescent="0.3">
      <c r="AH25804" s="1"/>
      <c r="AI25804" s="1"/>
      <c r="AJ25804" s="1"/>
      <c r="AK25804" s="1"/>
      <c r="AL25804" s="2"/>
      <c r="AM25804" s="2"/>
      <c r="AN25804" s="22"/>
      <c r="BK25804" s="23"/>
    </row>
    <row r="25805" spans="34:63" ht="16.5" customHeight="1" x14ac:dyDescent="0.3">
      <c r="AH25805" s="1"/>
      <c r="AI25805" s="1"/>
      <c r="AJ25805" s="1"/>
      <c r="AK25805" s="1"/>
      <c r="AL25805" s="2"/>
      <c r="AM25805" s="2"/>
      <c r="AN25805" s="22"/>
      <c r="BK25805" s="23"/>
    </row>
    <row r="25806" spans="34:63" ht="16.5" customHeight="1" x14ac:dyDescent="0.3">
      <c r="AI25806" s="1"/>
      <c r="AJ25806" s="1"/>
      <c r="AK25806" s="1"/>
      <c r="AL25806" s="2"/>
      <c r="AM25806" s="2"/>
      <c r="AN25806" s="22"/>
      <c r="BK25806" s="23"/>
    </row>
    <row r="25807" spans="34:63" ht="16.5" customHeight="1" x14ac:dyDescent="0.3">
      <c r="AH25807" s="1"/>
      <c r="AI25807" s="1"/>
      <c r="AK25807" s="1"/>
      <c r="AL25807" s="2"/>
      <c r="AN25807" s="22"/>
      <c r="BK25807" s="23"/>
    </row>
    <row r="25808" spans="34:63" ht="16.5" customHeight="1" x14ac:dyDescent="0.3">
      <c r="AH25808" s="1"/>
      <c r="AI25808" s="1"/>
      <c r="AK25808" s="1"/>
      <c r="AL25808" s="2"/>
      <c r="AN25808" s="22"/>
      <c r="BK25808" s="23"/>
    </row>
    <row r="25809" spans="34:63" ht="16.5" customHeight="1" x14ac:dyDescent="0.3">
      <c r="AH25809" s="1"/>
      <c r="AI25809" s="1"/>
      <c r="AK25809" s="1"/>
      <c r="AL25809" s="2"/>
      <c r="AN25809" s="22"/>
      <c r="BK25809" s="23"/>
    </row>
    <row r="25810" spans="34:63" ht="16.5" customHeight="1" x14ac:dyDescent="0.3">
      <c r="AH25810" s="1"/>
      <c r="AI25810" s="1"/>
      <c r="AK25810" s="1"/>
      <c r="AL25810" s="2"/>
      <c r="AN25810" s="22"/>
      <c r="BK25810" s="23"/>
    </row>
    <row r="25811" spans="34:63" ht="16.5" customHeight="1" x14ac:dyDescent="0.3">
      <c r="AH25811" s="1"/>
      <c r="AI25811" s="1"/>
      <c r="AJ25811" s="1"/>
      <c r="AK25811" s="1"/>
      <c r="AL25811" s="2"/>
      <c r="AM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J25814" s="1"/>
      <c r="AK25814" s="1"/>
      <c r="AL25814" s="2"/>
      <c r="AM25814" s="2"/>
      <c r="AN25814" s="22"/>
      <c r="BK25814" s="23"/>
    </row>
    <row r="25815" spans="34:63" ht="16.5" customHeight="1" x14ac:dyDescent="0.3">
      <c r="AH25815" s="1"/>
      <c r="AI25815" s="1"/>
      <c r="AJ25815" s="1"/>
      <c r="AK25815" s="1"/>
      <c r="AL25815" s="2"/>
      <c r="AM25815" s="2"/>
      <c r="AN25815" s="22"/>
      <c r="BK25815" s="23"/>
    </row>
    <row r="25816" spans="34:63" ht="16.5" customHeight="1" x14ac:dyDescent="0.3">
      <c r="AH25816" s="1"/>
      <c r="AI25816" s="1"/>
      <c r="AJ25816" s="1"/>
      <c r="AK25816" s="1"/>
      <c r="AL25816" s="2"/>
      <c r="AM25816" s="2"/>
      <c r="AN25816" s="22"/>
      <c r="BK25816" s="23"/>
    </row>
    <row r="25817" spans="34:63" ht="16.5" customHeight="1" x14ac:dyDescent="0.3">
      <c r="AH25817" s="1"/>
      <c r="AI25817" s="1"/>
      <c r="AJ25817" s="1"/>
      <c r="AK25817" s="1"/>
      <c r="AL25817" s="2"/>
      <c r="AM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K25822" s="1"/>
      <c r="AL25822" s="2"/>
      <c r="AN25822" s="22"/>
      <c r="BK25822" s="23"/>
    </row>
    <row r="25823" spans="34:63" ht="16.5" customHeight="1" x14ac:dyDescent="0.3">
      <c r="AH25823" s="1"/>
      <c r="AI25823" s="1"/>
      <c r="AK25823" s="1"/>
      <c r="AL25823" s="2"/>
      <c r="AN25823" s="22"/>
      <c r="BK25823" s="23"/>
    </row>
    <row r="25824" spans="34:63" ht="16.5" customHeight="1" x14ac:dyDescent="0.3">
      <c r="AH25824" s="1"/>
      <c r="AI25824" s="1"/>
      <c r="AK25824" s="1"/>
      <c r="AL25824" s="2"/>
      <c r="AN25824" s="22"/>
      <c r="BK25824" s="23"/>
    </row>
    <row r="25825" spans="34:63" ht="16.5" customHeight="1" x14ac:dyDescent="0.3">
      <c r="AH25825" s="1"/>
      <c r="AI25825" s="1"/>
      <c r="AK25825" s="1"/>
      <c r="AL25825" s="2"/>
      <c r="AN25825" s="22"/>
      <c r="BK25825" s="23"/>
    </row>
    <row r="25826" spans="34:63" ht="16.5" customHeight="1" x14ac:dyDescent="0.3">
      <c r="AH25826" s="1"/>
      <c r="AI25826" s="1"/>
      <c r="AJ25826" s="1"/>
      <c r="AK25826" s="1"/>
      <c r="AL25826" s="2"/>
      <c r="AM25826" s="2"/>
      <c r="AN25826" s="22"/>
      <c r="BK25826" s="23"/>
    </row>
    <row r="25827" spans="34:63" ht="16.5" customHeight="1" x14ac:dyDescent="0.3">
      <c r="AH25827" s="1"/>
      <c r="AI25827" s="1"/>
      <c r="AJ25827" s="1"/>
      <c r="AK25827" s="1"/>
      <c r="AL25827" s="2"/>
      <c r="AM25827" s="2"/>
      <c r="AN25827" s="22"/>
      <c r="BK25827" s="23"/>
    </row>
    <row r="25828" spans="34:63" ht="16.5" customHeight="1" x14ac:dyDescent="0.3">
      <c r="AH25828" s="1"/>
      <c r="AI25828" s="1"/>
      <c r="AJ25828" s="1"/>
      <c r="AK25828" s="1"/>
      <c r="AL25828" s="2"/>
      <c r="AM25828" s="2"/>
      <c r="AN25828" s="22"/>
      <c r="BK25828" s="23"/>
    </row>
    <row r="25829" spans="34:63" ht="16.5" customHeight="1" x14ac:dyDescent="0.3">
      <c r="AH25829" s="1"/>
      <c r="AI25829" s="1"/>
      <c r="AK25829" s="1"/>
      <c r="AL25829" s="2"/>
      <c r="AN25829" s="22"/>
      <c r="BK25829" s="23"/>
    </row>
    <row r="25830" spans="34:63" ht="16.5" customHeight="1" x14ac:dyDescent="0.3">
      <c r="AH25830" s="1"/>
      <c r="AI25830" s="1"/>
      <c r="AK25830" s="1"/>
      <c r="AL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K25832" s="1"/>
      <c r="AL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J25834" s="1"/>
      <c r="AK25834" s="1"/>
      <c r="AL25834" s="2"/>
      <c r="AM25834" s="2"/>
      <c r="AN25834" s="22"/>
      <c r="BK25834" s="23"/>
    </row>
    <row r="25835" spans="34:63" ht="16.5" customHeight="1" x14ac:dyDescent="0.3">
      <c r="AH25835" s="1"/>
      <c r="AI25835" s="1"/>
      <c r="AJ25835" s="1"/>
      <c r="AK25835" s="1"/>
      <c r="AL25835" s="2"/>
      <c r="AM25835" s="2"/>
      <c r="AN25835" s="22"/>
      <c r="BK25835" s="23"/>
    </row>
    <row r="25836" spans="34:63" ht="16.5" customHeight="1" x14ac:dyDescent="0.3">
      <c r="AH25836" s="1"/>
      <c r="AI25836" s="1"/>
      <c r="AJ25836" s="1"/>
      <c r="AK25836" s="1"/>
      <c r="AL25836" s="2"/>
      <c r="AM25836" s="2"/>
      <c r="AN25836" s="22"/>
      <c r="BK25836" s="23"/>
    </row>
    <row r="25837" spans="34:63" ht="16.5" customHeight="1" x14ac:dyDescent="0.3">
      <c r="AH25837" s="1"/>
      <c r="AI25837" s="1"/>
      <c r="AJ25837" s="1"/>
      <c r="AK25837" s="1"/>
      <c r="AL25837" s="2"/>
      <c r="AM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K25840" s="1"/>
      <c r="AL25840" s="2"/>
      <c r="AN25840" s="22"/>
      <c r="BK25840" s="23"/>
    </row>
    <row r="25841" spans="34:63" ht="16.5" customHeight="1" x14ac:dyDescent="0.3">
      <c r="AH25841" s="1"/>
      <c r="AI25841" s="1"/>
      <c r="AK25841" s="1"/>
      <c r="AL25841" s="2"/>
      <c r="AN25841" s="22"/>
      <c r="BK25841" s="23"/>
    </row>
    <row r="25842" spans="34:63" ht="16.5" customHeight="1" x14ac:dyDescent="0.3">
      <c r="AH25842" s="1"/>
      <c r="AI25842" s="1"/>
      <c r="AK25842" s="1"/>
      <c r="AL25842" s="2"/>
      <c r="AN25842" s="22"/>
      <c r="BK25842" s="23"/>
    </row>
    <row r="25843" spans="34:63" ht="16.5" customHeight="1" x14ac:dyDescent="0.3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J25845" s="1"/>
      <c r="AK25845" s="1"/>
      <c r="AL25845" s="2"/>
      <c r="AM25845" s="2"/>
      <c r="AN25845" s="22"/>
      <c r="BK25845" s="23"/>
    </row>
    <row r="25846" spans="34:63" ht="16.5" customHeight="1" x14ac:dyDescent="0.3">
      <c r="AH25846" s="1"/>
      <c r="AI25846" s="1"/>
      <c r="AJ25846" s="1"/>
      <c r="AK25846" s="1"/>
      <c r="AL25846" s="2"/>
      <c r="AM25846" s="2"/>
      <c r="AN25846" s="22"/>
      <c r="BK25846" s="23"/>
    </row>
    <row r="25847" spans="34:63" ht="16.5" customHeight="1" x14ac:dyDescent="0.3">
      <c r="AH25847" s="1"/>
      <c r="AI25847" s="1"/>
      <c r="AK25847" s="1"/>
      <c r="AL25847" s="2"/>
      <c r="AN25847" s="22"/>
      <c r="BK25847" s="23"/>
    </row>
    <row r="25848" spans="34:63" ht="16.5" customHeight="1" x14ac:dyDescent="0.3">
      <c r="AH25848" s="1"/>
      <c r="AI25848" s="1"/>
      <c r="AK25848" s="1"/>
      <c r="AL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 x14ac:dyDescent="0.3">
      <c r="AH25851" s="1"/>
      <c r="AI25851" s="1"/>
      <c r="AJ25851" s="1"/>
      <c r="AK25851" s="1"/>
      <c r="AL25851" s="2"/>
      <c r="AM25851" s="2"/>
      <c r="AN25851" s="22"/>
      <c r="BK25851" s="23"/>
    </row>
    <row r="25852" spans="34:63" ht="16.5" customHeight="1" x14ac:dyDescent="0.3">
      <c r="AH25852" s="1"/>
      <c r="AI25852" s="1"/>
      <c r="AJ25852" s="1"/>
      <c r="AK25852" s="1"/>
      <c r="AL25852" s="2"/>
      <c r="AM25852" s="2"/>
      <c r="AN25852" s="22"/>
      <c r="BK25852" s="23"/>
    </row>
    <row r="25853" spans="34:63" ht="16.5" customHeight="1" x14ac:dyDescent="0.3">
      <c r="AH25853" s="1"/>
      <c r="AI25853" s="1"/>
      <c r="AK25853" s="1"/>
      <c r="AL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H25857" s="1"/>
      <c r="AI25857" s="1"/>
      <c r="AJ25857" s="1"/>
      <c r="AK25857" s="1"/>
      <c r="AL25857" s="2"/>
      <c r="AM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H25859" s="1"/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K25860" s="1"/>
      <c r="AL25860" s="2"/>
      <c r="AN25860" s="22"/>
      <c r="BK25860" s="23"/>
    </row>
    <row r="25861" spans="34:63" ht="16.5" customHeight="1" x14ac:dyDescent="0.3">
      <c r="AH25861" s="1"/>
      <c r="AI25861" s="1"/>
      <c r="AK25861" s="1"/>
      <c r="AL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K25863" s="1"/>
      <c r="AL25863" s="2"/>
      <c r="AN25863" s="22"/>
      <c r="BK25863" s="23"/>
    </row>
    <row r="25864" spans="34:63" ht="16.5" customHeight="1" x14ac:dyDescent="0.3">
      <c r="AH25864" s="1"/>
      <c r="AI25864" s="1"/>
      <c r="AJ25864" s="1"/>
      <c r="AK25864" s="1"/>
      <c r="AL25864" s="2"/>
      <c r="AM25864" s="2"/>
      <c r="AN25864" s="22"/>
      <c r="BK25864" s="23"/>
    </row>
    <row r="25865" spans="34:63" ht="16.5" customHeight="1" x14ac:dyDescent="0.3">
      <c r="AH25865" s="1"/>
      <c r="AI25865" s="1"/>
      <c r="AJ25865" s="1"/>
      <c r="AK25865" s="1"/>
      <c r="AL25865" s="2"/>
      <c r="AM25865" s="2"/>
      <c r="AN25865" s="22"/>
      <c r="BK25865" s="23"/>
    </row>
    <row r="25866" spans="34:63" ht="16.5" customHeight="1" x14ac:dyDescent="0.3"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J25867" s="1"/>
      <c r="AK25867" s="1"/>
      <c r="AL25867" s="2"/>
      <c r="AM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H25870" s="1"/>
      <c r="AI25870" s="1"/>
      <c r="AK25870" s="1"/>
      <c r="AL25870" s="2"/>
      <c r="AN25870" s="22"/>
      <c r="BK25870" s="23"/>
    </row>
    <row r="25871" spans="34:63" ht="16.5" customHeight="1" x14ac:dyDescent="0.3">
      <c r="AH25871" s="1"/>
      <c r="AI25871" s="1"/>
      <c r="AK25871" s="1"/>
      <c r="AL25871" s="2"/>
      <c r="AN25871" s="22"/>
      <c r="BK25871" s="23"/>
    </row>
    <row r="25872" spans="34:63" ht="16.5" customHeight="1" x14ac:dyDescent="0.3">
      <c r="AH25872" s="1"/>
      <c r="AI25872" s="1"/>
      <c r="AK25872" s="1"/>
      <c r="AL25872" s="2"/>
      <c r="AN25872" s="22"/>
      <c r="BK25872" s="23"/>
    </row>
    <row r="25873" spans="34:63" ht="16.5" customHeight="1" x14ac:dyDescent="0.3">
      <c r="AH25873" s="1"/>
      <c r="AI25873" s="1"/>
      <c r="AK25873" s="1"/>
      <c r="AL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J25875" s="1"/>
      <c r="AK25875" s="1"/>
      <c r="AL25875" s="2"/>
      <c r="AM25875" s="2"/>
      <c r="AN25875" s="22"/>
      <c r="BK25875" s="23"/>
    </row>
    <row r="25876" spans="34:63" ht="16.5" customHeight="1" x14ac:dyDescent="0.3">
      <c r="AH25876" s="1"/>
      <c r="AI25876" s="1"/>
      <c r="AJ25876" s="1"/>
      <c r="AK25876" s="1"/>
      <c r="AL25876" s="2"/>
      <c r="AM25876" s="2"/>
      <c r="AN25876" s="22"/>
      <c r="BK25876" s="23"/>
    </row>
    <row r="25877" spans="34:63" ht="16.5" customHeight="1" x14ac:dyDescent="0.3">
      <c r="AI25877" s="1"/>
      <c r="AJ25877" s="1"/>
      <c r="AK25877" s="1"/>
      <c r="AL25877" s="2"/>
      <c r="AM25877" s="2"/>
      <c r="AN25877" s="22"/>
      <c r="BK25877" s="23"/>
    </row>
    <row r="25878" spans="34:63" ht="16.5" customHeight="1" x14ac:dyDescent="0.3">
      <c r="AH25878" s="1"/>
      <c r="AI25878" s="1"/>
      <c r="AJ25878" s="1"/>
      <c r="AK25878" s="1"/>
      <c r="AL25878" s="2"/>
      <c r="AM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K25880" s="1"/>
      <c r="AL25880" s="2"/>
      <c r="AN25880" s="22"/>
      <c r="BK25880" s="23"/>
    </row>
    <row r="25881" spans="34:63" ht="16.5" customHeight="1" x14ac:dyDescent="0.3">
      <c r="AH25881" s="1"/>
      <c r="AI25881" s="1"/>
      <c r="AK25881" s="1"/>
      <c r="AL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K25883" s="1"/>
      <c r="AL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J25885" s="1"/>
      <c r="AK25885" s="1"/>
      <c r="AL25885" s="2"/>
      <c r="AM25885" s="2"/>
      <c r="AN25885" s="22"/>
      <c r="BK25885" s="23"/>
    </row>
    <row r="25886" spans="34:63" ht="16.5" customHeight="1" x14ac:dyDescent="0.3">
      <c r="AH25886" s="1"/>
      <c r="AI25886" s="1"/>
      <c r="AJ25886" s="1"/>
      <c r="AK25886" s="1"/>
      <c r="AL25886" s="2"/>
      <c r="AM25886" s="2"/>
      <c r="AN25886" s="22"/>
      <c r="BK25886" s="23"/>
    </row>
    <row r="25887" spans="34:63" ht="16.5" customHeight="1" x14ac:dyDescent="0.3">
      <c r="AI25887" s="1"/>
      <c r="AJ25887" s="1"/>
      <c r="AK25887" s="1"/>
      <c r="AL25887" s="2"/>
      <c r="AM25887" s="2"/>
      <c r="AN25887" s="22"/>
      <c r="BK25887" s="23"/>
    </row>
    <row r="25888" spans="34:63" ht="16.5" customHeight="1" x14ac:dyDescent="0.3">
      <c r="AH25888" s="1"/>
      <c r="AI25888" s="1"/>
      <c r="AJ25888" s="1"/>
      <c r="AK25888" s="1"/>
      <c r="AL25888" s="2"/>
      <c r="AM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H25891" s="1"/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K25896" s="1"/>
      <c r="AL25896" s="2"/>
      <c r="AN25896" s="22"/>
      <c r="BK25896" s="23"/>
    </row>
    <row r="25897" spans="34:63" ht="16.5" customHeight="1" x14ac:dyDescent="0.3">
      <c r="AH25897" s="1"/>
      <c r="AI25897" s="1"/>
      <c r="AK25897" s="1"/>
      <c r="AL25897" s="2"/>
      <c r="AN25897" s="22"/>
      <c r="BK25897" s="23"/>
    </row>
    <row r="25898" spans="34:63" ht="16.5" customHeight="1" x14ac:dyDescent="0.3">
      <c r="AH25898" s="1"/>
      <c r="AI25898" s="1"/>
      <c r="AK25898" s="1"/>
      <c r="AL25898" s="2"/>
      <c r="AN25898" s="22"/>
      <c r="BK25898" s="23"/>
    </row>
    <row r="25899" spans="34:63" ht="16.5" customHeight="1" x14ac:dyDescent="0.3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 x14ac:dyDescent="0.3">
      <c r="AH25900" s="1"/>
      <c r="AI25900" s="1"/>
      <c r="AJ25900" s="1"/>
      <c r="AK25900" s="1"/>
      <c r="AL25900" s="2"/>
      <c r="AM25900" s="2"/>
      <c r="AN25900" s="22"/>
      <c r="BK25900" s="23"/>
    </row>
    <row r="25901" spans="34:63" ht="16.5" customHeight="1" x14ac:dyDescent="0.3">
      <c r="AI25901" s="1"/>
      <c r="AJ25901" s="1"/>
      <c r="AK25901" s="1"/>
      <c r="AL25901" s="2"/>
      <c r="AM25901" s="2"/>
      <c r="AN25901" s="22"/>
      <c r="BK25901" s="23"/>
    </row>
    <row r="25902" spans="34:63" ht="16.5" customHeight="1" x14ac:dyDescent="0.3">
      <c r="AH25902" s="1"/>
      <c r="AI25902" s="1"/>
      <c r="AJ25902" s="1"/>
      <c r="AK25902" s="1"/>
      <c r="AL25902" s="2"/>
      <c r="AM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H25905" s="1"/>
      <c r="AI25905" s="1"/>
      <c r="AK25905" s="1"/>
      <c r="AL25905" s="2"/>
      <c r="AN25905" s="22"/>
      <c r="BK25905" s="23"/>
    </row>
    <row r="25906" spans="34:63" ht="16.5" customHeight="1" x14ac:dyDescent="0.3">
      <c r="AH25906" s="1"/>
      <c r="AI25906" s="1"/>
      <c r="AK25906" s="1"/>
      <c r="AL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 x14ac:dyDescent="0.3">
      <c r="AH25909" s="1"/>
      <c r="AI25909" s="1"/>
      <c r="AJ25909" s="1"/>
      <c r="AK25909" s="1"/>
      <c r="AL25909" s="2"/>
      <c r="AM25909" s="2"/>
      <c r="AN25909" s="22"/>
      <c r="BK25909" s="23"/>
    </row>
    <row r="25910" spans="34:63" ht="16.5" customHeight="1" x14ac:dyDescent="0.3">
      <c r="AH25910" s="1"/>
      <c r="AI25910" s="1"/>
      <c r="AK25910" s="1"/>
      <c r="AL25910" s="2"/>
      <c r="AN25910" s="22"/>
      <c r="BK25910" s="23"/>
    </row>
    <row r="25911" spans="34:63" ht="16.5" customHeight="1" x14ac:dyDescent="0.3">
      <c r="AH25911" s="1"/>
      <c r="AI25911" s="1"/>
      <c r="AK25911" s="1"/>
      <c r="AL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 x14ac:dyDescent="0.3">
      <c r="AI25914" s="1"/>
      <c r="AJ25914" s="1"/>
      <c r="AK25914" s="1"/>
      <c r="AL25914" s="2"/>
      <c r="AM25914" s="2"/>
      <c r="AN25914" s="22"/>
      <c r="BK25914" s="23"/>
    </row>
    <row r="25915" spans="34:63" ht="16.5" customHeight="1" x14ac:dyDescent="0.3">
      <c r="AH25915" s="1"/>
      <c r="AI25915" s="1"/>
      <c r="AJ25915" s="1"/>
      <c r="AK25915" s="1"/>
      <c r="AL25915" s="2"/>
      <c r="AM25915" s="2"/>
      <c r="AN25915" s="22"/>
      <c r="BK25915" s="23"/>
    </row>
    <row r="25916" spans="34:63" ht="16.5" customHeight="1" x14ac:dyDescent="0.3">
      <c r="AH25916" s="1"/>
      <c r="AI25916" s="1"/>
      <c r="AK25916" s="1"/>
      <c r="AL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H25918" s="1"/>
      <c r="AI25918" s="1"/>
      <c r="AK25918" s="1"/>
      <c r="AL25918" s="2"/>
      <c r="AN25918" s="22"/>
      <c r="BK25918" s="23"/>
    </row>
    <row r="25919" spans="34:63" ht="16.5" customHeight="1" x14ac:dyDescent="0.3">
      <c r="AH25919" s="1"/>
      <c r="AI25919" s="1"/>
      <c r="AK25919" s="1"/>
      <c r="AL25919" s="2"/>
      <c r="AN25919" s="22"/>
      <c r="BK25919" s="23"/>
    </row>
    <row r="25920" spans="34:63" ht="16.5" customHeight="1" x14ac:dyDescent="0.3">
      <c r="AH25920" s="1"/>
      <c r="AI25920" s="1"/>
      <c r="AJ25920" s="1"/>
      <c r="AK25920" s="1"/>
      <c r="AL25920" s="2"/>
      <c r="AM25920" s="2"/>
      <c r="AN25920" s="22"/>
      <c r="BK25920" s="23"/>
    </row>
    <row r="25921" spans="34:63" ht="16.5" customHeight="1" x14ac:dyDescent="0.3">
      <c r="AH25921" s="1"/>
      <c r="AI25921" s="1"/>
      <c r="AJ25921" s="1"/>
      <c r="AK25921" s="1"/>
      <c r="AL25921" s="2"/>
      <c r="AM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K25923" s="1"/>
      <c r="AL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 x14ac:dyDescent="0.3">
      <c r="AH25926" s="1"/>
      <c r="AI25926" s="1"/>
      <c r="AJ25926" s="1"/>
      <c r="AK25926" s="1"/>
      <c r="AL25926" s="2"/>
      <c r="AM25926" s="2"/>
      <c r="AN25926" s="22"/>
      <c r="BK25926" s="23"/>
    </row>
    <row r="25927" spans="34:63" ht="16.5" customHeight="1" x14ac:dyDescent="0.3">
      <c r="AH25927" s="1"/>
      <c r="AI25927" s="1"/>
      <c r="AJ25927" s="1"/>
      <c r="AK25927" s="1"/>
      <c r="AL25927" s="2"/>
      <c r="AM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K25929" s="1"/>
      <c r="AL25929" s="2"/>
      <c r="AN25929" s="22"/>
      <c r="BK25929" s="23"/>
    </row>
    <row r="25930" spans="34:63" ht="16.5" customHeight="1" x14ac:dyDescent="0.3">
      <c r="AH25930" s="1"/>
      <c r="AI25930" s="1"/>
      <c r="AK25930" s="1"/>
      <c r="AL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K25932" s="1"/>
      <c r="AL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J25934" s="1"/>
      <c r="AK25934" s="1"/>
      <c r="AL25934" s="2"/>
      <c r="AM25934" s="2"/>
      <c r="AN25934" s="22"/>
      <c r="BK25934" s="23"/>
    </row>
    <row r="25935" spans="34:63" ht="16.5" customHeight="1" x14ac:dyDescent="0.3">
      <c r="AH25935" s="1"/>
      <c r="AI25935" s="1"/>
      <c r="AJ25935" s="1"/>
      <c r="AK25935" s="1"/>
      <c r="AL25935" s="2"/>
      <c r="AM25935" s="2"/>
      <c r="AN25935" s="22"/>
      <c r="BK25935" s="23"/>
    </row>
    <row r="25936" spans="34:63" ht="16.5" customHeight="1" x14ac:dyDescent="0.3">
      <c r="AH25936" s="1"/>
      <c r="AI25936" s="1"/>
      <c r="AJ25936" s="1"/>
      <c r="AK25936" s="1"/>
      <c r="AL25936" s="2"/>
      <c r="AM25936" s="2"/>
      <c r="AN25936" s="22"/>
      <c r="BK25936" s="23"/>
    </row>
    <row r="25937" spans="34:63" ht="16.5" customHeight="1" x14ac:dyDescent="0.3">
      <c r="AH25937" s="1"/>
      <c r="AI25937" s="1"/>
      <c r="AK25937" s="1"/>
      <c r="AL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J25941" s="1"/>
      <c r="AK25941" s="1"/>
      <c r="AL25941" s="2"/>
      <c r="AM25941" s="2"/>
      <c r="AN25941" s="22"/>
      <c r="BK25941" s="23"/>
    </row>
    <row r="25942" spans="34:63" ht="16.5" customHeight="1" x14ac:dyDescent="0.3">
      <c r="AH25942" s="1"/>
      <c r="AI25942" s="1"/>
      <c r="AK25942" s="1"/>
      <c r="AL25942" s="2"/>
      <c r="AN25942" s="22"/>
      <c r="BK25942" s="23"/>
    </row>
    <row r="25943" spans="34:63" ht="16.5" customHeight="1" x14ac:dyDescent="0.3">
      <c r="AH25943" s="1"/>
      <c r="AI25943" s="1"/>
      <c r="AK25943" s="1"/>
      <c r="AL25943" s="2"/>
      <c r="AN25943" s="22"/>
      <c r="BK25943" s="23"/>
    </row>
    <row r="25944" spans="34:63" ht="16.5" customHeight="1" x14ac:dyDescent="0.3">
      <c r="AH25944" s="1"/>
      <c r="AI25944" s="1"/>
      <c r="AK25944" s="1"/>
      <c r="AL25944" s="2"/>
      <c r="AN25944" s="22"/>
      <c r="BK25944" s="23"/>
    </row>
    <row r="25945" spans="34:63" ht="16.5" customHeight="1" x14ac:dyDescent="0.3">
      <c r="AH25945" s="1"/>
      <c r="AI25945" s="1"/>
      <c r="AJ25945" s="1"/>
      <c r="AK25945" s="1"/>
      <c r="AL25945" s="2"/>
      <c r="AM25945" s="2"/>
      <c r="AN25945" s="22"/>
      <c r="BK25945" s="23"/>
    </row>
    <row r="25946" spans="34:63" ht="16.5" customHeight="1" x14ac:dyDescent="0.3">
      <c r="AI25946" s="1"/>
      <c r="AJ25946" s="1"/>
      <c r="AK25946" s="1"/>
      <c r="AL25946" s="2"/>
      <c r="AM25946" s="2"/>
      <c r="AN25946" s="22"/>
      <c r="BK25946" s="23"/>
    </row>
    <row r="25947" spans="34:63" ht="16.5" customHeight="1" x14ac:dyDescent="0.3">
      <c r="AH25947" s="1"/>
      <c r="AI25947" s="1"/>
      <c r="AJ25947" s="1"/>
      <c r="AK25947" s="1"/>
      <c r="AL25947" s="2"/>
      <c r="AM25947" s="2"/>
      <c r="AN25947" s="22"/>
      <c r="BK25947" s="23"/>
    </row>
    <row r="25948" spans="34:63" ht="16.5" customHeight="1" x14ac:dyDescent="0.3">
      <c r="AH25948" s="1"/>
      <c r="AI25948" s="1"/>
      <c r="AJ25948" s="1"/>
      <c r="AK25948" s="1"/>
      <c r="AL25948" s="2"/>
      <c r="AM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H25950" s="1"/>
      <c r="AI25950" s="1"/>
      <c r="AK25950" s="1"/>
      <c r="AL25950" s="2"/>
      <c r="AN25950" s="22"/>
      <c r="BK25950" s="23"/>
    </row>
    <row r="25951" spans="34:63" ht="16.5" customHeight="1" x14ac:dyDescent="0.3">
      <c r="AH25951" s="1"/>
      <c r="AI25951" s="1"/>
      <c r="AK25951" s="1"/>
      <c r="AL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J25955" s="1"/>
      <c r="AK25955" s="1"/>
      <c r="AL25955" s="2"/>
      <c r="AM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J25958" s="1"/>
      <c r="AK25958" s="1"/>
      <c r="AL25958" s="2"/>
      <c r="AM25958" s="2"/>
      <c r="AN25958" s="22"/>
      <c r="BK25958" s="23"/>
    </row>
    <row r="25959" spans="34:63" ht="16.5" customHeight="1" x14ac:dyDescent="0.3"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H25963" s="1"/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I25967" s="1"/>
      <c r="AK25967" s="1"/>
      <c r="AL25967" s="2"/>
      <c r="AN25967" s="22"/>
      <c r="BK25967" s="23"/>
    </row>
    <row r="25968" spans="34:63" ht="16.5" customHeight="1" x14ac:dyDescent="0.3">
      <c r="AI25968" s="1"/>
      <c r="AK25968" s="1"/>
      <c r="AL25968" s="2"/>
      <c r="AN25968" s="22"/>
      <c r="BK25968" s="23"/>
    </row>
    <row r="25969" spans="34:63" ht="16.5" customHeight="1" x14ac:dyDescent="0.3">
      <c r="AH25969" s="1"/>
      <c r="AI25969" s="1"/>
      <c r="AK25969" s="1"/>
      <c r="AL25969" s="2"/>
      <c r="AN25969" s="22"/>
      <c r="BK25969" s="23"/>
    </row>
    <row r="25970" spans="34:63" ht="16.5" customHeight="1" x14ac:dyDescent="0.3">
      <c r="AI25970" s="1"/>
      <c r="AK25970" s="1"/>
      <c r="AL25970" s="2"/>
      <c r="AN25970" s="22"/>
      <c r="BK25970" s="23"/>
    </row>
    <row r="25971" spans="34:63" ht="16.5" customHeight="1" x14ac:dyDescent="0.3">
      <c r="AH25971" s="1"/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H25980" s="1"/>
      <c r="AI25980" s="1"/>
      <c r="AK25980" s="1"/>
      <c r="AL25980" s="2"/>
      <c r="AN25980" s="22"/>
      <c r="BK25980" s="23"/>
    </row>
    <row r="25981" spans="34:63" ht="16.5" customHeight="1" x14ac:dyDescent="0.3">
      <c r="AI25981" s="1"/>
      <c r="AK25981" s="1"/>
      <c r="AL25981" s="2"/>
      <c r="AN25981" s="22"/>
      <c r="BK25981" s="23"/>
    </row>
    <row r="25982" spans="34:63" ht="16.5" customHeight="1" x14ac:dyDescent="0.3">
      <c r="AH25982" s="1"/>
      <c r="AI25982" s="1"/>
      <c r="AK25982" s="1"/>
      <c r="AL25982" s="2"/>
      <c r="AN25982" s="22"/>
      <c r="BK25982" s="23"/>
    </row>
    <row r="25983" spans="34:63" ht="16.5" customHeight="1" x14ac:dyDescent="0.3"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I25988" s="1"/>
      <c r="AJ25988" s="1"/>
      <c r="AK25988" s="1"/>
      <c r="AL25988" s="2"/>
      <c r="AM25988" s="2"/>
      <c r="AN25988" s="22"/>
      <c r="BK25988" s="23"/>
    </row>
    <row r="25989" spans="34:63" ht="16.5" customHeight="1" x14ac:dyDescent="0.3">
      <c r="AH25989" s="1"/>
      <c r="AI25989" s="1"/>
      <c r="AJ25989" s="1"/>
      <c r="AK25989" s="1"/>
      <c r="AL25989" s="2"/>
      <c r="AM25989" s="2"/>
      <c r="AN25989" s="22"/>
      <c r="BK25989" s="23"/>
    </row>
    <row r="25990" spans="34:63" ht="16.5" customHeight="1" x14ac:dyDescent="0.3">
      <c r="AH25990" s="1"/>
      <c r="AI25990" s="1"/>
      <c r="AJ25990" s="1"/>
      <c r="AK25990" s="1"/>
      <c r="AL25990" s="2"/>
      <c r="AM25990" s="2"/>
      <c r="AN25990" s="22"/>
      <c r="BK25990" s="23"/>
    </row>
    <row r="25991" spans="34:63" ht="16.5" customHeight="1" x14ac:dyDescent="0.3">
      <c r="AH25991" s="1"/>
      <c r="AI25991" s="1"/>
      <c r="AJ25991" s="1"/>
      <c r="AK25991" s="1"/>
      <c r="AL25991" s="2"/>
      <c r="AM25991" s="2"/>
      <c r="AN25991" s="22"/>
      <c r="BK25991" s="23"/>
    </row>
    <row r="25992" spans="34:63" ht="16.5" customHeight="1" x14ac:dyDescent="0.3">
      <c r="AH25992" s="1"/>
      <c r="AI25992" s="1"/>
      <c r="AK25992" s="1"/>
      <c r="AL25992" s="2"/>
      <c r="AN25992" s="22"/>
      <c r="BK25992" s="23"/>
    </row>
    <row r="25993" spans="34:63" ht="16.5" customHeight="1" x14ac:dyDescent="0.3">
      <c r="AH25993" s="1"/>
      <c r="AI25993" s="1"/>
      <c r="AK25993" s="1"/>
      <c r="AL25993" s="2"/>
      <c r="AN25993" s="22"/>
      <c r="BK25993" s="23"/>
    </row>
    <row r="25994" spans="34:63" ht="16.5" customHeight="1" x14ac:dyDescent="0.3">
      <c r="AI25994" s="1"/>
      <c r="AK25994" s="1"/>
      <c r="AL25994" s="2"/>
      <c r="AN25994" s="22"/>
      <c r="BK25994" s="23"/>
    </row>
    <row r="25995" spans="34:63" ht="16.5" customHeight="1" x14ac:dyDescent="0.3">
      <c r="AI25995" s="1"/>
      <c r="AJ25995" s="1"/>
      <c r="AK25995" s="1"/>
      <c r="AL25995" s="2"/>
      <c r="AM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I25997" s="1"/>
      <c r="AK25997" s="1"/>
      <c r="AL25997" s="2"/>
      <c r="AN25997" s="22"/>
      <c r="BK25997" s="23"/>
    </row>
    <row r="25998" spans="34:63" ht="16.5" customHeight="1" x14ac:dyDescent="0.3">
      <c r="AH25998" s="1"/>
      <c r="AI25998" s="1"/>
      <c r="AJ25998" s="1"/>
      <c r="AK25998" s="1"/>
      <c r="AL25998" s="2"/>
      <c r="AM25998" s="2"/>
      <c r="AN25998" s="22"/>
      <c r="BK25998" s="23"/>
    </row>
    <row r="25999" spans="34:63" ht="16.5" customHeight="1" x14ac:dyDescent="0.3">
      <c r="AH25999" s="1"/>
      <c r="AI25999" s="1"/>
      <c r="AK25999" s="1"/>
      <c r="AL25999" s="2"/>
      <c r="AN25999" s="22"/>
      <c r="BK25999" s="23"/>
    </row>
    <row r="26000" spans="34:63" ht="16.5" customHeight="1" x14ac:dyDescent="0.3">
      <c r="AI26000" s="1"/>
      <c r="AK26000" s="1"/>
      <c r="AL26000" s="2"/>
      <c r="AN26000" s="22"/>
      <c r="BK26000" s="23"/>
    </row>
    <row r="26002" spans="34:63" ht="16.5" customHeight="1" x14ac:dyDescent="0.3">
      <c r="AH26002" s="1"/>
      <c r="AI26002" s="1"/>
      <c r="AJ26002" s="1"/>
      <c r="AK26002" s="1"/>
      <c r="AL26002" s="2"/>
      <c r="AM26002" s="2"/>
      <c r="AN26002" s="22"/>
      <c r="BK26002" s="23"/>
    </row>
    <row r="26003" spans="34:63" ht="16.5" customHeight="1" x14ac:dyDescent="0.3">
      <c r="AH26003" s="1"/>
      <c r="AI26003" s="1"/>
      <c r="AJ26003" s="1"/>
      <c r="AK26003" s="1"/>
      <c r="AL26003" s="2"/>
      <c r="AM26003" s="2"/>
      <c r="AN26003" s="22"/>
      <c r="BK26003" s="23"/>
    </row>
    <row r="26004" spans="34:63" ht="16.5" customHeight="1" x14ac:dyDescent="0.3">
      <c r="AI26004" s="1"/>
      <c r="AJ26004" s="1"/>
      <c r="AK26004" s="1"/>
      <c r="AL26004" s="2"/>
      <c r="AM26004" s="2"/>
      <c r="AN26004" s="22"/>
      <c r="BK26004" s="23"/>
    </row>
    <row r="26005" spans="34:63" ht="16.5" customHeight="1" x14ac:dyDescent="0.3">
      <c r="AH26005" s="1"/>
      <c r="AI26005" s="1"/>
      <c r="AK26005" s="1"/>
      <c r="AL26005" s="2"/>
      <c r="AN26005" s="22"/>
      <c r="BK26005" s="23"/>
    </row>
    <row r="26006" spans="34:63" ht="16.5" customHeight="1" x14ac:dyDescent="0.3">
      <c r="AI26006" s="1"/>
      <c r="AK26006" s="1"/>
      <c r="AL26006" s="2"/>
      <c r="AN26006" s="22"/>
      <c r="BK26006" s="23"/>
    </row>
    <row r="26007" spans="34:63" ht="16.5" customHeight="1" x14ac:dyDescent="0.3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H26008" s="1"/>
      <c r="AI26008" s="1"/>
      <c r="AK26008" s="1"/>
      <c r="AL26008" s="2"/>
      <c r="AN26008" s="22"/>
      <c r="BK26008" s="23"/>
    </row>
    <row r="26009" spans="34:63" ht="16.5" customHeight="1" x14ac:dyDescent="0.3">
      <c r="AI26009" s="1"/>
      <c r="AK26009" s="1"/>
      <c r="AL26009" s="2"/>
      <c r="AN26009" s="22"/>
      <c r="BK26009" s="23"/>
    </row>
    <row r="26010" spans="34:63" ht="16.5" customHeight="1" x14ac:dyDescent="0.3">
      <c r="AH26010" s="1"/>
      <c r="AI26010" s="1"/>
      <c r="AK26010" s="1"/>
      <c r="AL26010" s="2"/>
      <c r="AN26010" s="22"/>
      <c r="BK26010" s="23"/>
    </row>
    <row r="26011" spans="34:63" ht="16.5" customHeight="1" x14ac:dyDescent="0.3">
      <c r="AI26011" s="1"/>
      <c r="AK26011" s="1"/>
      <c r="AL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H26016" s="1"/>
      <c r="AI26016" s="1"/>
      <c r="AJ26016" s="1"/>
      <c r="AK26016" s="1"/>
      <c r="AL26016" s="2"/>
      <c r="AM26016" s="2"/>
      <c r="AN26016" s="22"/>
      <c r="BK26016" s="23"/>
    </row>
    <row r="26017" spans="34:63" ht="16.5" customHeight="1" x14ac:dyDescent="0.3">
      <c r="AH26017" s="1"/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I26019" s="1"/>
      <c r="AK26019" s="1"/>
      <c r="AL26019" s="2"/>
      <c r="AN26019" s="22"/>
      <c r="BK26019" s="23"/>
    </row>
    <row r="26020" spans="34:63" ht="16.5" customHeight="1" x14ac:dyDescent="0.3">
      <c r="AI26020" s="1"/>
      <c r="AK26020" s="1"/>
      <c r="AL26020" s="2"/>
      <c r="AN26020" s="22"/>
      <c r="BK26020" s="23"/>
    </row>
    <row r="26021" spans="34:63" ht="16.5" customHeight="1" x14ac:dyDescent="0.3">
      <c r="AH26021" s="1"/>
      <c r="AI26021" s="1"/>
      <c r="AJ26021" s="1"/>
      <c r="AK26021" s="1"/>
      <c r="AL26021" s="2"/>
      <c r="AM26021" s="2"/>
      <c r="AN26021" s="22"/>
      <c r="BK26021" s="23"/>
    </row>
    <row r="26022" spans="34:63" ht="16.5" customHeight="1" x14ac:dyDescent="0.3">
      <c r="AH26022" s="1"/>
      <c r="AI26022" s="1"/>
      <c r="AJ26022" s="1"/>
      <c r="AK26022" s="1"/>
      <c r="AL26022" s="2"/>
      <c r="AM26022" s="2"/>
      <c r="AN26022" s="22"/>
      <c r="BK26022" s="23"/>
    </row>
    <row r="26023" spans="34:63" ht="16.5" customHeight="1" x14ac:dyDescent="0.3">
      <c r="AH26023" s="1"/>
      <c r="AI26023" s="1"/>
      <c r="AK26023" s="1"/>
      <c r="AL26023" s="2"/>
      <c r="AN26023" s="22"/>
      <c r="BK26023" s="23"/>
    </row>
    <row r="26024" spans="34:63" ht="16.5" customHeight="1" x14ac:dyDescent="0.3">
      <c r="AI26024" s="1"/>
      <c r="AK26024" s="1"/>
      <c r="AL26024" s="2"/>
      <c r="AN26024" s="22"/>
      <c r="BK26024" s="23"/>
    </row>
    <row r="26025" spans="34:63" ht="16.5" customHeight="1" x14ac:dyDescent="0.3">
      <c r="AH26025" s="1"/>
      <c r="AI26025" s="1"/>
      <c r="AK26025" s="1"/>
      <c r="AL26025" s="2"/>
      <c r="AN26025" s="22"/>
      <c r="BK26025" s="23"/>
    </row>
    <row r="26026" spans="34:63" ht="16.5" customHeight="1" x14ac:dyDescent="0.3">
      <c r="AI26026" s="1"/>
      <c r="AK26026" s="1"/>
      <c r="AL26026" s="2"/>
      <c r="AN26026" s="22"/>
      <c r="BK26026" s="23"/>
    </row>
    <row r="26027" spans="34:63" ht="16.5" customHeight="1" x14ac:dyDescent="0.3">
      <c r="AH26027" s="1"/>
      <c r="AI26027" s="1"/>
      <c r="AJ26027" s="1"/>
      <c r="AK26027" s="1"/>
      <c r="AL26027" s="2"/>
      <c r="AM26027" s="2"/>
      <c r="AN26027" s="22"/>
      <c r="BK26027" s="23"/>
    </row>
    <row r="26028" spans="34:63" ht="16.5" customHeight="1" x14ac:dyDescent="0.3">
      <c r="AH26028" s="1"/>
      <c r="AI26028" s="1"/>
      <c r="AK26028" s="1"/>
      <c r="AL26028" s="2"/>
      <c r="AN26028" s="22"/>
      <c r="BK26028" s="23"/>
    </row>
    <row r="26029" spans="34:63" ht="16.5" customHeight="1" x14ac:dyDescent="0.3">
      <c r="AI26029" s="1"/>
      <c r="AK26029" s="1"/>
      <c r="AL26029" s="2"/>
      <c r="AN26029" s="22"/>
      <c r="BK26029" s="23"/>
    </row>
    <row r="26030" spans="34:63" ht="16.5" customHeight="1" x14ac:dyDescent="0.3">
      <c r="AI26030" s="1"/>
      <c r="AJ26030" s="1"/>
      <c r="AK26030" s="1"/>
      <c r="AL26030" s="2"/>
      <c r="AM26030" s="2"/>
      <c r="AN26030" s="22"/>
      <c r="BK26030" s="23"/>
    </row>
    <row r="26031" spans="34:63" ht="16.5" customHeight="1" x14ac:dyDescent="0.3">
      <c r="AH26031" s="1"/>
      <c r="AI26031" s="1"/>
      <c r="AJ26031" s="1"/>
      <c r="AK26031" s="1"/>
      <c r="AL26031" s="2"/>
      <c r="AM26031" s="2"/>
      <c r="AN26031" s="22"/>
      <c r="BK26031" s="23"/>
    </row>
    <row r="26032" spans="34:63" ht="16.5" customHeight="1" x14ac:dyDescent="0.3">
      <c r="AH26032" s="1"/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K26033" s="1"/>
      <c r="AL26033" s="2"/>
      <c r="AN26033" s="22"/>
      <c r="BK26033" s="23"/>
    </row>
    <row r="26034" spans="34:63" ht="16.5" customHeight="1" x14ac:dyDescent="0.3">
      <c r="AH26034" s="1"/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K26035" s="1"/>
      <c r="AL26035" s="2"/>
      <c r="AN26035" s="22"/>
      <c r="BK26035" s="23"/>
    </row>
    <row r="26036" spans="34:63" ht="16.5" customHeight="1" x14ac:dyDescent="0.3">
      <c r="AI26036" s="1"/>
      <c r="AK26036" s="1"/>
      <c r="AL26036" s="2"/>
      <c r="AN26036" s="22"/>
      <c r="BK26036" s="23"/>
    </row>
    <row r="26037" spans="34:63" ht="16.5" customHeight="1" x14ac:dyDescent="0.3">
      <c r="AH26037" s="1"/>
      <c r="AI26037" s="1"/>
      <c r="AK26037" s="1"/>
      <c r="AL26037" s="2"/>
      <c r="AN26037" s="22"/>
      <c r="BK26037" s="23"/>
    </row>
    <row r="26038" spans="34:63" ht="16.5" customHeight="1" x14ac:dyDescent="0.3">
      <c r="AI26038" s="1"/>
      <c r="AK26038" s="1"/>
      <c r="AL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J26041" s="1"/>
      <c r="AK26041" s="1"/>
      <c r="AL26041" s="2"/>
      <c r="AM26041" s="2"/>
      <c r="AN26041" s="22"/>
      <c r="BK26041" s="23"/>
    </row>
    <row r="26042" spans="34:63" ht="16.5" customHeight="1" x14ac:dyDescent="0.3">
      <c r="AH26042" s="1"/>
      <c r="AI26042" s="1"/>
      <c r="AK26042" s="1"/>
      <c r="AL26042" s="2"/>
      <c r="AN26042" s="22"/>
      <c r="BK26042" s="23"/>
    </row>
    <row r="26043" spans="34:63" ht="16.5" customHeight="1" x14ac:dyDescent="0.3">
      <c r="AI26043" s="1"/>
      <c r="AK26043" s="1"/>
      <c r="AL26043" s="2"/>
      <c r="AN26043" s="22"/>
      <c r="BK26043" s="23"/>
    </row>
    <row r="26044" spans="34:63" ht="16.5" customHeight="1" x14ac:dyDescent="0.3">
      <c r="AH26044" s="1"/>
      <c r="AI26044" s="1"/>
      <c r="AK26044" s="1"/>
      <c r="AL26044" s="2"/>
      <c r="AN26044" s="22"/>
      <c r="BK26044" s="23"/>
    </row>
    <row r="26045" spans="34:63" ht="16.5" customHeight="1" x14ac:dyDescent="0.3">
      <c r="AI26045" s="1"/>
      <c r="AK26045" s="1"/>
      <c r="AL26045" s="2"/>
      <c r="AN26045" s="22"/>
      <c r="BK26045" s="23"/>
    </row>
    <row r="26046" spans="34:63" ht="16.5" customHeight="1" x14ac:dyDescent="0.3">
      <c r="AH26046" s="1"/>
      <c r="AI26046" s="1"/>
      <c r="AJ26046" s="1"/>
      <c r="AK26046" s="1"/>
      <c r="AL26046" s="2"/>
      <c r="AM26046" s="2"/>
      <c r="AN26046" s="22"/>
      <c r="BK26046" s="23"/>
    </row>
    <row r="26047" spans="34:63" ht="16.5" customHeight="1" x14ac:dyDescent="0.3">
      <c r="AI26047" s="1"/>
      <c r="AJ26047" s="1"/>
      <c r="AK26047" s="1"/>
      <c r="AL26047" s="2"/>
      <c r="AM26047" s="2"/>
      <c r="AN26047" s="22"/>
      <c r="BK26047" s="23"/>
    </row>
    <row r="26048" spans="34:63" ht="16.5" customHeight="1" x14ac:dyDescent="0.3">
      <c r="AH26048" s="1"/>
      <c r="AI26048" s="1"/>
      <c r="AJ26048" s="1"/>
      <c r="AK26048" s="1"/>
      <c r="AL26048" s="2"/>
      <c r="AM26048" s="2"/>
      <c r="AN26048" s="22"/>
      <c r="BK26048" s="23"/>
    </row>
    <row r="26049" spans="34:63" ht="16.5" customHeight="1" x14ac:dyDescent="0.3">
      <c r="AH26049" s="1"/>
      <c r="AI26049" s="1"/>
      <c r="AK26049" s="1"/>
      <c r="AL26049" s="2"/>
      <c r="AN26049" s="22"/>
      <c r="BK26049" s="23"/>
    </row>
    <row r="26050" spans="34:63" ht="16.5" customHeight="1" x14ac:dyDescent="0.3">
      <c r="AI26050" s="1"/>
      <c r="AK26050" s="1"/>
      <c r="AL26050" s="2"/>
      <c r="AN26050" s="22"/>
      <c r="BK26050" s="23"/>
    </row>
    <row r="26051" spans="34:63" ht="16.5" customHeight="1" x14ac:dyDescent="0.3">
      <c r="AH26051" s="1"/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K26052" s="1"/>
      <c r="AL26052" s="2"/>
      <c r="AN26052" s="22"/>
      <c r="BK26052" s="23"/>
    </row>
    <row r="26053" spans="34:63" ht="16.5" customHeight="1" x14ac:dyDescent="0.3">
      <c r="AI26053" s="1"/>
      <c r="AK26053" s="1"/>
      <c r="AL26053" s="2"/>
      <c r="AN26053" s="22"/>
      <c r="BK26053" s="23"/>
    </row>
    <row r="26054" spans="34:63" ht="16.5" customHeight="1" x14ac:dyDescent="0.3">
      <c r="AI26054" s="1"/>
      <c r="AJ26054" s="1"/>
      <c r="AK26054" s="1"/>
      <c r="AL26054" s="2"/>
      <c r="AM26054" s="2"/>
      <c r="AN26054" s="22"/>
      <c r="BK26054" s="23"/>
    </row>
    <row r="26055" spans="34:63" ht="16.5" customHeight="1" x14ac:dyDescent="0.3">
      <c r="AH26055" s="1"/>
      <c r="AI26055" s="1"/>
      <c r="AJ26055" s="1"/>
      <c r="AK26055" s="1"/>
      <c r="AL26055" s="2"/>
      <c r="AM26055" s="2"/>
      <c r="AN26055" s="22"/>
      <c r="BK26055" s="23"/>
    </row>
    <row r="26056" spans="34:63" ht="16.5" customHeight="1" x14ac:dyDescent="0.3">
      <c r="AH26056" s="1"/>
      <c r="AI26056" s="1"/>
      <c r="AJ26056" s="1"/>
      <c r="AK26056" s="1"/>
      <c r="AL26056" s="2"/>
      <c r="AM26056" s="2"/>
      <c r="AN26056" s="22"/>
      <c r="BK26056" s="23"/>
    </row>
    <row r="26057" spans="34:63" ht="16.5" customHeight="1" x14ac:dyDescent="0.3">
      <c r="AI26057" s="1"/>
      <c r="AK26057" s="1"/>
      <c r="AL26057" s="2"/>
      <c r="AN26057" s="22"/>
      <c r="BK26057" s="23"/>
    </row>
    <row r="26058" spans="34:63" ht="16.5" customHeight="1" x14ac:dyDescent="0.3">
      <c r="AI26058" s="1"/>
      <c r="AK26058" s="1"/>
      <c r="AL26058" s="2"/>
      <c r="AN26058" s="22"/>
      <c r="BK26058" s="23"/>
    </row>
    <row r="26059" spans="34:63" ht="16.5" customHeight="1" x14ac:dyDescent="0.3">
      <c r="AH26059" s="1"/>
      <c r="AI26059" s="1"/>
      <c r="AK26059" s="1"/>
      <c r="AL26059" s="2"/>
      <c r="AN26059" s="22"/>
      <c r="BK26059" s="23"/>
    </row>
    <row r="26060" spans="34:63" ht="16.5" customHeight="1" x14ac:dyDescent="0.3">
      <c r="AI26060" s="1"/>
      <c r="AK26060" s="1"/>
      <c r="AL26060" s="2"/>
      <c r="AN26060" s="22"/>
      <c r="BK26060" s="23"/>
    </row>
    <row r="26061" spans="34:63" ht="16.5" customHeight="1" x14ac:dyDescent="0.3">
      <c r="AH26061" s="1"/>
      <c r="AI26061" s="1"/>
      <c r="AJ26061" s="1"/>
      <c r="AK26061" s="1"/>
      <c r="AL26061" s="2"/>
      <c r="AM26061" s="2"/>
      <c r="AN26061" s="22"/>
      <c r="BK26061" s="23"/>
    </row>
    <row r="26062" spans="34:63" ht="16.5" customHeight="1" x14ac:dyDescent="0.3">
      <c r="AH26062" s="1"/>
      <c r="AI26062" s="1"/>
      <c r="AJ26062" s="1"/>
      <c r="AK26062" s="1"/>
      <c r="AL26062" s="2"/>
      <c r="AM26062" s="2"/>
      <c r="AN26062" s="22"/>
      <c r="BK26062" s="23"/>
    </row>
    <row r="26063" spans="34:63" ht="16.5" customHeight="1" x14ac:dyDescent="0.3">
      <c r="AH26063" s="1"/>
      <c r="AI26063" s="1"/>
      <c r="AJ26063" s="1"/>
      <c r="AK26063" s="1"/>
      <c r="AL26063" s="2"/>
      <c r="AM26063" s="2"/>
      <c r="AN26063" s="22"/>
      <c r="BK26063" s="23"/>
    </row>
    <row r="26064" spans="34:63" ht="16.5" customHeight="1" x14ac:dyDescent="0.3">
      <c r="AH26064" s="1"/>
      <c r="AI26064" s="1"/>
      <c r="AJ26064" s="1"/>
      <c r="AK26064" s="1"/>
      <c r="AL26064" s="2"/>
      <c r="AM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K26066" s="1"/>
      <c r="AL26066" s="2"/>
      <c r="AN26066" s="22"/>
      <c r="BK26066" s="23"/>
    </row>
    <row r="26067" spans="34:63" ht="16.5" customHeight="1" x14ac:dyDescent="0.3">
      <c r="AI26067" s="1"/>
      <c r="AK26067" s="1"/>
      <c r="AL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K26069" s="1"/>
      <c r="AL26069" s="2"/>
      <c r="AN26069" s="22"/>
      <c r="BK26069" s="23"/>
    </row>
    <row r="26070" spans="34:63" ht="16.5" customHeight="1" x14ac:dyDescent="0.3">
      <c r="AI26070" s="1"/>
      <c r="AK26070" s="1"/>
      <c r="AL26070" s="2"/>
      <c r="AN26070" s="22"/>
      <c r="BK26070" s="23"/>
    </row>
    <row r="26071" spans="34:63" ht="16.5" customHeight="1" x14ac:dyDescent="0.3">
      <c r="AH26071" s="1"/>
      <c r="AI26071" s="1"/>
      <c r="AK26071" s="1"/>
      <c r="AL26071" s="2"/>
      <c r="AN26071" s="22"/>
      <c r="BK26071" s="23"/>
    </row>
    <row r="26072" spans="34:63" ht="16.5" customHeight="1" x14ac:dyDescent="0.3">
      <c r="AI26072" s="1"/>
      <c r="AK26072" s="1"/>
      <c r="AL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I26079" s="1"/>
      <c r="AJ26079" s="1"/>
      <c r="AK26079" s="1"/>
      <c r="AL26079" s="2"/>
      <c r="AM26079" s="2"/>
      <c r="AN26079" s="22"/>
      <c r="BK26079" s="23"/>
    </row>
    <row r="26080" spans="34:63" ht="16.5" customHeight="1" x14ac:dyDescent="0.3">
      <c r="AI26080" s="1"/>
      <c r="AJ26080" s="1"/>
      <c r="AK26080" s="1"/>
      <c r="AL26080" s="2"/>
      <c r="AM26080" s="2"/>
      <c r="AN26080" s="22"/>
      <c r="BK26080" s="23"/>
    </row>
    <row r="26081" spans="34:63" ht="16.5" customHeight="1" x14ac:dyDescent="0.3">
      <c r="AH26081" s="1"/>
      <c r="AI26081" s="1"/>
      <c r="AJ26081" s="1"/>
      <c r="AK26081" s="1"/>
      <c r="AL26081" s="2"/>
      <c r="AM26081" s="2"/>
      <c r="AN26081" s="22"/>
      <c r="BK26081" s="23"/>
    </row>
    <row r="26082" spans="34:63" ht="16.5" customHeight="1" x14ac:dyDescent="0.3">
      <c r="AH26082" s="1"/>
      <c r="AI26082" s="1"/>
      <c r="AJ26082" s="1"/>
      <c r="AK26082" s="1"/>
      <c r="AL26082" s="2"/>
      <c r="AM26082" s="2"/>
      <c r="AN26082" s="22"/>
      <c r="BK26082" s="23"/>
    </row>
    <row r="26083" spans="34:63" ht="16.5" customHeight="1" x14ac:dyDescent="0.3">
      <c r="AH26083" s="1"/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H26084" s="1"/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I26085" s="1"/>
      <c r="AK26085" s="1"/>
      <c r="AL26085" s="2"/>
      <c r="AN26085" s="22"/>
      <c r="BK26085" s="23"/>
    </row>
    <row r="26086" spans="34:63" ht="16.5" customHeight="1" x14ac:dyDescent="0.3">
      <c r="AI26086" s="1"/>
      <c r="AK26086" s="1"/>
      <c r="AL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I26088" s="1"/>
      <c r="AJ26088" s="1"/>
      <c r="AK26088" s="1"/>
      <c r="AL26088" s="2"/>
      <c r="AM26088" s="2"/>
      <c r="AN26088" s="22"/>
      <c r="BK26088" s="23"/>
    </row>
    <row r="26089" spans="34:63" ht="16.5" customHeight="1" x14ac:dyDescent="0.3">
      <c r="AI26089" s="1"/>
      <c r="AJ26089" s="1"/>
      <c r="AK26089" s="1"/>
      <c r="AL26089" s="2"/>
      <c r="AM26089" s="2"/>
      <c r="AN26089" s="22"/>
      <c r="BK26089" s="23"/>
    </row>
    <row r="26090" spans="34:63" ht="16.5" customHeight="1" x14ac:dyDescent="0.3">
      <c r="AI26090" s="1"/>
      <c r="AJ26090" s="1"/>
      <c r="AK26090" s="1"/>
      <c r="AL26090" s="2"/>
      <c r="AM26090" s="2"/>
      <c r="AN26090" s="22"/>
      <c r="BK26090" s="23"/>
    </row>
    <row r="26091" spans="34:63" ht="16.5" customHeight="1" x14ac:dyDescent="0.3">
      <c r="AH26091" s="1"/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H26092" s="1"/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H26093" s="1"/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H26094" s="1"/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K26096" s="1"/>
      <c r="AL26096" s="2"/>
      <c r="AN26096" s="22"/>
      <c r="BK26096" s="23"/>
    </row>
    <row r="26097" spans="34:63" ht="16.5" customHeight="1" x14ac:dyDescent="0.3">
      <c r="AI26097" s="1"/>
      <c r="AK26097" s="1"/>
      <c r="AL26097" s="2"/>
      <c r="AN26097" s="22"/>
      <c r="BK26097" s="23"/>
    </row>
    <row r="26098" spans="34:63" ht="16.5" customHeight="1" x14ac:dyDescent="0.3"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K26099" s="1"/>
      <c r="AL26099" s="2"/>
      <c r="AN26099" s="22"/>
      <c r="BK26099" s="23"/>
    </row>
    <row r="26100" spans="34:63" ht="16.5" customHeight="1" x14ac:dyDescent="0.3">
      <c r="AI26100" s="1"/>
      <c r="AK26100" s="1"/>
      <c r="AL26100" s="2"/>
      <c r="AN26100" s="22"/>
      <c r="BK26100" s="23"/>
    </row>
    <row r="26101" spans="34:63" ht="16.5" customHeight="1" x14ac:dyDescent="0.3">
      <c r="AH26101" s="1"/>
      <c r="AI26101" s="1"/>
      <c r="AJ26101" s="1"/>
      <c r="AK26101" s="1"/>
      <c r="AL26101" s="2"/>
      <c r="AM26101" s="2"/>
      <c r="AN26101" s="22"/>
      <c r="BK26101" s="23"/>
    </row>
    <row r="26102" spans="34:63" ht="16.5" customHeight="1" x14ac:dyDescent="0.3">
      <c r="AH26102" s="1"/>
      <c r="AI26102" s="1"/>
      <c r="AJ26102" s="1"/>
      <c r="AK26102" s="1"/>
      <c r="AL26102" s="2"/>
      <c r="AM26102" s="2"/>
      <c r="AN26102" s="22"/>
      <c r="BK26102" s="23"/>
    </row>
    <row r="26103" spans="34:63" ht="16.5" customHeight="1" x14ac:dyDescent="0.3">
      <c r="AH26103" s="1"/>
      <c r="AI26103" s="1"/>
      <c r="AK26103" s="1"/>
      <c r="AL26103" s="2"/>
      <c r="AN26103" s="22"/>
      <c r="BK26103" s="23"/>
    </row>
    <row r="26104" spans="34:63" ht="16.5" customHeight="1" x14ac:dyDescent="0.3">
      <c r="AI26104" s="1"/>
      <c r="AK26104" s="1"/>
      <c r="AL26104" s="2"/>
      <c r="AN26104" s="22"/>
      <c r="BK26104" s="23"/>
    </row>
    <row r="26105" spans="34:63" ht="16.5" customHeight="1" x14ac:dyDescent="0.3">
      <c r="AH26105" s="1"/>
      <c r="AI26105" s="1"/>
      <c r="AK26105" s="1"/>
      <c r="AL26105" s="2"/>
      <c r="AN26105" s="22"/>
      <c r="BK26105" s="23"/>
    </row>
    <row r="26106" spans="34:63" ht="16.5" customHeight="1" x14ac:dyDescent="0.3">
      <c r="AI26106" s="1"/>
      <c r="AK26106" s="1"/>
      <c r="AL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J26109" s="1"/>
      <c r="AK26109" s="1"/>
      <c r="AL26109" s="2"/>
      <c r="AM26109" s="2"/>
      <c r="AN26109" s="22"/>
      <c r="BK26109" s="23"/>
    </row>
    <row r="26110" spans="34:63" ht="16.5" customHeight="1" x14ac:dyDescent="0.3">
      <c r="AH26110" s="1"/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K26111" s="1"/>
      <c r="AL26111" s="2"/>
      <c r="AN26111" s="22"/>
      <c r="BK26111" s="23"/>
    </row>
    <row r="26112" spans="34:63" ht="16.5" customHeight="1" x14ac:dyDescent="0.3">
      <c r="AH26112" s="1"/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J26113" s="1"/>
      <c r="AK26113" s="1"/>
      <c r="AL26113" s="2"/>
      <c r="AM26113" s="2"/>
      <c r="AN26113" s="22"/>
      <c r="BK26113" s="23"/>
    </row>
    <row r="26114" spans="34:63" ht="16.5" customHeight="1" x14ac:dyDescent="0.3">
      <c r="AH26114" s="1"/>
      <c r="AI26114" s="1"/>
      <c r="AJ26114" s="1"/>
      <c r="AK26114" s="1"/>
      <c r="AL26114" s="2"/>
      <c r="AM26114" s="2"/>
      <c r="AN26114" s="22"/>
      <c r="BK26114" s="23"/>
    </row>
    <row r="26115" spans="34:63" ht="16.5" customHeight="1" x14ac:dyDescent="0.3">
      <c r="AH26115" s="1"/>
      <c r="AI26115" s="1"/>
      <c r="AJ26115" s="1"/>
      <c r="AK26115" s="1"/>
      <c r="AL26115" s="2"/>
      <c r="AM26115" s="2"/>
      <c r="AN26115" s="22"/>
      <c r="BK26115" s="23"/>
    </row>
    <row r="26116" spans="34:63" ht="16.5" customHeight="1" x14ac:dyDescent="0.3">
      <c r="AH26116" s="1"/>
      <c r="AI26116" s="1"/>
      <c r="AJ26116" s="1"/>
      <c r="AK26116" s="1"/>
      <c r="AL26116" s="2"/>
      <c r="AM26116" s="2"/>
      <c r="AN26116" s="22"/>
      <c r="BK26116" s="23"/>
    </row>
    <row r="26117" spans="34:63" ht="16.5" customHeight="1" x14ac:dyDescent="0.3">
      <c r="AH26117" s="1"/>
      <c r="AI26117" s="1"/>
      <c r="AK26117" s="1"/>
      <c r="AL26117" s="2"/>
      <c r="AN26117" s="22"/>
      <c r="BK26117" s="23"/>
    </row>
    <row r="26118" spans="34:63" ht="16.5" customHeight="1" x14ac:dyDescent="0.3">
      <c r="AI26118" s="1"/>
      <c r="AK26118" s="1"/>
      <c r="AL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 x14ac:dyDescent="0.3">
      <c r="AH26121" s="1"/>
      <c r="AI26121" s="1"/>
      <c r="AJ26121" s="1"/>
      <c r="AK26121" s="1"/>
      <c r="AL26121" s="2"/>
      <c r="AM26121" s="2"/>
      <c r="AN26121" s="22"/>
      <c r="BK26121" s="23"/>
    </row>
    <row r="26122" spans="34:63" ht="16.5" customHeight="1" x14ac:dyDescent="0.3">
      <c r="AH26122" s="1"/>
      <c r="AI26122" s="1"/>
      <c r="AJ26122" s="1"/>
      <c r="AK26122" s="1"/>
      <c r="AL26122" s="2"/>
      <c r="AM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K26126" s="1"/>
      <c r="AL26126" s="2"/>
      <c r="AN26126" s="22"/>
      <c r="BK26126" s="23"/>
    </row>
    <row r="26127" spans="34:63" ht="16.5" customHeight="1" x14ac:dyDescent="0.3">
      <c r="AI26127" s="1"/>
      <c r="AK26127" s="1"/>
      <c r="AL26127" s="2"/>
      <c r="AN26127" s="22"/>
      <c r="BK26127" s="23"/>
    </row>
    <row r="26128" spans="34:63" ht="16.5" customHeight="1" x14ac:dyDescent="0.3">
      <c r="AH26128" s="1"/>
      <c r="AI26128" s="1"/>
      <c r="AK26128" s="1"/>
      <c r="AL26128" s="2"/>
      <c r="AN26128" s="22"/>
      <c r="BK26128" s="23"/>
    </row>
    <row r="26129" spans="34:63" ht="16.5" customHeight="1" x14ac:dyDescent="0.3">
      <c r="AI26129" s="1"/>
      <c r="AK26129" s="1"/>
      <c r="AL26129" s="2"/>
      <c r="AN26129" s="22"/>
      <c r="BK26129" s="23"/>
    </row>
    <row r="26130" spans="34:63" ht="16.5" customHeight="1" x14ac:dyDescent="0.3">
      <c r="AH26130" s="1"/>
      <c r="AI26130" s="1"/>
      <c r="AJ26130" s="1"/>
      <c r="AK26130" s="1"/>
      <c r="AL26130" s="2"/>
      <c r="AM26130" s="2"/>
      <c r="AN26130" s="22"/>
      <c r="BK26130" s="23"/>
    </row>
    <row r="26131" spans="34:63" ht="16.5" customHeight="1" x14ac:dyDescent="0.3">
      <c r="AH26131" s="1"/>
      <c r="AI26131" s="1"/>
      <c r="AK26131" s="1"/>
      <c r="AL26131" s="2"/>
      <c r="AN26131" s="22"/>
      <c r="BK26131" s="23"/>
    </row>
    <row r="26132" spans="34:63" ht="16.5" customHeight="1" x14ac:dyDescent="0.3">
      <c r="AI26132" s="1"/>
      <c r="AK26132" s="1"/>
      <c r="AL26132" s="2"/>
      <c r="AN26132" s="22"/>
      <c r="BK26132" s="23"/>
    </row>
    <row r="26133" spans="34:63" ht="16.5" customHeight="1" x14ac:dyDescent="0.3">
      <c r="AH26133" s="1"/>
      <c r="AI26133" s="1"/>
      <c r="AJ26133" s="1"/>
      <c r="AK26133" s="1"/>
      <c r="AL26133" s="2"/>
      <c r="AM26133" s="2"/>
      <c r="AN26133" s="22"/>
      <c r="BK26133" s="23"/>
    </row>
    <row r="26134" spans="34:63" ht="16.5" customHeight="1" x14ac:dyDescent="0.3">
      <c r="AI26134" s="1"/>
      <c r="AJ26134" s="1"/>
      <c r="AK26134" s="1"/>
      <c r="AL26134" s="2"/>
      <c r="AM26134" s="2"/>
      <c r="AN26134" s="22"/>
      <c r="BK26134" s="23"/>
    </row>
    <row r="26135" spans="34:63" ht="16.5" customHeight="1" x14ac:dyDescent="0.3">
      <c r="AH26135" s="1"/>
      <c r="AI26135" s="1"/>
      <c r="AK26135" s="1"/>
      <c r="AL26135" s="2"/>
      <c r="AN26135" s="22"/>
      <c r="BK26135" s="23"/>
    </row>
    <row r="26136" spans="34:63" ht="16.5" customHeight="1" x14ac:dyDescent="0.3">
      <c r="AI26136" s="1"/>
      <c r="AK26136" s="1"/>
      <c r="AL26136" s="2"/>
      <c r="AN26136" s="22"/>
      <c r="BK26136" s="23"/>
    </row>
    <row r="26137" spans="34:63" ht="16.5" customHeight="1" x14ac:dyDescent="0.3">
      <c r="AH26137" s="1"/>
      <c r="AI26137" s="1"/>
      <c r="AK26137" s="1"/>
      <c r="AL26137" s="2"/>
      <c r="AN26137" s="22"/>
      <c r="BK26137" s="23"/>
    </row>
    <row r="26138" spans="34:63" ht="16.5" customHeight="1" x14ac:dyDescent="0.3">
      <c r="AI26138" s="1"/>
      <c r="AK26138" s="1"/>
      <c r="AL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J26141" s="1"/>
      <c r="AK26141" s="1"/>
      <c r="AL26141" s="2"/>
      <c r="AM26141" s="2"/>
      <c r="AN26141" s="22"/>
      <c r="BK26141" s="23"/>
    </row>
    <row r="26142" spans="34:63" ht="16.5" customHeight="1" x14ac:dyDescent="0.3">
      <c r="AI26142" s="1"/>
      <c r="AJ26142" s="1"/>
      <c r="AK26142" s="1"/>
      <c r="AL26142" s="2"/>
      <c r="AM26142" s="2"/>
      <c r="AN26142" s="22"/>
      <c r="BK26142" s="23"/>
    </row>
    <row r="26143" spans="34:63" ht="16.5" customHeight="1" x14ac:dyDescent="0.3">
      <c r="AH26143" s="1"/>
      <c r="AI26143" s="1"/>
      <c r="AK26143" s="1"/>
      <c r="AL26143" s="2"/>
      <c r="AN26143" s="22"/>
      <c r="BK26143" s="23"/>
    </row>
    <row r="26144" spans="34:63" ht="16.5" customHeight="1" x14ac:dyDescent="0.3">
      <c r="AI26144" s="1"/>
      <c r="AK26144" s="1"/>
      <c r="AL26144" s="2"/>
      <c r="AN26144" s="22"/>
      <c r="BK26144" s="23"/>
    </row>
    <row r="26145" spans="34:63" ht="16.5" customHeight="1" x14ac:dyDescent="0.3">
      <c r="AH26145" s="1"/>
      <c r="AI26145" s="1"/>
      <c r="AK26145" s="1"/>
      <c r="AL26145" s="2"/>
      <c r="AN26145" s="22"/>
      <c r="BK26145" s="23"/>
    </row>
    <row r="26146" spans="34:63" ht="16.5" customHeight="1" x14ac:dyDescent="0.3">
      <c r="AI26146" s="1"/>
      <c r="AK26146" s="1"/>
      <c r="AL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J26149" s="1"/>
      <c r="AK26149" s="1"/>
      <c r="AL26149" s="2"/>
      <c r="AM26149" s="2"/>
      <c r="AN26149" s="22"/>
      <c r="BK26149" s="23"/>
    </row>
    <row r="26150" spans="34:63" ht="16.5" customHeight="1" x14ac:dyDescent="0.3">
      <c r="AH26150" s="1"/>
      <c r="AI26150" s="1"/>
      <c r="AK26150" s="1"/>
      <c r="AL26150" s="2"/>
      <c r="AN26150" s="22"/>
      <c r="BK26150" s="23"/>
    </row>
    <row r="26151" spans="34:63" ht="16.5" customHeight="1" x14ac:dyDescent="0.3">
      <c r="AI26151" s="1"/>
      <c r="AK26151" s="1"/>
      <c r="AL26151" s="2"/>
      <c r="AN26151" s="22"/>
      <c r="BK26151" s="23"/>
    </row>
    <row r="26152" spans="34:63" ht="16.5" customHeight="1" x14ac:dyDescent="0.3">
      <c r="AH26152" s="1"/>
      <c r="AI26152" s="1"/>
      <c r="AK26152" s="1"/>
      <c r="AL26152" s="2"/>
      <c r="AN26152" s="22"/>
      <c r="BK26152" s="23"/>
    </row>
    <row r="26153" spans="34:63" ht="16.5" customHeight="1" x14ac:dyDescent="0.3">
      <c r="AI26153" s="1"/>
      <c r="AK26153" s="1"/>
      <c r="AL26153" s="2"/>
      <c r="AN26153" s="22"/>
      <c r="BK26153" s="23"/>
    </row>
    <row r="26154" spans="34:63" ht="16.5" customHeight="1" x14ac:dyDescent="0.3">
      <c r="AH26154" s="1"/>
      <c r="AI26154" s="1"/>
      <c r="AJ26154" s="1"/>
      <c r="AK26154" s="1"/>
      <c r="AL26154" s="2"/>
      <c r="AM26154" s="2"/>
      <c r="AN26154" s="22"/>
      <c r="BK26154" s="23"/>
    </row>
    <row r="26155" spans="34:63" ht="16.5" customHeight="1" x14ac:dyDescent="0.3">
      <c r="AH26155" s="1"/>
      <c r="AI26155" s="1"/>
      <c r="AJ26155" s="1"/>
      <c r="AK26155" s="1"/>
      <c r="AL26155" s="2"/>
      <c r="AM26155" s="2"/>
      <c r="AN26155" s="22"/>
      <c r="BK26155" s="23"/>
    </row>
    <row r="26156" spans="34:63" ht="16.5" customHeight="1" x14ac:dyDescent="0.3">
      <c r="AH26156" s="1"/>
      <c r="AI26156" s="1"/>
      <c r="AK26156" s="1"/>
      <c r="AL26156" s="2"/>
      <c r="AN26156" s="22"/>
      <c r="BK26156" s="23"/>
    </row>
    <row r="26157" spans="34:63" ht="16.5" customHeight="1" x14ac:dyDescent="0.3">
      <c r="AI26157" s="1"/>
      <c r="AK26157" s="1"/>
      <c r="AL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K26159" s="1"/>
      <c r="AL26159" s="2"/>
      <c r="AN26159" s="22"/>
      <c r="BK26159" s="23"/>
    </row>
    <row r="26160" spans="34:63" ht="16.5" customHeight="1" x14ac:dyDescent="0.3">
      <c r="AI26160" s="1"/>
      <c r="AK26160" s="1"/>
      <c r="AL26160" s="2"/>
      <c r="AN26160" s="22"/>
      <c r="BK26160" s="23"/>
    </row>
    <row r="26162" spans="34:63" ht="16.5" customHeight="1" x14ac:dyDescent="0.3">
      <c r="AH26162" s="1"/>
      <c r="AI26162" s="1"/>
      <c r="AJ26162" s="1"/>
      <c r="AK26162" s="1"/>
      <c r="AL26162" s="2"/>
      <c r="AM26162" s="2"/>
      <c r="AN26162" s="22"/>
      <c r="BK26162" s="23"/>
    </row>
    <row r="26163" spans="34:63" ht="16.5" customHeight="1" x14ac:dyDescent="0.3">
      <c r="AH26163" s="1"/>
      <c r="AI26163" s="1"/>
      <c r="AJ26163" s="1"/>
      <c r="AK26163" s="1"/>
      <c r="AL26163" s="2"/>
      <c r="AM26163" s="2"/>
      <c r="AN26163" s="22"/>
      <c r="BK26163" s="23"/>
    </row>
    <row r="26164" spans="34:63" ht="16.5" customHeight="1" x14ac:dyDescent="0.3">
      <c r="AI26164" s="1"/>
      <c r="AK26164" s="1"/>
      <c r="AL26164" s="2"/>
      <c r="AN26164" s="22"/>
      <c r="BK26164" s="23"/>
    </row>
    <row r="26165" spans="34:63" ht="16.5" customHeight="1" x14ac:dyDescent="0.3">
      <c r="AI26165" s="1"/>
      <c r="AK26165" s="1"/>
      <c r="AL26165" s="2"/>
      <c r="AN26165" s="22"/>
      <c r="BK26165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8" spans="34:63" ht="16.5" customHeight="1" x14ac:dyDescent="0.3">
      <c r="AH26168" s="1"/>
      <c r="AI26168" s="1"/>
      <c r="AJ26168" s="1"/>
      <c r="AK26168" s="1"/>
      <c r="AL26168" s="2"/>
      <c r="AM26168" s="2"/>
      <c r="AN26168" s="22"/>
      <c r="BK26168" s="23"/>
    </row>
    <row r="26169" spans="34:63" ht="16.5" customHeight="1" x14ac:dyDescent="0.3">
      <c r="AH26169" s="1"/>
      <c r="AI26169" s="1"/>
      <c r="AJ26169" s="1"/>
      <c r="AK26169" s="1"/>
      <c r="AL26169" s="2"/>
      <c r="AM26169" s="2"/>
      <c r="AN26169" s="22"/>
      <c r="BK26169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1" spans="34:63" ht="16.5" customHeight="1" x14ac:dyDescent="0.3">
      <c r="AH26171" s="1"/>
      <c r="AI26171" s="1"/>
      <c r="AJ26171" s="1"/>
      <c r="AK26171" s="1"/>
      <c r="AL26171" s="2"/>
      <c r="AM26171" s="2"/>
      <c r="AN26171" s="22"/>
      <c r="BK26171" s="23"/>
    </row>
    <row r="26172" spans="34:63" ht="16.5" customHeight="1" x14ac:dyDescent="0.3">
      <c r="AI26172" s="1"/>
      <c r="AK26172" s="1"/>
      <c r="AL26172" s="2"/>
      <c r="AN26172" s="22"/>
      <c r="BK26172" s="23"/>
    </row>
    <row r="26173" spans="34:63" ht="16.5" customHeight="1" x14ac:dyDescent="0.3">
      <c r="AI26173" s="1"/>
      <c r="AK26173" s="1"/>
      <c r="AL26173" s="2"/>
      <c r="AN26173" s="22"/>
      <c r="BK26173" s="23"/>
    </row>
    <row r="26174" spans="34:63" ht="16.5" customHeight="1" x14ac:dyDescent="0.3">
      <c r="AH26174" s="1"/>
      <c r="AI26174" s="1"/>
      <c r="AK26174" s="1"/>
      <c r="AL26174" s="2"/>
      <c r="AN26174" s="22"/>
      <c r="BK26174" s="23"/>
    </row>
    <row r="26175" spans="34:63" ht="16.5" customHeight="1" x14ac:dyDescent="0.3">
      <c r="AI26175" s="1"/>
      <c r="AK26175" s="1"/>
      <c r="AL26175" s="2"/>
      <c r="AN26175" s="22"/>
      <c r="BK26175" s="23"/>
    </row>
    <row r="26176" spans="34:63" ht="16.5" customHeight="1" x14ac:dyDescent="0.3">
      <c r="AH26176" s="1"/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J26178" s="1"/>
      <c r="AK26178" s="1"/>
      <c r="AL26178" s="2"/>
      <c r="AM26178" s="2"/>
      <c r="AN26178" s="22"/>
      <c r="BK26178" s="23"/>
    </row>
    <row r="26179" spans="34:63" ht="16.5" customHeight="1" x14ac:dyDescent="0.3">
      <c r="AH26179" s="1"/>
      <c r="AI26179" s="1"/>
      <c r="AJ26179" s="1"/>
      <c r="AK26179" s="1"/>
      <c r="AL26179" s="2"/>
      <c r="AM26179" s="2"/>
      <c r="AN26179" s="22"/>
      <c r="BK26179" s="23"/>
    </row>
    <row r="26180" spans="34:63" ht="16.5" customHeight="1" x14ac:dyDescent="0.3">
      <c r="AH26180" s="1"/>
      <c r="AI26180" s="1"/>
      <c r="AJ26180" s="1"/>
      <c r="AK26180" s="1"/>
      <c r="AL26180" s="2"/>
      <c r="AM26180" s="2"/>
      <c r="AN26180" s="22"/>
      <c r="BK26180" s="23"/>
    </row>
    <row r="26181" spans="34:63" ht="16.5" customHeight="1" x14ac:dyDescent="0.3">
      <c r="AH26181" s="1"/>
      <c r="AI26181" s="1"/>
      <c r="AK26181" s="1"/>
      <c r="AL26181" s="2"/>
      <c r="AN26181" s="22"/>
      <c r="BK26181" s="23"/>
    </row>
    <row r="26182" spans="34:63" ht="16.5" customHeight="1" x14ac:dyDescent="0.3">
      <c r="AI26182" s="1"/>
      <c r="AK26182" s="1"/>
      <c r="AL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 x14ac:dyDescent="0.3">
      <c r="AH26185" s="1"/>
      <c r="AI26185" s="1"/>
      <c r="AJ26185" s="1"/>
      <c r="AK26185" s="1"/>
      <c r="AL26185" s="2"/>
      <c r="AM26185" s="2"/>
      <c r="AN26185" s="22"/>
      <c r="BK26185" s="23"/>
    </row>
    <row r="26186" spans="34:63" ht="16.5" customHeight="1" x14ac:dyDescent="0.3">
      <c r="AH26186" s="1"/>
      <c r="AI26186" s="1"/>
      <c r="AJ26186" s="1"/>
      <c r="AK26186" s="1"/>
      <c r="AL26186" s="2"/>
      <c r="AM26186" s="2"/>
      <c r="AN26186" s="22"/>
      <c r="BK26186" s="23"/>
    </row>
    <row r="26187" spans="34:63" ht="16.5" customHeight="1" x14ac:dyDescent="0.3">
      <c r="AH26187" s="1"/>
      <c r="AI26187" s="1"/>
      <c r="AK26187" s="1"/>
      <c r="AL26187" s="2"/>
      <c r="AN26187" s="22"/>
      <c r="BK26187" s="23"/>
    </row>
    <row r="26188" spans="34:63" ht="16.5" customHeight="1" x14ac:dyDescent="0.3">
      <c r="AI26188" s="1"/>
      <c r="AK26188" s="1"/>
      <c r="AL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K26190" s="1"/>
      <c r="AL26190" s="2"/>
      <c r="AN26190" s="22"/>
      <c r="BK26190" s="23"/>
    </row>
    <row r="26191" spans="34:63" ht="16.5" customHeight="1" x14ac:dyDescent="0.3">
      <c r="AI26191" s="1"/>
      <c r="AK26191" s="1"/>
      <c r="AL26191" s="2"/>
      <c r="AN26191" s="22"/>
      <c r="BK26191" s="23"/>
    </row>
    <row r="26192" spans="34:63" ht="16.5" customHeight="1" x14ac:dyDescent="0.3">
      <c r="AH26192" s="1"/>
      <c r="AI26192" s="1"/>
      <c r="AJ26192" s="1"/>
      <c r="AK26192" s="1"/>
      <c r="AL26192" s="2"/>
      <c r="AM26192" s="2"/>
      <c r="AN26192" s="22"/>
      <c r="BK26192" s="23"/>
    </row>
    <row r="26193" spans="34:63" ht="16.5" customHeight="1" x14ac:dyDescent="0.3">
      <c r="AH26193" s="1"/>
      <c r="AI26193" s="1"/>
      <c r="AK26193" s="1"/>
      <c r="AL26193" s="2"/>
      <c r="AN26193" s="22"/>
      <c r="BK26193" s="23"/>
    </row>
    <row r="26194" spans="34:63" ht="16.5" customHeight="1" x14ac:dyDescent="0.3">
      <c r="AI26194" s="1"/>
      <c r="AK26194" s="1"/>
      <c r="AL26194" s="2"/>
      <c r="AN26194" s="22"/>
      <c r="BK26194" s="23"/>
    </row>
    <row r="26195" spans="34:63" ht="16.5" customHeight="1" x14ac:dyDescent="0.3">
      <c r="AH26195" s="1"/>
      <c r="AI26195" s="1"/>
      <c r="AJ26195" s="1"/>
      <c r="AK26195" s="1"/>
      <c r="AL26195" s="2"/>
      <c r="AM26195" s="2"/>
      <c r="AN26195" s="22"/>
      <c r="BK26195" s="23"/>
    </row>
    <row r="26196" spans="34:63" ht="16.5" customHeight="1" x14ac:dyDescent="0.3">
      <c r="AH26196" s="1"/>
      <c r="AI26196" s="1"/>
      <c r="AK26196" s="1"/>
      <c r="AL26196" s="2"/>
      <c r="AN26196" s="22"/>
      <c r="BK26196" s="23"/>
    </row>
    <row r="26197" spans="34:63" ht="16.5" customHeight="1" x14ac:dyDescent="0.3">
      <c r="AI26197" s="1"/>
      <c r="AK26197" s="1"/>
      <c r="AL26197" s="2"/>
      <c r="AN26197" s="22"/>
      <c r="BK26197" s="23"/>
    </row>
    <row r="26198" spans="34:63" ht="16.5" customHeight="1" x14ac:dyDescent="0.3">
      <c r="AH26198" s="1"/>
      <c r="AI26198" s="1"/>
      <c r="AJ26198" s="1"/>
      <c r="AK26198" s="1"/>
      <c r="AL26198" s="2"/>
      <c r="AM26198" s="2"/>
      <c r="AN26198" s="22"/>
      <c r="BK26198" s="23"/>
    </row>
    <row r="26199" spans="34:63" ht="16.5" customHeight="1" x14ac:dyDescent="0.3">
      <c r="AH26199" s="1"/>
      <c r="AI26199" s="1"/>
      <c r="AJ26199" s="1"/>
      <c r="AK26199" s="1"/>
      <c r="AL26199" s="2"/>
      <c r="AM26199" s="2"/>
      <c r="AN26199" s="22"/>
      <c r="BK26199" s="23"/>
    </row>
    <row r="26200" spans="34:63" ht="16.5" customHeight="1" x14ac:dyDescent="0.3">
      <c r="AH26200" s="1"/>
      <c r="AI26200" s="1"/>
      <c r="AK26200" s="1"/>
      <c r="AL26200" s="2"/>
      <c r="AN26200" s="22"/>
      <c r="BK26200" s="23"/>
    </row>
    <row r="26201" spans="34:63" ht="16.5" customHeight="1" x14ac:dyDescent="0.3">
      <c r="AI26201" s="1"/>
      <c r="AK26201" s="1"/>
      <c r="AL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K26203" s="1"/>
      <c r="AL26203" s="2"/>
      <c r="AN26203" s="22"/>
      <c r="BK26203" s="23"/>
    </row>
    <row r="26204" spans="34:63" ht="16.5" customHeight="1" x14ac:dyDescent="0.3">
      <c r="AI26204" s="1"/>
      <c r="AK26204" s="1"/>
      <c r="AL26204" s="2"/>
      <c r="AN26204" s="22"/>
      <c r="BK26204" s="23"/>
    </row>
    <row r="26205" spans="34:63" ht="16.5" customHeight="1" x14ac:dyDescent="0.3">
      <c r="AH26205" s="1"/>
      <c r="AI26205" s="1"/>
      <c r="AJ26205" s="1"/>
      <c r="AK26205" s="1"/>
      <c r="AL26205" s="2"/>
      <c r="AM26205" s="2"/>
      <c r="AN26205" s="22"/>
      <c r="BK26205" s="23"/>
    </row>
    <row r="26206" spans="34:63" ht="16.5" customHeight="1" x14ac:dyDescent="0.3">
      <c r="AI26206" s="1"/>
      <c r="AK26206" s="1"/>
      <c r="AL26206" s="2"/>
      <c r="AN26206" s="22"/>
      <c r="BK26206" s="23"/>
    </row>
    <row r="26207" spans="34:63" ht="16.5" customHeight="1" x14ac:dyDescent="0.3">
      <c r="AI26207" s="1"/>
      <c r="AK26207" s="1"/>
      <c r="AL26207" s="2"/>
      <c r="AN26207" s="22"/>
      <c r="BK26207" s="23"/>
    </row>
    <row r="26208" spans="34:63" ht="16.5" customHeight="1" x14ac:dyDescent="0.3">
      <c r="AI26208" s="1"/>
      <c r="AJ26208" s="1"/>
      <c r="AK26208" s="1"/>
      <c r="AL26208" s="2"/>
      <c r="AM26208" s="2"/>
      <c r="AN26208" s="22"/>
      <c r="BK26208" s="23"/>
    </row>
    <row r="26209" spans="34:63" ht="16.5" customHeight="1" x14ac:dyDescent="0.3">
      <c r="AH26209" s="1"/>
      <c r="AI26209" s="1"/>
      <c r="AK26209" s="1"/>
      <c r="AL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J26211" s="1"/>
      <c r="AK26211" s="1"/>
      <c r="AL26211" s="2"/>
      <c r="AM26211" s="2"/>
      <c r="AN26211" s="22"/>
      <c r="BK26211" s="23"/>
    </row>
    <row r="26212" spans="34:63" ht="16.5" customHeight="1" x14ac:dyDescent="0.3">
      <c r="AH26212" s="1"/>
      <c r="AI26212" s="1"/>
      <c r="AJ26212" s="1"/>
      <c r="AK26212" s="1"/>
      <c r="AL26212" s="2"/>
      <c r="AM26212" s="2"/>
      <c r="AN26212" s="22"/>
      <c r="BK26212" s="23"/>
    </row>
    <row r="26213" spans="34:63" ht="16.5" customHeight="1" x14ac:dyDescent="0.3">
      <c r="AI26213" s="1"/>
      <c r="AK26213" s="1"/>
      <c r="AL26213" s="2"/>
      <c r="AN26213" s="22"/>
      <c r="BK26213" s="23"/>
    </row>
    <row r="26214" spans="34:63" ht="16.5" customHeight="1" x14ac:dyDescent="0.3">
      <c r="AH26214" s="1"/>
      <c r="AI26214" s="1"/>
      <c r="AK26214" s="1"/>
      <c r="AL26214" s="2"/>
      <c r="AN26214" s="22"/>
      <c r="BK26214" s="23"/>
    </row>
    <row r="26215" spans="34:63" ht="16.5" customHeight="1" x14ac:dyDescent="0.3">
      <c r="AH26215" s="1"/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H26216" s="1"/>
      <c r="AI26216" s="1"/>
      <c r="AJ26216" s="1"/>
      <c r="AK26216" s="1"/>
      <c r="AL26216" s="2"/>
      <c r="AM26216" s="2"/>
      <c r="AN26216" s="22"/>
      <c r="BK26216" s="23"/>
    </row>
    <row r="26217" spans="34:63" ht="16.5" customHeight="1" x14ac:dyDescent="0.3">
      <c r="AH26217" s="1"/>
      <c r="AI26217" s="1"/>
      <c r="AK26217" s="1"/>
      <c r="AL26217" s="2"/>
      <c r="AN26217" s="22"/>
      <c r="BK26217" s="23"/>
    </row>
    <row r="26218" spans="34:63" ht="16.5" customHeight="1" x14ac:dyDescent="0.3">
      <c r="AI26218" s="1"/>
      <c r="AK26218" s="1"/>
      <c r="AL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 x14ac:dyDescent="0.3">
      <c r="AH26221" s="1"/>
      <c r="AI26221" s="1"/>
      <c r="AJ26221" s="1"/>
      <c r="AK26221" s="1"/>
      <c r="AL26221" s="2"/>
      <c r="AM26221" s="2"/>
      <c r="AN26221" s="22"/>
      <c r="BK26221" s="23"/>
    </row>
    <row r="26222" spans="34:63" ht="16.5" customHeight="1" x14ac:dyDescent="0.3">
      <c r="AI26222" s="1"/>
      <c r="AJ26222" s="1"/>
      <c r="AK26222" s="1"/>
      <c r="AL26222" s="2"/>
      <c r="AM26222" s="2"/>
      <c r="AN26222" s="22"/>
      <c r="BK26222" s="23"/>
    </row>
    <row r="26223" spans="34:63" ht="16.5" customHeight="1" x14ac:dyDescent="0.3">
      <c r="AH26223" s="1"/>
      <c r="AI26223" s="1"/>
      <c r="AK26223" s="1"/>
      <c r="AL26223" s="2"/>
      <c r="AN26223" s="22"/>
      <c r="BK26223" s="23"/>
    </row>
    <row r="26224" spans="34:63" ht="16.5" customHeight="1" x14ac:dyDescent="0.3">
      <c r="AI26224" s="1"/>
      <c r="AK26224" s="1"/>
      <c r="AL26224" s="2"/>
      <c r="AN26224" s="22"/>
      <c r="BK26224" s="23"/>
    </row>
    <row r="26225" spans="34:63" ht="16.5" customHeight="1" x14ac:dyDescent="0.3">
      <c r="AH26225" s="1"/>
      <c r="AI26225" s="1"/>
      <c r="AK26225" s="1"/>
      <c r="AL26225" s="2"/>
      <c r="AN26225" s="22"/>
      <c r="BK26225" s="23"/>
    </row>
    <row r="26226" spans="34:63" ht="16.5" customHeight="1" x14ac:dyDescent="0.3">
      <c r="AI26226" s="1"/>
      <c r="AK26226" s="1"/>
      <c r="AL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I26229" s="1"/>
      <c r="AJ26229" s="1"/>
      <c r="AK26229" s="1"/>
      <c r="AL26229" s="2"/>
      <c r="AM26229" s="2"/>
      <c r="AN26229" s="22"/>
      <c r="BK26229" s="23"/>
    </row>
    <row r="26230" spans="34:63" ht="16.5" customHeight="1" x14ac:dyDescent="0.3">
      <c r="AH26230" s="1"/>
      <c r="AI26230" s="1"/>
      <c r="AK26230" s="1"/>
      <c r="AL26230" s="2"/>
      <c r="AN26230" s="22"/>
      <c r="BK26230" s="23"/>
    </row>
    <row r="26231" spans="34:63" ht="16.5" customHeight="1" x14ac:dyDescent="0.3"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J26232" s="1"/>
      <c r="AK26232" s="1"/>
      <c r="AL26232" s="2"/>
      <c r="AM26232" s="2"/>
      <c r="AN26232" s="22"/>
      <c r="BK26232" s="23"/>
    </row>
    <row r="26233" spans="34:63" ht="16.5" customHeight="1" x14ac:dyDescent="0.3">
      <c r="AH26233" s="1"/>
      <c r="AI26233" s="1"/>
      <c r="AK26233" s="1"/>
      <c r="AL26233" s="2"/>
      <c r="AN26233" s="22"/>
      <c r="BK26233" s="23"/>
    </row>
    <row r="26234" spans="34:63" ht="16.5" customHeight="1" x14ac:dyDescent="0.3">
      <c r="AI26234" s="1"/>
      <c r="AK26234" s="1"/>
      <c r="AL26234" s="2"/>
      <c r="AN26234" s="22"/>
      <c r="BK26234" s="23"/>
    </row>
    <row r="26235" spans="34:63" ht="16.5" customHeight="1" x14ac:dyDescent="0.3">
      <c r="AH26235" s="1"/>
      <c r="AI26235" s="1"/>
      <c r="AJ26235" s="1"/>
      <c r="AK26235" s="1"/>
      <c r="AL26235" s="2"/>
      <c r="AM26235" s="2"/>
      <c r="AN26235" s="22"/>
      <c r="BK26235" s="23"/>
    </row>
    <row r="26236" spans="34:63" ht="16.5" customHeight="1" x14ac:dyDescent="0.3">
      <c r="AH26236" s="1"/>
      <c r="AI26236" s="1"/>
      <c r="AJ26236" s="1"/>
      <c r="AK26236" s="1"/>
      <c r="AL26236" s="2"/>
      <c r="AM26236" s="2"/>
      <c r="AN26236" s="22"/>
      <c r="BK26236" s="23"/>
    </row>
    <row r="26237" spans="34:63" ht="16.5" customHeight="1" x14ac:dyDescent="0.3">
      <c r="AH26237" s="1"/>
      <c r="AI26237" s="1"/>
      <c r="AJ26237" s="1"/>
      <c r="AK26237" s="1"/>
      <c r="AL26237" s="2"/>
      <c r="AM26237" s="2"/>
      <c r="AN26237" s="22"/>
      <c r="BK26237" s="23"/>
    </row>
    <row r="26238" spans="34:63" ht="16.5" customHeight="1" x14ac:dyDescent="0.3">
      <c r="AH26238" s="1"/>
      <c r="AI26238" s="1"/>
      <c r="AJ26238" s="1"/>
      <c r="AK26238" s="1"/>
      <c r="AL26238" s="2"/>
      <c r="AM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K26241" s="1"/>
      <c r="AL26241" s="2"/>
      <c r="AN26241" s="22"/>
      <c r="BK26241" s="23"/>
    </row>
    <row r="26242" spans="28:63" ht="16.5" customHeight="1" x14ac:dyDescent="0.3">
      <c r="AI26242" s="1"/>
      <c r="AK26242" s="1"/>
      <c r="AL26242" s="2"/>
      <c r="AN26242" s="22"/>
      <c r="BK26242" s="23"/>
    </row>
    <row r="26243" spans="28:63" ht="16.5" customHeight="1" x14ac:dyDescent="0.3">
      <c r="AH26243" s="1"/>
      <c r="AI26243" s="1"/>
      <c r="AK26243" s="1"/>
      <c r="AL26243" s="2"/>
      <c r="AN26243" s="22"/>
      <c r="BK26243" s="23"/>
    </row>
    <row r="26244" spans="28:63" ht="16.5" customHeight="1" x14ac:dyDescent="0.3">
      <c r="AI26244" s="1"/>
      <c r="AK26244" s="1"/>
      <c r="AL26244" s="2"/>
      <c r="AN26244" s="22"/>
      <c r="BK26244" s="23"/>
    </row>
    <row r="26247" spans="28:63" ht="16.5" customHeight="1" x14ac:dyDescent="0.3">
      <c r="AW26247" s="25"/>
    </row>
    <row r="26249" spans="28:63" ht="16.5" customHeight="1" x14ac:dyDescent="0.3">
      <c r="AB26249" s="1"/>
      <c r="AH26249" s="1"/>
      <c r="AI26249" s="1"/>
      <c r="AJ26249" s="1"/>
      <c r="AK26249" s="1"/>
      <c r="AL26249" s="2"/>
      <c r="AM26249" s="2"/>
      <c r="AN26249" s="22"/>
      <c r="AW26249" s="25"/>
      <c r="BK26249" s="23"/>
    </row>
    <row r="26250" spans="28:63" ht="16.5" customHeight="1" x14ac:dyDescent="0.3">
      <c r="AB26250" s="1"/>
      <c r="AH26250" s="1"/>
      <c r="AI26250" s="1"/>
      <c r="AJ26250" s="1"/>
      <c r="AK26250" s="1"/>
      <c r="AL26250" s="2"/>
      <c r="AM26250" s="2"/>
      <c r="AN26250" s="22"/>
      <c r="AW26250" s="25"/>
      <c r="BK26250" s="23"/>
    </row>
    <row r="26251" spans="28:63" ht="16.5" customHeight="1" x14ac:dyDescent="0.3">
      <c r="AB26251" s="1"/>
      <c r="AH26251" s="1"/>
      <c r="AI26251" s="1"/>
      <c r="AJ26251" s="1"/>
      <c r="AK26251" s="1"/>
      <c r="AL26251" s="2"/>
      <c r="AM26251" s="2"/>
      <c r="AN26251" s="22"/>
      <c r="AW26251" s="25"/>
      <c r="BK26251" s="23"/>
    </row>
    <row r="26252" spans="28:63" ht="16.5" customHeight="1" x14ac:dyDescent="0.3">
      <c r="AB26252" s="1"/>
      <c r="AH26252" s="1"/>
      <c r="AI26252" s="1"/>
      <c r="AJ26252" s="1"/>
      <c r="AK26252" s="1"/>
      <c r="AL26252" s="2"/>
      <c r="AM26252" s="2"/>
      <c r="AN26252" s="22"/>
      <c r="AW26252" s="25"/>
      <c r="BK26252" s="23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H26255" s="1"/>
      <c r="AI26255" s="1"/>
      <c r="AJ26255" s="1"/>
      <c r="AK26255" s="1"/>
      <c r="AL26255" s="2"/>
      <c r="AM26255" s="2"/>
      <c r="AN26255" s="22"/>
      <c r="BJ26255" s="23"/>
      <c r="BK26255" s="23"/>
    </row>
    <row r="26256" spans="28:63" ht="16.5" customHeight="1" x14ac:dyDescent="0.3">
      <c r="AH26256" s="1"/>
      <c r="AI26256" s="1"/>
      <c r="AJ26256" s="1"/>
      <c r="AK26256" s="1"/>
      <c r="AL26256" s="2"/>
      <c r="AM26256" s="2"/>
      <c r="AN26256" s="22"/>
      <c r="BJ26256" s="23"/>
      <c r="BK26256" s="23"/>
    </row>
    <row r="26257" spans="34:63" ht="16.5" customHeight="1" x14ac:dyDescent="0.3">
      <c r="AH26257" s="1"/>
      <c r="AI26257" s="1"/>
      <c r="AJ26257" s="1"/>
      <c r="AK26257" s="1"/>
      <c r="AL26257" s="2"/>
      <c r="AM26257" s="2"/>
      <c r="AN26257" s="22"/>
      <c r="BK26257" s="23"/>
    </row>
    <row r="26258" spans="34:63" ht="16.5" customHeight="1" x14ac:dyDescent="0.3">
      <c r="AH26258" s="1"/>
      <c r="AI26258" s="1"/>
      <c r="AK26258" s="1"/>
      <c r="AL26258" s="2"/>
      <c r="AN26258" s="22"/>
      <c r="BK26258" s="23"/>
    </row>
    <row r="26259" spans="34:63" ht="16.5" customHeight="1" x14ac:dyDescent="0.3">
      <c r="AH26259" s="1"/>
      <c r="AI26259" s="1"/>
      <c r="AK26259" s="1"/>
      <c r="AL26259" s="2"/>
      <c r="AN26259" s="22"/>
      <c r="BK26259" s="23"/>
    </row>
    <row r="26260" spans="34:63" ht="16.5" customHeight="1" x14ac:dyDescent="0.3">
      <c r="AH26260" s="1"/>
      <c r="AI26260" s="1"/>
      <c r="AJ26260" s="1"/>
      <c r="AK26260" s="1"/>
      <c r="AL26260" s="2"/>
      <c r="AM26260" s="2"/>
      <c r="AN26260" s="22"/>
      <c r="BK26260" s="23"/>
    </row>
    <row r="26261" spans="34:63" ht="16.5" customHeight="1" x14ac:dyDescent="0.3">
      <c r="AH26261" s="1"/>
      <c r="AI26261" s="1"/>
      <c r="AJ26261" s="1"/>
      <c r="AK26261" s="1"/>
      <c r="AL26261" s="2"/>
      <c r="AM26261" s="2"/>
      <c r="AN26261" s="22"/>
      <c r="BK26261" s="23"/>
    </row>
    <row r="26262" spans="34:63" ht="16.5" customHeight="1" x14ac:dyDescent="0.3">
      <c r="AH26262" s="1"/>
      <c r="AI26262" s="1"/>
      <c r="AJ26262" s="1"/>
      <c r="AK26262" s="1"/>
      <c r="AL26262" s="2"/>
      <c r="AM26262" s="2"/>
      <c r="AN26262" s="22"/>
      <c r="BK26262" s="23"/>
    </row>
    <row r="26263" spans="34:63" ht="16.5" customHeight="1" x14ac:dyDescent="0.3">
      <c r="AI26263" s="1"/>
      <c r="AJ26263" s="1"/>
      <c r="AK26263" s="1"/>
      <c r="AL26263" s="2"/>
      <c r="AM26263" s="2"/>
      <c r="AN26263" s="22"/>
      <c r="BK26263" s="23"/>
    </row>
    <row r="26264" spans="34:63" ht="16.5" customHeight="1" x14ac:dyDescent="0.3">
      <c r="AH26264" s="1"/>
      <c r="AI26264" s="1"/>
      <c r="AK26264" s="1"/>
      <c r="AL26264" s="2"/>
      <c r="AN26264" s="22"/>
      <c r="BK26264" s="23"/>
    </row>
    <row r="26265" spans="34:63" ht="16.5" customHeight="1" x14ac:dyDescent="0.3">
      <c r="AH26265" s="1"/>
      <c r="AI26265" s="1"/>
      <c r="AK26265" s="1"/>
      <c r="AL26265" s="2"/>
      <c r="AN26265" s="22"/>
      <c r="BK26265" s="23"/>
    </row>
    <row r="26266" spans="34:63" ht="16.5" customHeight="1" x14ac:dyDescent="0.3">
      <c r="AH26266" s="1"/>
      <c r="AI26266" s="1"/>
      <c r="AK26266" s="1"/>
      <c r="AL26266" s="2"/>
      <c r="AN26266" s="22"/>
      <c r="BK26266" s="23"/>
    </row>
    <row r="26267" spans="34:63" ht="16.5" customHeight="1" x14ac:dyDescent="0.3">
      <c r="AH26267" s="1"/>
      <c r="AI26267" s="1"/>
      <c r="AK26267" s="1"/>
      <c r="AL26267" s="2"/>
      <c r="AN26267" s="22"/>
      <c r="BK26267" s="23"/>
    </row>
    <row r="26268" spans="34:63" ht="16.5" customHeight="1" x14ac:dyDescent="0.3">
      <c r="AH26268" s="1"/>
      <c r="AI26268" s="1"/>
      <c r="AJ26268" s="1"/>
      <c r="AK26268" s="1"/>
      <c r="AL26268" s="2"/>
      <c r="AM26268" s="2"/>
      <c r="AN26268" s="22"/>
      <c r="BK26268" s="23"/>
    </row>
    <row r="26269" spans="34:63" ht="16.5" customHeight="1" x14ac:dyDescent="0.3">
      <c r="AH26269" s="1"/>
      <c r="AI26269" s="1"/>
      <c r="AJ26269" s="1"/>
      <c r="AK26269" s="1"/>
      <c r="AL26269" s="2"/>
      <c r="AM26269" s="2"/>
      <c r="AN26269" s="22"/>
      <c r="BK26269" s="23"/>
    </row>
    <row r="26270" spans="34:63" ht="16.5" customHeight="1" x14ac:dyDescent="0.3">
      <c r="AH26270" s="1"/>
      <c r="AI26270" s="1"/>
      <c r="AJ26270" s="1"/>
      <c r="AK26270" s="1"/>
      <c r="AL26270" s="2"/>
      <c r="AM26270" s="2"/>
      <c r="AN26270" s="22"/>
      <c r="BK26270" s="23"/>
    </row>
    <row r="26271" spans="34:63" ht="16.5" customHeight="1" x14ac:dyDescent="0.3">
      <c r="AH26271" s="1"/>
      <c r="AI26271" s="1"/>
      <c r="AJ26271" s="1"/>
      <c r="AK26271" s="1"/>
      <c r="AL26271" s="2"/>
      <c r="AM26271" s="2"/>
      <c r="AN26271" s="22"/>
      <c r="BK26271" s="23"/>
    </row>
    <row r="26272" spans="34:63" ht="16.5" customHeight="1" x14ac:dyDescent="0.3">
      <c r="AH26272" s="1"/>
      <c r="AI26272" s="1"/>
      <c r="AK26272" s="1"/>
      <c r="AL26272" s="2"/>
      <c r="AN26272" s="22"/>
      <c r="BK26272" s="23"/>
    </row>
    <row r="26273" spans="34:63" ht="16.5" customHeight="1" x14ac:dyDescent="0.3">
      <c r="AH26273" s="1"/>
      <c r="AI26273" s="1"/>
      <c r="AK26273" s="1"/>
      <c r="AL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K26275" s="1"/>
      <c r="AL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J26277" s="1"/>
      <c r="AK26277" s="1"/>
      <c r="AL26277" s="2"/>
      <c r="AM26277" s="2"/>
      <c r="AN26277" s="22"/>
      <c r="BK26277" s="23"/>
    </row>
    <row r="26278" spans="34:63" ht="16.5" customHeight="1" x14ac:dyDescent="0.3">
      <c r="AH26278" s="1"/>
      <c r="AI26278" s="1"/>
      <c r="AK26278" s="1"/>
      <c r="AL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K26281" s="1"/>
      <c r="AL26281" s="2"/>
      <c r="AN26281" s="22"/>
      <c r="BK26281" s="23"/>
    </row>
    <row r="26282" spans="34:63" ht="16.5" customHeight="1" x14ac:dyDescent="0.3">
      <c r="AH26282" s="1"/>
      <c r="AI26282" s="1"/>
      <c r="AJ26282" s="1"/>
      <c r="AK26282" s="1"/>
      <c r="AL26282" s="2"/>
      <c r="AM26282" s="2"/>
      <c r="AN26282" s="22"/>
      <c r="BK26282" s="23"/>
    </row>
    <row r="26283" spans="34:63" ht="16.5" customHeight="1" x14ac:dyDescent="0.3">
      <c r="AH26283" s="1"/>
      <c r="AI26283" s="1"/>
      <c r="AJ26283" s="1"/>
      <c r="AK26283" s="1"/>
      <c r="AL26283" s="2"/>
      <c r="AM26283" s="2"/>
      <c r="AN26283" s="22"/>
      <c r="BK26283" s="23"/>
    </row>
    <row r="26284" spans="34:63" ht="16.5" customHeight="1" x14ac:dyDescent="0.3">
      <c r="AH26284" s="1"/>
      <c r="AI26284" s="1"/>
      <c r="AJ26284" s="1"/>
      <c r="AK26284" s="1"/>
      <c r="AL26284" s="2"/>
      <c r="AM26284" s="2"/>
      <c r="AN26284" s="22"/>
      <c r="BK26284" s="23"/>
    </row>
    <row r="26285" spans="34:63" ht="16.5" customHeight="1" x14ac:dyDescent="0.3">
      <c r="AH26285" s="1"/>
      <c r="AI26285" s="1"/>
      <c r="AJ26285" s="1"/>
      <c r="AK26285" s="1"/>
      <c r="AL26285" s="2"/>
      <c r="AM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K26289" s="1"/>
      <c r="AL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H26293" s="1"/>
      <c r="AI26293" s="1"/>
      <c r="AJ26293" s="1"/>
      <c r="AK26293" s="1"/>
      <c r="AL26293" s="2"/>
      <c r="AM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H26295" s="1"/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K26304" s="1"/>
      <c r="AL26304" s="2"/>
      <c r="AN26304" s="22"/>
      <c r="BK26304" s="23"/>
    </row>
    <row r="26305" spans="34:63" ht="16.5" customHeight="1" x14ac:dyDescent="0.3">
      <c r="AH26305" s="1"/>
      <c r="AI26305" s="1"/>
      <c r="AK26305" s="1"/>
      <c r="AL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K26307" s="1"/>
      <c r="AL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J26310" s="1"/>
      <c r="AK26310" s="1"/>
      <c r="AL26310" s="2"/>
      <c r="AM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K26314" s="1"/>
      <c r="AL26314" s="2"/>
      <c r="AN26314" s="22"/>
      <c r="BK26314" s="23"/>
    </row>
    <row r="26315" spans="34:63" ht="16.5" customHeight="1" x14ac:dyDescent="0.3">
      <c r="AI26315" s="1"/>
      <c r="AJ26315" s="1"/>
      <c r="AK26315" s="1"/>
      <c r="AL26315" s="2"/>
      <c r="AM26315" s="2"/>
      <c r="AN26315" s="22"/>
      <c r="BK26315" s="23"/>
    </row>
    <row r="26316" spans="34:63" ht="16.5" customHeight="1" x14ac:dyDescent="0.3">
      <c r="AH26316" s="1"/>
      <c r="AI26316" s="1"/>
      <c r="AJ26316" s="1"/>
      <c r="AK26316" s="1"/>
      <c r="AL26316" s="2"/>
      <c r="AM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H26318" s="1"/>
      <c r="AI26318" s="1"/>
      <c r="AK26318" s="1"/>
      <c r="AL26318" s="2"/>
      <c r="AN26318" s="22"/>
      <c r="BK26318" s="23"/>
    </row>
    <row r="26319" spans="34:63" ht="16.5" customHeight="1" x14ac:dyDescent="0.3">
      <c r="AH26319" s="1"/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I26320" s="1"/>
      <c r="AJ26320" s="1"/>
      <c r="AK26320" s="1"/>
      <c r="AL26320" s="2"/>
      <c r="AM26320" s="2"/>
      <c r="AN26320" s="22"/>
      <c r="BK26320" s="23"/>
    </row>
    <row r="26321" spans="34:63" ht="16.5" customHeight="1" x14ac:dyDescent="0.3">
      <c r="AH26321" s="1"/>
      <c r="AI26321" s="1"/>
      <c r="AJ26321" s="1"/>
      <c r="AK26321" s="1"/>
      <c r="AL26321" s="2"/>
      <c r="AM26321" s="2"/>
      <c r="AN26321" s="22"/>
      <c r="BK26321" s="23"/>
    </row>
    <row r="26322" spans="34:63" ht="16.5" customHeight="1" x14ac:dyDescent="0.3">
      <c r="AH26322" s="1"/>
      <c r="AI26322" s="1"/>
      <c r="AK26322" s="1"/>
      <c r="AL26322" s="2"/>
      <c r="AN26322" s="22"/>
      <c r="BK26322" s="23"/>
    </row>
    <row r="26323" spans="34:63" ht="16.5" customHeight="1" x14ac:dyDescent="0.3">
      <c r="AH26323" s="1"/>
      <c r="AI26323" s="1"/>
      <c r="AK26323" s="1"/>
      <c r="AL26323" s="2"/>
      <c r="AN26323" s="22"/>
      <c r="BK26323" s="23"/>
    </row>
    <row r="26324" spans="34:63" ht="16.5" customHeight="1" x14ac:dyDescent="0.3">
      <c r="AH26324" s="1"/>
      <c r="AI26324" s="1"/>
      <c r="AK26324" s="1"/>
      <c r="AL26324" s="2"/>
      <c r="AN26324" s="22"/>
      <c r="BK26324" s="23"/>
    </row>
    <row r="26325" spans="34:63" ht="16.5" customHeight="1" x14ac:dyDescent="0.3">
      <c r="AI26325" s="1"/>
      <c r="AK26325" s="1"/>
      <c r="AL26325" s="2"/>
      <c r="AN26325" s="22"/>
      <c r="BK26325" s="23"/>
    </row>
    <row r="26326" spans="34:63" ht="16.5" customHeight="1" x14ac:dyDescent="0.3"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H26328" s="1"/>
      <c r="AI26328" s="1"/>
      <c r="AK26328" s="1"/>
      <c r="AL26328" s="2"/>
      <c r="AN26328" s="22"/>
      <c r="BK26328" s="23"/>
    </row>
    <row r="26329" spans="34:63" ht="16.5" customHeight="1" x14ac:dyDescent="0.3">
      <c r="AH26329" s="1"/>
      <c r="AI26329" s="1"/>
      <c r="AJ26329" s="1"/>
      <c r="AK26329" s="1"/>
      <c r="AL26329" s="2"/>
      <c r="AM26329" s="2"/>
      <c r="AN26329" s="22"/>
      <c r="BK26329" s="23"/>
    </row>
    <row r="26330" spans="34:63" ht="16.5" customHeight="1" x14ac:dyDescent="0.3">
      <c r="AH26330" s="1"/>
      <c r="AI26330" s="1"/>
      <c r="AJ26330" s="1"/>
      <c r="AK26330" s="1"/>
      <c r="AL26330" s="2"/>
      <c r="AM26330" s="2"/>
      <c r="AN26330" s="22"/>
      <c r="BK26330" s="23"/>
    </row>
    <row r="26331" spans="34:63" ht="16.5" customHeight="1" x14ac:dyDescent="0.3">
      <c r="AH26331" s="1"/>
      <c r="AI26331" s="1"/>
      <c r="AJ26331" s="1"/>
      <c r="AK26331" s="1"/>
      <c r="AL26331" s="2"/>
      <c r="AM26331" s="2"/>
      <c r="AN26331" s="22"/>
      <c r="BK26331" s="23"/>
    </row>
    <row r="26332" spans="34:63" ht="16.5" customHeight="1" x14ac:dyDescent="0.3">
      <c r="AH26332" s="1"/>
      <c r="AI26332" s="1"/>
      <c r="AK26332" s="1"/>
      <c r="AL26332" s="2"/>
      <c r="AN26332" s="22"/>
      <c r="BK26332" s="23"/>
    </row>
    <row r="26333" spans="34:63" ht="16.5" customHeight="1" x14ac:dyDescent="0.3">
      <c r="AH26333" s="1"/>
      <c r="AI26333" s="1"/>
      <c r="AK26333" s="1"/>
      <c r="AL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K26335" s="1"/>
      <c r="AL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J26338" s="1"/>
      <c r="AK26338" s="1"/>
      <c r="AL26338" s="2"/>
      <c r="AM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J26341" s="1"/>
      <c r="AK26341" s="1"/>
      <c r="AL26341" s="2"/>
      <c r="AM26341" s="2"/>
      <c r="AN26341" s="22"/>
      <c r="BK26341" s="23"/>
    </row>
    <row r="26342" spans="34:63" ht="16.5" customHeight="1" x14ac:dyDescent="0.3">
      <c r="AH26342" s="1"/>
      <c r="AI26342" s="1"/>
      <c r="AK26342" s="1"/>
      <c r="AL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J26345" s="1"/>
      <c r="AK26345" s="1"/>
      <c r="AL26345" s="2"/>
      <c r="AM26345" s="2"/>
      <c r="AN26345" s="22"/>
      <c r="BK26345" s="23"/>
    </row>
    <row r="26346" spans="34:63" ht="16.5" customHeight="1" x14ac:dyDescent="0.3">
      <c r="AH26346" s="1"/>
      <c r="AI26346" s="1"/>
      <c r="AJ26346" s="1"/>
      <c r="AK26346" s="1"/>
      <c r="AL26346" s="2"/>
      <c r="AM26346" s="2"/>
      <c r="AN26346" s="22"/>
      <c r="BK26346" s="23"/>
    </row>
    <row r="26347" spans="34:63" ht="16.5" customHeight="1" x14ac:dyDescent="0.3">
      <c r="AH26347" s="1"/>
      <c r="AI26347" s="1"/>
      <c r="AJ26347" s="1"/>
      <c r="AK26347" s="1"/>
      <c r="AL26347" s="2"/>
      <c r="AM26347" s="2"/>
      <c r="AN26347" s="22"/>
      <c r="BK26347" s="23"/>
    </row>
    <row r="26348" spans="34:63" ht="16.5" customHeight="1" x14ac:dyDescent="0.3">
      <c r="AH26348" s="1"/>
      <c r="AI26348" s="1"/>
      <c r="AJ26348" s="1"/>
      <c r="AK26348" s="1"/>
      <c r="AL26348" s="2"/>
      <c r="AM26348" s="2"/>
      <c r="AN26348" s="22"/>
      <c r="BK26348" s="23"/>
    </row>
    <row r="26349" spans="34:63" ht="16.5" customHeight="1" x14ac:dyDescent="0.3">
      <c r="AH26349" s="1"/>
      <c r="AI26349" s="1"/>
      <c r="AK26349" s="1"/>
      <c r="AL26349" s="2"/>
      <c r="AN26349" s="22"/>
      <c r="BK26349" s="23"/>
    </row>
    <row r="26350" spans="34:63" ht="16.5" customHeight="1" x14ac:dyDescent="0.3">
      <c r="AH26350" s="1"/>
      <c r="AI26350" s="1"/>
      <c r="AK26350" s="1"/>
      <c r="AL26350" s="2"/>
      <c r="AN26350" s="22"/>
      <c r="BK26350" s="23"/>
    </row>
    <row r="26351" spans="34:63" ht="16.5" customHeight="1" x14ac:dyDescent="0.3">
      <c r="AH26351" s="1"/>
      <c r="AI26351" s="1"/>
      <c r="AK26351" s="1"/>
      <c r="AL26351" s="2"/>
      <c r="AN26351" s="22"/>
      <c r="BK26351" s="23"/>
    </row>
    <row r="26352" spans="34:63" ht="16.5" customHeight="1" x14ac:dyDescent="0.3">
      <c r="AH26352" s="1"/>
      <c r="AI26352" s="1"/>
      <c r="AK26352" s="1"/>
      <c r="AL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J26355" s="1"/>
      <c r="AK26355" s="1"/>
      <c r="AL26355" s="2"/>
      <c r="AM26355" s="2"/>
      <c r="AN26355" s="22"/>
      <c r="BK26355" s="23"/>
    </row>
    <row r="26356" spans="34:63" ht="16.5" customHeight="1" x14ac:dyDescent="0.3">
      <c r="AH26356" s="1"/>
      <c r="AI26356" s="1"/>
      <c r="AJ26356" s="1"/>
      <c r="AK26356" s="1"/>
      <c r="AL26356" s="2"/>
      <c r="AM26356" s="2"/>
      <c r="AN26356" s="22"/>
      <c r="BK26356" s="23"/>
    </row>
    <row r="26357" spans="34:63" ht="16.5" customHeight="1" x14ac:dyDescent="0.3">
      <c r="AH26357" s="1"/>
      <c r="AI26357" s="1"/>
      <c r="AJ26357" s="1"/>
      <c r="AK26357" s="1"/>
      <c r="AL26357" s="2"/>
      <c r="AM26357" s="2"/>
      <c r="AN26357" s="22"/>
      <c r="BK26357" s="23"/>
    </row>
    <row r="26358" spans="34:63" ht="16.5" customHeight="1" x14ac:dyDescent="0.3">
      <c r="AH26358" s="1"/>
      <c r="AI26358" s="1"/>
      <c r="AJ26358" s="1"/>
      <c r="AK26358" s="1"/>
      <c r="AL26358" s="2"/>
      <c r="AM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K26362" s="1"/>
      <c r="AL26362" s="2"/>
      <c r="AN26362" s="22"/>
      <c r="BK26362" s="23"/>
    </row>
    <row r="26363" spans="34:63" ht="16.5" customHeight="1" x14ac:dyDescent="0.3">
      <c r="AH26363" s="1"/>
      <c r="AI26363" s="1"/>
      <c r="AK26363" s="1"/>
      <c r="AL26363" s="2"/>
      <c r="AN26363" s="22"/>
      <c r="BK26363" s="23"/>
    </row>
    <row r="26364" spans="34:63" ht="16.5" customHeight="1" x14ac:dyDescent="0.3">
      <c r="AH26364" s="1"/>
      <c r="AI26364" s="1"/>
      <c r="AK26364" s="1"/>
      <c r="AL26364" s="2"/>
      <c r="AN26364" s="22"/>
      <c r="BK26364" s="23"/>
    </row>
    <row r="26365" spans="34:63" ht="16.5" customHeight="1" x14ac:dyDescent="0.3">
      <c r="AH26365" s="1"/>
      <c r="AI26365" s="1"/>
      <c r="AJ26365" s="1"/>
      <c r="AK26365" s="1"/>
      <c r="AL26365" s="2"/>
      <c r="AM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J26369" s="1"/>
      <c r="AK26369" s="1"/>
      <c r="AL26369" s="2"/>
      <c r="AM26369" s="2"/>
      <c r="AN26369" s="22"/>
      <c r="BK26369" s="23"/>
    </row>
    <row r="26370" spans="34:63" ht="16.5" customHeight="1" x14ac:dyDescent="0.3">
      <c r="AH26370" s="1"/>
      <c r="AI26370" s="1"/>
      <c r="AJ26370" s="1"/>
      <c r="AK26370" s="1"/>
      <c r="AL26370" s="2"/>
      <c r="AM26370" s="2"/>
      <c r="AN26370" s="22"/>
      <c r="BK26370" s="23"/>
    </row>
    <row r="26371" spans="34:63" ht="16.5" customHeight="1" x14ac:dyDescent="0.3">
      <c r="AH26371" s="1"/>
      <c r="AI26371" s="1"/>
      <c r="AJ26371" s="1"/>
      <c r="AK26371" s="1"/>
      <c r="AL26371" s="2"/>
      <c r="AM26371" s="2"/>
      <c r="AN26371" s="22"/>
      <c r="BK26371" s="23"/>
    </row>
    <row r="26372" spans="34:63" ht="16.5" customHeight="1" x14ac:dyDescent="0.3">
      <c r="AH26372" s="1"/>
      <c r="AI26372" s="1"/>
      <c r="AJ26372" s="1"/>
      <c r="AK26372" s="1"/>
      <c r="AL26372" s="2"/>
      <c r="AM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K26374" s="1"/>
      <c r="AL26374" s="2"/>
      <c r="AN26374" s="22"/>
      <c r="BK26374" s="23"/>
    </row>
    <row r="26375" spans="34:63" ht="16.5" customHeight="1" x14ac:dyDescent="0.3">
      <c r="AH26375" s="1"/>
      <c r="AI26375" s="1"/>
      <c r="AK26375" s="1"/>
      <c r="AL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 x14ac:dyDescent="0.3">
      <c r="AH26378" s="1"/>
      <c r="AI26378" s="1"/>
      <c r="AJ26378" s="1"/>
      <c r="AK26378" s="1"/>
      <c r="AL26378" s="2"/>
      <c r="AM26378" s="2"/>
      <c r="AN26378" s="22"/>
      <c r="BK26378" s="23"/>
    </row>
    <row r="26379" spans="34:63" ht="16.5" customHeight="1" x14ac:dyDescent="0.3">
      <c r="AH26379" s="1"/>
      <c r="AI26379" s="1"/>
      <c r="AJ26379" s="1"/>
      <c r="AK26379" s="1"/>
      <c r="AL26379" s="2"/>
      <c r="AM26379" s="2"/>
      <c r="AN26379" s="22"/>
      <c r="BK26379" s="23"/>
    </row>
    <row r="26380" spans="34:63" ht="16.5" customHeight="1" x14ac:dyDescent="0.3"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K26381" s="1"/>
      <c r="AL26381" s="2"/>
      <c r="AN26381" s="22"/>
      <c r="BK26381" s="23"/>
    </row>
    <row r="26382" spans="34:63" ht="16.5" customHeight="1" x14ac:dyDescent="0.3">
      <c r="AH26382" s="1"/>
      <c r="AI26382" s="1"/>
      <c r="AK26382" s="1"/>
      <c r="AL26382" s="2"/>
      <c r="AN26382" s="22"/>
      <c r="BK26382" s="23"/>
    </row>
    <row r="26383" spans="34:63" ht="16.5" customHeight="1" x14ac:dyDescent="0.3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H26384" s="1"/>
      <c r="AI26384" s="1"/>
      <c r="AK26384" s="1"/>
      <c r="AL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J26387" s="1"/>
      <c r="AK26387" s="1"/>
      <c r="AL26387" s="2"/>
      <c r="AM26387" s="2"/>
      <c r="AN26387" s="22"/>
      <c r="BK26387" s="23"/>
    </row>
    <row r="26388" spans="34:63" ht="16.5" customHeight="1" x14ac:dyDescent="0.3">
      <c r="AH26388" s="1"/>
      <c r="AI26388" s="1"/>
      <c r="AJ26388" s="1"/>
      <c r="AK26388" s="1"/>
      <c r="AL26388" s="2"/>
      <c r="AM26388" s="2"/>
      <c r="AN26388" s="22"/>
      <c r="BK26388" s="23"/>
    </row>
    <row r="26389" spans="34:63" ht="16.5" customHeight="1" x14ac:dyDescent="0.3">
      <c r="AH26389" s="1"/>
      <c r="AI26389" s="1"/>
      <c r="AJ26389" s="1"/>
      <c r="AK26389" s="1"/>
      <c r="AL26389" s="2"/>
      <c r="AM26389" s="2"/>
      <c r="AN26389" s="22"/>
      <c r="BK26389" s="23"/>
    </row>
    <row r="26390" spans="34:63" ht="16.5" customHeight="1" x14ac:dyDescent="0.3">
      <c r="AH26390" s="1"/>
      <c r="AI26390" s="1"/>
      <c r="AK26390" s="1"/>
      <c r="AL26390" s="2"/>
      <c r="AN26390" s="22"/>
      <c r="BK26390" s="23"/>
    </row>
    <row r="26391" spans="34:63" ht="16.5" customHeight="1" x14ac:dyDescent="0.3">
      <c r="AH26391" s="1"/>
      <c r="AI26391" s="1"/>
      <c r="AK26391" s="1"/>
      <c r="AL26391" s="2"/>
      <c r="AN26391" s="22"/>
      <c r="BK26391" s="23"/>
    </row>
    <row r="26392" spans="34:63" ht="16.5" customHeight="1" x14ac:dyDescent="0.3">
      <c r="AH26392" s="1"/>
      <c r="AI26392" s="1"/>
      <c r="AK26392" s="1"/>
      <c r="AL26392" s="2"/>
      <c r="AN26392" s="22"/>
      <c r="BK26392" s="23"/>
    </row>
    <row r="26393" spans="34:63" ht="16.5" customHeight="1" x14ac:dyDescent="0.3">
      <c r="AH26393" s="1"/>
      <c r="AI26393" s="1"/>
      <c r="AK26393" s="1"/>
      <c r="AL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J26395" s="1"/>
      <c r="AK26395" s="1"/>
      <c r="AL26395" s="2"/>
      <c r="AM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J26398" s="1"/>
      <c r="AK26398" s="1"/>
      <c r="AL26398" s="2"/>
      <c r="AM26398" s="2"/>
      <c r="AN26398" s="22"/>
      <c r="BK26398" s="23"/>
    </row>
    <row r="26399" spans="34:63" ht="16.5" customHeight="1" x14ac:dyDescent="0.3">
      <c r="AH26399" s="1"/>
      <c r="AI26399" s="1"/>
      <c r="AJ26399" s="1"/>
      <c r="AK26399" s="1"/>
      <c r="AL26399" s="2"/>
      <c r="AM26399" s="2"/>
      <c r="AN26399" s="22"/>
      <c r="BK26399" s="23"/>
    </row>
    <row r="26400" spans="34:63" ht="16.5" customHeight="1" x14ac:dyDescent="0.3">
      <c r="AH26400" s="1"/>
      <c r="AI26400" s="1"/>
      <c r="AJ26400" s="1"/>
      <c r="AK26400" s="1"/>
      <c r="AL26400" s="2"/>
      <c r="AM26400" s="2"/>
      <c r="AN26400" s="22"/>
      <c r="BK26400" s="23"/>
    </row>
    <row r="26401" spans="34:63" ht="16.5" customHeight="1" x14ac:dyDescent="0.3">
      <c r="AH26401" s="1"/>
      <c r="AI26401" s="1"/>
      <c r="AK26401" s="1"/>
      <c r="AL26401" s="2"/>
      <c r="AN26401" s="22"/>
      <c r="BK26401" s="23"/>
    </row>
    <row r="26402" spans="34:63" ht="16.5" customHeight="1" x14ac:dyDescent="0.3">
      <c r="AH26402" s="1"/>
      <c r="AI26402" s="1"/>
      <c r="AK26402" s="1"/>
      <c r="AL26402" s="2"/>
      <c r="AN26402" s="22"/>
      <c r="BK26402" s="23"/>
    </row>
    <row r="26403" spans="34:63" ht="16.5" customHeight="1" x14ac:dyDescent="0.3">
      <c r="AH26403" s="1"/>
      <c r="AI26403" s="1"/>
      <c r="AK26403" s="1"/>
      <c r="AL26403" s="2"/>
      <c r="AN26403" s="22"/>
      <c r="BK26403" s="23"/>
    </row>
    <row r="26404" spans="34:63" ht="16.5" customHeight="1" x14ac:dyDescent="0.3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J26407" s="1"/>
      <c r="AK26407" s="1"/>
      <c r="AL26407" s="2"/>
      <c r="AM26407" s="2"/>
      <c r="AN26407" s="22"/>
      <c r="BK26407" s="23"/>
    </row>
    <row r="26408" spans="34:63" ht="16.5" customHeight="1" x14ac:dyDescent="0.3">
      <c r="AH26408" s="1"/>
      <c r="AI26408" s="1"/>
      <c r="AK26408" s="1"/>
      <c r="AL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J26410" s="1"/>
      <c r="AK26410" s="1"/>
      <c r="AL26410" s="2"/>
      <c r="AM26410" s="2"/>
      <c r="AN26410" s="22"/>
      <c r="BK26410" s="23"/>
    </row>
    <row r="26411" spans="34:63" ht="16.5" customHeight="1" x14ac:dyDescent="0.3">
      <c r="AH26411" s="1"/>
      <c r="AI26411" s="1"/>
      <c r="AJ26411" s="1"/>
      <c r="AK26411" s="1"/>
      <c r="AL26411" s="2"/>
      <c r="AM26411" s="2"/>
      <c r="AN26411" s="22"/>
      <c r="BK26411" s="23"/>
    </row>
    <row r="26412" spans="34:63" ht="16.5" customHeight="1" x14ac:dyDescent="0.3">
      <c r="AH26412" s="1"/>
      <c r="AI26412" s="1"/>
      <c r="AJ26412" s="1"/>
      <c r="AK26412" s="1"/>
      <c r="AL26412" s="2"/>
      <c r="AM26412" s="2"/>
      <c r="AN26412" s="22"/>
      <c r="BK26412" s="23"/>
    </row>
    <row r="26413" spans="34:63" ht="16.5" customHeight="1" x14ac:dyDescent="0.3">
      <c r="AH26413" s="1"/>
      <c r="AI26413" s="1"/>
      <c r="AJ26413" s="1"/>
      <c r="AK26413" s="1"/>
      <c r="AL26413" s="2"/>
      <c r="AM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K26415" s="1"/>
      <c r="AL26415" s="2"/>
      <c r="AN26415" s="22"/>
      <c r="BK26415" s="23"/>
    </row>
    <row r="26416" spans="34:63" ht="16.5" customHeight="1" x14ac:dyDescent="0.3">
      <c r="AH26416" s="1"/>
      <c r="AI26416" s="1"/>
      <c r="AK26416" s="1"/>
      <c r="AL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 x14ac:dyDescent="0.3">
      <c r="AH26419" s="1"/>
      <c r="AI26419" s="1"/>
      <c r="AJ26419" s="1"/>
      <c r="AK26419" s="1"/>
      <c r="AL26419" s="2"/>
      <c r="AM26419" s="2"/>
      <c r="AN26419" s="22"/>
      <c r="BK26419" s="23"/>
    </row>
    <row r="26420" spans="34:63" ht="16.5" customHeight="1" x14ac:dyDescent="0.3">
      <c r="AH26420" s="1"/>
      <c r="AI26420" s="1"/>
      <c r="AK26420" s="1"/>
      <c r="AL26420" s="2"/>
      <c r="AN26420" s="22"/>
      <c r="BK26420" s="23"/>
    </row>
    <row r="26421" spans="34:63" ht="16.5" customHeight="1" x14ac:dyDescent="0.3">
      <c r="AH26421" s="1"/>
      <c r="AI26421" s="1"/>
      <c r="AK26421" s="1"/>
      <c r="AL26421" s="2"/>
      <c r="AN26421" s="22"/>
      <c r="BK26421" s="23"/>
    </row>
    <row r="26422" spans="34:63" ht="16.5" customHeight="1" x14ac:dyDescent="0.3">
      <c r="AH26422" s="1"/>
      <c r="AI26422" s="1"/>
      <c r="AK26422" s="1"/>
      <c r="AL26422" s="2"/>
      <c r="AN26422" s="22"/>
      <c r="BK26422" s="23"/>
    </row>
    <row r="26423" spans="34:63" ht="16.5" customHeight="1" x14ac:dyDescent="0.3">
      <c r="AH26423" s="1"/>
      <c r="AI26423" s="1"/>
      <c r="AK26423" s="1"/>
      <c r="AL26423" s="2"/>
      <c r="AN26423" s="22"/>
      <c r="BK26423" s="23"/>
    </row>
    <row r="26424" spans="34:63" ht="16.5" customHeight="1" x14ac:dyDescent="0.3">
      <c r="AI26424" s="1"/>
      <c r="AJ26424" s="1"/>
      <c r="AK26424" s="1"/>
      <c r="AL26424" s="2"/>
      <c r="AM26424" s="2"/>
      <c r="AN26424" s="22"/>
      <c r="BK26424" s="23"/>
    </row>
    <row r="26425" spans="34:63" ht="16.5" customHeight="1" x14ac:dyDescent="0.3">
      <c r="AH26425" s="1"/>
      <c r="AI26425" s="1"/>
      <c r="AJ26425" s="1"/>
      <c r="AK26425" s="1"/>
      <c r="AL26425" s="2"/>
      <c r="AM26425" s="2"/>
      <c r="AN26425" s="22"/>
      <c r="BK26425" s="23"/>
    </row>
    <row r="26426" spans="34:63" ht="16.5" customHeight="1" x14ac:dyDescent="0.3">
      <c r="AH26426" s="1"/>
      <c r="AI26426" s="1"/>
      <c r="AJ26426" s="1"/>
      <c r="AK26426" s="1"/>
      <c r="AL26426" s="2"/>
      <c r="AM26426" s="2"/>
      <c r="AN26426" s="22"/>
      <c r="BK26426" s="23"/>
    </row>
    <row r="26427" spans="34:63" ht="16.5" customHeight="1" x14ac:dyDescent="0.3">
      <c r="AH26427" s="1"/>
      <c r="AI26427" s="1"/>
      <c r="AJ26427" s="1"/>
      <c r="AK26427" s="1"/>
      <c r="AL26427" s="2"/>
      <c r="AM26427" s="2"/>
      <c r="AN26427" s="22"/>
      <c r="BK26427" s="23"/>
    </row>
    <row r="26428" spans="34:63" ht="16.5" customHeight="1" x14ac:dyDescent="0.3">
      <c r="AH26428" s="1"/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K26429" s="1"/>
      <c r="AL26429" s="2"/>
      <c r="AN26429" s="22"/>
      <c r="BK26429" s="23"/>
    </row>
    <row r="26430" spans="34:63" ht="16.5" customHeight="1" x14ac:dyDescent="0.3">
      <c r="AH26430" s="1"/>
      <c r="AI26430" s="1"/>
      <c r="AK26430" s="1"/>
      <c r="AL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 x14ac:dyDescent="0.3">
      <c r="AH26433" s="1"/>
      <c r="AI26433" s="1"/>
      <c r="AJ26433" s="1"/>
      <c r="AK26433" s="1"/>
      <c r="AL26433" s="2"/>
      <c r="AM26433" s="2"/>
      <c r="AN26433" s="22"/>
      <c r="BK26433" s="23"/>
    </row>
    <row r="26434" spans="34:63" ht="16.5" customHeight="1" x14ac:dyDescent="0.3">
      <c r="AH26434" s="1"/>
      <c r="AI26434" s="1"/>
      <c r="AJ26434" s="1"/>
      <c r="AK26434" s="1"/>
      <c r="AL26434" s="2"/>
      <c r="AM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K26437" s="1"/>
      <c r="AL26437" s="2"/>
      <c r="AN26437" s="22"/>
      <c r="BK26437" s="23"/>
    </row>
    <row r="26438" spans="34:63" ht="16.5" customHeight="1" x14ac:dyDescent="0.3">
      <c r="AH26438" s="1"/>
      <c r="AI26438" s="1"/>
      <c r="AK26438" s="1"/>
      <c r="AL26438" s="2"/>
      <c r="AN26438" s="22"/>
      <c r="BK26438" s="23"/>
    </row>
    <row r="26439" spans="34:63" ht="16.5" customHeight="1" x14ac:dyDescent="0.3">
      <c r="AH26439" s="1"/>
      <c r="AI26439" s="1"/>
      <c r="AK26439" s="1"/>
      <c r="AL26439" s="2"/>
      <c r="AN26439" s="22"/>
      <c r="BK26439" s="23"/>
    </row>
    <row r="26440" spans="34:63" ht="16.5" customHeight="1" x14ac:dyDescent="0.3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J26443" s="1"/>
      <c r="AK26443" s="1"/>
      <c r="AL26443" s="2"/>
      <c r="AM26443" s="2"/>
      <c r="AN26443" s="22"/>
      <c r="BK26443" s="23"/>
    </row>
    <row r="26444" spans="34:63" ht="16.5" customHeight="1" x14ac:dyDescent="0.3">
      <c r="AH26444" s="1"/>
      <c r="AI26444" s="1"/>
      <c r="AJ26444" s="1"/>
      <c r="AK26444" s="1"/>
      <c r="AL26444" s="2"/>
      <c r="AM26444" s="2"/>
      <c r="AN26444" s="22"/>
      <c r="BK26444" s="23"/>
    </row>
    <row r="26445" spans="34:63" ht="16.5" customHeight="1" x14ac:dyDescent="0.3">
      <c r="AH26445" s="1"/>
      <c r="AI26445" s="1"/>
      <c r="AJ26445" s="1"/>
      <c r="AK26445" s="1"/>
      <c r="AL26445" s="2"/>
      <c r="AM26445" s="2"/>
      <c r="AN26445" s="22"/>
      <c r="BK26445" s="23"/>
    </row>
    <row r="26446" spans="34:63" ht="16.5" customHeight="1" x14ac:dyDescent="0.3">
      <c r="AH26446" s="1"/>
      <c r="AI26446" s="1"/>
      <c r="AK26446" s="1"/>
      <c r="AL26446" s="2"/>
      <c r="AN26446" s="22"/>
      <c r="BK26446" s="23"/>
    </row>
    <row r="26447" spans="34:63" ht="16.5" customHeight="1" x14ac:dyDescent="0.3">
      <c r="AH26447" s="1"/>
      <c r="AI26447" s="1"/>
      <c r="AK26447" s="1"/>
      <c r="AL26447" s="2"/>
      <c r="AN26447" s="22"/>
      <c r="BK26447" s="23"/>
    </row>
    <row r="26448" spans="34:63" ht="16.5" customHeight="1" x14ac:dyDescent="0.3">
      <c r="AH26448" s="1"/>
      <c r="AI26448" s="1"/>
      <c r="AK26448" s="1"/>
      <c r="AL26448" s="2"/>
      <c r="AN26448" s="22"/>
      <c r="BK26448" s="23"/>
    </row>
    <row r="26449" spans="34:63" ht="16.5" customHeight="1" x14ac:dyDescent="0.3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3" spans="34:63" ht="16.5" customHeight="1" x14ac:dyDescent="0.3">
      <c r="AH26453" s="1"/>
      <c r="AI26453" s="1"/>
      <c r="AK26453" s="1"/>
      <c r="AL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6" spans="34:63" ht="16.5" customHeight="1" x14ac:dyDescent="0.3">
      <c r="AH26456" s="1"/>
      <c r="AI26456" s="1"/>
      <c r="AK26456" s="1"/>
      <c r="AL26456" s="2"/>
      <c r="AN26456" s="22"/>
      <c r="BK26456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J26462" s="1"/>
      <c r="AK26462" s="1"/>
      <c r="AL26462" s="2"/>
      <c r="AM26462" s="2"/>
      <c r="AN26462" s="22"/>
      <c r="BK26462" s="23"/>
    </row>
    <row r="26463" spans="34:63" ht="16.5" customHeight="1" x14ac:dyDescent="0.3">
      <c r="AH26463" s="1"/>
      <c r="AI26463" s="1"/>
      <c r="AJ26463" s="1"/>
      <c r="AK26463" s="1"/>
      <c r="AL26463" s="2"/>
      <c r="AM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J26465" s="1"/>
      <c r="AK26465" s="1"/>
      <c r="AL26465" s="2"/>
      <c r="AM26465" s="2"/>
      <c r="AN26465" s="22"/>
      <c r="BK26465" s="23"/>
    </row>
    <row r="26466" spans="34:63" ht="16.5" customHeight="1" x14ac:dyDescent="0.3"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H26468" s="1"/>
      <c r="AI26468" s="1"/>
      <c r="AJ26468" s="1"/>
      <c r="AK26468" s="1"/>
      <c r="AL26468" s="2"/>
      <c r="AM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H26470" s="1"/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I26472" s="1"/>
      <c r="AK26472" s="1"/>
      <c r="AL26472" s="2"/>
      <c r="AN26472" s="22"/>
      <c r="BK26472" s="23"/>
    </row>
    <row r="26473" spans="34:63" ht="16.5" customHeight="1" x14ac:dyDescent="0.3">
      <c r="AI26473" s="1"/>
      <c r="AK26473" s="1"/>
      <c r="AL26473" s="2"/>
      <c r="AN26473" s="22"/>
      <c r="BK26473" s="23"/>
    </row>
    <row r="26474" spans="34:63" ht="16.5" customHeight="1" x14ac:dyDescent="0.3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H26475" s="1"/>
      <c r="AI26475" s="1"/>
      <c r="AK26475" s="1"/>
      <c r="AL26475" s="2"/>
      <c r="AN26475" s="22"/>
      <c r="BK26475" s="23"/>
    </row>
    <row r="26476" spans="34:63" ht="16.5" customHeight="1" x14ac:dyDescent="0.3">
      <c r="AH26476" s="1"/>
      <c r="AI26476" s="1"/>
      <c r="AJ26476" s="1"/>
      <c r="AK26476" s="1"/>
      <c r="AL26476" s="2"/>
      <c r="AM26476" s="2"/>
      <c r="AN26476" s="22"/>
      <c r="BK26476" s="23"/>
    </row>
    <row r="26477" spans="34:63" ht="16.5" customHeight="1" x14ac:dyDescent="0.3">
      <c r="AH26477" s="1"/>
      <c r="AI26477" s="1"/>
      <c r="AJ26477" s="1"/>
      <c r="AK26477" s="1"/>
      <c r="AL26477" s="2"/>
      <c r="AM26477" s="2"/>
      <c r="AN26477" s="22"/>
      <c r="BK26477" s="23"/>
    </row>
    <row r="26478" spans="34:63" ht="16.5" customHeight="1" x14ac:dyDescent="0.3">
      <c r="AH26478" s="1"/>
      <c r="AI26478" s="1"/>
      <c r="AK26478" s="1"/>
      <c r="AL26478" s="2"/>
      <c r="AN26478" s="22"/>
      <c r="BK26478" s="23"/>
    </row>
    <row r="26479" spans="34:63" ht="16.5" customHeight="1" x14ac:dyDescent="0.3">
      <c r="AH26479" s="1"/>
      <c r="AI26479" s="1"/>
      <c r="AJ26479" s="1"/>
      <c r="AK26479" s="1"/>
      <c r="AL26479" s="2"/>
      <c r="AM26479" s="2"/>
      <c r="AN26479" s="22"/>
      <c r="BK26479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 x14ac:dyDescent="0.3">
      <c r="AH26482" s="1"/>
      <c r="AI26482" s="1"/>
      <c r="AJ26482" s="1"/>
      <c r="AK26482" s="1"/>
      <c r="AL26482" s="2"/>
      <c r="AM26482" s="2"/>
      <c r="AN26482" s="22"/>
      <c r="BK26482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4" spans="34:63" ht="16.5" customHeight="1" x14ac:dyDescent="0.3">
      <c r="AH26484" s="1"/>
      <c r="AI26484" s="1"/>
      <c r="AK26484" s="1"/>
      <c r="AL26484" s="2"/>
      <c r="AN26484" s="22"/>
      <c r="BK26484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K26486" s="1"/>
      <c r="AL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K26489" s="1"/>
      <c r="AL26489" s="2"/>
      <c r="AN26489" s="22"/>
      <c r="BK26489" s="23"/>
    </row>
    <row r="26490" spans="34:63" ht="16.5" customHeight="1" x14ac:dyDescent="0.3">
      <c r="AI26490" s="1"/>
      <c r="AJ26490" s="1"/>
      <c r="AK26490" s="1"/>
      <c r="AL26490" s="2"/>
      <c r="AM26490" s="2"/>
      <c r="AN26490" s="22"/>
      <c r="BK26490" s="23"/>
    </row>
    <row r="26491" spans="34:63" ht="16.5" customHeight="1" x14ac:dyDescent="0.3">
      <c r="AI26491" s="1"/>
      <c r="AJ26491" s="1"/>
      <c r="AK26491" s="1"/>
      <c r="AL26491" s="2"/>
      <c r="AM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H26493" s="1"/>
      <c r="AI26493" s="1"/>
      <c r="AJ26493" s="1"/>
      <c r="AK26493" s="1"/>
      <c r="AL26493" s="2"/>
      <c r="AM26493" s="2"/>
      <c r="AN26493" s="22"/>
      <c r="BK26493" s="23"/>
    </row>
    <row r="26494" spans="34:63" ht="16.5" customHeight="1" x14ac:dyDescent="0.3">
      <c r="AH26494" s="1"/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H26495" s="1"/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J26496" s="1"/>
      <c r="AK26496" s="1"/>
      <c r="AL26496" s="2"/>
      <c r="AM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K26500" s="1"/>
      <c r="AL26500" s="2"/>
      <c r="AN26500" s="22"/>
      <c r="BK26500" s="23"/>
    </row>
    <row r="26501" spans="34:63" ht="16.5" customHeight="1" x14ac:dyDescent="0.3">
      <c r="AH26501" s="1"/>
      <c r="AI26501" s="1"/>
      <c r="AK26501" s="1"/>
      <c r="AL26501" s="2"/>
      <c r="AN26501" s="22"/>
      <c r="BK26501" s="23"/>
    </row>
    <row r="26502" spans="34:63" ht="16.5" customHeight="1" x14ac:dyDescent="0.3">
      <c r="AH26502" s="1"/>
      <c r="AI26502" s="1"/>
      <c r="AK26502" s="1"/>
      <c r="AL26502" s="2"/>
      <c r="AN26502" s="22"/>
      <c r="BK26502" s="23"/>
    </row>
    <row r="26503" spans="34:63" ht="16.5" customHeight="1" x14ac:dyDescent="0.3">
      <c r="AH26503" s="1"/>
      <c r="AI26503" s="1"/>
      <c r="AK26503" s="1"/>
      <c r="AL26503" s="2"/>
      <c r="AN26503" s="22"/>
      <c r="BK26503" s="23"/>
    </row>
    <row r="26504" spans="34:63" ht="16.5" customHeight="1" x14ac:dyDescent="0.3">
      <c r="AH26504" s="1"/>
      <c r="AI26504" s="1"/>
      <c r="AJ26504" s="1"/>
      <c r="AK26504" s="1"/>
      <c r="AL26504" s="2"/>
      <c r="AM26504" s="2"/>
      <c r="AN26504" s="22"/>
      <c r="BK26504" s="23"/>
    </row>
    <row r="26505" spans="34:63" ht="16.5" customHeight="1" x14ac:dyDescent="0.3">
      <c r="AH26505" s="1"/>
      <c r="AI26505" s="1"/>
      <c r="AJ26505" s="1"/>
      <c r="AK26505" s="1"/>
      <c r="AL26505" s="2"/>
      <c r="AM26505" s="2"/>
      <c r="AN26505" s="22"/>
      <c r="BK26505" s="23"/>
    </row>
    <row r="26506" spans="34:63" ht="16.5" customHeight="1" x14ac:dyDescent="0.3">
      <c r="AH26506" s="1"/>
      <c r="AI26506" s="1"/>
      <c r="AJ26506" s="1"/>
      <c r="AK26506" s="1"/>
      <c r="AL26506" s="2"/>
      <c r="AM26506" s="2"/>
      <c r="AN26506" s="22"/>
      <c r="BK26506" s="23"/>
    </row>
    <row r="26507" spans="34:63" ht="16.5" customHeight="1" x14ac:dyDescent="0.3">
      <c r="AH26507" s="1"/>
      <c r="AI26507" s="1"/>
      <c r="AJ26507" s="1"/>
      <c r="AK26507" s="1"/>
      <c r="AL26507" s="2"/>
      <c r="AM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K26514" s="1"/>
      <c r="AL26514" s="2"/>
      <c r="AN26514" s="22"/>
      <c r="BK26514" s="23"/>
    </row>
    <row r="26515" spans="34:63" ht="16.5" customHeight="1" x14ac:dyDescent="0.3">
      <c r="AH26515" s="1"/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J26518" s="1"/>
      <c r="AK26518" s="1"/>
      <c r="AL26518" s="2"/>
      <c r="AM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K26523" s="1"/>
      <c r="AL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J26527" s="1"/>
      <c r="AK26527" s="1"/>
      <c r="AL26527" s="2"/>
      <c r="AM26527" s="2"/>
      <c r="AN26527" s="22"/>
      <c r="BK26527" s="23"/>
    </row>
    <row r="26528" spans="34:63" ht="16.5" customHeight="1" x14ac:dyDescent="0.3"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H26532" s="1"/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H26537" s="1"/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H26538" s="1"/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H26539" s="1"/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K26541" s="1"/>
      <c r="AL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I26545" s="1"/>
      <c r="AJ26545" s="1"/>
      <c r="AK26545" s="1"/>
      <c r="AL26545" s="2"/>
      <c r="AM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H26548" s="1"/>
      <c r="AI26548" s="1"/>
      <c r="AK26548" s="1"/>
      <c r="AL26548" s="2"/>
      <c r="AN26548" s="22"/>
      <c r="BK26548" s="23"/>
    </row>
    <row r="26549" spans="34:63" ht="16.5" customHeight="1" x14ac:dyDescent="0.3">
      <c r="AH26549" s="1"/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J26552" s="1"/>
      <c r="AK26552" s="1"/>
      <c r="AL26552" s="2"/>
      <c r="AM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K26557" s="1"/>
      <c r="AL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J26561" s="1"/>
      <c r="AK26561" s="1"/>
      <c r="AL26561" s="2"/>
      <c r="AM26561" s="2"/>
      <c r="AN26561" s="22"/>
      <c r="BK26561" s="23"/>
    </row>
    <row r="26562" spans="34:63" ht="16.5" customHeight="1" x14ac:dyDescent="0.3">
      <c r="AI26562" s="1"/>
      <c r="AK26562" s="1"/>
      <c r="AL26562" s="2"/>
      <c r="AN26562" s="22"/>
      <c r="BK26562" s="23"/>
    </row>
    <row r="26563" spans="34:63" ht="16.5" customHeight="1" x14ac:dyDescent="0.3">
      <c r="AH26563" s="1"/>
      <c r="AI26563" s="1"/>
      <c r="AK26563" s="1"/>
      <c r="AL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I26565" s="1"/>
      <c r="AK26565" s="1"/>
      <c r="AL26565" s="2"/>
      <c r="AN26565" s="22"/>
      <c r="BK26565" s="23"/>
    </row>
    <row r="26566" spans="34:63" ht="16.5" customHeight="1" x14ac:dyDescent="0.3">
      <c r="AH26566" s="1"/>
      <c r="AI26566" s="1"/>
      <c r="AK26566" s="1"/>
      <c r="AL26566" s="2"/>
      <c r="AN26566" s="22"/>
      <c r="BK26566" s="23"/>
    </row>
    <row r="26567" spans="34:63" ht="16.5" customHeight="1" x14ac:dyDescent="0.3">
      <c r="AI26567" s="1"/>
      <c r="AJ26567" s="1"/>
      <c r="AK26567" s="1"/>
      <c r="AL26567" s="2"/>
      <c r="AM26567" s="2"/>
      <c r="AN26567" s="22"/>
      <c r="BK26567" s="23"/>
    </row>
    <row r="26568" spans="34:63" ht="16.5" customHeight="1" x14ac:dyDescent="0.3">
      <c r="AI26568" s="1"/>
      <c r="AJ26568" s="1"/>
      <c r="AK26568" s="1"/>
      <c r="AL26568" s="2"/>
      <c r="AM26568" s="2"/>
      <c r="AN26568" s="22"/>
      <c r="BK26568" s="23"/>
    </row>
    <row r="26569" spans="34:63" ht="16.5" customHeight="1" x14ac:dyDescent="0.3">
      <c r="AH26569" s="1"/>
      <c r="AI26569" s="1"/>
      <c r="AJ26569" s="1"/>
      <c r="AK26569" s="1"/>
      <c r="AL26569" s="2"/>
      <c r="AM26569" s="2"/>
      <c r="AN26569" s="22"/>
      <c r="BK26569" s="23"/>
    </row>
    <row r="26570" spans="34:63" ht="16.5" customHeight="1" x14ac:dyDescent="0.3">
      <c r="AI26570" s="1"/>
      <c r="AK26570" s="1"/>
      <c r="AL26570" s="2"/>
      <c r="AN26570" s="22"/>
      <c r="BK26570" s="23"/>
    </row>
    <row r="26571" spans="34:63" ht="16.5" customHeight="1" x14ac:dyDescent="0.3">
      <c r="AH26571" s="1"/>
      <c r="AI26571" s="1"/>
      <c r="AK26571" s="1"/>
      <c r="AL26571" s="2"/>
      <c r="AN26571" s="22"/>
      <c r="BK26571" s="23"/>
    </row>
    <row r="26572" spans="34:63" ht="16.5" customHeight="1" x14ac:dyDescent="0.3">
      <c r="AI26572" s="1"/>
      <c r="AK26572" s="1"/>
      <c r="AL26572" s="2"/>
      <c r="AN26572" s="22"/>
      <c r="BK26572" s="23"/>
    </row>
    <row r="26573" spans="34:63" ht="16.5" customHeight="1" x14ac:dyDescent="0.3">
      <c r="AH26573" s="1"/>
      <c r="AI26573" s="1"/>
      <c r="AK26573" s="1"/>
      <c r="AL26573" s="2"/>
      <c r="AN26573" s="22"/>
      <c r="BK26573" s="23"/>
    </row>
    <row r="26574" spans="34:63" ht="16.5" customHeight="1" x14ac:dyDescent="0.3">
      <c r="AI26574" s="1"/>
      <c r="AJ26574" s="1"/>
      <c r="AK26574" s="1"/>
      <c r="AL26574" s="2"/>
      <c r="AM26574" s="2"/>
      <c r="AN26574" s="22"/>
      <c r="BK26574" s="23"/>
    </row>
    <row r="26575" spans="34:63" ht="16.5" customHeight="1" x14ac:dyDescent="0.3">
      <c r="AH26575" s="1"/>
      <c r="AI26575" s="1"/>
      <c r="AJ26575" s="1"/>
      <c r="AK26575" s="1"/>
      <c r="AL26575" s="2"/>
      <c r="AM26575" s="2"/>
      <c r="AN26575" s="22"/>
      <c r="BK26575" s="23"/>
    </row>
    <row r="26576" spans="34:63" ht="16.5" customHeight="1" x14ac:dyDescent="0.3">
      <c r="AH26576" s="1"/>
      <c r="AI26576" s="1"/>
      <c r="AJ26576" s="1"/>
      <c r="AK26576" s="1"/>
      <c r="AL26576" s="2"/>
      <c r="AM26576" s="2"/>
      <c r="AN26576" s="22"/>
      <c r="BK26576" s="23"/>
    </row>
    <row r="26577" spans="34:63" ht="16.5" customHeight="1" x14ac:dyDescent="0.3">
      <c r="AH26577" s="1"/>
      <c r="AI26577" s="1"/>
      <c r="AJ26577" s="1"/>
      <c r="AK26577" s="1"/>
      <c r="AL26577" s="2"/>
      <c r="AM26577" s="2"/>
      <c r="AN26577" s="22"/>
      <c r="BK26577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I26580" s="1"/>
      <c r="AK26580" s="1"/>
      <c r="AL26580" s="2"/>
      <c r="AN26580" s="22"/>
      <c r="BK26580" s="23"/>
    </row>
    <row r="26581" spans="34:63" ht="16.5" customHeight="1" x14ac:dyDescent="0.3">
      <c r="AH26581" s="1"/>
      <c r="AI26581" s="1"/>
      <c r="AK26581" s="1"/>
      <c r="AL26581" s="2"/>
      <c r="AN26581" s="22"/>
      <c r="BK26581" s="23"/>
    </row>
    <row r="26582" spans="34:63" ht="16.5" customHeight="1" x14ac:dyDescent="0.3">
      <c r="AI26582" s="1"/>
      <c r="AK26582" s="1"/>
      <c r="AL26582" s="2"/>
      <c r="AN26582" s="22"/>
      <c r="BK26582" s="23"/>
    </row>
    <row r="26583" spans="34:63" ht="16.5" customHeight="1" x14ac:dyDescent="0.3">
      <c r="AI26583" s="1"/>
      <c r="AK26583" s="1"/>
      <c r="AL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I26585" s="1"/>
      <c r="AK26585" s="1"/>
      <c r="AL26585" s="2"/>
      <c r="AN26585" s="22"/>
      <c r="BK26585" s="23"/>
    </row>
    <row r="26586" spans="34:63" ht="16.5" customHeight="1" x14ac:dyDescent="0.3">
      <c r="AH26586" s="1"/>
      <c r="AI26586" s="1"/>
      <c r="AJ26586" s="1"/>
      <c r="AK26586" s="1"/>
      <c r="AL26586" s="2"/>
      <c r="AM26586" s="2"/>
      <c r="AN26586" s="22"/>
      <c r="BK26586" s="23"/>
    </row>
    <row r="26587" spans="34:63" ht="16.5" customHeight="1" x14ac:dyDescent="0.3">
      <c r="AH26587" s="1"/>
      <c r="AI26587" s="1"/>
      <c r="AJ26587" s="1"/>
      <c r="AK26587" s="1"/>
      <c r="AL26587" s="2"/>
      <c r="AM26587" s="2"/>
      <c r="AN26587" s="22"/>
      <c r="BK26587" s="23"/>
    </row>
    <row r="26588" spans="34:63" ht="16.5" customHeight="1" x14ac:dyDescent="0.3">
      <c r="AH26588" s="1"/>
      <c r="AI26588" s="1"/>
      <c r="AJ26588" s="1"/>
      <c r="AK26588" s="1"/>
      <c r="AL26588" s="2"/>
      <c r="AM26588" s="2"/>
      <c r="AN26588" s="22"/>
      <c r="BK26588" s="23"/>
    </row>
    <row r="26589" spans="34:63" ht="16.5" customHeight="1" x14ac:dyDescent="0.3">
      <c r="AI26589" s="1"/>
      <c r="AK26589" s="1"/>
      <c r="AL26589" s="2"/>
      <c r="AN26589" s="22"/>
      <c r="BK26589" s="23"/>
    </row>
    <row r="26590" spans="34:63" ht="16.5" customHeight="1" x14ac:dyDescent="0.3">
      <c r="AH26590" s="1"/>
      <c r="AI26590" s="1"/>
      <c r="AK26590" s="1"/>
      <c r="AL26590" s="2"/>
      <c r="AN26590" s="22"/>
      <c r="BK26590" s="23"/>
    </row>
    <row r="26591" spans="34:63" ht="16.5" customHeight="1" x14ac:dyDescent="0.3">
      <c r="AI26591" s="1"/>
      <c r="AK26591" s="1"/>
      <c r="AL26591" s="2"/>
      <c r="AN26591" s="22"/>
      <c r="BK26591" s="23"/>
    </row>
    <row r="26592" spans="34:63" ht="16.5" customHeight="1" x14ac:dyDescent="0.3">
      <c r="AH26592" s="1"/>
      <c r="AI26592" s="1"/>
      <c r="AK26592" s="1"/>
      <c r="AL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H26604" s="1"/>
      <c r="AI26604" s="1"/>
      <c r="AK26604" s="1"/>
      <c r="AL26604" s="2"/>
      <c r="AN26604" s="22"/>
      <c r="BK26604" s="23"/>
    </row>
    <row r="26605" spans="34:63" ht="16.5" customHeight="1" x14ac:dyDescent="0.3">
      <c r="AH26605" s="1"/>
      <c r="AI26605" s="1"/>
      <c r="AJ26605" s="1"/>
      <c r="AK26605" s="1"/>
      <c r="AL26605" s="2"/>
      <c r="AM26605" s="2"/>
      <c r="AN26605" s="22"/>
      <c r="BK26605" s="23"/>
    </row>
    <row r="26607" spans="34:63" ht="16.5" customHeight="1" x14ac:dyDescent="0.3">
      <c r="AH26607" s="1"/>
      <c r="AI26607" s="1"/>
      <c r="AJ26607" s="1"/>
      <c r="AK26607" s="1"/>
      <c r="AL26607" s="2"/>
      <c r="AM26607" s="2"/>
      <c r="AN26607" s="22"/>
      <c r="BK26607" s="23"/>
    </row>
    <row r="26609" spans="34:63" ht="16.5" customHeight="1" x14ac:dyDescent="0.3">
      <c r="AI26609" s="1"/>
      <c r="AK26609" s="1"/>
      <c r="AL26609" s="2"/>
      <c r="AN26609" s="22"/>
      <c r="BK26609" s="23"/>
    </row>
    <row r="26610" spans="34:63" ht="16.5" customHeight="1" x14ac:dyDescent="0.3">
      <c r="AH26610" s="1"/>
      <c r="AI26610" s="1"/>
      <c r="AK26610" s="1"/>
      <c r="AL26610" s="2"/>
      <c r="AN26610" s="22"/>
      <c r="BK26610" s="23"/>
    </row>
    <row r="26611" spans="34:63" ht="16.5" customHeight="1" x14ac:dyDescent="0.3">
      <c r="AI26611" s="1"/>
      <c r="AK26611" s="1"/>
      <c r="AL26611" s="2"/>
      <c r="AN26611" s="22"/>
      <c r="BK26611" s="23"/>
    </row>
    <row r="26612" spans="34:63" ht="16.5" customHeight="1" x14ac:dyDescent="0.3">
      <c r="AH26612" s="1"/>
      <c r="AI26612" s="1"/>
      <c r="AK26612" s="1"/>
      <c r="AL26612" s="2"/>
      <c r="AN26612" s="22"/>
      <c r="BK26612" s="23"/>
    </row>
    <row r="26613" spans="34:63" ht="16.5" customHeight="1" x14ac:dyDescent="0.3">
      <c r="AH26613" s="1"/>
      <c r="AI26613" s="1"/>
      <c r="AJ26613" s="1"/>
      <c r="AK26613" s="1"/>
      <c r="AL26613" s="2"/>
      <c r="AM26613" s="2"/>
      <c r="AN26613" s="22"/>
      <c r="BK26613" s="23"/>
    </row>
    <row r="26614" spans="34:63" ht="16.5" customHeight="1" x14ac:dyDescent="0.3">
      <c r="AI26614" s="1"/>
      <c r="AK26614" s="1"/>
      <c r="AL26614" s="2"/>
      <c r="AN26614" s="22"/>
      <c r="BK26614" s="23"/>
    </row>
    <row r="26615" spans="34:63" ht="16.5" customHeight="1" x14ac:dyDescent="0.3">
      <c r="AH26615" s="1"/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J26616" s="1"/>
      <c r="AK26616" s="1"/>
      <c r="AL26616" s="2"/>
      <c r="AM26616" s="2"/>
      <c r="AN26616" s="22"/>
      <c r="BK26616" s="23"/>
    </row>
    <row r="26617" spans="34:63" ht="16.5" customHeight="1" x14ac:dyDescent="0.3">
      <c r="AI26617" s="1"/>
      <c r="AK26617" s="1"/>
      <c r="AL26617" s="2"/>
      <c r="AN26617" s="22"/>
      <c r="BK26617" s="23"/>
    </row>
    <row r="26618" spans="34:63" ht="16.5" customHeight="1" x14ac:dyDescent="0.3">
      <c r="AH26618" s="1"/>
      <c r="AI26618" s="1"/>
      <c r="AK26618" s="1"/>
      <c r="AL26618" s="2"/>
      <c r="AN26618" s="22"/>
      <c r="BK26618" s="23"/>
    </row>
    <row r="26619" spans="34:63" ht="16.5" customHeight="1" x14ac:dyDescent="0.3"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K26620" s="1"/>
      <c r="AL26620" s="2"/>
      <c r="AN26620" s="22"/>
      <c r="BK26620" s="23"/>
    </row>
    <row r="26621" spans="34:63" ht="16.5" customHeight="1" x14ac:dyDescent="0.3">
      <c r="AH26621" s="1"/>
      <c r="AI26621" s="1"/>
      <c r="AJ26621" s="1"/>
      <c r="AK26621" s="1"/>
      <c r="AL26621" s="2"/>
      <c r="AM26621" s="2"/>
      <c r="AN26621" s="22"/>
      <c r="BK26621" s="23"/>
    </row>
    <row r="26622" spans="34:63" ht="16.5" customHeight="1" x14ac:dyDescent="0.3">
      <c r="AI26622" s="1"/>
      <c r="AK26622" s="1"/>
      <c r="AL26622" s="2"/>
      <c r="AN26622" s="22"/>
      <c r="BK26622" s="23"/>
    </row>
    <row r="26623" spans="34:63" ht="16.5" customHeight="1" x14ac:dyDescent="0.3">
      <c r="AH26623" s="1"/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J26624" s="1"/>
      <c r="AK26624" s="1"/>
      <c r="AL26624" s="2"/>
      <c r="AM26624" s="2"/>
      <c r="AN26624" s="22"/>
      <c r="BK26624" s="23"/>
    </row>
    <row r="26625" spans="34:63" ht="16.5" customHeight="1" x14ac:dyDescent="0.3">
      <c r="AH26625" s="1"/>
      <c r="AI26625" s="1"/>
      <c r="AJ26625" s="1"/>
      <c r="AK26625" s="1"/>
      <c r="AL26625" s="2"/>
      <c r="AM26625" s="2"/>
      <c r="AN26625" s="22"/>
      <c r="BK26625" s="23"/>
    </row>
    <row r="26626" spans="34:63" ht="16.5" customHeight="1" x14ac:dyDescent="0.3">
      <c r="AH26626" s="1"/>
      <c r="AI26626" s="1"/>
      <c r="AJ26626" s="1"/>
      <c r="AK26626" s="1"/>
      <c r="AL26626" s="2"/>
      <c r="AM26626" s="2"/>
      <c r="AN26626" s="22"/>
      <c r="BK26626" s="23"/>
    </row>
    <row r="26627" spans="34:63" ht="16.5" customHeight="1" x14ac:dyDescent="0.3">
      <c r="AI26627" s="1"/>
      <c r="AJ26627" s="1"/>
      <c r="AK26627" s="1"/>
      <c r="AL26627" s="2"/>
      <c r="AM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I26629" s="1"/>
      <c r="AK26629" s="1"/>
      <c r="AL26629" s="2"/>
      <c r="AN26629" s="22"/>
      <c r="BK26629" s="23"/>
    </row>
    <row r="26630" spans="34:63" ht="16.5" customHeight="1" x14ac:dyDescent="0.3">
      <c r="AH26630" s="1"/>
      <c r="AI26630" s="1"/>
      <c r="AK26630" s="1"/>
      <c r="AL26630" s="2"/>
      <c r="AN26630" s="22"/>
      <c r="BK26630" s="23"/>
    </row>
    <row r="26631" spans="34:63" ht="16.5" customHeight="1" x14ac:dyDescent="0.3">
      <c r="AH26631" s="1"/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I26632" s="1"/>
      <c r="AK26632" s="1"/>
      <c r="AL26632" s="2"/>
      <c r="AN26632" s="22"/>
      <c r="BK26632" s="23"/>
    </row>
    <row r="26633" spans="34:63" ht="16.5" customHeight="1" x14ac:dyDescent="0.3"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J26634" s="1"/>
      <c r="AK26634" s="1"/>
      <c r="AL26634" s="2"/>
      <c r="AM26634" s="2"/>
      <c r="AN26634" s="22"/>
      <c r="BK26634" s="23"/>
    </row>
    <row r="26635" spans="34:63" ht="16.5" customHeight="1" x14ac:dyDescent="0.3">
      <c r="AH26635" s="1"/>
      <c r="AI26635" s="1"/>
      <c r="AJ26635" s="1"/>
      <c r="AK26635" s="1"/>
      <c r="AL26635" s="2"/>
      <c r="AM26635" s="2"/>
      <c r="AN26635" s="22"/>
      <c r="BK26635" s="23"/>
    </row>
    <row r="26636" spans="34:63" ht="16.5" customHeight="1" x14ac:dyDescent="0.3">
      <c r="AH26636" s="1"/>
      <c r="AI26636" s="1"/>
      <c r="AJ26636" s="1"/>
      <c r="AK26636" s="1"/>
      <c r="AL26636" s="2"/>
      <c r="AM26636" s="2"/>
      <c r="AN26636" s="22"/>
      <c r="BK26636" s="23"/>
    </row>
    <row r="26637" spans="34:63" ht="16.5" customHeight="1" x14ac:dyDescent="0.3">
      <c r="AI26637" s="1"/>
      <c r="AK26637" s="1"/>
      <c r="AL26637" s="2"/>
      <c r="AN26637" s="22"/>
      <c r="BK26637" s="23"/>
    </row>
    <row r="26638" spans="34:63" ht="16.5" customHeight="1" x14ac:dyDescent="0.3">
      <c r="AH26638" s="1"/>
      <c r="AI26638" s="1"/>
      <c r="AK26638" s="1"/>
      <c r="AL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 x14ac:dyDescent="0.3">
      <c r="AH26641" s="1"/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K26642" s="1"/>
      <c r="AL26642" s="2"/>
      <c r="AN26642" s="22"/>
      <c r="BK26642" s="23"/>
    </row>
    <row r="26643" spans="34:63" ht="16.5" customHeight="1" x14ac:dyDescent="0.3">
      <c r="AH26643" s="1"/>
      <c r="AI26643" s="1"/>
      <c r="AK26643" s="1"/>
      <c r="AL26643" s="2"/>
      <c r="AN26643" s="22"/>
      <c r="BK26643" s="23"/>
    </row>
    <row r="26644" spans="34:63" ht="16.5" customHeight="1" x14ac:dyDescent="0.3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 x14ac:dyDescent="0.3"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J26647" s="1"/>
      <c r="AK26647" s="1"/>
      <c r="AL26647" s="2"/>
      <c r="AM26647" s="2"/>
      <c r="AN26647" s="22"/>
      <c r="BK26647" s="23"/>
    </row>
    <row r="26648" spans="34:63" ht="16.5" customHeight="1" x14ac:dyDescent="0.3">
      <c r="AI26648" s="1"/>
      <c r="AK26648" s="1"/>
      <c r="AL26648" s="2"/>
      <c r="AN26648" s="22"/>
      <c r="BK26648" s="23"/>
    </row>
    <row r="26649" spans="34:63" ht="16.5" customHeight="1" x14ac:dyDescent="0.3">
      <c r="AH26649" s="1"/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J26650" s="1"/>
      <c r="AK26650" s="1"/>
      <c r="AL26650" s="2"/>
      <c r="AM26650" s="2"/>
      <c r="AN26650" s="22"/>
      <c r="BK26650" s="23"/>
    </row>
    <row r="26651" spans="34:63" ht="16.5" customHeight="1" x14ac:dyDescent="0.3">
      <c r="AI26651" s="1"/>
      <c r="AK26651" s="1"/>
      <c r="AL26651" s="2"/>
      <c r="AN26651" s="22"/>
      <c r="BK26651" s="23"/>
    </row>
    <row r="26652" spans="34:63" ht="16.5" customHeight="1" x14ac:dyDescent="0.3">
      <c r="AH26652" s="1"/>
      <c r="AI26652" s="1"/>
      <c r="AK26652" s="1"/>
      <c r="AL26652" s="2"/>
      <c r="AN26652" s="22"/>
      <c r="BK26652" s="23"/>
    </row>
    <row r="26653" spans="34:63" ht="16.5" customHeight="1" x14ac:dyDescent="0.3"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K26654" s="1"/>
      <c r="AL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W26657" s="25"/>
    </row>
    <row r="26659" spans="34:63" ht="16.5" customHeight="1" x14ac:dyDescent="0.3">
      <c r="AH26659" s="1"/>
      <c r="AI26659" s="1"/>
      <c r="AK26659" s="1"/>
      <c r="AL26659" s="2"/>
      <c r="AN26659" s="22"/>
      <c r="BK26659" s="23"/>
    </row>
    <row r="26660" spans="34:63" ht="16.5" customHeight="1" x14ac:dyDescent="0.3">
      <c r="AH26660" s="1"/>
      <c r="AI26660" s="1"/>
      <c r="AK26660" s="1"/>
      <c r="AL26660" s="2"/>
      <c r="AN26660" s="22"/>
      <c r="BK26660" s="23"/>
    </row>
    <row r="26661" spans="34:63" ht="16.5" customHeight="1" x14ac:dyDescent="0.3">
      <c r="AH26661" s="1"/>
      <c r="AI26661" s="1"/>
      <c r="AJ26661" s="1"/>
      <c r="AK26661" s="1"/>
      <c r="AL26661" s="2"/>
      <c r="AM26661" s="2"/>
      <c r="AN26661" s="22"/>
      <c r="BK26661" s="23"/>
    </row>
    <row r="26662" spans="34:63" ht="16.5" customHeight="1" x14ac:dyDescent="0.3">
      <c r="AH26662" s="1"/>
      <c r="AI26662" s="1"/>
      <c r="AK26662" s="1"/>
      <c r="AL26662" s="2"/>
      <c r="AN26662" s="22"/>
      <c r="BK26662" s="23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K26665" s="1"/>
      <c r="AL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J26667" s="1"/>
      <c r="AK26667" s="1"/>
      <c r="AL26667" s="2"/>
      <c r="AM26667" s="2"/>
      <c r="AN26667" s="22"/>
      <c r="BK26667" s="23"/>
    </row>
    <row r="26668" spans="34:63" ht="16.5" customHeight="1" x14ac:dyDescent="0.3">
      <c r="AH26668" s="1"/>
      <c r="AI26668" s="1"/>
      <c r="AJ26668" s="1"/>
      <c r="AK26668" s="1"/>
      <c r="AL26668" s="2"/>
      <c r="AM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K26670" s="1"/>
      <c r="AL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K26674" s="1"/>
      <c r="AL26674" s="2"/>
      <c r="AN26674" s="22"/>
      <c r="BK26674" s="23"/>
    </row>
    <row r="26675" spans="34:63" ht="16.5" customHeight="1" x14ac:dyDescent="0.3">
      <c r="AH26675" s="1"/>
      <c r="AI26675" s="1"/>
      <c r="AK26675" s="1"/>
      <c r="AL26675" s="2"/>
      <c r="AN26675" s="22"/>
      <c r="BK26675" s="23"/>
    </row>
    <row r="26676" spans="34:63" ht="16.5" customHeight="1" x14ac:dyDescent="0.3">
      <c r="AH26676" s="1"/>
      <c r="AI26676" s="1"/>
      <c r="AK26676" s="1"/>
      <c r="AL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J26679" s="1"/>
      <c r="AK26679" s="1"/>
      <c r="AL26679" s="2"/>
      <c r="AM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K26683" s="1"/>
      <c r="AL26683" s="2"/>
      <c r="AN26683" s="22"/>
      <c r="BK26683" s="23"/>
    </row>
    <row r="26684" spans="34:63" ht="16.5" customHeight="1" x14ac:dyDescent="0.3">
      <c r="AI26684" s="1"/>
      <c r="AJ26684" s="1"/>
      <c r="AK26684" s="1"/>
      <c r="AL26684" s="2"/>
      <c r="AM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H26688" s="1"/>
      <c r="AI26688" s="1"/>
      <c r="AK26688" s="1"/>
      <c r="AL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J26690" s="1"/>
      <c r="AK26690" s="1"/>
      <c r="AL26690" s="2"/>
      <c r="AM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K26694" s="1"/>
      <c r="AL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J26696" s="1"/>
      <c r="AK26696" s="1"/>
      <c r="AL26696" s="2"/>
      <c r="AM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I26700" s="1"/>
      <c r="AJ26700" s="1"/>
      <c r="AK26700" s="1"/>
      <c r="AL26700" s="2"/>
      <c r="AM26700" s="2"/>
      <c r="AN26700" s="22"/>
      <c r="BK26700" s="23"/>
    </row>
    <row r="26701" spans="34:63" ht="16.5" customHeight="1" x14ac:dyDescent="0.3">
      <c r="AH26701" s="1"/>
      <c r="AI26701" s="1"/>
      <c r="AJ26701" s="1"/>
      <c r="AK26701" s="1"/>
      <c r="AL26701" s="2"/>
      <c r="AM26701" s="2"/>
      <c r="AN26701" s="22"/>
      <c r="BK26701" s="23"/>
    </row>
    <row r="26702" spans="34:63" ht="16.5" customHeight="1" x14ac:dyDescent="0.3">
      <c r="AH26702" s="1"/>
      <c r="AI26702" s="1"/>
      <c r="AJ26702" s="1"/>
      <c r="AK26702" s="1"/>
      <c r="AL26702" s="2"/>
      <c r="AM26702" s="2"/>
      <c r="AN26702" s="22"/>
      <c r="BK26702" s="23"/>
    </row>
    <row r="26703" spans="34:63" ht="16.5" customHeight="1" x14ac:dyDescent="0.3">
      <c r="AH26703" s="1"/>
      <c r="AI26703" s="1"/>
      <c r="AK26703" s="1"/>
      <c r="AL26703" s="2"/>
      <c r="AN26703" s="22"/>
      <c r="BK26703" s="23"/>
    </row>
    <row r="26704" spans="34:63" ht="16.5" customHeight="1" x14ac:dyDescent="0.3">
      <c r="AH26704" s="1"/>
      <c r="AI26704" s="1"/>
      <c r="AK26704" s="1"/>
      <c r="AL26704" s="2"/>
      <c r="AN26704" s="22"/>
      <c r="BK26704" s="23"/>
    </row>
    <row r="26705" spans="34:63" ht="16.5" customHeight="1" x14ac:dyDescent="0.3">
      <c r="AH26705" s="1"/>
      <c r="AI26705" s="1"/>
      <c r="AK26705" s="1"/>
      <c r="AL26705" s="2"/>
      <c r="AN26705" s="22"/>
      <c r="BK26705" s="23"/>
    </row>
    <row r="26706" spans="34:63" ht="16.5" customHeight="1" x14ac:dyDescent="0.3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J26708" s="1"/>
      <c r="AK26708" s="1"/>
      <c r="AL26708" s="2"/>
      <c r="AM26708" s="2"/>
      <c r="AN26708" s="22"/>
      <c r="BK26708" s="23"/>
    </row>
    <row r="26709" spans="34:63" ht="16.5" customHeight="1" x14ac:dyDescent="0.3">
      <c r="AH26709" s="1"/>
      <c r="AI26709" s="1"/>
      <c r="AJ26709" s="1"/>
      <c r="AK26709" s="1"/>
      <c r="AL26709" s="2"/>
      <c r="AM26709" s="2"/>
      <c r="AN26709" s="22"/>
      <c r="BK26709" s="23"/>
    </row>
    <row r="26710" spans="34:63" ht="16.5" customHeight="1" x14ac:dyDescent="0.3"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J26711" s="1"/>
      <c r="AK26711" s="1"/>
      <c r="AL26711" s="2"/>
      <c r="AM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K26713" s="1"/>
      <c r="AL26713" s="2"/>
      <c r="AN26713" s="22"/>
      <c r="BK26713" s="23"/>
    </row>
    <row r="26714" spans="34:63" ht="16.5" customHeight="1" x14ac:dyDescent="0.3">
      <c r="AH26714" s="1"/>
      <c r="AI26714" s="1"/>
      <c r="AK26714" s="1"/>
      <c r="AL26714" s="2"/>
      <c r="AN26714" s="22"/>
      <c r="BK26714" s="23"/>
    </row>
    <row r="26715" spans="34:63" ht="16.5" customHeight="1" x14ac:dyDescent="0.3">
      <c r="AH26715" s="1"/>
      <c r="AI26715" s="1"/>
      <c r="AK26715" s="1"/>
      <c r="AL26715" s="2"/>
      <c r="AN26715" s="22"/>
      <c r="BK26715" s="23"/>
    </row>
    <row r="26716" spans="34:63" ht="16.5" customHeight="1" x14ac:dyDescent="0.3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 x14ac:dyDescent="0.3">
      <c r="AI26717" s="1"/>
      <c r="AJ26717" s="1"/>
      <c r="AK26717" s="1"/>
      <c r="AL26717" s="2"/>
      <c r="AM26717" s="2"/>
      <c r="AN26717" s="22"/>
      <c r="BK26717" s="23"/>
    </row>
    <row r="26718" spans="34:63" ht="16.5" customHeight="1" x14ac:dyDescent="0.3">
      <c r="AH26718" s="1"/>
      <c r="AI26718" s="1"/>
      <c r="AJ26718" s="1"/>
      <c r="AK26718" s="1"/>
      <c r="AL26718" s="2"/>
      <c r="AM26718" s="2"/>
      <c r="AN26718" s="22"/>
      <c r="BK26718" s="23"/>
    </row>
    <row r="26719" spans="34:63" ht="16.5" customHeight="1" x14ac:dyDescent="0.3">
      <c r="AH26719" s="1"/>
      <c r="AI26719" s="1"/>
      <c r="AJ26719" s="1"/>
      <c r="AK26719" s="1"/>
      <c r="AL26719" s="2"/>
      <c r="AM26719" s="2"/>
      <c r="AN26719" s="22"/>
      <c r="BK26719" s="23"/>
    </row>
    <row r="26720" spans="34:63" ht="16.5" customHeight="1" x14ac:dyDescent="0.3"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H26721" s="1"/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K26723" s="1"/>
      <c r="AL26723" s="2"/>
      <c r="AN26723" s="22"/>
      <c r="BK26723" s="23"/>
    </row>
    <row r="26724" spans="34:63" ht="16.5" customHeight="1" x14ac:dyDescent="0.3">
      <c r="AH26724" s="1"/>
      <c r="AI26724" s="1"/>
      <c r="AK26724" s="1"/>
      <c r="AL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 x14ac:dyDescent="0.3">
      <c r="AH26727" s="1"/>
      <c r="AI26727" s="1"/>
      <c r="AJ26727" s="1"/>
      <c r="AK26727" s="1"/>
      <c r="AL26727" s="2"/>
      <c r="AM26727" s="2"/>
      <c r="AN26727" s="22"/>
      <c r="BK26727" s="23"/>
    </row>
    <row r="26728" spans="34:63" ht="16.5" customHeight="1" x14ac:dyDescent="0.3">
      <c r="AH26728" s="1"/>
      <c r="AI26728" s="1"/>
      <c r="AJ26728" s="1"/>
      <c r="AK26728" s="1"/>
      <c r="AL26728" s="2"/>
      <c r="AM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K26730" s="1"/>
      <c r="AL26730" s="2"/>
      <c r="AN26730" s="22"/>
      <c r="BK26730" s="23"/>
    </row>
    <row r="26731" spans="34:63" ht="16.5" customHeight="1" x14ac:dyDescent="0.3">
      <c r="AH26731" s="1"/>
      <c r="AI26731" s="1"/>
      <c r="AK26731" s="1"/>
      <c r="AL26731" s="2"/>
      <c r="AN26731" s="22"/>
      <c r="BK26731" s="23"/>
    </row>
    <row r="26732" spans="34:63" ht="16.5" customHeight="1" x14ac:dyDescent="0.3">
      <c r="AH26732" s="1"/>
      <c r="AI26732" s="1"/>
      <c r="AK26732" s="1"/>
      <c r="AL26732" s="2"/>
      <c r="AN26732" s="22"/>
      <c r="BK26732" s="23"/>
    </row>
    <row r="26733" spans="34:63" ht="16.5" customHeight="1" x14ac:dyDescent="0.3">
      <c r="AH26733" s="1"/>
      <c r="AI26733" s="1"/>
      <c r="AK26733" s="1"/>
      <c r="AL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J26737" s="1"/>
      <c r="AK26737" s="1"/>
      <c r="AL26737" s="2"/>
      <c r="AM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J26739" s="1"/>
      <c r="AK26739" s="1"/>
      <c r="AL26739" s="2"/>
      <c r="AM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K26741" s="1"/>
      <c r="AL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K26743" s="1"/>
      <c r="AL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J26760" s="1"/>
      <c r="AK26760" s="1"/>
      <c r="AL26760" s="2"/>
      <c r="AM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J26764" s="1"/>
      <c r="AK26764" s="1"/>
      <c r="AL26764" s="2"/>
      <c r="AM26764" s="2"/>
      <c r="AN26764" s="22"/>
      <c r="BK26764" s="23"/>
    </row>
    <row r="26765" spans="34:63" ht="16.5" customHeight="1" x14ac:dyDescent="0.3">
      <c r="AH26765" s="1"/>
      <c r="AI26765" s="1"/>
      <c r="AJ26765" s="1"/>
      <c r="AK26765" s="1"/>
      <c r="AL26765" s="2"/>
      <c r="AM26765" s="2"/>
      <c r="AN26765" s="22"/>
      <c r="BK26765" s="23"/>
    </row>
    <row r="26766" spans="34:63" ht="16.5" customHeight="1" x14ac:dyDescent="0.3">
      <c r="AH26766" s="1"/>
      <c r="AI26766" s="1"/>
      <c r="AJ26766" s="1"/>
      <c r="AK26766" s="1"/>
      <c r="AL26766" s="2"/>
      <c r="AM26766" s="2"/>
      <c r="AN26766" s="22"/>
      <c r="BK26766" s="23"/>
    </row>
    <row r="26767" spans="34:63" ht="16.5" customHeight="1" x14ac:dyDescent="0.3">
      <c r="AH26767" s="1"/>
      <c r="AI26767" s="1"/>
      <c r="AK26767" s="1"/>
      <c r="AL26767" s="2"/>
      <c r="AN26767" s="22"/>
      <c r="BK26767" s="23"/>
    </row>
    <row r="26768" spans="34:63" ht="16.5" customHeight="1" x14ac:dyDescent="0.3">
      <c r="AH26768" s="1"/>
      <c r="AI26768" s="1"/>
      <c r="AK26768" s="1"/>
      <c r="AL26768" s="2"/>
      <c r="AN26768" s="22"/>
      <c r="BK26768" s="23"/>
    </row>
    <row r="26769" spans="34:63" ht="16.5" customHeight="1" x14ac:dyDescent="0.3">
      <c r="AH26769" s="1"/>
      <c r="AI26769" s="1"/>
      <c r="AK26769" s="1"/>
      <c r="AL26769" s="2"/>
      <c r="AN26769" s="22"/>
      <c r="BK26769" s="23"/>
    </row>
    <row r="26770" spans="34:63" ht="16.5" customHeight="1" x14ac:dyDescent="0.3">
      <c r="AH26770" s="1"/>
      <c r="AI26770" s="1"/>
      <c r="AK26770" s="1"/>
      <c r="AL26770" s="2"/>
      <c r="AN26770" s="22"/>
      <c r="BK26770" s="23"/>
    </row>
    <row r="26771" spans="34:63" ht="16.5" customHeight="1" x14ac:dyDescent="0.3">
      <c r="AH26771" s="1"/>
      <c r="AI26771" s="1"/>
      <c r="AJ26771" s="1"/>
      <c r="AK26771" s="1"/>
      <c r="AL26771" s="2"/>
      <c r="AM26771" s="2"/>
      <c r="AN26771" s="22"/>
      <c r="BK26771" s="23"/>
    </row>
    <row r="26772" spans="34:63" ht="16.5" customHeight="1" x14ac:dyDescent="0.3">
      <c r="AH26772" s="1"/>
      <c r="AI26772" s="1"/>
      <c r="AJ26772" s="1"/>
      <c r="AK26772" s="1"/>
      <c r="AL26772" s="2"/>
      <c r="AM26772" s="2"/>
      <c r="AN26772" s="22"/>
      <c r="BK26772" s="23"/>
    </row>
    <row r="26773" spans="34:63" ht="16.5" customHeight="1" x14ac:dyDescent="0.3">
      <c r="AH26773" s="1"/>
      <c r="AI26773" s="1"/>
      <c r="AJ26773" s="1"/>
      <c r="AK26773" s="1"/>
      <c r="AL26773" s="2"/>
      <c r="AM26773" s="2"/>
      <c r="AN26773" s="22"/>
      <c r="BK26773" s="23"/>
    </row>
    <row r="26774" spans="34:63" ht="16.5" customHeight="1" x14ac:dyDescent="0.3">
      <c r="AH26774" s="1"/>
      <c r="AI26774" s="1"/>
      <c r="AK26774" s="1"/>
      <c r="AL26774" s="2"/>
      <c r="AN26774" s="22"/>
      <c r="BK26774" s="23"/>
    </row>
    <row r="26775" spans="34:63" ht="16.5" customHeight="1" x14ac:dyDescent="0.3">
      <c r="AH26775" s="1"/>
      <c r="AI26775" s="1"/>
      <c r="AK26775" s="1"/>
      <c r="AL26775" s="2"/>
      <c r="AN26775" s="22"/>
      <c r="BK26775" s="23"/>
    </row>
    <row r="26776" spans="34:63" ht="16.5" customHeight="1" x14ac:dyDescent="0.3">
      <c r="AH26776" s="1"/>
      <c r="AI26776" s="1"/>
      <c r="AK26776" s="1"/>
      <c r="AL26776" s="2"/>
      <c r="AN26776" s="22"/>
      <c r="BK26776" s="23"/>
    </row>
    <row r="26777" spans="34:63" ht="16.5" customHeight="1" x14ac:dyDescent="0.3">
      <c r="AI26777" s="1"/>
      <c r="AJ26777" s="1"/>
      <c r="AK26777" s="1"/>
      <c r="AL26777" s="2"/>
      <c r="AM26777" s="2"/>
      <c r="AN26777" s="22"/>
      <c r="BK26777" s="23"/>
    </row>
    <row r="26778" spans="34:63" ht="16.5" customHeight="1" x14ac:dyDescent="0.3">
      <c r="AH26778" s="1"/>
      <c r="AI26778" s="1"/>
      <c r="AJ26778" s="1"/>
      <c r="AK26778" s="1"/>
      <c r="AL26778" s="2"/>
      <c r="AM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H26780" s="1"/>
      <c r="AI26780" s="1"/>
      <c r="AK26780" s="1"/>
      <c r="AL26780" s="2"/>
      <c r="AN26780" s="22"/>
      <c r="BK26780" s="23"/>
    </row>
    <row r="26781" spans="34:63" ht="16.5" customHeight="1" x14ac:dyDescent="0.3">
      <c r="AH26781" s="1"/>
      <c r="AI26781" s="1"/>
      <c r="AK26781" s="1"/>
      <c r="AL26781" s="2"/>
      <c r="AN26781" s="22"/>
      <c r="BK26781" s="23"/>
    </row>
    <row r="26782" spans="34:63" ht="16.5" customHeight="1" x14ac:dyDescent="0.3">
      <c r="AH26782" s="1"/>
      <c r="AI26782" s="1"/>
      <c r="AK26782" s="1"/>
      <c r="AL26782" s="2"/>
      <c r="AN26782" s="22"/>
      <c r="BK26782" s="23"/>
    </row>
    <row r="26783" spans="34:63" ht="16.5" customHeight="1" x14ac:dyDescent="0.3">
      <c r="AH26783" s="1"/>
      <c r="AI26783" s="1"/>
      <c r="AJ26783" s="1"/>
      <c r="AK26783" s="1"/>
      <c r="AL26783" s="2"/>
      <c r="AM26783" s="2"/>
      <c r="AN26783" s="22"/>
      <c r="BK26783" s="23"/>
    </row>
    <row r="26784" spans="34:63" ht="16.5" customHeight="1" x14ac:dyDescent="0.3">
      <c r="AI26784" s="1"/>
      <c r="AJ26784" s="1"/>
      <c r="AK26784" s="1"/>
      <c r="AL26784" s="2"/>
      <c r="AM26784" s="2"/>
      <c r="AN26784" s="22"/>
      <c r="BK26784" s="23"/>
    </row>
    <row r="26785" spans="34:63" ht="16.5" customHeight="1" x14ac:dyDescent="0.3">
      <c r="AH26785" s="1"/>
      <c r="AI26785" s="1"/>
      <c r="AJ26785" s="1"/>
      <c r="AK26785" s="1"/>
      <c r="AL26785" s="2"/>
      <c r="AM26785" s="2"/>
      <c r="AN26785" s="22"/>
      <c r="BK26785" s="23"/>
    </row>
    <row r="26786" spans="34:63" ht="16.5" customHeight="1" x14ac:dyDescent="0.3">
      <c r="AH26786" s="1"/>
      <c r="AI26786" s="1"/>
      <c r="AJ26786" s="1"/>
      <c r="AK26786" s="1"/>
      <c r="AL26786" s="2"/>
      <c r="AM26786" s="2"/>
      <c r="AN26786" s="22"/>
      <c r="BK26786" s="23"/>
    </row>
    <row r="26787" spans="34:63" ht="16.5" customHeight="1" x14ac:dyDescent="0.3">
      <c r="AH26787" s="1"/>
      <c r="AI26787" s="1"/>
      <c r="AK26787" s="1"/>
      <c r="AL26787" s="2"/>
      <c r="AN26787" s="22"/>
      <c r="BK26787" s="23"/>
    </row>
    <row r="26788" spans="34:63" ht="16.5" customHeight="1" x14ac:dyDescent="0.3">
      <c r="AH26788" s="1"/>
      <c r="AI26788" s="1"/>
      <c r="AK26788" s="1"/>
      <c r="AL26788" s="2"/>
      <c r="AN26788" s="22"/>
      <c r="BK26788" s="23"/>
    </row>
    <row r="26789" spans="34:63" ht="16.5" customHeight="1" x14ac:dyDescent="0.3">
      <c r="AH26789" s="1"/>
      <c r="AI26789" s="1"/>
      <c r="AK26789" s="1"/>
      <c r="AL26789" s="2"/>
      <c r="AN26789" s="22"/>
      <c r="BK26789" s="23"/>
    </row>
    <row r="26790" spans="34:63" ht="16.5" customHeight="1" x14ac:dyDescent="0.3">
      <c r="AH26790" s="1"/>
      <c r="AI26790" s="1"/>
      <c r="AK26790" s="1"/>
      <c r="AL26790" s="2"/>
      <c r="AN26790" s="22"/>
      <c r="BK26790" s="23"/>
    </row>
    <row r="26791" spans="34:63" ht="16.5" customHeight="1" x14ac:dyDescent="0.3">
      <c r="AH26791" s="1"/>
      <c r="AI26791" s="1"/>
      <c r="AJ26791" s="1"/>
      <c r="AK26791" s="1"/>
      <c r="AL26791" s="2"/>
      <c r="AM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J26793" s="1"/>
      <c r="AK26793" s="1"/>
      <c r="AL26793" s="2"/>
      <c r="AM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K26795" s="1"/>
      <c r="AL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K26797" s="1"/>
      <c r="AL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I26799" s="1"/>
      <c r="AJ26799" s="1"/>
      <c r="AK26799" s="1"/>
      <c r="AL26799" s="2"/>
      <c r="AM26799" s="2"/>
      <c r="AN26799" s="22"/>
      <c r="BK26799" s="23"/>
    </row>
    <row r="26800" spans="34:63" ht="16.5" customHeight="1" x14ac:dyDescent="0.3">
      <c r="AH26800" s="1"/>
      <c r="AI26800" s="1"/>
      <c r="AJ26800" s="1"/>
      <c r="AK26800" s="1"/>
      <c r="AL26800" s="2"/>
      <c r="AM26800" s="2"/>
      <c r="AN26800" s="22"/>
      <c r="BK26800" s="23"/>
    </row>
    <row r="26801" spans="34:63" ht="16.5" customHeight="1" x14ac:dyDescent="0.3">
      <c r="AH26801" s="1"/>
      <c r="AI26801" s="1"/>
      <c r="AJ26801" s="1"/>
      <c r="AK26801" s="1"/>
      <c r="AL26801" s="2"/>
      <c r="AM26801" s="2"/>
      <c r="AN26801" s="22"/>
      <c r="BK26801" s="23"/>
    </row>
    <row r="26802" spans="34:63" ht="16.5" customHeight="1" x14ac:dyDescent="0.3">
      <c r="AH26802" s="1"/>
      <c r="AI26802" s="1"/>
      <c r="AK26802" s="1"/>
      <c r="AL26802" s="2"/>
      <c r="AN26802" s="22"/>
      <c r="BK26802" s="23"/>
    </row>
    <row r="26803" spans="34:63" ht="16.5" customHeight="1" x14ac:dyDescent="0.3">
      <c r="AH26803" s="1"/>
      <c r="AI26803" s="1"/>
      <c r="AK26803" s="1"/>
      <c r="AL26803" s="2"/>
      <c r="AN26803" s="22"/>
      <c r="BK26803" s="23"/>
    </row>
    <row r="26804" spans="34:63" ht="16.5" customHeight="1" x14ac:dyDescent="0.3">
      <c r="AH26804" s="1"/>
      <c r="AI26804" s="1"/>
      <c r="AK26804" s="1"/>
      <c r="AL26804" s="2"/>
      <c r="AN26804" s="22"/>
      <c r="BK26804" s="23"/>
    </row>
    <row r="26805" spans="34:63" ht="16.5" customHeight="1" x14ac:dyDescent="0.3">
      <c r="AH26805" s="1"/>
      <c r="AI26805" s="1"/>
      <c r="AK26805" s="1"/>
      <c r="AL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J26811" s="1"/>
      <c r="AK26811" s="1"/>
      <c r="AL26811" s="2"/>
      <c r="AM26811" s="2"/>
      <c r="AN26811" s="22"/>
      <c r="BK26811" s="23"/>
    </row>
    <row r="26812" spans="34:63" ht="16.5" customHeight="1" x14ac:dyDescent="0.3">
      <c r="AH26812" s="1"/>
      <c r="AI26812" s="1"/>
      <c r="AJ26812" s="1"/>
      <c r="AK26812" s="1"/>
      <c r="AL26812" s="2"/>
      <c r="AM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K26814" s="1"/>
      <c r="AL26814" s="2"/>
      <c r="AN26814" s="22"/>
      <c r="BK26814" s="23"/>
    </row>
    <row r="26815" spans="34:63" ht="16.5" customHeight="1" x14ac:dyDescent="0.3">
      <c r="AH26815" s="1"/>
      <c r="AI26815" s="1"/>
      <c r="AK26815" s="1"/>
      <c r="AL26815" s="2"/>
      <c r="AN26815" s="22"/>
      <c r="BK26815" s="23"/>
    </row>
    <row r="26816" spans="34:63" ht="16.5" customHeight="1" x14ac:dyDescent="0.3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J26818" s="1"/>
      <c r="AK26818" s="1"/>
      <c r="AL26818" s="2"/>
      <c r="AM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I26821" s="1"/>
      <c r="AJ26821" s="1"/>
      <c r="AK26821" s="1"/>
      <c r="AL26821" s="2"/>
      <c r="AM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H26823" s="1"/>
      <c r="AI26823" s="1"/>
      <c r="AJ26823" s="1"/>
      <c r="AK26823" s="1"/>
      <c r="AL26823" s="2"/>
      <c r="AM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6" spans="34:63" ht="16.5" customHeight="1" x14ac:dyDescent="0.3">
      <c r="AH26826" s="1"/>
      <c r="AI26826" s="1"/>
      <c r="AK26826" s="1"/>
      <c r="AL26826" s="2"/>
      <c r="AN26826" s="22"/>
      <c r="BK26826" s="23"/>
    </row>
    <row r="26827" spans="34:63" ht="16.5" customHeight="1" x14ac:dyDescent="0.3">
      <c r="AH26827" s="1"/>
      <c r="AI26827" s="1"/>
      <c r="AK26827" s="1"/>
      <c r="AL26827" s="2"/>
      <c r="AN26827" s="22"/>
      <c r="BK26827" s="23"/>
    </row>
    <row r="26828" spans="34:63" ht="16.5" customHeight="1" x14ac:dyDescent="0.3">
      <c r="AH26828" s="1"/>
      <c r="AI26828" s="1"/>
      <c r="AJ26828" s="1"/>
      <c r="AK26828" s="1"/>
      <c r="AL26828" s="2"/>
      <c r="AM26828" s="2"/>
      <c r="AN26828" s="22"/>
      <c r="BK26828" s="23"/>
    </row>
    <row r="26829" spans="34:63" ht="16.5" customHeight="1" x14ac:dyDescent="0.3">
      <c r="AH26829" s="1"/>
      <c r="AI26829" s="1"/>
      <c r="AJ26829" s="1"/>
      <c r="AK26829" s="1"/>
      <c r="AL26829" s="2"/>
      <c r="AM26829" s="2"/>
      <c r="AN26829" s="22"/>
      <c r="BK26829" s="23"/>
    </row>
    <row r="26830" spans="34:63" ht="16.5" customHeight="1" x14ac:dyDescent="0.3">
      <c r="AH26830" s="1"/>
      <c r="AI26830" s="1"/>
      <c r="AJ26830" s="1"/>
      <c r="AK26830" s="1"/>
      <c r="AL26830" s="2"/>
      <c r="AM26830" s="2"/>
      <c r="AN26830" s="22"/>
      <c r="BK26830" s="23"/>
    </row>
    <row r="26831" spans="34:63" ht="16.5" customHeight="1" x14ac:dyDescent="0.3">
      <c r="AH26831" s="1"/>
      <c r="AI26831" s="1"/>
      <c r="AJ26831" s="1"/>
      <c r="AK26831" s="1"/>
      <c r="AL26831" s="2"/>
      <c r="AM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K26834" s="1"/>
      <c r="AL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J26838" s="1"/>
      <c r="AK26838" s="1"/>
      <c r="AL26838" s="2"/>
      <c r="AM26838" s="2"/>
      <c r="AN26838" s="22"/>
      <c r="BK26838" s="23"/>
    </row>
    <row r="26839" spans="34:63" ht="16.5" customHeight="1" x14ac:dyDescent="0.3">
      <c r="AH26839" s="1"/>
      <c r="AI26839" s="1"/>
      <c r="AK26839" s="1"/>
      <c r="AL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J26843" s="1"/>
      <c r="AK26843" s="1"/>
      <c r="AL26843" s="2"/>
      <c r="AM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K26858" s="1"/>
      <c r="AL26858" s="2"/>
      <c r="AN26858" s="22"/>
      <c r="BK26858" s="23"/>
    </row>
    <row r="26859" spans="34:63" ht="16.5" customHeight="1" x14ac:dyDescent="0.3">
      <c r="AH26859" s="1"/>
      <c r="AI26859" s="1"/>
      <c r="AK26859" s="1"/>
      <c r="AL26859" s="2"/>
      <c r="AN26859" s="22"/>
      <c r="BK26859" s="23"/>
    </row>
    <row r="26860" spans="34:63" ht="16.5" customHeight="1" x14ac:dyDescent="0.3">
      <c r="AH26860" s="1"/>
      <c r="AI26860" s="1"/>
      <c r="AK26860" s="1"/>
      <c r="AL26860" s="2"/>
      <c r="AN26860" s="22"/>
      <c r="BK26860" s="23"/>
    </row>
    <row r="26861" spans="34:63" ht="16.5" customHeight="1" x14ac:dyDescent="0.3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 x14ac:dyDescent="0.3">
      <c r="AH26862" s="1"/>
      <c r="AI26862" s="1"/>
      <c r="AJ26862" s="1"/>
      <c r="AK26862" s="1"/>
      <c r="AL26862" s="2"/>
      <c r="AM26862" s="2"/>
      <c r="AN26862" s="22"/>
      <c r="BK26862" s="23"/>
    </row>
    <row r="26863" spans="34:63" ht="16.5" customHeight="1" x14ac:dyDescent="0.3">
      <c r="AH26863" s="1"/>
      <c r="AI26863" s="1"/>
      <c r="AJ26863" s="1"/>
      <c r="AK26863" s="1"/>
      <c r="AL26863" s="2"/>
      <c r="AM26863" s="2"/>
      <c r="AN26863" s="22"/>
      <c r="BK26863" s="23"/>
    </row>
    <row r="26864" spans="34:63" ht="16.5" customHeight="1" x14ac:dyDescent="0.3">
      <c r="AH26864" s="1"/>
      <c r="AI26864" s="1"/>
      <c r="AJ26864" s="1"/>
      <c r="AK26864" s="1"/>
      <c r="AL26864" s="2"/>
      <c r="AM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K26868" s="1"/>
      <c r="AL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4" spans="34:63" ht="16.5" customHeight="1" x14ac:dyDescent="0.3">
      <c r="AH26874" s="1"/>
      <c r="AI26874" s="1"/>
      <c r="AJ26874" s="1"/>
      <c r="AK26874" s="1"/>
      <c r="AL26874" s="2"/>
      <c r="AM26874" s="2"/>
      <c r="AN26874" s="22"/>
      <c r="BK26874" s="23"/>
    </row>
    <row r="26875" spans="34:63" ht="16.5" customHeight="1" x14ac:dyDescent="0.3">
      <c r="AH26875" s="1"/>
      <c r="AI26875" s="1"/>
      <c r="AJ26875" s="1"/>
      <c r="AK26875" s="1"/>
      <c r="AL26875" s="2"/>
      <c r="AM26875" s="2"/>
      <c r="AN26875" s="22"/>
      <c r="BK26875" s="23"/>
    </row>
    <row r="26876" spans="34:63" ht="16.5" customHeight="1" x14ac:dyDescent="0.3">
      <c r="AH26876" s="1"/>
      <c r="AI26876" s="1"/>
      <c r="AJ26876" s="1"/>
      <c r="AK26876" s="1"/>
      <c r="AL26876" s="2"/>
      <c r="AM26876" s="2"/>
      <c r="AN26876" s="22"/>
      <c r="BK26876" s="23"/>
    </row>
    <row r="26877" spans="34:63" ht="16.5" customHeight="1" x14ac:dyDescent="0.3">
      <c r="AH26877" s="1"/>
      <c r="AI26877" s="1"/>
      <c r="AJ26877" s="1"/>
      <c r="AK26877" s="1"/>
      <c r="AL26877" s="2"/>
      <c r="AM26877" s="2"/>
      <c r="AN26877" s="22"/>
      <c r="BK26877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K26880" s="1"/>
      <c r="AL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J26884" s="1"/>
      <c r="AK26884" s="1"/>
      <c r="AL26884" s="2"/>
      <c r="AM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K26886" s="1"/>
      <c r="AL26886" s="2"/>
      <c r="AN26886" s="22"/>
      <c r="BK26886" s="23"/>
    </row>
    <row r="26887" spans="34:63" ht="16.5" customHeight="1" x14ac:dyDescent="0.3">
      <c r="AH26887" s="1"/>
      <c r="AI26887" s="1"/>
      <c r="AK26887" s="1"/>
      <c r="AL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I26889" s="1"/>
      <c r="AJ26889" s="1"/>
      <c r="AK26889" s="1"/>
      <c r="AL26889" s="2"/>
      <c r="AM26889" s="2"/>
      <c r="AN26889" s="22"/>
      <c r="BK26889" s="23"/>
    </row>
    <row r="26890" spans="34:63" ht="16.5" customHeight="1" x14ac:dyDescent="0.3">
      <c r="AH26890" s="1"/>
      <c r="AI26890" s="1"/>
      <c r="AJ26890" s="1"/>
      <c r="AK26890" s="1"/>
      <c r="AL26890" s="2"/>
      <c r="AM26890" s="2"/>
      <c r="AN26890" s="22"/>
      <c r="BK26890" s="23"/>
    </row>
    <row r="26891" spans="34:63" ht="16.5" customHeight="1" x14ac:dyDescent="0.3">
      <c r="AH26891" s="1"/>
      <c r="AI26891" s="1"/>
      <c r="AK26891" s="1"/>
      <c r="AL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H26895" s="1"/>
      <c r="AI26895" s="1"/>
      <c r="AJ26895" s="1"/>
      <c r="AK26895" s="1"/>
      <c r="AL26895" s="2"/>
      <c r="AM26895" s="2"/>
      <c r="AN26895" s="22"/>
      <c r="BK26895" s="23"/>
    </row>
    <row r="26896" spans="34:63" ht="16.5" customHeight="1" x14ac:dyDescent="0.3">
      <c r="AH26896" s="1"/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K26897" s="1"/>
      <c r="AL26897" s="2"/>
      <c r="AN26897" s="22"/>
      <c r="BK26897" s="23"/>
    </row>
    <row r="26898" spans="34:63" ht="16.5" customHeight="1" x14ac:dyDescent="0.3">
      <c r="AH26898" s="1"/>
      <c r="AI26898" s="1"/>
      <c r="AK26898" s="1"/>
      <c r="AL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 x14ac:dyDescent="0.3">
      <c r="AH26901" s="1"/>
      <c r="AI26901" s="1"/>
      <c r="AJ26901" s="1"/>
      <c r="AK26901" s="1"/>
      <c r="AL26901" s="2"/>
      <c r="AM26901" s="2"/>
      <c r="AN26901" s="22"/>
      <c r="BK26901" s="23"/>
    </row>
    <row r="26902" spans="34:63" ht="16.5" customHeight="1" x14ac:dyDescent="0.3">
      <c r="AH26902" s="1"/>
      <c r="AI26902" s="1"/>
      <c r="AJ26902" s="1"/>
      <c r="AK26902" s="1"/>
      <c r="AL26902" s="2"/>
      <c r="AM26902" s="2"/>
      <c r="AN26902" s="22"/>
      <c r="BK26902" s="23"/>
    </row>
    <row r="26903" spans="34:63" ht="16.5" customHeight="1" x14ac:dyDescent="0.3"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H26907" s="1"/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H26909" s="1"/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K26913" s="1"/>
      <c r="AL26913" s="2"/>
      <c r="AN26913" s="22"/>
      <c r="BK26913" s="23"/>
    </row>
    <row r="26914" spans="34:63" ht="16.5" customHeight="1" x14ac:dyDescent="0.3">
      <c r="AH26914" s="1"/>
      <c r="AI26914" s="1"/>
      <c r="AK26914" s="1"/>
      <c r="AL26914" s="2"/>
      <c r="AN26914" s="22"/>
      <c r="BK26914" s="23"/>
    </row>
    <row r="26915" spans="34:63" ht="16.5" customHeight="1" x14ac:dyDescent="0.3">
      <c r="AH26915" s="1"/>
      <c r="AI26915" s="1"/>
      <c r="AK26915" s="1"/>
      <c r="AL26915" s="2"/>
      <c r="AN26915" s="22"/>
      <c r="BK26915" s="23"/>
    </row>
    <row r="26916" spans="34:63" ht="16.5" customHeight="1" x14ac:dyDescent="0.3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 x14ac:dyDescent="0.3">
      <c r="AH26917" s="1"/>
      <c r="AI26917" s="1"/>
      <c r="AJ26917" s="1"/>
      <c r="AK26917" s="1"/>
      <c r="AL26917" s="2"/>
      <c r="AM26917" s="2"/>
      <c r="AN26917" s="22"/>
      <c r="BK26917" s="23"/>
    </row>
    <row r="26918" spans="34:63" ht="16.5" customHeight="1" x14ac:dyDescent="0.3">
      <c r="AH26918" s="1"/>
      <c r="AI26918" s="1"/>
      <c r="AJ26918" s="1"/>
      <c r="AK26918" s="1"/>
      <c r="AL26918" s="2"/>
      <c r="AM26918" s="2"/>
      <c r="AN26918" s="22"/>
      <c r="BK26918" s="23"/>
    </row>
    <row r="26919" spans="34:63" ht="16.5" customHeight="1" x14ac:dyDescent="0.3">
      <c r="AH26919" s="1"/>
      <c r="AI26919" s="1"/>
      <c r="AJ26919" s="1"/>
      <c r="AK26919" s="1"/>
      <c r="AL26919" s="2"/>
      <c r="AM26919" s="2"/>
      <c r="AN26919" s="22"/>
      <c r="BK26919" s="23"/>
    </row>
    <row r="26920" spans="34:63" ht="16.5" customHeight="1" x14ac:dyDescent="0.3">
      <c r="AH26920" s="1"/>
      <c r="AI26920" s="1"/>
      <c r="AK26920" s="1"/>
      <c r="AL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I26922" s="1"/>
      <c r="AK26922" s="1"/>
      <c r="AL26922" s="2"/>
      <c r="AN26922" s="22"/>
      <c r="BK26922" s="23"/>
    </row>
    <row r="26923" spans="34:63" ht="16.5" customHeight="1" x14ac:dyDescent="0.3">
      <c r="AH26923" s="1"/>
      <c r="AI26923" s="1"/>
      <c r="AK26923" s="1"/>
      <c r="AL26923" s="2"/>
      <c r="AN26923" s="22"/>
      <c r="BK26923" s="23"/>
    </row>
    <row r="26924" spans="34:63" ht="16.5" customHeight="1" x14ac:dyDescent="0.3">
      <c r="AH26924" s="1"/>
      <c r="AI26924" s="1"/>
      <c r="AJ26924" s="1"/>
      <c r="AK26924" s="1"/>
      <c r="AL26924" s="2"/>
      <c r="AM26924" s="2"/>
      <c r="AN26924" s="22"/>
      <c r="BK26924" s="23"/>
    </row>
    <row r="26925" spans="34:63" ht="16.5" customHeight="1" x14ac:dyDescent="0.3">
      <c r="AH26925" s="1"/>
      <c r="AI26925" s="1"/>
      <c r="AJ26925" s="1"/>
      <c r="AK26925" s="1"/>
      <c r="AL26925" s="2"/>
      <c r="AM26925" s="2"/>
      <c r="AN26925" s="22"/>
      <c r="BK26925" s="23"/>
    </row>
    <row r="26926" spans="34:63" ht="16.5" customHeight="1" x14ac:dyDescent="0.3">
      <c r="AH26926" s="1"/>
      <c r="AI26926" s="1"/>
      <c r="AJ26926" s="1"/>
      <c r="AK26926" s="1"/>
      <c r="AL26926" s="2"/>
      <c r="AM26926" s="2"/>
      <c r="AN26926" s="22"/>
      <c r="BK26926" s="23"/>
    </row>
    <row r="26927" spans="34:63" ht="16.5" customHeight="1" x14ac:dyDescent="0.3">
      <c r="AI26927" s="1"/>
      <c r="AK26927" s="1"/>
      <c r="AL26927" s="2"/>
      <c r="AN26927" s="22"/>
      <c r="BK26927" s="23"/>
    </row>
    <row r="26928" spans="34:63" ht="16.5" customHeight="1" x14ac:dyDescent="0.3">
      <c r="AH26928" s="1"/>
      <c r="AI26928" s="1"/>
      <c r="AK26928" s="1"/>
      <c r="AL26928" s="2"/>
      <c r="AN26928" s="22"/>
      <c r="BK26928" s="23"/>
    </row>
    <row r="26929" spans="34:63" ht="16.5" customHeight="1" x14ac:dyDescent="0.3"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I26930" s="1"/>
      <c r="AK26930" s="1"/>
      <c r="AL26930" s="2"/>
      <c r="AN26930" s="22"/>
      <c r="BK26930" s="23"/>
    </row>
    <row r="26931" spans="34:63" ht="16.5" customHeight="1" x14ac:dyDescent="0.3">
      <c r="AH26931" s="1"/>
      <c r="AI26931" s="1"/>
      <c r="AK26931" s="1"/>
      <c r="AL26931" s="2"/>
      <c r="AN26931" s="22"/>
      <c r="BK26931" s="23"/>
    </row>
    <row r="26932" spans="34:63" ht="16.5" customHeight="1" x14ac:dyDescent="0.3">
      <c r="AI26932" s="1"/>
      <c r="AK26932" s="1"/>
      <c r="AL26932" s="2"/>
      <c r="AN26932" s="22"/>
      <c r="BK26932" s="23"/>
    </row>
    <row r="26933" spans="34:63" ht="16.5" customHeight="1" x14ac:dyDescent="0.3">
      <c r="AI26933" s="1"/>
      <c r="AK26933" s="1"/>
      <c r="AL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H26935" s="1"/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H26937" s="1"/>
      <c r="AI26937" s="1"/>
      <c r="AK26937" s="1"/>
      <c r="AL26937" s="2"/>
      <c r="AN26937" s="22"/>
      <c r="BK26937" s="23"/>
    </row>
    <row r="26938" spans="34:63" ht="16.5" customHeight="1" x14ac:dyDescent="0.3">
      <c r="AH26938" s="1"/>
      <c r="AI26938" s="1"/>
      <c r="AJ26938" s="1"/>
      <c r="AK26938" s="1"/>
      <c r="AL26938" s="2"/>
      <c r="AM26938" s="2"/>
      <c r="AN26938" s="22"/>
      <c r="BK26938" s="23"/>
    </row>
    <row r="26939" spans="34:63" ht="16.5" customHeight="1" x14ac:dyDescent="0.3">
      <c r="AH26939" s="1"/>
      <c r="AI26939" s="1"/>
      <c r="AJ26939" s="1"/>
      <c r="AK26939" s="1"/>
      <c r="AL26939" s="2"/>
      <c r="AM26939" s="2"/>
      <c r="AN26939" s="22"/>
      <c r="BK26939" s="23"/>
    </row>
    <row r="26940" spans="34:63" ht="16.5" customHeight="1" x14ac:dyDescent="0.3"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K26941" s="1"/>
      <c r="AL26941" s="2"/>
      <c r="AN26941" s="22"/>
      <c r="BK26941" s="23"/>
    </row>
    <row r="26942" spans="34:63" ht="16.5" customHeight="1" x14ac:dyDescent="0.3">
      <c r="AI26942" s="1"/>
      <c r="AK26942" s="1"/>
      <c r="AL26942" s="2"/>
      <c r="AN26942" s="22"/>
      <c r="BK26942" s="23"/>
    </row>
    <row r="26943" spans="34:63" ht="16.5" customHeight="1" x14ac:dyDescent="0.3">
      <c r="AH26943" s="1"/>
      <c r="AI26943" s="1"/>
      <c r="AK26943" s="1"/>
      <c r="AL26943" s="2"/>
      <c r="AN26943" s="22"/>
      <c r="BK26943" s="23"/>
    </row>
    <row r="26944" spans="34:63" ht="16.5" customHeight="1" x14ac:dyDescent="0.3">
      <c r="AH26944" s="1"/>
      <c r="AI26944" s="1"/>
      <c r="AJ26944" s="1"/>
      <c r="AK26944" s="1"/>
      <c r="AL26944" s="2"/>
      <c r="AM26944" s="2"/>
      <c r="AN26944" s="22"/>
      <c r="BK26944" s="23"/>
    </row>
    <row r="26945" spans="34:63" ht="16.5" customHeight="1" x14ac:dyDescent="0.3">
      <c r="AI26945" s="1"/>
      <c r="AK26945" s="1"/>
      <c r="AL26945" s="2"/>
      <c r="AN26945" s="22"/>
      <c r="BK26945" s="23"/>
    </row>
    <row r="26946" spans="34:63" ht="16.5" customHeight="1" x14ac:dyDescent="0.3">
      <c r="AH26946" s="1"/>
      <c r="AI26946" s="1"/>
      <c r="AK26946" s="1"/>
      <c r="AL26946" s="2"/>
      <c r="AN26946" s="22"/>
      <c r="BK26946" s="23"/>
    </row>
    <row r="26947" spans="34:63" ht="16.5" customHeight="1" x14ac:dyDescent="0.3"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K26948" s="1"/>
      <c r="AL26948" s="2"/>
      <c r="AN26948" s="22"/>
      <c r="BK26948" s="23"/>
    </row>
    <row r="26949" spans="34:63" ht="16.5" customHeight="1" x14ac:dyDescent="0.3">
      <c r="AI26949" s="1"/>
      <c r="AJ26949" s="1"/>
      <c r="AK26949" s="1"/>
      <c r="AL26949" s="2"/>
      <c r="AM26949" s="2"/>
      <c r="AN26949" s="22"/>
      <c r="BK26949" s="23"/>
    </row>
    <row r="26950" spans="34:63" ht="16.5" customHeight="1" x14ac:dyDescent="0.3">
      <c r="AI26950" s="1"/>
      <c r="AK26950" s="1"/>
      <c r="AL26950" s="2"/>
      <c r="AN26950" s="22"/>
      <c r="BK26950" s="23"/>
    </row>
    <row r="26951" spans="34:63" ht="16.5" customHeight="1" x14ac:dyDescent="0.3">
      <c r="AH26951" s="1"/>
      <c r="AI26951" s="1"/>
      <c r="AK26951" s="1"/>
      <c r="AL26951" s="2"/>
      <c r="AN26951" s="22"/>
      <c r="BK26951" s="23"/>
    </row>
    <row r="26952" spans="34:63" ht="16.5" customHeight="1" x14ac:dyDescent="0.3">
      <c r="AH26952" s="1"/>
      <c r="AI26952" s="1"/>
      <c r="AJ26952" s="1"/>
      <c r="AK26952" s="1"/>
      <c r="AL26952" s="2"/>
      <c r="AM26952" s="2"/>
      <c r="AN26952" s="22"/>
      <c r="BK26952" s="23"/>
    </row>
    <row r="26953" spans="34:63" ht="16.5" customHeight="1" x14ac:dyDescent="0.3">
      <c r="AI26953" s="1"/>
      <c r="AK26953" s="1"/>
      <c r="AL26953" s="2"/>
      <c r="AN26953" s="22"/>
      <c r="BK26953" s="23"/>
    </row>
    <row r="26954" spans="34:63" ht="16.5" customHeight="1" x14ac:dyDescent="0.3"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J26955" s="1"/>
      <c r="AK26955" s="1"/>
      <c r="AL26955" s="2"/>
      <c r="AM26955" s="2"/>
      <c r="AN26955" s="22"/>
      <c r="BK26955" s="23"/>
    </row>
    <row r="26956" spans="34:63" ht="16.5" customHeight="1" x14ac:dyDescent="0.3">
      <c r="AI26956" s="1"/>
      <c r="AK26956" s="1"/>
      <c r="AL26956" s="2"/>
      <c r="AN26956" s="22"/>
      <c r="BK26956" s="23"/>
    </row>
    <row r="26957" spans="34:63" ht="16.5" customHeight="1" x14ac:dyDescent="0.3">
      <c r="AH26957" s="1"/>
      <c r="AI26957" s="1"/>
      <c r="AK26957" s="1"/>
      <c r="AL26957" s="2"/>
      <c r="AN26957" s="22"/>
      <c r="BK26957" s="23"/>
    </row>
    <row r="26958" spans="34:63" ht="16.5" customHeight="1" x14ac:dyDescent="0.3">
      <c r="AH26958" s="1"/>
      <c r="AI26958" s="1"/>
      <c r="AJ26958" s="1"/>
      <c r="AK26958" s="1"/>
      <c r="AL26958" s="2"/>
      <c r="AM26958" s="2"/>
      <c r="AN26958" s="22"/>
      <c r="BK26958" s="23"/>
    </row>
    <row r="26959" spans="34:63" ht="16.5" customHeight="1" x14ac:dyDescent="0.3">
      <c r="AH26959" s="1"/>
      <c r="AI26959" s="1"/>
      <c r="AJ26959" s="1"/>
      <c r="AK26959" s="1"/>
      <c r="AL26959" s="2"/>
      <c r="AM26959" s="2"/>
      <c r="AN26959" s="22"/>
      <c r="BK26959" s="23"/>
    </row>
    <row r="26960" spans="34:63" ht="16.5" customHeight="1" x14ac:dyDescent="0.3"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K26961" s="1"/>
      <c r="AL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 x14ac:dyDescent="0.3"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K26965" s="1"/>
      <c r="AL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I26967" s="1"/>
      <c r="AK26967" s="1"/>
      <c r="AL26967" s="2"/>
      <c r="AN26967" s="22"/>
      <c r="BK26967" s="23"/>
    </row>
    <row r="26968" spans="34:63" ht="16.5" customHeight="1" x14ac:dyDescent="0.3">
      <c r="AH26968" s="1"/>
      <c r="AI26968" s="1"/>
      <c r="AK26968" s="1"/>
      <c r="AL26968" s="2"/>
      <c r="AN26968" s="22"/>
      <c r="BK26968" s="23"/>
    </row>
    <row r="26969" spans="34:63" ht="16.5" customHeight="1" x14ac:dyDescent="0.3"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K26970" s="1"/>
      <c r="AL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H26973" s="1"/>
      <c r="AI26973" s="1"/>
      <c r="AJ26973" s="1"/>
      <c r="AK26973" s="1"/>
      <c r="AL26973" s="2"/>
      <c r="AM26973" s="2"/>
      <c r="AN26973" s="22"/>
      <c r="BK26973" s="23"/>
    </row>
    <row r="26974" spans="34:63" ht="16.5" customHeight="1" x14ac:dyDescent="0.3">
      <c r="AI26974" s="1"/>
      <c r="AJ26974" s="1"/>
      <c r="AK26974" s="1"/>
      <c r="AL26974" s="2"/>
      <c r="AM26974" s="2"/>
      <c r="AN26974" s="22"/>
      <c r="BK26974" s="23"/>
    </row>
    <row r="26975" spans="34:63" ht="16.5" customHeight="1" x14ac:dyDescent="0.3">
      <c r="AH26975" s="1"/>
      <c r="AI26975" s="1"/>
      <c r="AJ26975" s="1"/>
      <c r="AK26975" s="1"/>
      <c r="AL26975" s="2"/>
      <c r="AM26975" s="2"/>
      <c r="AN26975" s="22"/>
      <c r="BK26975" s="23"/>
    </row>
    <row r="26976" spans="34:63" ht="16.5" customHeight="1" x14ac:dyDescent="0.3">
      <c r="AH26976" s="1"/>
      <c r="AI26976" s="1"/>
      <c r="AJ26976" s="1"/>
      <c r="AK26976" s="1"/>
      <c r="AL26976" s="2"/>
      <c r="AM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I26978" s="1"/>
      <c r="AK26978" s="1"/>
      <c r="AL26978" s="2"/>
      <c r="AN26978" s="22"/>
      <c r="BK26978" s="23"/>
    </row>
    <row r="26979" spans="34:63" ht="16.5" customHeight="1" x14ac:dyDescent="0.3">
      <c r="AH26979" s="1"/>
      <c r="AI26979" s="1"/>
      <c r="AK26979" s="1"/>
      <c r="AL26979" s="2"/>
      <c r="AN26979" s="22"/>
      <c r="BK26979" s="23"/>
    </row>
    <row r="26980" spans="34:63" ht="16.5" customHeight="1" x14ac:dyDescent="0.3">
      <c r="AI26980" s="1"/>
      <c r="AK26980" s="1"/>
      <c r="AL26980" s="2"/>
      <c r="AN26980" s="22"/>
      <c r="BK26980" s="23"/>
    </row>
    <row r="26981" spans="34:63" ht="16.5" customHeight="1" x14ac:dyDescent="0.3">
      <c r="AH26981" s="1"/>
      <c r="AI26981" s="1"/>
      <c r="AK26981" s="1"/>
      <c r="AL26981" s="2"/>
      <c r="AN26981" s="22"/>
      <c r="BK26981" s="23"/>
    </row>
    <row r="26982" spans="34:63" ht="16.5" customHeight="1" x14ac:dyDescent="0.3">
      <c r="AH26982" s="1"/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H26984" s="1"/>
      <c r="AI26984" s="1"/>
      <c r="AK26984" s="1"/>
      <c r="AL26984" s="2"/>
      <c r="AN26984" s="22"/>
      <c r="BK26984" s="23"/>
    </row>
    <row r="26985" spans="34:63" ht="16.5" customHeight="1" x14ac:dyDescent="0.3"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J26987" s="1"/>
      <c r="AK26987" s="1"/>
      <c r="AL26987" s="2"/>
      <c r="AM26987" s="2"/>
      <c r="AN26987" s="22"/>
      <c r="BK26987" s="23"/>
    </row>
    <row r="26988" spans="34:63" ht="16.5" customHeight="1" x14ac:dyDescent="0.3">
      <c r="AI26988" s="1"/>
      <c r="AK26988" s="1"/>
      <c r="AL26988" s="2"/>
      <c r="AN26988" s="22"/>
      <c r="BK26988" s="23"/>
    </row>
    <row r="26989" spans="34:63" ht="16.5" customHeight="1" x14ac:dyDescent="0.3">
      <c r="AH26989" s="1"/>
      <c r="AI26989" s="1"/>
      <c r="AK26989" s="1"/>
      <c r="AL26989" s="2"/>
      <c r="AN26989" s="22"/>
      <c r="BK26989" s="23"/>
    </row>
    <row r="26990" spans="34:63" ht="16.5" customHeight="1" x14ac:dyDescent="0.3">
      <c r="AI26990" s="1"/>
      <c r="AK26990" s="1"/>
      <c r="AL26990" s="2"/>
      <c r="AN26990" s="22"/>
      <c r="BK26990" s="23"/>
    </row>
    <row r="26991" spans="34:63" ht="16.5" customHeight="1" x14ac:dyDescent="0.3">
      <c r="AI26991" s="1"/>
      <c r="AK26991" s="1"/>
      <c r="AL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H26993" s="1"/>
      <c r="AI26993" s="1"/>
      <c r="AK26993" s="1"/>
      <c r="AL26993" s="2"/>
      <c r="AN26993" s="22"/>
      <c r="BK26993" s="23"/>
    </row>
    <row r="26994" spans="34:63" ht="16.5" customHeight="1" x14ac:dyDescent="0.3">
      <c r="AH26994" s="1"/>
      <c r="AI26994" s="1"/>
      <c r="AJ26994" s="1"/>
      <c r="AK26994" s="1"/>
      <c r="AL26994" s="2"/>
      <c r="AM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H26996" s="1"/>
      <c r="AI26996" s="1"/>
      <c r="AK26996" s="1"/>
      <c r="AL26996" s="2"/>
      <c r="AN26996" s="22"/>
      <c r="BK26996" s="23"/>
    </row>
    <row r="26997" spans="34:63" ht="16.5" customHeight="1" x14ac:dyDescent="0.3"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K26998" s="1"/>
      <c r="AL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I27002" s="1"/>
      <c r="AK27002" s="1"/>
      <c r="AL27002" s="2"/>
      <c r="AN27002" s="22"/>
      <c r="BK27002" s="23"/>
    </row>
    <row r="27003" spans="34:63" ht="16.5" customHeight="1" x14ac:dyDescent="0.3">
      <c r="AH27003" s="1"/>
      <c r="AI27003" s="1"/>
      <c r="AJ27003" s="1"/>
      <c r="AK27003" s="1"/>
      <c r="AL27003" s="2"/>
      <c r="AM27003" s="2"/>
      <c r="AN27003" s="22"/>
      <c r="BK27003" s="23"/>
    </row>
    <row r="27004" spans="34:63" ht="16.5" customHeight="1" x14ac:dyDescent="0.3">
      <c r="AI27004" s="1"/>
      <c r="AJ27004" s="1"/>
      <c r="AK27004" s="1"/>
      <c r="AL27004" s="2"/>
      <c r="AM27004" s="2"/>
      <c r="AN27004" s="22"/>
      <c r="BK27004" s="23"/>
    </row>
    <row r="27005" spans="34:63" ht="16.5" customHeight="1" x14ac:dyDescent="0.3">
      <c r="AH27005" s="1"/>
      <c r="AI27005" s="1"/>
      <c r="AJ27005" s="1"/>
      <c r="AK27005" s="1"/>
      <c r="AL27005" s="2"/>
      <c r="AM27005" s="2"/>
      <c r="AN27005" s="22"/>
      <c r="BK27005" s="23"/>
    </row>
    <row r="27006" spans="34:63" ht="16.5" customHeight="1" x14ac:dyDescent="0.3">
      <c r="AI27006" s="1"/>
      <c r="AK27006" s="1"/>
      <c r="AL27006" s="2"/>
      <c r="AN27006" s="22"/>
      <c r="BK27006" s="23"/>
    </row>
    <row r="27007" spans="34:63" ht="16.5" customHeight="1" x14ac:dyDescent="0.3">
      <c r="AH27007" s="1"/>
      <c r="AI27007" s="1"/>
      <c r="AK27007" s="1"/>
      <c r="AL27007" s="2"/>
      <c r="AN27007" s="22"/>
      <c r="BK27007" s="23"/>
    </row>
    <row r="27008" spans="34:63" ht="16.5" customHeight="1" x14ac:dyDescent="0.3">
      <c r="AI27008" s="1"/>
      <c r="AK27008" s="1"/>
      <c r="AL27008" s="2"/>
      <c r="AN27008" s="22"/>
      <c r="BK27008" s="23"/>
    </row>
    <row r="27009" spans="34:63" ht="16.5" customHeight="1" x14ac:dyDescent="0.3">
      <c r="AH27009" s="1"/>
      <c r="AI27009" s="1"/>
      <c r="AK27009" s="1"/>
      <c r="AL27009" s="2"/>
      <c r="AN27009" s="22"/>
      <c r="BK27009" s="23"/>
    </row>
    <row r="27010" spans="34:63" ht="16.5" customHeight="1" x14ac:dyDescent="0.3">
      <c r="AH27010" s="1"/>
      <c r="AI27010" s="1"/>
      <c r="AJ27010" s="1"/>
      <c r="AK27010" s="1"/>
      <c r="AL27010" s="2"/>
      <c r="AM27010" s="2"/>
      <c r="AN27010" s="22"/>
      <c r="BK27010" s="23"/>
    </row>
    <row r="27011" spans="34:63" ht="16.5" customHeight="1" x14ac:dyDescent="0.3">
      <c r="AI27011" s="1"/>
      <c r="AK27011" s="1"/>
      <c r="AL27011" s="2"/>
      <c r="AN27011" s="22"/>
      <c r="BK27011" s="23"/>
    </row>
    <row r="27012" spans="34:63" ht="16.5" customHeight="1" x14ac:dyDescent="0.3">
      <c r="AH27012" s="1"/>
      <c r="AI27012" s="1"/>
      <c r="AK27012" s="1"/>
      <c r="AL27012" s="2"/>
      <c r="AN27012" s="22"/>
      <c r="BK27012" s="23"/>
    </row>
    <row r="27013" spans="34:63" ht="16.5" customHeight="1" x14ac:dyDescent="0.3"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K27014" s="1"/>
      <c r="AL27014" s="2"/>
      <c r="AN27014" s="22"/>
      <c r="BK27014" s="23"/>
    </row>
    <row r="27015" spans="34:63" ht="16.5" customHeight="1" x14ac:dyDescent="0.3">
      <c r="AH27015" s="1"/>
      <c r="AI27015" s="1"/>
      <c r="AJ27015" s="1"/>
      <c r="AK27015" s="1"/>
      <c r="AL27015" s="2"/>
      <c r="AM27015" s="2"/>
      <c r="AN27015" s="22"/>
      <c r="BK27015" s="23"/>
    </row>
    <row r="27016" spans="34:63" ht="16.5" customHeight="1" x14ac:dyDescent="0.3">
      <c r="AI27016" s="1"/>
      <c r="AK27016" s="1"/>
      <c r="AL27016" s="2"/>
      <c r="AN27016" s="22"/>
      <c r="BK27016" s="23"/>
    </row>
    <row r="27017" spans="34:63" ht="16.5" customHeight="1" x14ac:dyDescent="0.3">
      <c r="AH27017" s="1"/>
      <c r="AI27017" s="1"/>
      <c r="AK27017" s="1"/>
      <c r="AL27017" s="2"/>
      <c r="AN27017" s="22"/>
      <c r="BK27017" s="23"/>
    </row>
    <row r="27018" spans="34:63" ht="16.5" customHeight="1" x14ac:dyDescent="0.3"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K27019" s="1"/>
      <c r="AL27019" s="2"/>
      <c r="AN27019" s="22"/>
      <c r="BK27019" s="23"/>
    </row>
    <row r="27020" spans="34:63" ht="16.5" customHeight="1" x14ac:dyDescent="0.3">
      <c r="AH27020" s="1"/>
      <c r="AI27020" s="1"/>
      <c r="AJ27020" s="1"/>
      <c r="AK27020" s="1"/>
      <c r="AL27020" s="2"/>
      <c r="AM27020" s="2"/>
      <c r="AN27020" s="22"/>
      <c r="BK27020" s="23"/>
    </row>
    <row r="27021" spans="34:63" ht="16.5" customHeight="1" x14ac:dyDescent="0.3">
      <c r="AH27021" s="1"/>
      <c r="AI27021" s="1"/>
      <c r="AJ27021" s="1"/>
      <c r="AK27021" s="1"/>
      <c r="AL27021" s="2"/>
      <c r="AM27021" s="2"/>
      <c r="AN27021" s="22"/>
      <c r="BK27021" s="23"/>
    </row>
    <row r="27022" spans="34:63" ht="16.5" customHeight="1" x14ac:dyDescent="0.3">
      <c r="AH27022" s="1"/>
      <c r="AI27022" s="1"/>
      <c r="AJ27022" s="1"/>
      <c r="AK27022" s="1"/>
      <c r="AL27022" s="2"/>
      <c r="AM27022" s="2"/>
      <c r="AN27022" s="22"/>
      <c r="BK27022" s="23"/>
    </row>
    <row r="27023" spans="34:63" ht="16.5" customHeight="1" x14ac:dyDescent="0.3">
      <c r="AH27023" s="1"/>
      <c r="AI27023" s="1"/>
      <c r="AJ27023" s="1"/>
      <c r="AK27023" s="1"/>
      <c r="AL27023" s="2"/>
      <c r="AM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I27026" s="1"/>
      <c r="AK27026" s="1"/>
      <c r="AL27026" s="2"/>
      <c r="AN27026" s="22"/>
      <c r="BK27026" s="23"/>
    </row>
    <row r="27027" spans="34:63" ht="16.5" customHeight="1" x14ac:dyDescent="0.3">
      <c r="AH27027" s="1"/>
      <c r="AI27027" s="1"/>
      <c r="AK27027" s="1"/>
      <c r="AL27027" s="2"/>
      <c r="AN27027" s="22"/>
      <c r="BK27027" s="23"/>
    </row>
    <row r="27028" spans="34:63" ht="16.5" customHeight="1" x14ac:dyDescent="0.3">
      <c r="AI27028" s="1"/>
      <c r="AK27028" s="1"/>
      <c r="AL27028" s="2"/>
      <c r="AN27028" s="22"/>
      <c r="BK27028" s="23"/>
    </row>
    <row r="27029" spans="34:63" ht="16.5" customHeight="1" x14ac:dyDescent="0.3">
      <c r="AH27029" s="1"/>
      <c r="AI27029" s="1"/>
      <c r="AK27029" s="1"/>
      <c r="AL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I27031" s="1"/>
      <c r="AK27031" s="1"/>
      <c r="AL27031" s="2"/>
      <c r="AN27031" s="22"/>
      <c r="BK27031" s="23"/>
    </row>
    <row r="27032" spans="34:63" ht="16.5" customHeight="1" x14ac:dyDescent="0.3">
      <c r="AH27032" s="1"/>
      <c r="AI27032" s="1"/>
      <c r="AJ27032" s="1"/>
      <c r="AK27032" s="1"/>
      <c r="AL27032" s="2"/>
      <c r="AM27032" s="2"/>
      <c r="AN27032" s="22"/>
      <c r="BK27032" s="23"/>
    </row>
    <row r="27033" spans="34:63" ht="16.5" customHeight="1" x14ac:dyDescent="0.3">
      <c r="AI27033" s="1"/>
      <c r="AK27033" s="1"/>
      <c r="AL27033" s="2"/>
      <c r="AN27033" s="22"/>
      <c r="BK27033" s="23"/>
    </row>
    <row r="27034" spans="34:63" ht="16.5" customHeight="1" x14ac:dyDescent="0.3">
      <c r="AH27034" s="1"/>
      <c r="AI27034" s="1"/>
      <c r="AK27034" s="1"/>
      <c r="AL27034" s="2"/>
      <c r="AN27034" s="22"/>
      <c r="BK27034" s="23"/>
    </row>
    <row r="27035" spans="34:63" ht="16.5" customHeight="1" x14ac:dyDescent="0.3">
      <c r="AH27035" s="1"/>
      <c r="AI27035" s="1"/>
      <c r="AJ27035" s="1"/>
      <c r="AK27035" s="1"/>
      <c r="AL27035" s="2"/>
      <c r="AM27035" s="2"/>
      <c r="AN27035" s="22"/>
      <c r="BK27035" s="23"/>
    </row>
    <row r="27041" spans="34:63" ht="16.5" customHeight="1" x14ac:dyDescent="0.3">
      <c r="AH27041" s="1"/>
      <c r="AI27041" s="1"/>
      <c r="AJ27041" s="1"/>
      <c r="AK27041" s="1"/>
      <c r="AL27041" s="2"/>
      <c r="AM27041" s="2"/>
      <c r="AN27041" s="22"/>
      <c r="BJ27041" s="23"/>
      <c r="BK27041" s="23"/>
    </row>
    <row r="27042" spans="34:63" ht="16.5" customHeight="1" x14ac:dyDescent="0.3">
      <c r="AH27042" s="1"/>
      <c r="AI27042" s="1"/>
      <c r="AJ27042" s="1"/>
      <c r="AK27042" s="1"/>
      <c r="AL27042" s="2"/>
      <c r="AM27042" s="2"/>
      <c r="AN27042" s="22"/>
      <c r="BJ27042" s="23"/>
      <c r="BK27042" s="23"/>
    </row>
    <row r="27043" spans="34:63" ht="16.5" customHeight="1" x14ac:dyDescent="0.3">
      <c r="AH27043" s="1"/>
      <c r="AI27043" s="1"/>
      <c r="AJ27043" s="1"/>
      <c r="AK27043" s="1"/>
      <c r="AL27043" s="2"/>
      <c r="AM27043" s="2"/>
      <c r="AN27043" s="22"/>
      <c r="BJ27043" s="23"/>
      <c r="BK27043" s="23"/>
    </row>
    <row r="27044" spans="34:63" ht="16.5" customHeight="1" x14ac:dyDescent="0.3">
      <c r="AH27044" s="1"/>
      <c r="AI27044" s="1"/>
      <c r="AJ27044" s="1"/>
      <c r="AK27044" s="1"/>
      <c r="AL27044" s="2"/>
      <c r="AM27044" s="2"/>
      <c r="AN27044" s="22"/>
      <c r="BK27044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K27045" s="23"/>
    </row>
    <row r="27046" spans="34:63" ht="16.5" customHeight="1" x14ac:dyDescent="0.3">
      <c r="AH27046" s="1"/>
      <c r="AI27046" s="1"/>
      <c r="AK27046" s="1"/>
      <c r="AL27046" s="2"/>
      <c r="AN27046" s="22"/>
      <c r="BK27046" s="23"/>
    </row>
    <row r="27047" spans="34:63" ht="16.5" customHeight="1" x14ac:dyDescent="0.3">
      <c r="AH27047" s="1"/>
      <c r="AI27047" s="1"/>
      <c r="AK27047" s="1"/>
      <c r="AL27047" s="2"/>
      <c r="AN27047" s="22"/>
      <c r="BK27047" s="23"/>
    </row>
    <row r="27048" spans="34:63" ht="16.5" customHeight="1" x14ac:dyDescent="0.3">
      <c r="AH27048" s="1"/>
      <c r="AI27048" s="1"/>
      <c r="AK27048" s="1"/>
      <c r="AL27048" s="2"/>
      <c r="AN27048" s="22"/>
      <c r="BK27048" s="23"/>
    </row>
    <row r="27049" spans="34:63" ht="16.5" customHeight="1" x14ac:dyDescent="0.3">
      <c r="AH27049" s="1"/>
      <c r="AI27049" s="1"/>
      <c r="AK27049" s="1"/>
      <c r="AL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J27061" s="1"/>
      <c r="AK27061" s="1"/>
      <c r="AL27061" s="2"/>
      <c r="AM27061" s="2"/>
      <c r="AN27061" s="22"/>
      <c r="BK27061" s="23"/>
    </row>
    <row r="27062" spans="34:63" ht="16.5" customHeight="1" x14ac:dyDescent="0.3">
      <c r="AH27062" s="1"/>
      <c r="AI27062" s="1"/>
      <c r="AJ27062" s="1"/>
      <c r="AK27062" s="1"/>
      <c r="AL27062" s="2"/>
      <c r="AM27062" s="2"/>
      <c r="AN27062" s="22"/>
      <c r="BK27062" s="23"/>
    </row>
    <row r="27063" spans="34:63" ht="16.5" customHeight="1" x14ac:dyDescent="0.3">
      <c r="AH27063" s="1"/>
      <c r="AI27063" s="1"/>
      <c r="AJ27063" s="1"/>
      <c r="AK27063" s="1"/>
      <c r="AL27063" s="2"/>
      <c r="AM27063" s="2"/>
      <c r="AN27063" s="22"/>
      <c r="BK27063" s="23"/>
    </row>
    <row r="27064" spans="34:63" ht="16.5" customHeight="1" x14ac:dyDescent="0.3">
      <c r="AH27064" s="1"/>
      <c r="AI27064" s="1"/>
      <c r="AJ27064" s="1"/>
      <c r="AK27064" s="1"/>
      <c r="AL27064" s="2"/>
      <c r="AM27064" s="2"/>
      <c r="AN27064" s="22"/>
      <c r="BK27064" s="23"/>
    </row>
    <row r="27065" spans="34:63" ht="16.5" customHeight="1" x14ac:dyDescent="0.3">
      <c r="AH27065" s="1"/>
      <c r="AI27065" s="1"/>
      <c r="AK27065" s="1"/>
      <c r="AL27065" s="2"/>
      <c r="AN27065" s="22"/>
      <c r="BK27065" s="23"/>
    </row>
    <row r="27066" spans="34:63" ht="16.5" customHeight="1" x14ac:dyDescent="0.3">
      <c r="AH27066" s="1"/>
      <c r="AI27066" s="1"/>
      <c r="AK27066" s="1"/>
      <c r="AL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 x14ac:dyDescent="0.3">
      <c r="AH27069" s="1"/>
      <c r="AI27069" s="1"/>
      <c r="AJ27069" s="1"/>
      <c r="AK27069" s="1"/>
      <c r="AL27069" s="2"/>
      <c r="AM27069" s="2"/>
      <c r="AN27069" s="22"/>
      <c r="BK27069" s="23"/>
    </row>
    <row r="27070" spans="34:63" ht="16.5" customHeight="1" x14ac:dyDescent="0.3">
      <c r="AH27070" s="1"/>
      <c r="AI27070" s="1"/>
      <c r="AK27070" s="1"/>
      <c r="AL27070" s="2"/>
      <c r="AN27070" s="22"/>
      <c r="BK27070" s="23"/>
    </row>
    <row r="27071" spans="34:63" ht="16.5" customHeight="1" x14ac:dyDescent="0.3">
      <c r="AH27071" s="1"/>
      <c r="AI27071" s="1"/>
      <c r="AK27071" s="1"/>
      <c r="AL27071" s="2"/>
      <c r="AN27071" s="22"/>
      <c r="BK27071" s="23"/>
    </row>
    <row r="27072" spans="34:63" ht="16.5" customHeight="1" x14ac:dyDescent="0.3">
      <c r="AH27072" s="1"/>
      <c r="AI27072" s="1"/>
      <c r="AK27072" s="1"/>
      <c r="AL27072" s="2"/>
      <c r="AN27072" s="22"/>
      <c r="BK27072" s="23"/>
    </row>
    <row r="27073" spans="34:63" ht="16.5" customHeight="1" x14ac:dyDescent="0.3">
      <c r="AH27073" s="1"/>
      <c r="AI27073" s="1"/>
      <c r="AK27073" s="1"/>
      <c r="AL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J27075" s="1"/>
      <c r="AK27075" s="1"/>
      <c r="AL27075" s="2"/>
      <c r="AM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J27078" s="1"/>
      <c r="AK27078" s="1"/>
      <c r="AL27078" s="2"/>
      <c r="AM27078" s="2"/>
      <c r="AN27078" s="22"/>
      <c r="BK27078" s="23"/>
    </row>
    <row r="27079" spans="34:63" ht="16.5" customHeight="1" x14ac:dyDescent="0.3">
      <c r="AH27079" s="1"/>
      <c r="AI27079" s="1"/>
      <c r="AK27079" s="1"/>
      <c r="AL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J27081" s="1"/>
      <c r="AK27081" s="1"/>
      <c r="AL27081" s="2"/>
      <c r="AM27081" s="2"/>
      <c r="AN27081" s="22"/>
      <c r="BK27081" s="23"/>
    </row>
    <row r="27082" spans="34:63" ht="16.5" customHeight="1" x14ac:dyDescent="0.3">
      <c r="AH27082" s="1"/>
      <c r="AI27082" s="1"/>
      <c r="AK27082" s="1"/>
      <c r="AL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J27085" s="1"/>
      <c r="AK27085" s="1"/>
      <c r="AL27085" s="2"/>
      <c r="AM27085" s="2"/>
      <c r="AN27085" s="22"/>
      <c r="BK27085" s="23"/>
    </row>
    <row r="27086" spans="34:63" ht="16.5" customHeight="1" x14ac:dyDescent="0.3">
      <c r="AH27086" s="1"/>
      <c r="AI27086" s="1"/>
      <c r="AJ27086" s="1"/>
      <c r="AK27086" s="1"/>
      <c r="AL27086" s="2"/>
      <c r="AM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K27088" s="1"/>
      <c r="AL27088" s="2"/>
      <c r="AN27088" s="22"/>
      <c r="BK27088" s="23"/>
    </row>
    <row r="27089" spans="34:63" ht="16.5" customHeight="1" x14ac:dyDescent="0.3">
      <c r="AH27089" s="1"/>
      <c r="AI27089" s="1"/>
      <c r="AK27089" s="1"/>
      <c r="AL27089" s="2"/>
      <c r="AN27089" s="22"/>
      <c r="BK27089" s="23"/>
    </row>
    <row r="27090" spans="34:63" ht="16.5" customHeight="1" x14ac:dyDescent="0.3">
      <c r="AH27090" s="1"/>
      <c r="AI27090" s="1"/>
      <c r="AK27090" s="1"/>
      <c r="AL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J27094" s="1"/>
      <c r="AK27094" s="1"/>
      <c r="AL27094" s="2"/>
      <c r="AM27094" s="2"/>
      <c r="AN27094" s="22"/>
      <c r="BK27094" s="23"/>
    </row>
    <row r="27095" spans="34:63" ht="16.5" customHeight="1" x14ac:dyDescent="0.3">
      <c r="AH27095" s="1"/>
      <c r="AI27095" s="1"/>
      <c r="AJ27095" s="1"/>
      <c r="AK27095" s="1"/>
      <c r="AL27095" s="2"/>
      <c r="AM27095" s="2"/>
      <c r="AN27095" s="22"/>
      <c r="BK27095" s="23"/>
    </row>
    <row r="27096" spans="34:63" ht="16.5" customHeight="1" x14ac:dyDescent="0.3">
      <c r="AH27096" s="1"/>
      <c r="AI27096" s="1"/>
      <c r="AJ27096" s="1"/>
      <c r="AK27096" s="1"/>
      <c r="AL27096" s="2"/>
      <c r="AM27096" s="2"/>
      <c r="AN27096" s="22"/>
      <c r="BK27096" s="23"/>
    </row>
    <row r="27097" spans="34:63" ht="16.5" customHeight="1" x14ac:dyDescent="0.3">
      <c r="AH27097" s="1"/>
      <c r="AI27097" s="1"/>
      <c r="AJ27097" s="1"/>
      <c r="AK27097" s="1"/>
      <c r="AL27097" s="2"/>
      <c r="AM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K27100" s="1"/>
      <c r="AL27100" s="2"/>
      <c r="AN27100" s="22"/>
      <c r="BK27100" s="23"/>
    </row>
    <row r="27101" spans="34:63" ht="16.5" customHeight="1" x14ac:dyDescent="0.3">
      <c r="AH27101" s="1"/>
      <c r="AI27101" s="1"/>
      <c r="AK27101" s="1"/>
      <c r="AL27101" s="2"/>
      <c r="AN27101" s="22"/>
      <c r="BK27101" s="23"/>
    </row>
    <row r="27102" spans="34:63" ht="16.5" customHeight="1" x14ac:dyDescent="0.3">
      <c r="AH27102" s="1"/>
      <c r="AI27102" s="1"/>
      <c r="AK27102" s="1"/>
      <c r="AL27102" s="2"/>
      <c r="AN27102" s="22"/>
      <c r="BK27102" s="23"/>
    </row>
    <row r="27103" spans="34:63" ht="16.5" customHeight="1" x14ac:dyDescent="0.3">
      <c r="AH27103" s="1"/>
      <c r="AI27103" s="1"/>
      <c r="AK27103" s="1"/>
      <c r="AL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J27105" s="1"/>
      <c r="AK27105" s="1"/>
      <c r="AL27105" s="2"/>
      <c r="AM27105" s="2"/>
      <c r="AN27105" s="22"/>
      <c r="BK27105" s="23"/>
    </row>
    <row r="27106" spans="34:63" ht="16.5" customHeight="1" x14ac:dyDescent="0.3">
      <c r="AI27106" s="1"/>
      <c r="AJ27106" s="1"/>
      <c r="AK27106" s="1"/>
      <c r="AL27106" s="2"/>
      <c r="AM27106" s="2"/>
      <c r="AN27106" s="22"/>
      <c r="BK27106" s="23"/>
    </row>
    <row r="27107" spans="34:63" ht="16.5" customHeight="1" x14ac:dyDescent="0.3">
      <c r="AH27107" s="1"/>
      <c r="AI27107" s="1"/>
      <c r="AJ27107" s="1"/>
      <c r="AK27107" s="1"/>
      <c r="AL27107" s="2"/>
      <c r="AM27107" s="2"/>
      <c r="AN27107" s="22"/>
      <c r="BK27107" s="23"/>
    </row>
    <row r="27108" spans="34:63" ht="16.5" customHeight="1" x14ac:dyDescent="0.3">
      <c r="AH27108" s="1"/>
      <c r="AI27108" s="1"/>
      <c r="AJ27108" s="1"/>
      <c r="AK27108" s="1"/>
      <c r="AL27108" s="2"/>
      <c r="AM27108" s="2"/>
      <c r="AN27108" s="22"/>
      <c r="BK27108" s="23"/>
    </row>
    <row r="27109" spans="34:63" ht="16.5" customHeight="1" x14ac:dyDescent="0.3"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H27110" s="1"/>
      <c r="AI27110" s="1"/>
      <c r="AK27110" s="1"/>
      <c r="AL27110" s="2"/>
      <c r="AN27110" s="22"/>
      <c r="BK27110" s="23"/>
    </row>
    <row r="27111" spans="34:63" ht="16.5" customHeight="1" x14ac:dyDescent="0.3">
      <c r="AH27111" s="1"/>
      <c r="AI27111" s="1"/>
      <c r="AK27111" s="1"/>
      <c r="AL27111" s="2"/>
      <c r="AN27111" s="22"/>
      <c r="BK27111" s="23"/>
    </row>
    <row r="27112" spans="34:63" ht="16.5" customHeight="1" x14ac:dyDescent="0.3">
      <c r="AH27112" s="1"/>
      <c r="AI27112" s="1"/>
      <c r="AK27112" s="1"/>
      <c r="AL27112" s="2"/>
      <c r="AN27112" s="22"/>
      <c r="BK27112" s="23"/>
    </row>
    <row r="27113" spans="34:63" ht="16.5" customHeight="1" x14ac:dyDescent="0.3">
      <c r="AH27113" s="1"/>
      <c r="AI27113" s="1"/>
      <c r="AK27113" s="1"/>
      <c r="AL27113" s="2"/>
      <c r="AN27113" s="22"/>
      <c r="BK27113" s="23"/>
    </row>
    <row r="27114" spans="34:63" ht="16.5" customHeight="1" x14ac:dyDescent="0.3">
      <c r="AH27114" s="1"/>
      <c r="AI27114" s="1"/>
      <c r="AJ27114" s="1"/>
      <c r="AK27114" s="1"/>
      <c r="AL27114" s="2"/>
      <c r="AM27114" s="2"/>
      <c r="AN27114" s="22"/>
      <c r="BK27114" s="23"/>
    </row>
    <row r="27115" spans="34:63" ht="16.5" customHeight="1" x14ac:dyDescent="0.3">
      <c r="AI27115" s="1"/>
      <c r="AJ27115" s="1"/>
      <c r="AK27115" s="1"/>
      <c r="AL27115" s="2"/>
      <c r="AM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K27117" s="1"/>
      <c r="AL27117" s="2"/>
      <c r="AN27117" s="22"/>
      <c r="BK27117" s="23"/>
    </row>
    <row r="27118" spans="34:63" ht="16.5" customHeight="1" x14ac:dyDescent="0.3">
      <c r="AH27118" s="1"/>
      <c r="AI27118" s="1"/>
      <c r="AK27118" s="1"/>
      <c r="AL27118" s="2"/>
      <c r="AN27118" s="22"/>
      <c r="BK27118" s="23"/>
    </row>
    <row r="27119" spans="34:63" ht="16.5" customHeight="1" x14ac:dyDescent="0.3">
      <c r="AH27119" s="1"/>
      <c r="AI27119" s="1"/>
      <c r="AK27119" s="1"/>
      <c r="AL27119" s="2"/>
      <c r="AN27119" s="22"/>
      <c r="BK27119" s="23"/>
    </row>
    <row r="27120" spans="34:63" ht="16.5" customHeight="1" x14ac:dyDescent="0.3">
      <c r="AH27120" s="1"/>
      <c r="AI27120" s="1"/>
      <c r="AJ27120" s="1"/>
      <c r="AK27120" s="1"/>
      <c r="AL27120" s="2"/>
      <c r="AM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J27123" s="1"/>
      <c r="AK27123" s="1"/>
      <c r="AL27123" s="2"/>
      <c r="AM27123" s="2"/>
      <c r="AN27123" s="22"/>
      <c r="BK27123" s="23"/>
    </row>
    <row r="27124" spans="34:63" ht="16.5" customHeight="1" x14ac:dyDescent="0.3">
      <c r="AI27124" s="1"/>
      <c r="AJ27124" s="1"/>
      <c r="AK27124" s="1"/>
      <c r="AL27124" s="2"/>
      <c r="AM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K27126" s="1"/>
      <c r="AL27126" s="2"/>
      <c r="AN27126" s="22"/>
      <c r="BK27126" s="23"/>
    </row>
    <row r="27127" spans="34:63" ht="16.5" customHeight="1" x14ac:dyDescent="0.3">
      <c r="AH27127" s="1"/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H27128" s="1"/>
      <c r="AI27128" s="1"/>
      <c r="AJ27128" s="1"/>
      <c r="AK27128" s="1"/>
      <c r="AL27128" s="2"/>
      <c r="AM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J27130" s="1"/>
      <c r="AK27130" s="1"/>
      <c r="AL27130" s="2"/>
      <c r="AM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K27133" s="1"/>
      <c r="AL27133" s="2"/>
      <c r="AN27133" s="22"/>
      <c r="BK27133" s="23"/>
    </row>
    <row r="27134" spans="34:63" ht="16.5" customHeight="1" x14ac:dyDescent="0.3">
      <c r="AH27134" s="1"/>
      <c r="AI27134" s="1"/>
      <c r="AK27134" s="1"/>
      <c r="AL27134" s="2"/>
      <c r="AN27134" s="22"/>
      <c r="BK27134" s="23"/>
    </row>
    <row r="27135" spans="34:63" ht="16.5" customHeight="1" x14ac:dyDescent="0.3">
      <c r="AH27135" s="1"/>
      <c r="AI27135" s="1"/>
      <c r="AK27135" s="1"/>
      <c r="AL27135" s="2"/>
      <c r="AN27135" s="22"/>
      <c r="BK27135" s="23"/>
    </row>
    <row r="27136" spans="34:63" ht="16.5" customHeight="1" x14ac:dyDescent="0.3">
      <c r="AI27136" s="1"/>
      <c r="AJ27136" s="1"/>
      <c r="AK27136" s="1"/>
      <c r="AL27136" s="2"/>
      <c r="AM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H27139" s="1"/>
      <c r="AI27139" s="1"/>
      <c r="AJ27139" s="1"/>
      <c r="AK27139" s="1"/>
      <c r="AL27139" s="2"/>
      <c r="AM27139" s="2"/>
      <c r="AN27139" s="22"/>
      <c r="BK27139" s="23"/>
    </row>
    <row r="27140" spans="34:63" ht="16.5" customHeight="1" x14ac:dyDescent="0.3">
      <c r="AH27140" s="1"/>
      <c r="AI27140" s="1"/>
      <c r="AK27140" s="1"/>
      <c r="AL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J27142" s="1"/>
      <c r="AK27142" s="1"/>
      <c r="AL27142" s="2"/>
      <c r="AM27142" s="2"/>
      <c r="AN27142" s="22"/>
      <c r="BK27142" s="23"/>
    </row>
    <row r="27143" spans="34:63" ht="16.5" customHeight="1" x14ac:dyDescent="0.3">
      <c r="AH27143" s="1"/>
      <c r="AI27143" s="1"/>
      <c r="AJ27143" s="1"/>
      <c r="AK27143" s="1"/>
      <c r="AL27143" s="2"/>
      <c r="AM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K27145" s="1"/>
      <c r="AL27145" s="2"/>
      <c r="AN27145" s="22"/>
      <c r="BK27145" s="23"/>
    </row>
    <row r="27146" spans="34:63" ht="16.5" customHeight="1" x14ac:dyDescent="0.3">
      <c r="AH27146" s="1"/>
      <c r="AI27146" s="1"/>
      <c r="AK27146" s="1"/>
      <c r="AL27146" s="2"/>
      <c r="AN27146" s="22"/>
      <c r="BK27146" s="23"/>
    </row>
    <row r="27147" spans="34:63" ht="16.5" customHeight="1" x14ac:dyDescent="0.3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K27151" s="1"/>
      <c r="AL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J27156" s="1"/>
      <c r="AK27156" s="1"/>
      <c r="AL27156" s="2"/>
      <c r="AM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J27159" s="1"/>
      <c r="AK27159" s="1"/>
      <c r="AL27159" s="2"/>
      <c r="AM27159" s="2"/>
      <c r="AN27159" s="22"/>
      <c r="BK27159" s="23"/>
    </row>
    <row r="27160" spans="34:63" ht="16.5" customHeight="1" x14ac:dyDescent="0.3">
      <c r="AH27160" s="1"/>
      <c r="AI27160" s="1"/>
      <c r="AK27160" s="1"/>
      <c r="AL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K27163" s="1"/>
      <c r="AL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J27167" s="1"/>
      <c r="AK27167" s="1"/>
      <c r="AL27167" s="2"/>
      <c r="AM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J27170" s="1"/>
      <c r="AK27170" s="1"/>
      <c r="AL27170" s="2"/>
      <c r="AM27170" s="2"/>
      <c r="AN27170" s="22"/>
      <c r="BK27170" s="23"/>
    </row>
    <row r="27171" spans="34:63" ht="16.5" customHeight="1" x14ac:dyDescent="0.3">
      <c r="AH27171" s="1"/>
      <c r="AI27171" s="1"/>
      <c r="AK27171" s="1"/>
      <c r="AL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J27173" s="1"/>
      <c r="AK27173" s="1"/>
      <c r="AL27173" s="2"/>
      <c r="AM27173" s="2"/>
      <c r="AN27173" s="22"/>
      <c r="BK27173" s="23"/>
    </row>
    <row r="27174" spans="34:63" ht="16.5" customHeight="1" x14ac:dyDescent="0.3">
      <c r="AH27174" s="1"/>
      <c r="AI27174" s="1"/>
      <c r="AJ27174" s="1"/>
      <c r="AK27174" s="1"/>
      <c r="AL27174" s="2"/>
      <c r="AM27174" s="2"/>
      <c r="AN27174" s="22"/>
      <c r="BK27174" s="23"/>
    </row>
    <row r="27175" spans="34:63" ht="16.5" customHeight="1" x14ac:dyDescent="0.3">
      <c r="AI27175" s="1"/>
      <c r="AJ27175" s="1"/>
      <c r="AK27175" s="1"/>
      <c r="AL27175" s="2"/>
      <c r="AM27175" s="2"/>
      <c r="AN27175" s="22"/>
      <c r="BK27175" s="23"/>
    </row>
    <row r="27176" spans="34:63" ht="16.5" customHeight="1" x14ac:dyDescent="0.3">
      <c r="AH27176" s="1"/>
      <c r="AI27176" s="1"/>
      <c r="AJ27176" s="1"/>
      <c r="AK27176" s="1"/>
      <c r="AL27176" s="2"/>
      <c r="AM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H27179" s="1"/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H27182" s="1"/>
      <c r="AI27182" s="1"/>
      <c r="AK27182" s="1"/>
      <c r="AL27182" s="2"/>
      <c r="AN27182" s="22"/>
      <c r="BK27182" s="23"/>
    </row>
    <row r="27183" spans="34:63" ht="16.5" customHeight="1" x14ac:dyDescent="0.3">
      <c r="AH27183" s="1"/>
      <c r="AI27183" s="1"/>
      <c r="AK27183" s="1"/>
      <c r="AL27183" s="2"/>
      <c r="AN27183" s="22"/>
      <c r="BK27183" s="23"/>
    </row>
    <row r="27184" spans="34:63" ht="16.5" customHeight="1" x14ac:dyDescent="0.3">
      <c r="AH27184" s="1"/>
      <c r="AI27184" s="1"/>
      <c r="AK27184" s="1"/>
      <c r="AL27184" s="2"/>
      <c r="AN27184" s="22"/>
      <c r="BK27184" s="23"/>
    </row>
    <row r="27185" spans="34:63" ht="16.5" customHeight="1" x14ac:dyDescent="0.3">
      <c r="AH27185" s="1"/>
      <c r="AI27185" s="1"/>
      <c r="AK27185" s="1"/>
      <c r="AL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J27188" s="1"/>
      <c r="AK27188" s="1"/>
      <c r="AL27188" s="2"/>
      <c r="AM27188" s="2"/>
      <c r="AN27188" s="22"/>
      <c r="BK27188" s="23"/>
    </row>
    <row r="27189" spans="34:63" ht="16.5" customHeight="1" x14ac:dyDescent="0.3">
      <c r="AH27189" s="1"/>
      <c r="AI27189" s="1"/>
      <c r="AJ27189" s="1"/>
      <c r="AK27189" s="1"/>
      <c r="AL27189" s="2"/>
      <c r="AM27189" s="2"/>
      <c r="AN27189" s="22"/>
      <c r="BK27189" s="23"/>
    </row>
    <row r="27190" spans="34:63" ht="16.5" customHeight="1" x14ac:dyDescent="0.3">
      <c r="AH27190" s="1"/>
      <c r="AI27190" s="1"/>
      <c r="AJ27190" s="1"/>
      <c r="AK27190" s="1"/>
      <c r="AL27190" s="2"/>
      <c r="AM27190" s="2"/>
      <c r="AN27190" s="22"/>
      <c r="BK27190" s="23"/>
    </row>
    <row r="27191" spans="34:63" ht="16.5" customHeight="1" x14ac:dyDescent="0.3">
      <c r="AH27191" s="1"/>
      <c r="AI27191" s="1"/>
      <c r="AJ27191" s="1"/>
      <c r="AK27191" s="1"/>
      <c r="AL27191" s="2"/>
      <c r="AM27191" s="2"/>
      <c r="AN27191" s="22"/>
      <c r="BK27191" s="23"/>
    </row>
    <row r="27192" spans="34:63" ht="16.5" customHeight="1" x14ac:dyDescent="0.3">
      <c r="AH27192" s="1"/>
      <c r="AI27192" s="1"/>
      <c r="AK27192" s="1"/>
      <c r="AL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J27196" s="1"/>
      <c r="AK27196" s="1"/>
      <c r="AL27196" s="2"/>
      <c r="AM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K27213" s="1"/>
      <c r="AL27213" s="2"/>
      <c r="AN27213" s="22"/>
      <c r="BK27213" s="23"/>
    </row>
    <row r="27214" spans="34:63" ht="16.5" customHeight="1" x14ac:dyDescent="0.3">
      <c r="AH27214" s="1"/>
      <c r="AI27214" s="1"/>
      <c r="AK27214" s="1"/>
      <c r="AL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 x14ac:dyDescent="0.3">
      <c r="AH27217" s="1"/>
      <c r="AI27217" s="1"/>
      <c r="AJ27217" s="1"/>
      <c r="AK27217" s="1"/>
      <c r="AL27217" s="2"/>
      <c r="AM27217" s="2"/>
      <c r="AN27217" s="22"/>
      <c r="BK27217" s="23"/>
    </row>
    <row r="27218" spans="34:63" ht="16.5" customHeight="1" x14ac:dyDescent="0.3">
      <c r="AH27218" s="1"/>
      <c r="AI27218" s="1"/>
      <c r="AJ27218" s="1"/>
      <c r="AK27218" s="1"/>
      <c r="AL27218" s="2"/>
      <c r="AM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K27223" s="1"/>
      <c r="AL27223" s="2"/>
      <c r="AN27223" s="22"/>
      <c r="BK27223" s="23"/>
    </row>
    <row r="27224" spans="34:63" ht="16.5" customHeight="1" x14ac:dyDescent="0.3">
      <c r="AH27224" s="1"/>
      <c r="AI27224" s="1"/>
      <c r="AK27224" s="1"/>
      <c r="AL27224" s="2"/>
      <c r="AN27224" s="22"/>
      <c r="BK27224" s="23"/>
    </row>
    <row r="27225" spans="34:63" ht="16.5" customHeight="1" x14ac:dyDescent="0.3">
      <c r="AH27225" s="1"/>
      <c r="AI27225" s="1"/>
      <c r="AK27225" s="1"/>
      <c r="AL27225" s="2"/>
      <c r="AN27225" s="22"/>
      <c r="BK27225" s="23"/>
    </row>
    <row r="27226" spans="34:63" ht="16.5" customHeight="1" x14ac:dyDescent="0.3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J27228" s="1"/>
      <c r="AK27228" s="1"/>
      <c r="AL27228" s="2"/>
      <c r="AM27228" s="2"/>
      <c r="AN27228" s="22"/>
      <c r="BK27228" s="23"/>
    </row>
    <row r="27229" spans="34:63" ht="16.5" customHeight="1" x14ac:dyDescent="0.3">
      <c r="AH27229" s="1"/>
      <c r="AI27229" s="1"/>
      <c r="AJ27229" s="1"/>
      <c r="AK27229" s="1"/>
      <c r="AL27229" s="2"/>
      <c r="AM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I27231" s="1"/>
      <c r="AJ27231" s="1"/>
      <c r="AK27231" s="1"/>
      <c r="AL27231" s="2"/>
      <c r="AM27231" s="2"/>
      <c r="AN27231" s="22"/>
      <c r="BK27231" s="23"/>
    </row>
    <row r="27232" spans="34:63" ht="16.5" customHeight="1" x14ac:dyDescent="0.3"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H27235" s="1"/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H27236" s="1"/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K27238" s="1"/>
      <c r="AL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J27242" s="1"/>
      <c r="AK27242" s="1"/>
      <c r="AL27242" s="2"/>
      <c r="AM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K27253" s="1"/>
      <c r="AL27253" s="2"/>
      <c r="AN27253" s="22"/>
      <c r="BK27253" s="23"/>
    </row>
    <row r="27254" spans="34:63" ht="16.5" customHeight="1" x14ac:dyDescent="0.3">
      <c r="AH27254" s="1"/>
      <c r="AI27254" s="1"/>
      <c r="AK27254" s="1"/>
      <c r="AL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K27256" s="1"/>
      <c r="AL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J27258" s="1"/>
      <c r="AK27258" s="1"/>
      <c r="AL27258" s="2"/>
      <c r="AM27258" s="2"/>
      <c r="AN27258" s="22"/>
      <c r="BK27258" s="23"/>
    </row>
    <row r="27259" spans="34:63" ht="16.5" customHeight="1" x14ac:dyDescent="0.3">
      <c r="AH27259" s="1"/>
      <c r="AI27259" s="1"/>
      <c r="AK27259" s="1"/>
      <c r="AL27259" s="2"/>
      <c r="AN27259" s="22"/>
      <c r="BK27259" s="23"/>
    </row>
    <row r="27260" spans="34:63" ht="16.5" customHeight="1" x14ac:dyDescent="0.3">
      <c r="AH27260" s="1"/>
      <c r="AI27260" s="1"/>
      <c r="AJ27260" s="1"/>
      <c r="AK27260" s="1"/>
      <c r="AL27260" s="2"/>
      <c r="AM27260" s="2"/>
      <c r="AN27260" s="22"/>
      <c r="BK27260" s="23"/>
    </row>
    <row r="27261" spans="34:63" ht="16.5" customHeight="1" x14ac:dyDescent="0.3">
      <c r="AH27261" s="1"/>
      <c r="AI27261" s="1"/>
      <c r="AJ27261" s="1"/>
      <c r="AK27261" s="1"/>
      <c r="AL27261" s="2"/>
      <c r="AM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I27263" s="1"/>
      <c r="AJ27263" s="1"/>
      <c r="AK27263" s="1"/>
      <c r="AL27263" s="2"/>
      <c r="AM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H27267" s="1"/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H27269" s="1"/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H27272" s="1"/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H27274" s="1"/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K27275" s="1"/>
      <c r="AL27275" s="2"/>
      <c r="AN27275" s="22"/>
      <c r="BK27275" s="23"/>
    </row>
    <row r="27276" spans="34:63" ht="16.5" customHeight="1" x14ac:dyDescent="0.3">
      <c r="AH27276" s="1"/>
      <c r="AI27276" s="1"/>
      <c r="AK27276" s="1"/>
      <c r="AL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 x14ac:dyDescent="0.3">
      <c r="AH27279" s="1"/>
      <c r="AI27279" s="1"/>
      <c r="AJ27279" s="1"/>
      <c r="AK27279" s="1"/>
      <c r="AL27279" s="2"/>
      <c r="AM27279" s="2"/>
      <c r="AN27279" s="22"/>
      <c r="BK27279" s="23"/>
    </row>
    <row r="27280" spans="34:63" ht="16.5" customHeight="1" x14ac:dyDescent="0.3">
      <c r="AH27280" s="1"/>
      <c r="AI27280" s="1"/>
      <c r="AK27280" s="1"/>
      <c r="AL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H27284" s="1"/>
      <c r="AI27284" s="1"/>
      <c r="AJ27284" s="1"/>
      <c r="AK27284" s="1"/>
      <c r="AL27284" s="2"/>
      <c r="AM27284" s="2"/>
      <c r="AN27284" s="22"/>
      <c r="BK27284" s="23"/>
    </row>
    <row r="27285" spans="34:63" ht="16.5" customHeight="1" x14ac:dyDescent="0.3">
      <c r="AH27285" s="1"/>
      <c r="AI27285" s="1"/>
      <c r="AK27285" s="1"/>
      <c r="AL27285" s="2"/>
      <c r="AN27285" s="22"/>
      <c r="BK27285" s="23"/>
    </row>
    <row r="27286" spans="34:63" ht="16.5" customHeight="1" x14ac:dyDescent="0.3">
      <c r="AH27286" s="1"/>
      <c r="AI27286" s="1"/>
      <c r="AK27286" s="1"/>
      <c r="AL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K27288" s="1"/>
      <c r="AL27288" s="2"/>
      <c r="AN27288" s="22"/>
      <c r="BK27288" s="23"/>
    </row>
    <row r="27289" spans="34:63" ht="16.5" customHeight="1" x14ac:dyDescent="0.3">
      <c r="AH27289" s="1"/>
      <c r="AI27289" s="1"/>
      <c r="AJ27289" s="1"/>
      <c r="AK27289" s="1"/>
      <c r="AL27289" s="2"/>
      <c r="AM27289" s="2"/>
      <c r="AN27289" s="22"/>
      <c r="BK27289" s="23"/>
    </row>
    <row r="27290" spans="34:63" ht="16.5" customHeight="1" x14ac:dyDescent="0.3">
      <c r="AH27290" s="1"/>
      <c r="AI27290" s="1"/>
      <c r="AJ27290" s="1"/>
      <c r="AK27290" s="1"/>
      <c r="AL27290" s="2"/>
      <c r="AM27290" s="2"/>
      <c r="AN27290" s="22"/>
      <c r="BK27290" s="23"/>
    </row>
    <row r="27291" spans="34:63" ht="16.5" customHeight="1" x14ac:dyDescent="0.3">
      <c r="AH27291" s="1"/>
      <c r="AI27291" s="1"/>
      <c r="AK27291" s="1"/>
      <c r="AL27291" s="2"/>
      <c r="AN27291" s="22"/>
      <c r="BK27291" s="23"/>
    </row>
    <row r="27292" spans="34:63" ht="16.5" customHeight="1" x14ac:dyDescent="0.3">
      <c r="AH27292" s="1"/>
      <c r="AI27292" s="1"/>
      <c r="AJ27292" s="1"/>
      <c r="AK27292" s="1"/>
      <c r="AL27292" s="2"/>
      <c r="AM27292" s="2"/>
      <c r="AN27292" s="22"/>
      <c r="BK27292" s="23"/>
    </row>
    <row r="27293" spans="34:63" ht="16.5" customHeight="1" x14ac:dyDescent="0.3">
      <c r="AH27293" s="1"/>
      <c r="AI27293" s="1"/>
      <c r="AK27293" s="1"/>
      <c r="AL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J27295" s="1"/>
      <c r="AK27295" s="1"/>
      <c r="AL27295" s="2"/>
      <c r="AM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J27297" s="1"/>
      <c r="AK27297" s="1"/>
      <c r="AL27297" s="2"/>
      <c r="AM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I27304" s="1"/>
      <c r="AK27304" s="1"/>
      <c r="AL27304" s="2"/>
      <c r="AN27304" s="22"/>
      <c r="BK27304" s="23"/>
    </row>
    <row r="27305" spans="34:63" ht="16.5" customHeight="1" x14ac:dyDescent="0.3">
      <c r="AH27305" s="1"/>
      <c r="AI27305" s="1"/>
      <c r="AK27305" s="1"/>
      <c r="AL27305" s="2"/>
      <c r="AN27305" s="22"/>
      <c r="BK27305" s="23"/>
    </row>
    <row r="27306" spans="34:63" ht="16.5" customHeight="1" x14ac:dyDescent="0.3">
      <c r="AI27306" s="1"/>
      <c r="AK27306" s="1"/>
      <c r="AL27306" s="2"/>
      <c r="AN27306" s="22"/>
      <c r="BK27306" s="23"/>
    </row>
    <row r="27307" spans="34:63" ht="16.5" customHeight="1" x14ac:dyDescent="0.3">
      <c r="AH27307" s="1"/>
      <c r="AI27307" s="1"/>
      <c r="AK27307" s="1"/>
      <c r="AL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H27310" s="1"/>
      <c r="AI27310" s="1"/>
      <c r="AJ27310" s="1"/>
      <c r="AK27310" s="1"/>
      <c r="AL27310" s="2"/>
      <c r="AM27310" s="2"/>
      <c r="AN27310" s="22"/>
      <c r="BK27310" s="23"/>
    </row>
    <row r="27311" spans="34:63" ht="16.5" customHeight="1" x14ac:dyDescent="0.3">
      <c r="AI27311" s="1"/>
      <c r="AK27311" s="1"/>
      <c r="AL27311" s="2"/>
      <c r="AN27311" s="22"/>
      <c r="BK27311" s="23"/>
    </row>
    <row r="27312" spans="34:63" ht="16.5" customHeight="1" x14ac:dyDescent="0.3">
      <c r="AH27312" s="1"/>
      <c r="AI27312" s="1"/>
      <c r="AK27312" s="1"/>
      <c r="AL27312" s="2"/>
      <c r="AN27312" s="22"/>
      <c r="BK27312" s="23"/>
    </row>
    <row r="27313" spans="34:63" ht="16.5" customHeight="1" x14ac:dyDescent="0.3"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K27314" s="1"/>
      <c r="AL27314" s="2"/>
      <c r="AN27314" s="22"/>
      <c r="BK27314" s="23"/>
    </row>
    <row r="27315" spans="34:63" ht="16.5" customHeight="1" x14ac:dyDescent="0.3">
      <c r="AH27315" s="1"/>
      <c r="AI27315" s="1"/>
      <c r="AJ27315" s="1"/>
      <c r="AK27315" s="1"/>
      <c r="AL27315" s="2"/>
      <c r="AM27315" s="2"/>
      <c r="AN27315" s="22"/>
      <c r="BK27315" s="23"/>
    </row>
    <row r="27316" spans="34:63" ht="16.5" customHeight="1" x14ac:dyDescent="0.3">
      <c r="AH27316" s="1"/>
      <c r="AI27316" s="1"/>
      <c r="AJ27316" s="1"/>
      <c r="AK27316" s="1"/>
      <c r="AL27316" s="2"/>
      <c r="AM27316" s="2"/>
      <c r="AN27316" s="22"/>
      <c r="BK27316" s="23"/>
    </row>
    <row r="27317" spans="34:63" ht="16.5" customHeight="1" x14ac:dyDescent="0.3"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K27318" s="1"/>
      <c r="AL27318" s="2"/>
      <c r="AN27318" s="22"/>
      <c r="BK27318" s="23"/>
    </row>
    <row r="27319" spans="34:63" ht="16.5" customHeight="1" x14ac:dyDescent="0.3">
      <c r="AI27319" s="1"/>
      <c r="AK27319" s="1"/>
      <c r="AL27319" s="2"/>
      <c r="AN27319" s="22"/>
      <c r="BK27319" s="23"/>
    </row>
    <row r="27320" spans="34:63" ht="16.5" customHeight="1" x14ac:dyDescent="0.3">
      <c r="AH27320" s="1"/>
      <c r="AI27320" s="1"/>
      <c r="AK27320" s="1"/>
      <c r="AL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H27323" s="1"/>
      <c r="AI27323" s="1"/>
      <c r="AJ27323" s="1"/>
      <c r="AK27323" s="1"/>
      <c r="AL27323" s="2"/>
      <c r="AM27323" s="2"/>
      <c r="AN27323" s="22"/>
      <c r="BK27323" s="23"/>
    </row>
    <row r="27324" spans="34:63" ht="16.5" customHeight="1" x14ac:dyDescent="0.3">
      <c r="AI27324" s="1"/>
      <c r="AK27324" s="1"/>
      <c r="AL27324" s="2"/>
      <c r="AN27324" s="22"/>
      <c r="BK27324" s="23"/>
    </row>
    <row r="27325" spans="34:63" ht="16.5" customHeight="1" x14ac:dyDescent="0.3">
      <c r="AH27325" s="1"/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J27326" s="1"/>
      <c r="AK27326" s="1"/>
      <c r="AL27326" s="2"/>
      <c r="AM27326" s="2"/>
      <c r="AN27326" s="22"/>
      <c r="BK27326" s="23"/>
    </row>
    <row r="27327" spans="34:63" ht="16.5" customHeight="1" x14ac:dyDescent="0.3">
      <c r="AI27327" s="1"/>
      <c r="AK27327" s="1"/>
      <c r="AL27327" s="2"/>
      <c r="AN27327" s="22"/>
      <c r="BK27327" s="23"/>
    </row>
    <row r="27328" spans="34:63" ht="16.5" customHeight="1" x14ac:dyDescent="0.3">
      <c r="AH27328" s="1"/>
      <c r="AI27328" s="1"/>
      <c r="AK27328" s="1"/>
      <c r="AL27328" s="2"/>
      <c r="AN27328" s="22"/>
      <c r="BK27328" s="23"/>
    </row>
    <row r="27329" spans="34:63" ht="16.5" customHeight="1" x14ac:dyDescent="0.3"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K27330" s="1"/>
      <c r="AL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I27332" s="1"/>
      <c r="AK27332" s="1"/>
      <c r="AL27332" s="2"/>
      <c r="AN27332" s="22"/>
      <c r="BK27332" s="23"/>
    </row>
    <row r="27333" spans="34:63" ht="16.5" customHeight="1" x14ac:dyDescent="0.3">
      <c r="AH27333" s="1"/>
      <c r="AI27333" s="1"/>
      <c r="AJ27333" s="1"/>
      <c r="AK27333" s="1"/>
      <c r="AL27333" s="2"/>
      <c r="AM27333" s="2"/>
      <c r="AN27333" s="22"/>
      <c r="BK27333" s="23"/>
    </row>
    <row r="27334" spans="34:63" ht="16.5" customHeight="1" x14ac:dyDescent="0.3">
      <c r="AI27334" s="1"/>
      <c r="AJ27334" s="1"/>
      <c r="AK27334" s="1"/>
      <c r="AL27334" s="2"/>
      <c r="AM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H27336" s="1"/>
      <c r="AI27336" s="1"/>
      <c r="AK27336" s="1"/>
      <c r="AL27336" s="2"/>
      <c r="AN27336" s="22"/>
      <c r="BK27336" s="23"/>
    </row>
    <row r="27337" spans="34:63" ht="16.5" customHeight="1" x14ac:dyDescent="0.3">
      <c r="AH27337" s="1"/>
      <c r="AI27337" s="1"/>
      <c r="AJ27337" s="1"/>
      <c r="AK27337" s="1"/>
      <c r="AL27337" s="2"/>
      <c r="AM27337" s="2"/>
      <c r="AN27337" s="22"/>
      <c r="BK27337" s="23"/>
    </row>
    <row r="27339" spans="34:63" ht="16.5" customHeight="1" x14ac:dyDescent="0.3"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K27340" s="1"/>
      <c r="AL27340" s="2"/>
      <c r="AN27340" s="22"/>
      <c r="BK27340" s="23"/>
    </row>
    <row r="27341" spans="34:63" ht="16.5" customHeight="1" x14ac:dyDescent="0.3">
      <c r="AH27341" s="1"/>
      <c r="AI27341" s="1"/>
      <c r="AJ27341" s="1"/>
      <c r="AK27341" s="1"/>
      <c r="AL27341" s="2"/>
      <c r="AM27341" s="2"/>
      <c r="AN27341" s="22"/>
      <c r="BK27341" s="23"/>
    </row>
    <row r="27342" spans="34:63" ht="16.5" customHeight="1" x14ac:dyDescent="0.3">
      <c r="AI27342" s="1"/>
      <c r="AK27342" s="1"/>
      <c r="AL27342" s="2"/>
      <c r="AN27342" s="22"/>
      <c r="BK27342" s="23"/>
    </row>
    <row r="27343" spans="34:63" ht="16.5" customHeight="1" x14ac:dyDescent="0.3">
      <c r="AH27343" s="1"/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J27344" s="1"/>
      <c r="AK27344" s="1"/>
      <c r="AL27344" s="2"/>
      <c r="AM27344" s="2"/>
      <c r="AN27344" s="22"/>
      <c r="BK27344" s="23"/>
    </row>
    <row r="27345" spans="34:63" ht="16.5" customHeight="1" x14ac:dyDescent="0.3">
      <c r="AH27345" s="1"/>
      <c r="AI27345" s="1"/>
      <c r="AK27345" s="1"/>
      <c r="AL27345" s="2"/>
      <c r="AN27345" s="22"/>
      <c r="BK27345" s="23"/>
    </row>
    <row r="27346" spans="34:63" ht="16.5" customHeight="1" x14ac:dyDescent="0.3"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J27347" s="1"/>
      <c r="AK27347" s="1"/>
      <c r="AL27347" s="2"/>
      <c r="AM27347" s="2"/>
      <c r="AN27347" s="22"/>
      <c r="BK27347" s="23"/>
    </row>
    <row r="27348" spans="34:63" ht="16.5" customHeight="1" x14ac:dyDescent="0.3">
      <c r="AH27348" s="1"/>
      <c r="AI27348" s="1"/>
      <c r="AJ27348" s="1"/>
      <c r="AK27348" s="1"/>
      <c r="AL27348" s="2"/>
      <c r="AM27348" s="2"/>
      <c r="AN27348" s="22"/>
      <c r="BK27348" s="23"/>
    </row>
    <row r="27349" spans="34:63" ht="16.5" customHeight="1" x14ac:dyDescent="0.3">
      <c r="AH27349" s="1"/>
      <c r="AI27349" s="1"/>
      <c r="AJ27349" s="1"/>
      <c r="AK27349" s="1"/>
      <c r="AL27349" s="2"/>
      <c r="AM27349" s="2"/>
      <c r="AN27349" s="22"/>
      <c r="BK27349" s="23"/>
    </row>
    <row r="27350" spans="34:63" ht="16.5" customHeight="1" x14ac:dyDescent="0.3">
      <c r="AH27350" s="1"/>
      <c r="AI27350" s="1"/>
      <c r="AJ27350" s="1"/>
      <c r="AK27350" s="1"/>
      <c r="AL27350" s="2"/>
      <c r="AM27350" s="2"/>
      <c r="AN27350" s="22"/>
      <c r="BK27350" s="23"/>
    </row>
    <row r="27351" spans="34:63" ht="16.5" customHeight="1" x14ac:dyDescent="0.3"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I27352" s="1"/>
      <c r="AK27352" s="1"/>
      <c r="AL27352" s="2"/>
      <c r="AN27352" s="22"/>
      <c r="BK27352" s="23"/>
    </row>
    <row r="27353" spans="34:63" ht="16.5" customHeight="1" x14ac:dyDescent="0.3">
      <c r="AH27353" s="1"/>
      <c r="AI27353" s="1"/>
      <c r="AK27353" s="1"/>
      <c r="AL27353" s="2"/>
      <c r="AN27353" s="22"/>
      <c r="BK27353" s="23"/>
    </row>
    <row r="27354" spans="34:63" ht="16.5" customHeight="1" x14ac:dyDescent="0.3">
      <c r="AI27354" s="1"/>
      <c r="AK27354" s="1"/>
      <c r="AL27354" s="2"/>
      <c r="AN27354" s="22"/>
      <c r="BK27354" s="23"/>
    </row>
    <row r="27355" spans="34:63" ht="16.5" customHeight="1" x14ac:dyDescent="0.3">
      <c r="AH27355" s="1"/>
      <c r="AI27355" s="1"/>
      <c r="AK27355" s="1"/>
      <c r="AL27355" s="2"/>
      <c r="AN27355" s="22"/>
      <c r="BK27355" s="23"/>
    </row>
    <row r="27356" spans="34:63" ht="16.5" customHeight="1" x14ac:dyDescent="0.3">
      <c r="AH27356" s="1"/>
      <c r="AI27356" s="1"/>
      <c r="AJ27356" s="1"/>
      <c r="AK27356" s="1"/>
      <c r="AL27356" s="2"/>
      <c r="AM27356" s="2"/>
      <c r="AN27356" s="22"/>
      <c r="BK27356" s="23"/>
    </row>
    <row r="27357" spans="34:63" ht="16.5" customHeight="1" x14ac:dyDescent="0.3">
      <c r="AI27357" s="1"/>
      <c r="AK27357" s="1"/>
      <c r="AL27357" s="2"/>
      <c r="AN27357" s="22"/>
      <c r="BK27357" s="23"/>
    </row>
    <row r="27358" spans="34:63" ht="16.5" customHeight="1" x14ac:dyDescent="0.3">
      <c r="AH27358" s="1"/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J27359" s="1"/>
      <c r="AK27359" s="1"/>
      <c r="AL27359" s="2"/>
      <c r="AM27359" s="2"/>
      <c r="AN27359" s="22"/>
      <c r="BK27359" s="23"/>
    </row>
    <row r="27360" spans="34:63" ht="16.5" customHeight="1" x14ac:dyDescent="0.3">
      <c r="AH27360" s="1"/>
      <c r="AI27360" s="1"/>
      <c r="AJ27360" s="1"/>
      <c r="AK27360" s="1"/>
      <c r="AL27360" s="2"/>
      <c r="AM27360" s="2"/>
      <c r="AN27360" s="22"/>
      <c r="BK27360" s="23"/>
    </row>
    <row r="27361" spans="34:63" ht="16.5" customHeight="1" x14ac:dyDescent="0.3">
      <c r="AI27361" s="1"/>
      <c r="AJ27361" s="1"/>
      <c r="AK27361" s="1"/>
      <c r="AL27361" s="2"/>
      <c r="AM27361" s="2"/>
      <c r="AN27361" s="22"/>
      <c r="BK27361" s="23"/>
    </row>
    <row r="27362" spans="34:63" ht="16.5" customHeight="1" x14ac:dyDescent="0.3">
      <c r="AI27362" s="1"/>
      <c r="AJ27362" s="1"/>
      <c r="AK27362" s="1"/>
      <c r="AL27362" s="2"/>
      <c r="AM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H27365" s="1"/>
      <c r="AI27365" s="1"/>
      <c r="AJ27365" s="1"/>
      <c r="AK27365" s="1"/>
      <c r="AL27365" s="2"/>
      <c r="AM27365" s="2"/>
      <c r="AN27365" s="22"/>
      <c r="BK27365" s="23"/>
    </row>
    <row r="27369" spans="34:63" ht="16.5" customHeight="1" x14ac:dyDescent="0.3">
      <c r="AI27369" s="1"/>
      <c r="AK27369" s="1"/>
      <c r="AL27369" s="2"/>
      <c r="AN27369" s="22"/>
      <c r="BK27369" s="23"/>
    </row>
    <row r="27370" spans="34:63" ht="16.5" customHeight="1" x14ac:dyDescent="0.3">
      <c r="AH27370" s="1"/>
      <c r="AI27370" s="1"/>
      <c r="AK27370" s="1"/>
      <c r="AL27370" s="2"/>
      <c r="AN27370" s="22"/>
      <c r="BK27370" s="23"/>
    </row>
    <row r="27371" spans="34:63" ht="16.5" customHeight="1" x14ac:dyDescent="0.3">
      <c r="AI27371" s="1"/>
      <c r="AJ27371" s="1"/>
      <c r="AK27371" s="1"/>
      <c r="AL27371" s="2"/>
      <c r="AM27371" s="2"/>
      <c r="AN27371" s="22"/>
      <c r="BK27371" s="23"/>
    </row>
    <row r="27372" spans="34:63" ht="16.5" customHeight="1" x14ac:dyDescent="0.3">
      <c r="AI27372" s="1"/>
      <c r="AK27372" s="1"/>
      <c r="AL27372" s="2"/>
      <c r="AN27372" s="22"/>
      <c r="BK27372" s="23"/>
    </row>
    <row r="27373" spans="34:63" ht="16.5" customHeight="1" x14ac:dyDescent="0.3">
      <c r="AI27373" s="1"/>
      <c r="AK27373" s="1"/>
      <c r="AL27373" s="2"/>
      <c r="AN27373" s="22"/>
      <c r="BK27373" s="23"/>
    </row>
    <row r="27374" spans="34:63" ht="16.5" customHeight="1" x14ac:dyDescent="0.3">
      <c r="AI27374" s="1"/>
      <c r="AK27374" s="1"/>
      <c r="AL27374" s="2"/>
      <c r="AN27374" s="22"/>
      <c r="BK27374" s="23"/>
    </row>
    <row r="27375" spans="34:63" ht="16.5" customHeight="1" x14ac:dyDescent="0.3">
      <c r="AH27375" s="1"/>
      <c r="AI27375" s="1"/>
      <c r="AK27375" s="1"/>
      <c r="AL27375" s="2"/>
      <c r="AN27375" s="22"/>
      <c r="BK27375" s="23"/>
    </row>
    <row r="27376" spans="34:63" ht="16.5" customHeight="1" x14ac:dyDescent="0.3">
      <c r="AH27376" s="1"/>
      <c r="AI27376" s="1"/>
      <c r="AJ27376" s="1"/>
      <c r="AK27376" s="1"/>
      <c r="AL27376" s="2"/>
      <c r="AM27376" s="2"/>
      <c r="AN27376" s="22"/>
      <c r="BK27376" s="23"/>
    </row>
    <row r="27377" spans="34:63" ht="16.5" customHeight="1" x14ac:dyDescent="0.3">
      <c r="AI27377" s="1"/>
      <c r="AJ27377" s="1"/>
      <c r="AK27377" s="1"/>
      <c r="AL27377" s="2"/>
      <c r="AM27377" s="2"/>
      <c r="AN27377" s="22"/>
      <c r="BK27377" s="23"/>
    </row>
    <row r="27378" spans="34:63" ht="16.5" customHeight="1" x14ac:dyDescent="0.3">
      <c r="AI27378" s="1"/>
      <c r="AJ27378" s="1"/>
      <c r="AK27378" s="1"/>
      <c r="AL27378" s="2"/>
      <c r="AM27378" s="2"/>
      <c r="AN27378" s="22"/>
      <c r="BK27378" s="23"/>
    </row>
    <row r="27379" spans="34:63" ht="16.5" customHeight="1" x14ac:dyDescent="0.3">
      <c r="AI27379" s="1"/>
      <c r="AJ27379" s="1"/>
      <c r="AK27379" s="1"/>
      <c r="AL27379" s="2"/>
      <c r="AM27379" s="2"/>
      <c r="AN27379" s="22"/>
      <c r="BK27379" s="23"/>
    </row>
    <row r="27380" spans="34:63" ht="16.5" customHeight="1" x14ac:dyDescent="0.3">
      <c r="AH27380" s="1"/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H27381" s="1"/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K27382" s="1"/>
      <c r="AL27382" s="2"/>
      <c r="AN27382" s="22"/>
      <c r="BK27382" s="23"/>
    </row>
    <row r="27383" spans="34:63" ht="16.5" customHeight="1" x14ac:dyDescent="0.3">
      <c r="AH27383" s="1"/>
      <c r="AI27383" s="1"/>
      <c r="AK27383" s="1"/>
      <c r="AL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 x14ac:dyDescent="0.3">
      <c r="AI27386" s="1"/>
      <c r="AJ27386" s="1"/>
      <c r="AK27386" s="1"/>
      <c r="AL27386" s="2"/>
      <c r="AM27386" s="2"/>
      <c r="AN27386" s="22"/>
      <c r="BK27386" s="23"/>
    </row>
    <row r="27387" spans="34:63" ht="16.5" customHeight="1" x14ac:dyDescent="0.3">
      <c r="AH27387" s="1"/>
      <c r="AI27387" s="1"/>
      <c r="AJ27387" s="1"/>
      <c r="AK27387" s="1"/>
      <c r="AL27387" s="2"/>
      <c r="AM27387" s="2"/>
      <c r="AN27387" s="22"/>
      <c r="BK27387" s="23"/>
    </row>
    <row r="27388" spans="34:63" ht="16.5" customHeight="1" x14ac:dyDescent="0.3">
      <c r="AH27388" s="1"/>
      <c r="AI27388" s="1"/>
      <c r="AK27388" s="1"/>
      <c r="AL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H27390" s="1"/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J27392" s="1"/>
      <c r="AK27392" s="1"/>
      <c r="AL27392" s="2"/>
      <c r="AM27392" s="2"/>
      <c r="AN27392" s="22"/>
      <c r="BK27392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 x14ac:dyDescent="0.3">
      <c r="AH27396" s="1"/>
      <c r="AI27396" s="1"/>
      <c r="AJ27396" s="1"/>
      <c r="AK27396" s="1"/>
      <c r="AL27396" s="2"/>
      <c r="AM27396" s="2"/>
      <c r="AN27396" s="22"/>
      <c r="BK27396" s="23"/>
    </row>
    <row r="27397" spans="34:63" ht="16.5" customHeight="1" x14ac:dyDescent="0.3">
      <c r="AI27397" s="1"/>
      <c r="AK27397" s="1"/>
      <c r="AL27397" s="2"/>
      <c r="AN27397" s="22"/>
      <c r="BK27397" s="23"/>
    </row>
    <row r="27398" spans="34:63" ht="16.5" customHeight="1" x14ac:dyDescent="0.3">
      <c r="AH27398" s="1"/>
      <c r="AI27398" s="1"/>
      <c r="AK27398" s="1"/>
      <c r="AL27398" s="2"/>
      <c r="AN27398" s="22"/>
      <c r="BK27398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I27400" s="1"/>
      <c r="AK27400" s="1"/>
      <c r="AL27400" s="2"/>
      <c r="AN27400" s="22"/>
      <c r="BK27400" s="23"/>
    </row>
    <row r="27401" spans="34:63" ht="16.5" customHeight="1" x14ac:dyDescent="0.3">
      <c r="AH27401" s="1"/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J27402" s="1"/>
      <c r="AK27402" s="1"/>
      <c r="AL27402" s="2"/>
      <c r="AM27402" s="2"/>
      <c r="AN27402" s="22"/>
      <c r="BK27402" s="23"/>
    </row>
    <row r="27403" spans="34:63" ht="16.5" customHeight="1" x14ac:dyDescent="0.3">
      <c r="AH27403" s="1"/>
      <c r="AI27403" s="1"/>
      <c r="AJ27403" s="1"/>
      <c r="AK27403" s="1"/>
      <c r="AL27403" s="2"/>
      <c r="AM27403" s="2"/>
      <c r="AN27403" s="22"/>
      <c r="BK27403" s="23"/>
    </row>
    <row r="27404" spans="34:63" ht="16.5" customHeight="1" x14ac:dyDescent="0.3">
      <c r="AH27404" s="1"/>
      <c r="AI27404" s="1"/>
      <c r="AJ27404" s="1"/>
      <c r="AK27404" s="1"/>
      <c r="AL27404" s="2"/>
      <c r="AM27404" s="2"/>
      <c r="AN27404" s="22"/>
      <c r="BK27404" s="23"/>
    </row>
    <row r="27408" spans="34:63" ht="16.5" customHeight="1" x14ac:dyDescent="0.3">
      <c r="AI27408" s="1"/>
      <c r="AK27408" s="1"/>
      <c r="AL27408" s="2"/>
      <c r="AN27408" s="22"/>
      <c r="BK27408" s="23"/>
    </row>
    <row r="27409" spans="34:63" ht="16.5" customHeight="1" x14ac:dyDescent="0.3">
      <c r="AH27409" s="1"/>
      <c r="AI27409" s="1"/>
      <c r="AK27409" s="1"/>
      <c r="AL27409" s="2"/>
      <c r="AN27409" s="22"/>
      <c r="BK27409" s="23"/>
    </row>
    <row r="27410" spans="34:63" ht="16.5" customHeight="1" x14ac:dyDescent="0.3">
      <c r="AH27410" s="1"/>
      <c r="AI27410" s="1"/>
      <c r="AJ27410" s="1"/>
      <c r="AK27410" s="1"/>
      <c r="AL27410" s="2"/>
      <c r="AM27410" s="2"/>
      <c r="AN27410" s="22"/>
      <c r="BK27410" s="23"/>
    </row>
    <row r="27411" spans="34:63" ht="16.5" customHeight="1" x14ac:dyDescent="0.3">
      <c r="AH27411" s="1"/>
      <c r="AI27411" s="1"/>
      <c r="AK27411" s="1"/>
      <c r="AL27411" s="2"/>
      <c r="AN27411" s="22"/>
      <c r="BK27411" s="23"/>
    </row>
    <row r="27412" spans="34:63" ht="16.5" customHeight="1" x14ac:dyDescent="0.3"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H27414" s="1"/>
      <c r="AI27414" s="1"/>
      <c r="AJ27414" s="1"/>
      <c r="AK27414" s="1"/>
      <c r="AL27414" s="2"/>
      <c r="AM27414" s="2"/>
      <c r="AN27414" s="22"/>
      <c r="BK27414" s="23"/>
    </row>
    <row r="27415" spans="34:63" ht="16.5" customHeight="1" x14ac:dyDescent="0.3">
      <c r="AI27415" s="1"/>
      <c r="AK27415" s="1"/>
      <c r="AL27415" s="2"/>
      <c r="AN27415" s="22"/>
      <c r="BK27415" s="23"/>
    </row>
    <row r="27416" spans="34:63" ht="16.5" customHeight="1" x14ac:dyDescent="0.3">
      <c r="AH27416" s="1"/>
      <c r="AI27416" s="1"/>
      <c r="AK27416" s="1"/>
      <c r="AL27416" s="2"/>
      <c r="AN27416" s="22"/>
      <c r="BK27416" s="23"/>
    </row>
    <row r="27417" spans="34:63" ht="16.5" customHeight="1" x14ac:dyDescent="0.3">
      <c r="AI27417" s="1"/>
      <c r="AJ27417" s="1"/>
      <c r="AK27417" s="1"/>
      <c r="AL27417" s="2"/>
      <c r="AM27417" s="2"/>
      <c r="AN27417" s="22"/>
      <c r="BK27417" s="23"/>
    </row>
    <row r="27418" spans="34:63" ht="16.5" customHeight="1" x14ac:dyDescent="0.3">
      <c r="AH27418" s="1"/>
      <c r="AI27418" s="1"/>
      <c r="AJ27418" s="1"/>
      <c r="AK27418" s="1"/>
      <c r="AL27418" s="2"/>
      <c r="AM27418" s="2"/>
      <c r="AN27418" s="22"/>
      <c r="BK27418" s="23"/>
    </row>
    <row r="27419" spans="34:63" ht="16.5" customHeight="1" x14ac:dyDescent="0.3">
      <c r="AI27419" s="1"/>
      <c r="AK27419" s="1"/>
      <c r="AL27419" s="2"/>
      <c r="AN27419" s="22"/>
      <c r="BK27419" s="23"/>
    </row>
    <row r="27420" spans="34:63" ht="16.5" customHeight="1" x14ac:dyDescent="0.3">
      <c r="AH27420" s="1"/>
      <c r="AI27420" s="1"/>
      <c r="AK27420" s="1"/>
      <c r="AL27420" s="2"/>
      <c r="AN27420" s="22"/>
      <c r="BK27420" s="23"/>
    </row>
    <row r="27421" spans="34:63" ht="16.5" customHeight="1" x14ac:dyDescent="0.3"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I27422" s="1"/>
      <c r="AK27422" s="1"/>
      <c r="AL27422" s="2"/>
      <c r="AN27422" s="22"/>
      <c r="BK27422" s="23"/>
    </row>
    <row r="27423" spans="34:63" ht="16.5" customHeight="1" x14ac:dyDescent="0.3">
      <c r="AH27423" s="1"/>
      <c r="AI27423" s="1"/>
      <c r="AK27423" s="1"/>
      <c r="AL27423" s="2"/>
      <c r="AN27423" s="22"/>
      <c r="BK27423" s="23"/>
    </row>
    <row r="27426" spans="28:63" ht="16.5" customHeight="1" x14ac:dyDescent="0.3">
      <c r="AB27426" s="1"/>
      <c r="AH27426" s="1"/>
      <c r="AI27426" s="1"/>
      <c r="AJ27426" s="1"/>
      <c r="AK27426" s="1"/>
      <c r="AL27426" s="2"/>
      <c r="AM27426" s="2"/>
      <c r="AN27426" s="22"/>
      <c r="AW27426" s="25"/>
      <c r="AX27426" s="2"/>
      <c r="BK27426" s="23"/>
    </row>
    <row r="27427" spans="28:63" ht="16.5" customHeight="1" x14ac:dyDescent="0.3">
      <c r="AB27427" s="1"/>
      <c r="AH27427" s="1"/>
      <c r="AI27427" s="1"/>
      <c r="AJ27427" s="1"/>
      <c r="AK27427" s="1"/>
      <c r="AL27427" s="2"/>
      <c r="AM27427" s="2"/>
      <c r="AN27427" s="22"/>
      <c r="AW27427" s="25"/>
      <c r="AX27427" s="3"/>
      <c r="BK27427" s="23"/>
    </row>
    <row r="27428" spans="28:63" ht="16.5" customHeight="1" x14ac:dyDescent="0.3">
      <c r="AB27428" s="1"/>
      <c r="AH27428" s="1"/>
      <c r="AI27428" s="1"/>
      <c r="AJ27428" s="1"/>
      <c r="AK27428" s="1"/>
      <c r="AL27428" s="2"/>
      <c r="AM27428" s="2"/>
      <c r="AN27428" s="22"/>
      <c r="AW27428" s="25"/>
      <c r="AX27428" s="3"/>
      <c r="BK27428" s="23"/>
    </row>
    <row r="27429" spans="28:63" ht="16.5" customHeight="1" x14ac:dyDescent="0.3">
      <c r="AB27429" s="1"/>
      <c r="AH27429" s="1"/>
      <c r="AI27429" s="1"/>
      <c r="AJ27429" s="1"/>
      <c r="AK27429" s="1"/>
      <c r="AL27429" s="2"/>
      <c r="AM27429" s="2"/>
      <c r="AN27429" s="22"/>
      <c r="AW27429" s="25"/>
      <c r="AX27429" s="3"/>
      <c r="BK27429" s="23"/>
    </row>
    <row r="27430" spans="28:63" ht="16.5" customHeight="1" x14ac:dyDescent="0.3">
      <c r="AB27430" s="1"/>
      <c r="AW27430" s="25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BK27431" s="23"/>
    </row>
    <row r="27432" spans="28:63" ht="16.5" customHeight="1" x14ac:dyDescent="0.3">
      <c r="AH27432" s="1"/>
      <c r="AI27432" s="1"/>
      <c r="AJ27432" s="1"/>
      <c r="AK27432" s="1"/>
      <c r="AL27432" s="2"/>
      <c r="AM27432" s="2"/>
      <c r="AN27432" s="22"/>
      <c r="BK27432" s="23"/>
    </row>
    <row r="27433" spans="28:63" ht="16.5" customHeight="1" x14ac:dyDescent="0.3">
      <c r="AH27433" s="1"/>
      <c r="AI27433" s="1"/>
      <c r="AJ27433" s="1"/>
      <c r="AK27433" s="1"/>
      <c r="AL27433" s="2"/>
      <c r="AM27433" s="2"/>
      <c r="AN27433" s="22"/>
      <c r="BK27433" s="23"/>
    </row>
    <row r="27434" spans="28:63" ht="16.5" customHeight="1" x14ac:dyDescent="0.3">
      <c r="AI27434" s="1"/>
      <c r="AJ27434" s="1"/>
      <c r="AK27434" s="1"/>
      <c r="AL27434" s="2"/>
      <c r="AM27434" s="2"/>
      <c r="AN27434" s="22"/>
      <c r="BK27434" s="23"/>
    </row>
    <row r="27435" spans="28:63" ht="16.5" customHeight="1" x14ac:dyDescent="0.3">
      <c r="AH27435" s="1"/>
      <c r="AI27435" s="1"/>
      <c r="AJ27435" s="1"/>
      <c r="AK27435" s="1"/>
      <c r="AL27435" s="2"/>
      <c r="AM27435" s="2"/>
      <c r="AN27435" s="22"/>
      <c r="BK27435" s="23"/>
    </row>
    <row r="27436" spans="28:63" ht="16.5" customHeight="1" x14ac:dyDescent="0.3">
      <c r="AH27436" s="1"/>
      <c r="AI27436" s="1"/>
      <c r="AK27436" s="1"/>
      <c r="AL27436" s="2"/>
      <c r="AN27436" s="22"/>
      <c r="BK27436" s="23"/>
    </row>
    <row r="27437" spans="28:63" ht="16.5" customHeight="1" x14ac:dyDescent="0.3">
      <c r="AH27437" s="1"/>
      <c r="AI27437" s="1"/>
      <c r="AK27437" s="1"/>
      <c r="AL27437" s="2"/>
      <c r="AN27437" s="22"/>
      <c r="BK27437" s="23"/>
    </row>
    <row r="27438" spans="28:63" ht="16.5" customHeight="1" x14ac:dyDescent="0.3"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K27439" s="1"/>
      <c r="AL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H27442" s="1"/>
      <c r="AI27442" s="1"/>
      <c r="AK27442" s="1"/>
      <c r="AL27442" s="2"/>
      <c r="AN27442" s="22"/>
      <c r="BK27442" s="23"/>
    </row>
    <row r="27443" spans="34:63" ht="16.5" customHeight="1" x14ac:dyDescent="0.3">
      <c r="AI27443" s="1"/>
      <c r="AJ27443" s="1"/>
      <c r="AK27443" s="1"/>
      <c r="AL27443" s="2"/>
      <c r="AM27443" s="2"/>
      <c r="AN27443" s="22"/>
      <c r="BK27443" s="23"/>
    </row>
    <row r="27444" spans="34:63" ht="16.5" customHeight="1" x14ac:dyDescent="0.3">
      <c r="AH27444" s="1"/>
      <c r="AI27444" s="1"/>
      <c r="AJ27444" s="1"/>
      <c r="AK27444" s="1"/>
      <c r="AL27444" s="2"/>
      <c r="AM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H27446" s="1"/>
      <c r="AI27446" s="1"/>
      <c r="AK27446" s="1"/>
      <c r="AL27446" s="2"/>
      <c r="AN27446" s="22"/>
      <c r="BK27446" s="23"/>
    </row>
    <row r="27447" spans="34:63" ht="16.5" customHeight="1" x14ac:dyDescent="0.3">
      <c r="AH27447" s="1"/>
      <c r="AI27447" s="1"/>
      <c r="AK27447" s="1"/>
      <c r="AL27447" s="2"/>
      <c r="AN27447" s="22"/>
      <c r="BK27447" s="23"/>
    </row>
    <row r="27448" spans="34:63" ht="16.5" customHeight="1" x14ac:dyDescent="0.3">
      <c r="AI27448" s="1"/>
      <c r="AJ27448" s="1"/>
      <c r="AK27448" s="1"/>
      <c r="AL27448" s="2"/>
      <c r="AM27448" s="2"/>
      <c r="AN27448" s="22"/>
      <c r="BK27448" s="23"/>
    </row>
    <row r="27449" spans="34:63" ht="16.5" customHeight="1" x14ac:dyDescent="0.3">
      <c r="AI27449" s="1"/>
      <c r="AJ27449" s="1"/>
      <c r="AK27449" s="1"/>
      <c r="AL27449" s="2"/>
      <c r="AM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H27451" s="1"/>
      <c r="AI27451" s="1"/>
      <c r="AK27451" s="1"/>
      <c r="AL27451" s="2"/>
      <c r="AN27451" s="22"/>
      <c r="BK27451" s="23"/>
    </row>
    <row r="27452" spans="34:63" ht="16.5" customHeight="1" x14ac:dyDescent="0.3">
      <c r="AH27452" s="1"/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H27453" s="1"/>
      <c r="AI27453" s="1"/>
      <c r="AK27453" s="1"/>
      <c r="AL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J27455" s="1"/>
      <c r="AK27455" s="1"/>
      <c r="AL27455" s="2"/>
      <c r="AM27455" s="2"/>
      <c r="AN27455" s="22"/>
      <c r="BK27455" s="23"/>
    </row>
    <row r="27456" spans="34:63" ht="16.5" customHeight="1" x14ac:dyDescent="0.3">
      <c r="AH27456" s="1"/>
      <c r="AI27456" s="1"/>
      <c r="AK27456" s="1"/>
      <c r="AL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K27459" s="1"/>
      <c r="AL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I27461" s="1"/>
      <c r="AJ27461" s="1"/>
      <c r="AK27461" s="1"/>
      <c r="AL27461" s="2"/>
      <c r="AM27461" s="2"/>
      <c r="AN27461" s="22"/>
      <c r="BK27461" s="23"/>
    </row>
    <row r="27462" spans="34:63" ht="16.5" customHeight="1" x14ac:dyDescent="0.3">
      <c r="AI27462" s="1"/>
      <c r="AJ27462" s="1"/>
      <c r="AK27462" s="1"/>
      <c r="AL27462" s="2"/>
      <c r="AM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H27464" s="1"/>
      <c r="AI27464" s="1"/>
      <c r="AK27464" s="1"/>
      <c r="AL27464" s="2"/>
      <c r="AN27464" s="22"/>
      <c r="BK27464" s="23"/>
    </row>
    <row r="27465" spans="34:63" ht="16.5" customHeight="1" x14ac:dyDescent="0.3">
      <c r="AH27465" s="1"/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H27466" s="1"/>
      <c r="AI27466" s="1"/>
      <c r="AJ27466" s="1"/>
      <c r="AK27466" s="1"/>
      <c r="AL27466" s="2"/>
      <c r="AM27466" s="2"/>
      <c r="AN27466" s="22"/>
      <c r="BK27466" s="23"/>
    </row>
    <row r="27467" spans="34:63" ht="16.5" customHeight="1" x14ac:dyDescent="0.3">
      <c r="AH27467" s="1"/>
      <c r="AI27467" s="1"/>
      <c r="AJ27467" s="1"/>
      <c r="AK27467" s="1"/>
      <c r="AL27467" s="2"/>
      <c r="AM27467" s="2"/>
      <c r="AN27467" s="22"/>
      <c r="BK27467" s="23"/>
    </row>
    <row r="27468" spans="34:63" ht="16.5" customHeight="1" x14ac:dyDescent="0.3">
      <c r="AH27468" s="1"/>
      <c r="AI27468" s="1"/>
      <c r="AK27468" s="1"/>
      <c r="AL27468" s="2"/>
      <c r="AN27468" s="22"/>
      <c r="BK27468" s="23"/>
    </row>
    <row r="27469" spans="34:63" ht="16.5" customHeight="1" x14ac:dyDescent="0.3">
      <c r="AH27469" s="1"/>
      <c r="AI27469" s="1"/>
      <c r="AK27469" s="1"/>
      <c r="AL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 x14ac:dyDescent="0.3">
      <c r="AI27472" s="1"/>
      <c r="AK27472" s="1"/>
      <c r="AL27472" s="2"/>
      <c r="AN27472" s="22"/>
      <c r="BK27472" s="23"/>
    </row>
    <row r="27473" spans="34:63" ht="16.5" customHeight="1" x14ac:dyDescent="0.3">
      <c r="AI27473" s="1"/>
      <c r="AK27473" s="1"/>
      <c r="AL27473" s="2"/>
      <c r="AN27473" s="22"/>
      <c r="BK27473" s="23"/>
    </row>
    <row r="27474" spans="34:63" ht="16.5" customHeight="1" x14ac:dyDescent="0.3">
      <c r="AI27474" s="1"/>
      <c r="AK27474" s="1"/>
      <c r="AL27474" s="2"/>
      <c r="AN27474" s="22"/>
      <c r="BK27474" s="23"/>
    </row>
    <row r="27475" spans="34:63" ht="16.5" customHeight="1" x14ac:dyDescent="0.3">
      <c r="AH27475" s="1"/>
      <c r="AI27475" s="1"/>
      <c r="AK27475" s="1"/>
      <c r="AL27475" s="2"/>
      <c r="AN27475" s="22"/>
      <c r="BK27475" s="23"/>
    </row>
    <row r="27476" spans="34:63" ht="16.5" customHeight="1" x14ac:dyDescent="0.3">
      <c r="AH27476" s="1"/>
      <c r="AI27476" s="1"/>
      <c r="AK27476" s="1"/>
      <c r="AL27476" s="2"/>
      <c r="AN27476" s="22"/>
      <c r="BK27476" s="23"/>
    </row>
    <row r="27477" spans="34:63" ht="16.5" customHeight="1" x14ac:dyDescent="0.3">
      <c r="AH27477" s="1"/>
      <c r="AI27477" s="1"/>
      <c r="AK27477" s="1"/>
      <c r="AL27477" s="2"/>
      <c r="AN27477" s="22"/>
      <c r="BK27477" s="23"/>
    </row>
    <row r="27478" spans="34:63" ht="16.5" customHeight="1" x14ac:dyDescent="0.3">
      <c r="AH27478" s="1"/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J27481" s="1"/>
      <c r="AK27481" s="1"/>
      <c r="AL27481" s="2"/>
      <c r="AM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K27485" s="1"/>
      <c r="AL27485" s="2"/>
      <c r="AN27485" s="22"/>
      <c r="BK27485" s="23"/>
    </row>
    <row r="27486" spans="34:63" ht="16.5" customHeight="1" x14ac:dyDescent="0.3">
      <c r="AH27486" s="1"/>
      <c r="AI27486" s="1"/>
      <c r="AJ27486" s="1"/>
      <c r="AK27486" s="1"/>
      <c r="AL27486" s="2"/>
      <c r="AM27486" s="2"/>
      <c r="AN27486" s="22"/>
      <c r="BK27486" s="23"/>
    </row>
    <row r="27487" spans="34:63" ht="16.5" customHeight="1" x14ac:dyDescent="0.3">
      <c r="AH27487" s="1"/>
      <c r="AI27487" s="1"/>
      <c r="AJ27487" s="1"/>
      <c r="AK27487" s="1"/>
      <c r="AL27487" s="2"/>
      <c r="AM27487" s="2"/>
      <c r="AN27487" s="22"/>
      <c r="BK27487" s="23"/>
    </row>
    <row r="27488" spans="34:63" ht="16.5" customHeight="1" x14ac:dyDescent="0.3">
      <c r="AI27488" s="1"/>
      <c r="AJ27488" s="1"/>
      <c r="AK27488" s="1"/>
      <c r="AL27488" s="2"/>
      <c r="AM27488" s="2"/>
      <c r="AN27488" s="22"/>
      <c r="BK27488" s="23"/>
    </row>
    <row r="27489" spans="34:63" ht="16.5" customHeight="1" x14ac:dyDescent="0.3">
      <c r="AH27489" s="1"/>
      <c r="AI27489" s="1"/>
      <c r="AJ27489" s="1"/>
      <c r="AK27489" s="1"/>
      <c r="AL27489" s="2"/>
      <c r="AM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H27492" s="1"/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K27493" s="1"/>
      <c r="AL27493" s="2"/>
      <c r="AN27493" s="22"/>
      <c r="BK27493" s="23"/>
    </row>
    <row r="27494" spans="34:63" ht="16.5" customHeight="1" x14ac:dyDescent="0.3">
      <c r="AH27494" s="1"/>
      <c r="AI27494" s="1"/>
      <c r="AK27494" s="1"/>
      <c r="AL27494" s="2"/>
      <c r="AN27494" s="22"/>
      <c r="BK27494" s="23"/>
    </row>
    <row r="27495" spans="34:63" ht="16.5" customHeight="1" x14ac:dyDescent="0.3">
      <c r="AH27495" s="1"/>
      <c r="AI27495" s="1"/>
      <c r="AK27495" s="1"/>
      <c r="AL27495" s="2"/>
      <c r="AN27495" s="22"/>
      <c r="BK27495" s="23"/>
    </row>
    <row r="27496" spans="34:63" ht="16.5" customHeight="1" x14ac:dyDescent="0.3">
      <c r="AH27496" s="1"/>
      <c r="AI27496" s="1"/>
      <c r="AK27496" s="1"/>
      <c r="AL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J27499" s="1"/>
      <c r="AK27499" s="1"/>
      <c r="AL27499" s="2"/>
      <c r="AM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K27503" s="1"/>
      <c r="AL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J27505" s="1"/>
      <c r="AK27505" s="1"/>
      <c r="AL27505" s="2"/>
      <c r="AM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I27508" s="1"/>
      <c r="AJ27508" s="1"/>
      <c r="AK27508" s="1"/>
      <c r="AL27508" s="2"/>
      <c r="AM27508" s="2"/>
      <c r="AN27508" s="22"/>
      <c r="BK27508" s="23"/>
    </row>
    <row r="27509" spans="34:63" ht="16.5" customHeight="1" x14ac:dyDescent="0.3">
      <c r="AH27509" s="1"/>
      <c r="AI27509" s="1"/>
      <c r="AK27509" s="1"/>
      <c r="AL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H27512" s="1"/>
      <c r="AI27512" s="1"/>
      <c r="AK27512" s="1"/>
      <c r="AL27512" s="2"/>
      <c r="AN27512" s="22"/>
      <c r="BK27512" s="23"/>
    </row>
    <row r="27513" spans="34:63" ht="16.5" customHeight="1" x14ac:dyDescent="0.3">
      <c r="AH27513" s="1"/>
      <c r="AI27513" s="1"/>
      <c r="AJ27513" s="1"/>
      <c r="AK27513" s="1"/>
      <c r="AL27513" s="2"/>
      <c r="AM27513" s="2"/>
      <c r="AN27513" s="22"/>
      <c r="BK27513" s="23"/>
    </row>
    <row r="27514" spans="34:63" ht="16.5" customHeight="1" x14ac:dyDescent="0.3">
      <c r="AH27514" s="1"/>
      <c r="AI27514" s="1"/>
      <c r="AJ27514" s="1"/>
      <c r="AK27514" s="1"/>
      <c r="AL27514" s="2"/>
      <c r="AM27514" s="2"/>
      <c r="AN27514" s="22"/>
      <c r="BK27514" s="23"/>
    </row>
    <row r="27515" spans="34:63" ht="16.5" customHeight="1" x14ac:dyDescent="0.3">
      <c r="AH27515" s="1"/>
      <c r="AI27515" s="1"/>
      <c r="AJ27515" s="1"/>
      <c r="AK27515" s="1"/>
      <c r="AL27515" s="2"/>
      <c r="AM27515" s="2"/>
      <c r="AN27515" s="22"/>
      <c r="BK27515" s="23"/>
    </row>
    <row r="27516" spans="34:63" ht="16.5" customHeight="1" x14ac:dyDescent="0.3">
      <c r="AH27516" s="1"/>
      <c r="AI27516" s="1"/>
      <c r="AK27516" s="1"/>
      <c r="AL27516" s="2"/>
      <c r="AN27516" s="22"/>
      <c r="BK27516" s="23"/>
    </row>
    <row r="27517" spans="34:63" ht="16.5" customHeight="1" x14ac:dyDescent="0.3">
      <c r="AH27517" s="1"/>
      <c r="AI27517" s="1"/>
      <c r="AK27517" s="1"/>
      <c r="AL27517" s="2"/>
      <c r="AN27517" s="22"/>
      <c r="BK27517" s="23"/>
    </row>
    <row r="27518" spans="34:63" ht="16.5" customHeight="1" x14ac:dyDescent="0.3">
      <c r="AH27518" s="1"/>
      <c r="AI27518" s="1"/>
      <c r="AK27518" s="1"/>
      <c r="AL27518" s="2"/>
      <c r="AN27518" s="22"/>
      <c r="BK27518" s="23"/>
    </row>
    <row r="27519" spans="34:63" ht="16.5" customHeight="1" x14ac:dyDescent="0.3">
      <c r="AH27519" s="1"/>
      <c r="AI27519" s="1"/>
      <c r="AK27519" s="1"/>
      <c r="AL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I27528" s="1"/>
      <c r="AJ27528" s="1"/>
      <c r="AK27528" s="1"/>
      <c r="AL27528" s="2"/>
      <c r="AM27528" s="2"/>
      <c r="AN27528" s="22"/>
      <c r="BK27528" s="23"/>
    </row>
    <row r="27529" spans="34:63" ht="16.5" customHeight="1" x14ac:dyDescent="0.3">
      <c r="AH27529" s="1"/>
      <c r="AI27529" s="1"/>
      <c r="AJ27529" s="1"/>
      <c r="AK27529" s="1"/>
      <c r="AL27529" s="2"/>
      <c r="AM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H27531" s="1"/>
      <c r="AI27531" s="1"/>
      <c r="AK27531" s="1"/>
      <c r="AL27531" s="2"/>
      <c r="AN27531" s="22"/>
      <c r="BK27531" s="23"/>
    </row>
    <row r="27532" spans="34:63" ht="16.5" customHeight="1" x14ac:dyDescent="0.3">
      <c r="AH27532" s="1"/>
      <c r="AI27532" s="1"/>
      <c r="AK27532" s="1"/>
      <c r="AL27532" s="2"/>
      <c r="AN27532" s="22"/>
      <c r="BK27532" s="23"/>
    </row>
    <row r="27533" spans="34:63" ht="16.5" customHeight="1" x14ac:dyDescent="0.3">
      <c r="AH27533" s="1"/>
      <c r="AI27533" s="1"/>
      <c r="AJ27533" s="1"/>
      <c r="AK27533" s="1"/>
      <c r="AL27533" s="2"/>
      <c r="AM27533" s="2"/>
      <c r="AN27533" s="22"/>
      <c r="BK27533" s="23"/>
    </row>
    <row r="27534" spans="34:63" ht="16.5" customHeight="1" x14ac:dyDescent="0.3">
      <c r="AH27534" s="1"/>
      <c r="AI27534" s="1"/>
      <c r="AJ27534" s="1"/>
      <c r="AK27534" s="1"/>
      <c r="AL27534" s="2"/>
      <c r="AM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K27536" s="1"/>
      <c r="AL27536" s="2"/>
      <c r="AN27536" s="22"/>
      <c r="BK27536" s="23"/>
    </row>
    <row r="27537" spans="34:63" ht="16.5" customHeight="1" x14ac:dyDescent="0.3">
      <c r="AH27537" s="1"/>
      <c r="AI27537" s="1"/>
      <c r="AK27537" s="1"/>
      <c r="AL27537" s="2"/>
      <c r="AN27537" s="22"/>
      <c r="BK27537" s="23"/>
    </row>
    <row r="27538" spans="34:63" ht="16.5" customHeight="1" x14ac:dyDescent="0.3">
      <c r="AH27538" s="1"/>
      <c r="AI27538" s="1"/>
      <c r="AK27538" s="1"/>
      <c r="AL27538" s="2"/>
      <c r="AN27538" s="22"/>
      <c r="BK27538" s="23"/>
    </row>
    <row r="27539" spans="34:63" ht="16.5" customHeight="1" x14ac:dyDescent="0.3">
      <c r="AH27539" s="1"/>
      <c r="AI27539" s="1"/>
      <c r="AJ27539" s="1"/>
      <c r="AK27539" s="1"/>
      <c r="AL27539" s="2"/>
      <c r="AM27539" s="2"/>
      <c r="AN27539" s="22"/>
      <c r="BK27539" s="23"/>
    </row>
    <row r="27540" spans="34:63" ht="16.5" customHeight="1" x14ac:dyDescent="0.3">
      <c r="AH27540" s="1"/>
      <c r="AI27540" s="1"/>
      <c r="AJ27540" s="1"/>
      <c r="AK27540" s="1"/>
      <c r="AL27540" s="2"/>
      <c r="AM27540" s="2"/>
      <c r="AN27540" s="22"/>
      <c r="BK27540" s="23"/>
    </row>
    <row r="27541" spans="34:63" ht="16.5" customHeight="1" x14ac:dyDescent="0.3">
      <c r="AH27541" s="1"/>
      <c r="AI27541" s="1"/>
      <c r="AJ27541" s="1"/>
      <c r="AK27541" s="1"/>
      <c r="AL27541" s="2"/>
      <c r="AM27541" s="2"/>
      <c r="AN27541" s="22"/>
      <c r="BK27541" s="23"/>
    </row>
    <row r="27542" spans="34:63" ht="16.5" customHeight="1" x14ac:dyDescent="0.3">
      <c r="AH27542" s="1"/>
      <c r="AI27542" s="1"/>
      <c r="AJ27542" s="1"/>
      <c r="AK27542" s="1"/>
      <c r="AL27542" s="2"/>
      <c r="AM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K27576" s="1"/>
      <c r="AL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H27578" s="1"/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K27579" s="1"/>
      <c r="AL27579" s="2"/>
      <c r="AN27579" s="22"/>
      <c r="BK27579" s="23"/>
    </row>
    <row r="27580" spans="34:63" ht="16.5" customHeight="1" x14ac:dyDescent="0.3">
      <c r="AH27580" s="1"/>
      <c r="AI27580" s="1"/>
      <c r="AK27580" s="1"/>
      <c r="AL27580" s="2"/>
      <c r="AN27580" s="22"/>
      <c r="BK27580" s="23"/>
    </row>
    <row r="27581" spans="34:63" ht="16.5" customHeight="1" x14ac:dyDescent="0.3">
      <c r="AH27581" s="1"/>
      <c r="AI27581" s="1"/>
      <c r="AK27581" s="1"/>
      <c r="AL27581" s="2"/>
      <c r="AN27581" s="22"/>
      <c r="BK27581" s="23"/>
    </row>
    <row r="27582" spans="34:63" ht="16.5" customHeight="1" x14ac:dyDescent="0.3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 x14ac:dyDescent="0.3">
      <c r="AH27583" s="1"/>
      <c r="AI27583" s="1"/>
      <c r="AJ27583" s="1"/>
      <c r="AK27583" s="1"/>
      <c r="AL27583" s="2"/>
      <c r="AM27583" s="2"/>
      <c r="AN27583" s="22"/>
      <c r="BK27583" s="23"/>
    </row>
    <row r="27584" spans="34:63" ht="16.5" customHeight="1" x14ac:dyDescent="0.3">
      <c r="AH27584" s="1"/>
      <c r="AI27584" s="1"/>
      <c r="AJ27584" s="1"/>
      <c r="AK27584" s="1"/>
      <c r="AL27584" s="2"/>
      <c r="AM27584" s="2"/>
      <c r="AN27584" s="22"/>
      <c r="BK27584" s="23"/>
    </row>
    <row r="27585" spans="34:63" ht="16.5" customHeight="1" x14ac:dyDescent="0.3">
      <c r="AH27585" s="1"/>
      <c r="AI27585" s="1"/>
      <c r="AJ27585" s="1"/>
      <c r="AK27585" s="1"/>
      <c r="AL27585" s="2"/>
      <c r="AM27585" s="2"/>
      <c r="AN27585" s="22"/>
      <c r="BK27585" s="23"/>
    </row>
    <row r="27586" spans="34:63" ht="16.5" customHeight="1" x14ac:dyDescent="0.3">
      <c r="AH27586" s="1"/>
      <c r="AI27586" s="1"/>
      <c r="AK27586" s="1"/>
      <c r="AL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K27590" s="1"/>
      <c r="AL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J27594" s="1"/>
      <c r="AK27594" s="1"/>
      <c r="AL27594" s="2"/>
      <c r="AM27594" s="2"/>
      <c r="AN27594" s="22"/>
      <c r="BK27594" s="23"/>
    </row>
    <row r="27595" spans="34:63" ht="16.5" customHeight="1" x14ac:dyDescent="0.3">
      <c r="AH27595" s="1"/>
      <c r="AI27595" s="1"/>
      <c r="AK27595" s="1"/>
      <c r="AL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K27598" s="1"/>
      <c r="AL27598" s="2"/>
      <c r="AN27598" s="22"/>
      <c r="BK27598" s="23"/>
    </row>
    <row r="27599" spans="34:63" ht="16.5" customHeight="1" x14ac:dyDescent="0.3">
      <c r="AH27599" s="1"/>
      <c r="AI27599" s="1"/>
      <c r="AJ27599" s="1"/>
      <c r="AK27599" s="1"/>
      <c r="AL27599" s="2"/>
      <c r="AM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K27602" s="1"/>
      <c r="AL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K27606" s="1"/>
      <c r="AL27606" s="2"/>
      <c r="AN27606" s="22"/>
      <c r="BK27606" s="23"/>
    </row>
    <row r="27607" spans="34:63" ht="16.5" customHeight="1" x14ac:dyDescent="0.3">
      <c r="AH27607" s="1"/>
      <c r="AI27607" s="1"/>
      <c r="AK27607" s="1"/>
      <c r="AL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 x14ac:dyDescent="0.3">
      <c r="AH27610" s="1"/>
      <c r="AI27610" s="1"/>
      <c r="AJ27610" s="1"/>
      <c r="AK27610" s="1"/>
      <c r="AL27610" s="2"/>
      <c r="AM27610" s="2"/>
      <c r="AN27610" s="22"/>
      <c r="BK27610" s="23"/>
    </row>
    <row r="27611" spans="34:63" ht="16.5" customHeight="1" x14ac:dyDescent="0.3">
      <c r="AH27611" s="1"/>
      <c r="AI27611" s="1"/>
      <c r="AK27611" s="1"/>
      <c r="AL27611" s="2"/>
      <c r="AN27611" s="22"/>
      <c r="BK27611" s="23"/>
    </row>
    <row r="27612" spans="34:63" ht="16.5" customHeight="1" x14ac:dyDescent="0.3">
      <c r="AH27612" s="1"/>
      <c r="AI27612" s="1"/>
      <c r="AK27612" s="1"/>
      <c r="AL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 x14ac:dyDescent="0.3">
      <c r="AH27615" s="1"/>
      <c r="AI27615" s="1"/>
      <c r="AJ27615" s="1"/>
      <c r="AK27615" s="1"/>
      <c r="AL27615" s="2"/>
      <c r="AM27615" s="2"/>
      <c r="AN27615" s="22"/>
      <c r="BK27615" s="23"/>
    </row>
    <row r="27616" spans="34:63" ht="16.5" customHeight="1" x14ac:dyDescent="0.3">
      <c r="AH27616" s="1"/>
      <c r="AI27616" s="1"/>
      <c r="AJ27616" s="1"/>
      <c r="AK27616" s="1"/>
      <c r="AL27616" s="2"/>
      <c r="AM27616" s="2"/>
      <c r="AN27616" s="22"/>
      <c r="BK27616" s="23"/>
    </row>
    <row r="27617" spans="34:63" ht="16.5" customHeight="1" x14ac:dyDescent="0.3">
      <c r="AH27617" s="1"/>
      <c r="AI27617" s="1"/>
      <c r="AK27617" s="1"/>
      <c r="AL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K27621" s="1"/>
      <c r="AL27621" s="2"/>
      <c r="AN27621" s="22"/>
      <c r="BK27621" s="23"/>
    </row>
    <row r="27622" spans="34:63" ht="16.5" customHeight="1" x14ac:dyDescent="0.3">
      <c r="AH27622" s="1"/>
      <c r="AI27622" s="1"/>
      <c r="AK27622" s="1"/>
      <c r="AL27622" s="2"/>
      <c r="AN27622" s="22"/>
      <c r="BK27622" s="23"/>
    </row>
    <row r="27623" spans="34:63" ht="16.5" customHeight="1" x14ac:dyDescent="0.3">
      <c r="AH27623" s="1"/>
      <c r="AI27623" s="1"/>
      <c r="AK27623" s="1"/>
      <c r="AL27623" s="2"/>
      <c r="AN27623" s="22"/>
      <c r="BK27623" s="23"/>
    </row>
    <row r="27624" spans="34:63" ht="16.5" customHeight="1" x14ac:dyDescent="0.3">
      <c r="AH27624" s="1"/>
      <c r="AI27624" s="1"/>
      <c r="AK27624" s="1"/>
      <c r="AL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J27627" s="1"/>
      <c r="AK27627" s="1"/>
      <c r="AL27627" s="2"/>
      <c r="AM27627" s="2"/>
      <c r="AN27627" s="22"/>
      <c r="BK27627" s="23"/>
    </row>
    <row r="27628" spans="34:63" ht="16.5" customHeight="1" x14ac:dyDescent="0.3">
      <c r="AH27628" s="1"/>
      <c r="AI27628" s="1"/>
      <c r="AJ27628" s="1"/>
      <c r="AK27628" s="1"/>
      <c r="AL27628" s="2"/>
      <c r="AM27628" s="2"/>
      <c r="AN27628" s="22"/>
      <c r="BK27628" s="23"/>
    </row>
    <row r="27629" spans="34:63" ht="16.5" customHeight="1" x14ac:dyDescent="0.3">
      <c r="AH27629" s="1"/>
      <c r="AI27629" s="1"/>
      <c r="AJ27629" s="1"/>
      <c r="AK27629" s="1"/>
      <c r="AL27629" s="2"/>
      <c r="AM27629" s="2"/>
      <c r="AN27629" s="22"/>
      <c r="BK27629" s="23"/>
    </row>
    <row r="27630" spans="34:63" ht="16.5" customHeight="1" x14ac:dyDescent="0.3">
      <c r="AH27630" s="1"/>
      <c r="AI27630" s="1"/>
      <c r="AJ27630" s="1"/>
      <c r="AK27630" s="1"/>
      <c r="AL27630" s="2"/>
      <c r="AM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K27632" s="1"/>
      <c r="AL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J27636" s="1"/>
      <c r="AK27636" s="1"/>
      <c r="AL27636" s="2"/>
      <c r="AM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I27639" s="1"/>
      <c r="AK27639" s="1"/>
      <c r="AL27639" s="2"/>
      <c r="AN27639" s="22"/>
      <c r="BK27639" s="23"/>
    </row>
    <row r="27640" spans="34:63" ht="16.5" customHeight="1" x14ac:dyDescent="0.3">
      <c r="AI27640" s="1"/>
      <c r="AK27640" s="1"/>
      <c r="AL27640" s="2"/>
      <c r="AN27640" s="22"/>
      <c r="BK27640" s="23"/>
    </row>
    <row r="27641" spans="34:63" ht="16.5" customHeight="1" x14ac:dyDescent="0.3">
      <c r="AI27641" s="1"/>
      <c r="AK27641" s="1"/>
      <c r="AL27641" s="2"/>
      <c r="AN27641" s="22"/>
      <c r="BK27641" s="23"/>
    </row>
    <row r="27642" spans="34:63" ht="16.5" customHeight="1" x14ac:dyDescent="0.3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 x14ac:dyDescent="0.3">
      <c r="AH27643" s="1"/>
      <c r="AI27643" s="1"/>
      <c r="AJ27643" s="1"/>
      <c r="AK27643" s="1"/>
      <c r="AL27643" s="2"/>
      <c r="AM27643" s="2"/>
      <c r="AN27643" s="22"/>
      <c r="BK27643" s="23"/>
    </row>
    <row r="27644" spans="34:63" ht="16.5" customHeight="1" x14ac:dyDescent="0.3">
      <c r="AH27644" s="1"/>
      <c r="AI27644" s="1"/>
      <c r="AJ27644" s="1"/>
      <c r="AK27644" s="1"/>
      <c r="AL27644" s="2"/>
      <c r="AM27644" s="2"/>
      <c r="AN27644" s="22"/>
      <c r="BK27644" s="23"/>
    </row>
    <row r="27645" spans="34:63" ht="16.5" customHeight="1" x14ac:dyDescent="0.3">
      <c r="AH27645" s="1"/>
      <c r="AI27645" s="1"/>
      <c r="AJ27645" s="1"/>
      <c r="AK27645" s="1"/>
      <c r="AL27645" s="2"/>
      <c r="AM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K27647" s="1"/>
      <c r="AL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K27649" s="1"/>
      <c r="AL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J27653" s="1"/>
      <c r="AK27653" s="1"/>
      <c r="AL27653" s="2"/>
      <c r="AM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J27655" s="1"/>
      <c r="AK27655" s="1"/>
      <c r="AL27655" s="2"/>
      <c r="AM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K27659" s="1"/>
      <c r="AL27659" s="2"/>
      <c r="AN27659" s="22"/>
      <c r="BK27659" s="23"/>
    </row>
    <row r="27660" spans="34:63" ht="16.5" customHeight="1" x14ac:dyDescent="0.3">
      <c r="AH27660" s="1"/>
      <c r="AI27660" s="1"/>
      <c r="AK27660" s="1"/>
      <c r="AL27660" s="2"/>
      <c r="AN27660" s="22"/>
      <c r="BK27660" s="23"/>
    </row>
    <row r="27661" spans="34:63" ht="16.5" customHeight="1" x14ac:dyDescent="0.3"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 x14ac:dyDescent="0.3">
      <c r="AH27663" s="1"/>
      <c r="AI27663" s="1"/>
      <c r="AJ27663" s="1"/>
      <c r="AK27663" s="1"/>
      <c r="AL27663" s="2"/>
      <c r="AM27663" s="2"/>
      <c r="AN27663" s="22"/>
      <c r="BK27663" s="23"/>
    </row>
    <row r="27664" spans="34:63" ht="16.5" customHeight="1" x14ac:dyDescent="0.3">
      <c r="AH27664" s="1"/>
      <c r="AI27664" s="1"/>
      <c r="AJ27664" s="1"/>
      <c r="AK27664" s="1"/>
      <c r="AL27664" s="2"/>
      <c r="AM27664" s="2"/>
      <c r="AN27664" s="22"/>
      <c r="BK27664" s="23"/>
    </row>
    <row r="27665" spans="34:63" ht="16.5" customHeight="1" x14ac:dyDescent="0.3"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K27668" s="1"/>
      <c r="AL27668" s="2"/>
      <c r="AN27668" s="22"/>
      <c r="BK27668" s="23"/>
    </row>
    <row r="27669" spans="34:63" ht="16.5" customHeight="1" x14ac:dyDescent="0.3">
      <c r="AH27669" s="1"/>
      <c r="AI27669" s="1"/>
      <c r="AK27669" s="1"/>
      <c r="AL27669" s="2"/>
      <c r="AN27669" s="22"/>
      <c r="BK27669" s="23"/>
    </row>
    <row r="27670" spans="34:63" ht="16.5" customHeight="1" x14ac:dyDescent="0.3">
      <c r="AH27670" s="1"/>
      <c r="AI27670" s="1"/>
      <c r="AK27670" s="1"/>
      <c r="AL27670" s="2"/>
      <c r="AN27670" s="22"/>
      <c r="BK27670" s="23"/>
    </row>
    <row r="27671" spans="34:63" ht="16.5" customHeight="1" x14ac:dyDescent="0.3">
      <c r="AI27671" s="1"/>
      <c r="AJ27671" s="1"/>
      <c r="AK27671" s="1"/>
      <c r="AL27671" s="2"/>
      <c r="AM27671" s="2"/>
      <c r="AN27671" s="22"/>
      <c r="BK27671" s="23"/>
    </row>
    <row r="27672" spans="34:63" ht="16.5" customHeight="1" x14ac:dyDescent="0.3">
      <c r="AH27672" s="1"/>
      <c r="AI27672" s="1"/>
      <c r="AJ27672" s="1"/>
      <c r="AK27672" s="1"/>
      <c r="AL27672" s="2"/>
      <c r="AM27672" s="2"/>
      <c r="AN27672" s="22"/>
      <c r="BK27672" s="23"/>
    </row>
    <row r="27673" spans="34:63" ht="16.5" customHeight="1" x14ac:dyDescent="0.3">
      <c r="AH27673" s="1"/>
      <c r="AI27673" s="1"/>
      <c r="AJ27673" s="1"/>
      <c r="AK27673" s="1"/>
      <c r="AL27673" s="2"/>
      <c r="AM27673" s="2"/>
      <c r="AN27673" s="22"/>
      <c r="BK27673" s="23"/>
    </row>
    <row r="27674" spans="34:63" ht="16.5" customHeight="1" x14ac:dyDescent="0.3">
      <c r="AH27674" s="1"/>
      <c r="AI27674" s="1"/>
      <c r="AJ27674" s="1"/>
      <c r="AK27674" s="1"/>
      <c r="AL27674" s="2"/>
      <c r="AM27674" s="2"/>
      <c r="AN27674" s="22"/>
      <c r="BK27674" s="23"/>
    </row>
    <row r="27675" spans="34:63" ht="16.5" customHeight="1" x14ac:dyDescent="0.3">
      <c r="AH27675" s="1"/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K27677" s="1"/>
      <c r="AL27677" s="2"/>
      <c r="AN27677" s="22"/>
      <c r="BK27677" s="23"/>
    </row>
    <row r="27678" spans="34:63" ht="16.5" customHeight="1" x14ac:dyDescent="0.3">
      <c r="AH27678" s="1"/>
      <c r="AI27678" s="1"/>
      <c r="AK27678" s="1"/>
      <c r="AL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K27680" s="1"/>
      <c r="AL27680" s="2"/>
      <c r="AN27680" s="22"/>
      <c r="BK27680" s="23"/>
    </row>
    <row r="27681" spans="34:63" ht="16.5" customHeight="1" x14ac:dyDescent="0.3">
      <c r="AH27681" s="1"/>
      <c r="AI27681" s="1"/>
      <c r="AJ27681" s="1"/>
      <c r="AK27681" s="1"/>
      <c r="AL27681" s="2"/>
      <c r="AM27681" s="2"/>
      <c r="AN27681" s="22"/>
      <c r="BK27681" s="23"/>
    </row>
    <row r="27682" spans="34:63" ht="16.5" customHeight="1" x14ac:dyDescent="0.3">
      <c r="AH27682" s="1"/>
      <c r="AI27682" s="1"/>
      <c r="AJ27682" s="1"/>
      <c r="AK27682" s="1"/>
      <c r="AL27682" s="2"/>
      <c r="AM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J27684" s="1"/>
      <c r="AK27684" s="1"/>
      <c r="AL27684" s="2"/>
      <c r="AM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K27686" s="1"/>
      <c r="AL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H27690" s="1"/>
      <c r="AI27690" s="1"/>
      <c r="AJ27690" s="1"/>
      <c r="AK27690" s="1"/>
      <c r="AL27690" s="2"/>
      <c r="AM27690" s="2"/>
      <c r="AN27690" s="22"/>
      <c r="BK27690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4" spans="34:63" ht="16.5" customHeight="1" x14ac:dyDescent="0.3">
      <c r="AH27694" s="1"/>
      <c r="AI27694" s="1"/>
      <c r="AJ27694" s="1"/>
      <c r="AK27694" s="1"/>
      <c r="AL27694" s="2"/>
      <c r="AM27694" s="2"/>
      <c r="AN27694" s="22"/>
      <c r="BK27694" s="23"/>
    </row>
    <row r="27695" spans="34:63" ht="16.5" customHeight="1" x14ac:dyDescent="0.3">
      <c r="AH27695" s="1"/>
      <c r="AI27695" s="1"/>
      <c r="AJ27695" s="1"/>
      <c r="AK27695" s="1"/>
      <c r="AL27695" s="2"/>
      <c r="AM27695" s="2"/>
      <c r="AN27695" s="22"/>
      <c r="BK27695" s="23"/>
    </row>
    <row r="27696" spans="34:63" ht="16.5" customHeight="1" x14ac:dyDescent="0.3">
      <c r="AI27696" s="1"/>
      <c r="AK27696" s="1"/>
      <c r="AL27696" s="2"/>
      <c r="AN27696" s="22"/>
      <c r="BK27696" s="23"/>
    </row>
    <row r="27697" spans="34:63" ht="16.5" customHeight="1" x14ac:dyDescent="0.3">
      <c r="AH27697" s="1"/>
      <c r="AI27697" s="1"/>
      <c r="AK27697" s="1"/>
      <c r="AL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 x14ac:dyDescent="0.3"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K27701" s="1"/>
      <c r="AL27701" s="2"/>
      <c r="AN27701" s="22"/>
      <c r="BK27701" s="23"/>
    </row>
    <row r="27702" spans="34:63" ht="16.5" customHeight="1" x14ac:dyDescent="0.3">
      <c r="AI27702" s="1"/>
      <c r="AK27702" s="1"/>
      <c r="AL27702" s="2"/>
      <c r="AN27702" s="22"/>
      <c r="BK27702" s="23"/>
    </row>
    <row r="27703" spans="34:63" ht="16.5" customHeight="1" x14ac:dyDescent="0.3">
      <c r="AH27703" s="1"/>
      <c r="AI27703" s="1"/>
      <c r="AK27703" s="1"/>
      <c r="AL27703" s="2"/>
      <c r="AN27703" s="22"/>
      <c r="BK27703" s="23"/>
    </row>
    <row r="27704" spans="34:63" ht="16.5" customHeight="1" x14ac:dyDescent="0.3">
      <c r="AH27704" s="1"/>
      <c r="AI27704" s="1"/>
      <c r="AJ27704" s="1"/>
      <c r="AK27704" s="1"/>
      <c r="AL27704" s="2"/>
      <c r="AM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I27706" s="1"/>
      <c r="AJ27706" s="1"/>
      <c r="AK27706" s="1"/>
      <c r="AL27706" s="2"/>
      <c r="AM27706" s="2"/>
      <c r="AN27706" s="22"/>
      <c r="BK27706" s="23"/>
    </row>
    <row r="27707" spans="34:63" ht="16.5" customHeight="1" x14ac:dyDescent="0.3">
      <c r="AI27707" s="1"/>
      <c r="AJ27707" s="1"/>
      <c r="AK27707" s="1"/>
      <c r="AL27707" s="2"/>
      <c r="AM27707" s="2"/>
      <c r="AN27707" s="22"/>
      <c r="BK27707" s="23"/>
    </row>
    <row r="27708" spans="34:63" ht="16.5" customHeight="1" x14ac:dyDescent="0.3">
      <c r="AH27708" s="1"/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I27709" s="1"/>
      <c r="AJ27709" s="1"/>
      <c r="AK27709" s="1"/>
      <c r="AL27709" s="2"/>
      <c r="AM27709" s="2"/>
      <c r="AN27709" s="22"/>
      <c r="BK27709" s="23"/>
    </row>
    <row r="27710" spans="34:63" ht="16.5" customHeight="1" x14ac:dyDescent="0.3">
      <c r="AI27710" s="1"/>
      <c r="AK27710" s="1"/>
      <c r="AL27710" s="2"/>
      <c r="AN27710" s="22"/>
      <c r="BK27710" s="23"/>
    </row>
    <row r="27711" spans="34:63" ht="16.5" customHeight="1" x14ac:dyDescent="0.3">
      <c r="AH27711" s="1"/>
      <c r="AI27711" s="1"/>
      <c r="AK27711" s="1"/>
      <c r="AL27711" s="2"/>
      <c r="AN27711" s="22"/>
      <c r="BK27711" s="23"/>
    </row>
    <row r="27712" spans="34:63" ht="16.5" customHeight="1" x14ac:dyDescent="0.3">
      <c r="AH27712" s="1"/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H27713" s="1"/>
      <c r="AI27713" s="1"/>
      <c r="AJ27713" s="1"/>
      <c r="AK27713" s="1"/>
      <c r="AL27713" s="2"/>
      <c r="AM27713" s="2"/>
      <c r="AN27713" s="22"/>
      <c r="BK27713" s="23"/>
    </row>
    <row r="27714" spans="34:63" ht="16.5" customHeight="1" x14ac:dyDescent="0.3"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K27715" s="1"/>
      <c r="AL27715" s="2"/>
      <c r="AN27715" s="22"/>
      <c r="BK27715" s="23"/>
    </row>
    <row r="27716" spans="34:63" ht="16.5" customHeight="1" x14ac:dyDescent="0.3"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I27717" s="1"/>
      <c r="AK27717" s="1"/>
      <c r="AL27717" s="2"/>
      <c r="AN27717" s="22"/>
      <c r="BK27717" s="23"/>
    </row>
    <row r="27718" spans="34:63" ht="16.5" customHeight="1" x14ac:dyDescent="0.3">
      <c r="AI27718" s="1"/>
      <c r="AK27718" s="1"/>
      <c r="AL27718" s="2"/>
      <c r="AN27718" s="22"/>
      <c r="BK27718" s="23"/>
    </row>
    <row r="27719" spans="34:63" ht="16.5" customHeight="1" x14ac:dyDescent="0.3">
      <c r="AH27719" s="1"/>
      <c r="AI27719" s="1"/>
      <c r="AJ27719" s="1"/>
      <c r="AK27719" s="1"/>
      <c r="AL27719" s="2"/>
      <c r="AM27719" s="2"/>
      <c r="AN27719" s="22"/>
      <c r="BK27719" s="23"/>
    </row>
    <row r="27720" spans="34:63" ht="16.5" customHeight="1" x14ac:dyDescent="0.3">
      <c r="AI27720" s="1"/>
      <c r="AK27720" s="1"/>
      <c r="AL27720" s="2"/>
      <c r="AN27720" s="22"/>
      <c r="BK27720" s="23"/>
    </row>
    <row r="27721" spans="34:63" ht="16.5" customHeight="1" x14ac:dyDescent="0.3">
      <c r="AH27721" s="1"/>
      <c r="AI27721" s="1"/>
      <c r="AK27721" s="1"/>
      <c r="AL27721" s="2"/>
      <c r="AN27721" s="22"/>
      <c r="BK27721" s="23"/>
    </row>
    <row r="27722" spans="34:63" ht="16.5" customHeight="1" x14ac:dyDescent="0.3">
      <c r="AH27722" s="1"/>
      <c r="AI27722" s="1"/>
      <c r="AJ27722" s="1"/>
      <c r="AK27722" s="1"/>
      <c r="AL27722" s="2"/>
      <c r="AM27722" s="2"/>
      <c r="AN27722" s="22"/>
      <c r="BK27722" s="23"/>
    </row>
    <row r="27723" spans="34:63" ht="16.5" customHeight="1" x14ac:dyDescent="0.3">
      <c r="AI27723" s="1"/>
      <c r="AK27723" s="1"/>
      <c r="AL27723" s="2"/>
      <c r="AN27723" s="22"/>
      <c r="BK27723" s="23"/>
    </row>
    <row r="27724" spans="34:63" ht="16.5" customHeight="1" x14ac:dyDescent="0.3">
      <c r="AH27724" s="1"/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J27725" s="1"/>
      <c r="AK27725" s="1"/>
      <c r="AL27725" s="2"/>
      <c r="AM27725" s="2"/>
      <c r="AN27725" s="22"/>
      <c r="BK27725" s="23"/>
    </row>
    <row r="27726" spans="34:63" ht="16.5" customHeight="1" x14ac:dyDescent="0.3">
      <c r="AI27726" s="1"/>
      <c r="AK27726" s="1"/>
      <c r="AL27726" s="2"/>
      <c r="AN27726" s="22"/>
      <c r="BK27726" s="23"/>
    </row>
    <row r="27727" spans="34:63" ht="16.5" customHeight="1" x14ac:dyDescent="0.3">
      <c r="AH27727" s="1"/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J27728" s="1"/>
      <c r="AK27728" s="1"/>
      <c r="AL27728" s="2"/>
      <c r="AM27728" s="2"/>
      <c r="AN27728" s="22"/>
      <c r="BK27728" s="23"/>
    </row>
    <row r="27729" spans="34:63" ht="16.5" customHeight="1" x14ac:dyDescent="0.3">
      <c r="AH27729" s="1"/>
      <c r="AI27729" s="1"/>
      <c r="AJ27729" s="1"/>
      <c r="AK27729" s="1"/>
      <c r="AL27729" s="2"/>
      <c r="AM27729" s="2"/>
      <c r="AN27729" s="22"/>
      <c r="BK27729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3" spans="34:63" ht="16.5" customHeight="1" x14ac:dyDescent="0.3">
      <c r="AH27733" s="1"/>
      <c r="AI27733" s="1"/>
      <c r="AJ27733" s="1"/>
      <c r="AK27733" s="1"/>
      <c r="AL27733" s="2"/>
      <c r="AM27733" s="2"/>
      <c r="AN27733" s="22"/>
      <c r="BK27733" s="23"/>
    </row>
    <row r="27734" spans="34:63" ht="16.5" customHeight="1" x14ac:dyDescent="0.3">
      <c r="AI27734" s="1"/>
      <c r="AK27734" s="1"/>
      <c r="AL27734" s="2"/>
      <c r="AN27734" s="22"/>
      <c r="BK27734" s="23"/>
    </row>
    <row r="27735" spans="34:63" ht="16.5" customHeight="1" x14ac:dyDescent="0.3">
      <c r="AH27735" s="1"/>
      <c r="AI27735" s="1"/>
      <c r="AK27735" s="1"/>
      <c r="AL27735" s="2"/>
      <c r="AN27735" s="22"/>
      <c r="BK27735" s="23"/>
    </row>
    <row r="27736" spans="34:63" ht="16.5" customHeight="1" x14ac:dyDescent="0.3">
      <c r="AI27736" s="1"/>
      <c r="AK27736" s="1"/>
      <c r="AL27736" s="2"/>
      <c r="AN27736" s="22"/>
      <c r="BK27736" s="23"/>
    </row>
    <row r="27737" spans="34:63" ht="16.5" customHeight="1" x14ac:dyDescent="0.3">
      <c r="AH27737" s="1"/>
      <c r="AI27737" s="1"/>
      <c r="AK27737" s="1"/>
      <c r="AL27737" s="2"/>
      <c r="AN27737" s="22"/>
      <c r="BK27737" s="23"/>
    </row>
    <row r="27738" spans="34:63" ht="16.5" customHeight="1" x14ac:dyDescent="0.3">
      <c r="AH27738" s="1"/>
      <c r="AI27738" s="1"/>
      <c r="AJ27738" s="1"/>
      <c r="AK27738" s="1"/>
      <c r="AL27738" s="2"/>
      <c r="AM27738" s="2"/>
      <c r="AN27738" s="22"/>
      <c r="BK27738" s="23"/>
    </row>
    <row r="27739" spans="34:63" ht="16.5" customHeight="1" x14ac:dyDescent="0.3">
      <c r="AI27739" s="1"/>
      <c r="AK27739" s="1"/>
      <c r="AL27739" s="2"/>
      <c r="AN27739" s="22"/>
      <c r="BK27739" s="23"/>
    </row>
    <row r="27740" spans="34:63" ht="16.5" customHeight="1" x14ac:dyDescent="0.3">
      <c r="AH27740" s="1"/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J27741" s="1"/>
      <c r="AK27741" s="1"/>
      <c r="AL27741" s="2"/>
      <c r="AM27741" s="2"/>
      <c r="AN27741" s="22"/>
      <c r="BK27741" s="23"/>
    </row>
    <row r="27742" spans="34:63" ht="16.5" customHeight="1" x14ac:dyDescent="0.3">
      <c r="AI27742" s="1"/>
      <c r="AJ27742" s="1"/>
      <c r="AK27742" s="1"/>
      <c r="AL27742" s="2"/>
      <c r="AM27742" s="2"/>
      <c r="AN27742" s="22"/>
      <c r="BK27742" s="23"/>
    </row>
    <row r="27743" spans="34:63" ht="16.5" customHeight="1" x14ac:dyDescent="0.3"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K27744" s="1"/>
      <c r="AL27744" s="2"/>
      <c r="AN27744" s="22"/>
      <c r="BK27744" s="23"/>
    </row>
    <row r="27745" spans="34:63" ht="16.5" customHeight="1" x14ac:dyDescent="0.3">
      <c r="AI27745" s="1"/>
      <c r="AK27745" s="1"/>
      <c r="AL27745" s="2"/>
      <c r="AN27745" s="22"/>
      <c r="BK27745" s="23"/>
    </row>
    <row r="27746" spans="34:63" ht="16.5" customHeight="1" x14ac:dyDescent="0.3">
      <c r="AH27746" s="1"/>
      <c r="AI27746" s="1"/>
      <c r="AK27746" s="1"/>
      <c r="AL27746" s="2"/>
      <c r="AN27746" s="22"/>
      <c r="BK27746" s="23"/>
    </row>
    <row r="27747" spans="34:63" ht="16.5" customHeight="1" x14ac:dyDescent="0.3">
      <c r="AH27747" s="1"/>
      <c r="AI27747" s="1"/>
      <c r="AJ27747" s="1"/>
      <c r="AK27747" s="1"/>
      <c r="AL27747" s="2"/>
      <c r="AM27747" s="2"/>
      <c r="AN27747" s="22"/>
      <c r="BK27747" s="23"/>
    </row>
    <row r="27748" spans="34:63" ht="16.5" customHeight="1" x14ac:dyDescent="0.3">
      <c r="AH27748" s="1"/>
      <c r="AI27748" s="1"/>
      <c r="AJ27748" s="1"/>
      <c r="AK27748" s="1"/>
      <c r="AL27748" s="2"/>
      <c r="AM27748" s="2"/>
      <c r="AN27748" s="22"/>
      <c r="BK27748" s="23"/>
    </row>
    <row r="27749" spans="34:63" ht="16.5" customHeight="1" x14ac:dyDescent="0.3">
      <c r="AH27749" s="1"/>
      <c r="AI27749" s="1"/>
      <c r="AJ27749" s="1"/>
      <c r="AK27749" s="1"/>
      <c r="AL27749" s="2"/>
      <c r="AM27749" s="2"/>
      <c r="AN27749" s="22"/>
      <c r="BK27749" s="23"/>
    </row>
    <row r="27750" spans="34:63" ht="16.5" customHeight="1" x14ac:dyDescent="0.3">
      <c r="AH27750" s="1"/>
      <c r="AI27750" s="1"/>
      <c r="AK27750" s="1"/>
      <c r="AL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I27752" s="1"/>
      <c r="AK27752" s="1"/>
      <c r="AL27752" s="2"/>
      <c r="AN27752" s="22"/>
      <c r="BK27752" s="23"/>
    </row>
    <row r="27753" spans="34:63" ht="16.5" customHeight="1" x14ac:dyDescent="0.3">
      <c r="AH27753" s="1"/>
      <c r="AI27753" s="1"/>
      <c r="AK27753" s="1"/>
      <c r="AL27753" s="2"/>
      <c r="AN27753" s="22"/>
      <c r="BK27753" s="23"/>
    </row>
    <row r="27754" spans="34:63" ht="16.5" customHeight="1" x14ac:dyDescent="0.3"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K27755" s="1"/>
      <c r="AL27755" s="2"/>
      <c r="AN27755" s="22"/>
      <c r="BK27755" s="23"/>
    </row>
    <row r="27756" spans="34:63" ht="16.5" customHeight="1" x14ac:dyDescent="0.3">
      <c r="AH27756" s="1"/>
      <c r="AI27756" s="1"/>
      <c r="AJ27756" s="1"/>
      <c r="AK27756" s="1"/>
      <c r="AL27756" s="2"/>
      <c r="AM27756" s="2"/>
      <c r="AN27756" s="22"/>
      <c r="BK27756" s="23"/>
    </row>
    <row r="27758" spans="34:63" ht="16.5" customHeight="1" x14ac:dyDescent="0.3"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K27759" s="1"/>
      <c r="AL27759" s="2"/>
      <c r="AN27759" s="22"/>
      <c r="BK27759" s="23"/>
    </row>
    <row r="27760" spans="34:63" ht="16.5" customHeight="1" x14ac:dyDescent="0.3">
      <c r="AI27760" s="1"/>
      <c r="AK27760" s="1"/>
      <c r="AL27760" s="2"/>
      <c r="AN27760" s="22"/>
      <c r="BK27760" s="23"/>
    </row>
    <row r="27761" spans="34:63" ht="16.5" customHeight="1" x14ac:dyDescent="0.3">
      <c r="AH27761" s="1"/>
      <c r="AI27761" s="1"/>
      <c r="AK27761" s="1"/>
      <c r="AL27761" s="2"/>
      <c r="AN27761" s="22"/>
      <c r="BK27761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I27763" s="1"/>
      <c r="AK27763" s="1"/>
      <c r="AL27763" s="2"/>
      <c r="AN27763" s="22"/>
      <c r="BK27763" s="23"/>
    </row>
    <row r="27764" spans="34:63" ht="16.5" customHeight="1" x14ac:dyDescent="0.3">
      <c r="AH27764" s="1"/>
      <c r="AI27764" s="1"/>
      <c r="AJ27764" s="1"/>
      <c r="AK27764" s="1"/>
      <c r="AL27764" s="2"/>
      <c r="AM27764" s="2"/>
      <c r="AN27764" s="22"/>
      <c r="BK27764" s="23"/>
    </row>
    <row r="27765" spans="34:63" ht="16.5" customHeight="1" x14ac:dyDescent="0.3">
      <c r="AH27765" s="1"/>
      <c r="AI27765" s="1"/>
      <c r="AK27765" s="1"/>
      <c r="AL27765" s="2"/>
      <c r="AN27765" s="22"/>
      <c r="BK27765" s="23"/>
    </row>
    <row r="27766" spans="34:63" ht="16.5" customHeight="1" x14ac:dyDescent="0.3">
      <c r="AH27766" s="1"/>
      <c r="AI27766" s="1"/>
      <c r="AJ27766" s="1"/>
      <c r="AK27766" s="1"/>
      <c r="AL27766" s="2"/>
      <c r="AM27766" s="2"/>
      <c r="AN27766" s="22"/>
      <c r="BK27766" s="23"/>
    </row>
    <row r="27767" spans="34:63" ht="16.5" customHeight="1" x14ac:dyDescent="0.3">
      <c r="AI27767" s="1"/>
      <c r="AK27767" s="1"/>
      <c r="AL27767" s="2"/>
      <c r="AN27767" s="22"/>
      <c r="BK27767" s="23"/>
    </row>
    <row r="27768" spans="34:63" ht="16.5" customHeight="1" x14ac:dyDescent="0.3">
      <c r="AI27768" s="1"/>
      <c r="AK27768" s="1"/>
      <c r="AL27768" s="2"/>
      <c r="AN27768" s="22"/>
      <c r="BK27768" s="23"/>
    </row>
    <row r="27769" spans="34:63" ht="16.5" customHeight="1" x14ac:dyDescent="0.3">
      <c r="AI27769" s="1"/>
      <c r="AK27769" s="1"/>
      <c r="AL27769" s="2"/>
      <c r="AN27769" s="22"/>
      <c r="BK27769" s="23"/>
    </row>
    <row r="27770" spans="34:63" ht="16.5" customHeight="1" x14ac:dyDescent="0.3">
      <c r="AH27770" s="1"/>
      <c r="AI27770" s="1"/>
      <c r="AK27770" s="1"/>
      <c r="AL27770" s="2"/>
      <c r="AN27770" s="22"/>
      <c r="BK27770" s="23"/>
    </row>
    <row r="27771" spans="34:63" ht="16.5" customHeight="1" x14ac:dyDescent="0.3">
      <c r="AH27771" s="1"/>
      <c r="AI27771" s="1"/>
      <c r="AJ27771" s="1"/>
      <c r="AK27771" s="1"/>
      <c r="AL27771" s="2"/>
      <c r="AM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H27773" s="1"/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J27774" s="1"/>
      <c r="AK27774" s="1"/>
      <c r="AL27774" s="2"/>
      <c r="AM27774" s="2"/>
      <c r="AN27774" s="22"/>
      <c r="BK27774" s="23"/>
    </row>
    <row r="27775" spans="34:63" ht="16.5" customHeight="1" x14ac:dyDescent="0.3">
      <c r="AH27775" s="1"/>
      <c r="AI27775" s="1"/>
      <c r="AJ27775" s="1"/>
      <c r="AK27775" s="1"/>
      <c r="AL27775" s="2"/>
      <c r="AM27775" s="2"/>
      <c r="AN27775" s="22"/>
      <c r="BK27775" s="23"/>
    </row>
    <row r="27776" spans="34:63" ht="16.5" customHeight="1" x14ac:dyDescent="0.3">
      <c r="AH27776" s="1"/>
      <c r="AI27776" s="1"/>
      <c r="AJ27776" s="1"/>
      <c r="AK27776" s="1"/>
      <c r="AL27776" s="2"/>
      <c r="AM27776" s="2"/>
      <c r="AN27776" s="22"/>
      <c r="BK27776" s="23"/>
    </row>
    <row r="27777" spans="34:63" ht="16.5" customHeight="1" x14ac:dyDescent="0.3">
      <c r="AH27777" s="1"/>
      <c r="AI27777" s="1"/>
      <c r="AJ27777" s="1"/>
      <c r="AK27777" s="1"/>
      <c r="AL27777" s="2"/>
      <c r="AM27777" s="2"/>
      <c r="AN27777" s="22"/>
      <c r="BK27777" s="23"/>
    </row>
    <row r="27778" spans="34:63" ht="16.5" customHeight="1" x14ac:dyDescent="0.3">
      <c r="AI27778" s="1"/>
      <c r="AK27778" s="1"/>
      <c r="AL27778" s="2"/>
      <c r="AN27778" s="22"/>
      <c r="BK27778" s="23"/>
    </row>
    <row r="27779" spans="34:63" ht="16.5" customHeight="1" x14ac:dyDescent="0.3">
      <c r="AH27779" s="1"/>
      <c r="AI27779" s="1"/>
      <c r="AK27779" s="1"/>
      <c r="AL27779" s="2"/>
      <c r="AN27779" s="22"/>
      <c r="BK27779" s="23"/>
    </row>
    <row r="27780" spans="34:63" ht="16.5" customHeight="1" x14ac:dyDescent="0.3">
      <c r="AI27780" s="1"/>
      <c r="AK27780" s="1"/>
      <c r="AL27780" s="2"/>
      <c r="AN27780" s="22"/>
      <c r="BK27780" s="23"/>
    </row>
    <row r="27781" spans="34:63" ht="16.5" customHeight="1" x14ac:dyDescent="0.3">
      <c r="AH27781" s="1"/>
      <c r="AI27781" s="1"/>
      <c r="AK27781" s="1"/>
      <c r="AL27781" s="2"/>
      <c r="AN27781" s="22"/>
      <c r="BK27781" s="23"/>
    </row>
    <row r="27782" spans="34:63" ht="16.5" customHeight="1" x14ac:dyDescent="0.3">
      <c r="AH27782" s="1"/>
      <c r="AI27782" s="1"/>
      <c r="AJ27782" s="1"/>
      <c r="AK27782" s="1"/>
      <c r="AL27782" s="2"/>
      <c r="AM27782" s="2"/>
      <c r="AN27782" s="22"/>
      <c r="BK27782" s="23"/>
    </row>
    <row r="27783" spans="34:63" ht="16.5" customHeight="1" x14ac:dyDescent="0.3">
      <c r="AI27783" s="1"/>
      <c r="AK27783" s="1"/>
      <c r="AL27783" s="2"/>
      <c r="AN27783" s="22"/>
      <c r="BK27783" s="23"/>
    </row>
    <row r="27784" spans="34:63" ht="16.5" customHeight="1" x14ac:dyDescent="0.3">
      <c r="AH27784" s="1"/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J27785" s="1"/>
      <c r="AK27785" s="1"/>
      <c r="AL27785" s="2"/>
      <c r="AM27785" s="2"/>
      <c r="AN27785" s="22"/>
      <c r="BK27785" s="23"/>
    </row>
    <row r="27786" spans="34:63" ht="16.5" customHeight="1" x14ac:dyDescent="0.3">
      <c r="AH27786" s="1"/>
      <c r="AI27786" s="1"/>
      <c r="AJ27786" s="1"/>
      <c r="AK27786" s="1"/>
      <c r="AL27786" s="2"/>
      <c r="AM27786" s="2"/>
      <c r="AN27786" s="22"/>
      <c r="BK27786" s="23"/>
    </row>
    <row r="27787" spans="34:63" ht="16.5" customHeight="1" x14ac:dyDescent="0.3">
      <c r="AH27787" s="1"/>
      <c r="AI27787" s="1"/>
      <c r="AJ27787" s="1"/>
      <c r="AK27787" s="1"/>
      <c r="AL27787" s="2"/>
      <c r="AM27787" s="2"/>
      <c r="AN27787" s="22"/>
      <c r="BK27787" s="23"/>
    </row>
    <row r="27788" spans="34:63" ht="16.5" customHeight="1" x14ac:dyDescent="0.3">
      <c r="AH27788" s="1"/>
      <c r="AI27788" s="1"/>
      <c r="AJ27788" s="1"/>
      <c r="AK27788" s="1"/>
      <c r="AL27788" s="2"/>
      <c r="AM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K27792" s="1"/>
      <c r="AL27792" s="2"/>
      <c r="AN27792" s="22"/>
      <c r="BK27792" s="23"/>
    </row>
    <row r="27793" spans="34:63" ht="16.5" customHeight="1" x14ac:dyDescent="0.3">
      <c r="AH27793" s="1"/>
      <c r="AI27793" s="1"/>
      <c r="AK27793" s="1"/>
      <c r="AL27793" s="2"/>
      <c r="AN27793" s="22"/>
      <c r="BK27793" s="23"/>
    </row>
    <row r="27794" spans="34:63" ht="16.5" customHeight="1" x14ac:dyDescent="0.3">
      <c r="AH27794" s="1"/>
      <c r="AI27794" s="1"/>
      <c r="AK27794" s="1"/>
      <c r="AL27794" s="2"/>
      <c r="AN27794" s="22"/>
      <c r="BK27794" s="23"/>
    </row>
    <row r="27795" spans="34:63" ht="16.5" customHeight="1" x14ac:dyDescent="0.3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J27799" s="1"/>
      <c r="AK27799" s="1"/>
      <c r="AL27799" s="2"/>
      <c r="AM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J27803" s="1"/>
      <c r="AK27803" s="1"/>
      <c r="AL27803" s="2"/>
      <c r="AM27803" s="2"/>
      <c r="AN27803" s="22"/>
      <c r="BK27803" s="23"/>
    </row>
    <row r="27804" spans="34:63" ht="16.5" customHeight="1" x14ac:dyDescent="0.3">
      <c r="AH27804" s="1"/>
      <c r="AI27804" s="1"/>
      <c r="AJ27804" s="1"/>
      <c r="AK27804" s="1"/>
      <c r="AL27804" s="2"/>
      <c r="AM27804" s="2"/>
      <c r="AN27804" s="22"/>
      <c r="BK27804" s="23"/>
    </row>
    <row r="27805" spans="34:63" ht="16.5" customHeight="1" x14ac:dyDescent="0.3">
      <c r="AH27805" s="1"/>
      <c r="AI27805" s="1"/>
      <c r="AJ27805" s="1"/>
      <c r="AK27805" s="1"/>
      <c r="AL27805" s="2"/>
      <c r="AM27805" s="2"/>
      <c r="AN27805" s="22"/>
      <c r="BK27805" s="23"/>
    </row>
    <row r="27806" spans="34:63" ht="16.5" customHeight="1" x14ac:dyDescent="0.3">
      <c r="AH27806" s="1"/>
      <c r="AI27806" s="1"/>
      <c r="AJ27806" s="1"/>
      <c r="AK27806" s="1"/>
      <c r="AL27806" s="2"/>
      <c r="AM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K27809" s="1"/>
      <c r="AL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K27811" s="1"/>
      <c r="AL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J27813" s="1"/>
      <c r="AK27813" s="1"/>
      <c r="AL27813" s="2"/>
      <c r="AM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J27815" s="1"/>
      <c r="AK27815" s="1"/>
      <c r="AL27815" s="2"/>
      <c r="AM27815" s="2"/>
      <c r="AN27815" s="22"/>
      <c r="BK27815" s="23"/>
    </row>
    <row r="27816" spans="34:63" ht="16.5" customHeight="1" x14ac:dyDescent="0.3">
      <c r="AH27816" s="1"/>
      <c r="AI27816" s="1"/>
      <c r="AK27816" s="1"/>
      <c r="AL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J27820" s="1"/>
      <c r="AK27820" s="1"/>
      <c r="AL27820" s="2"/>
      <c r="AM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K27822" s="1"/>
      <c r="AL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K27824" s="1"/>
      <c r="AL27824" s="2"/>
      <c r="AN27824" s="22"/>
      <c r="BK27824" s="23"/>
    </row>
    <row r="27825" spans="34:63" ht="16.5" customHeight="1" x14ac:dyDescent="0.3">
      <c r="AH27825" s="1"/>
      <c r="AI27825" s="1"/>
      <c r="AK27825" s="1"/>
      <c r="AL27825" s="2"/>
      <c r="AN27825" s="22"/>
      <c r="BK27825" s="23"/>
    </row>
    <row r="27826" spans="34:63" ht="16.5" customHeight="1" x14ac:dyDescent="0.3">
      <c r="AH27826" s="1"/>
      <c r="AI27826" s="1"/>
      <c r="AJ27826" s="1"/>
      <c r="AK27826" s="1"/>
      <c r="AL27826" s="2"/>
      <c r="AM27826" s="2"/>
      <c r="AN27826" s="22"/>
      <c r="BK27826" s="23"/>
    </row>
    <row r="27827" spans="34:63" ht="16.5" customHeight="1" x14ac:dyDescent="0.3">
      <c r="AH27827" s="1"/>
      <c r="AI27827" s="1"/>
      <c r="AK27827" s="1"/>
      <c r="AL27827" s="2"/>
      <c r="AN27827" s="22"/>
      <c r="BK27827" s="23"/>
    </row>
    <row r="27828" spans="34:63" ht="16.5" customHeight="1" x14ac:dyDescent="0.3">
      <c r="AH27828" s="1"/>
      <c r="AI27828" s="1"/>
      <c r="AJ27828" s="1"/>
      <c r="AK27828" s="1"/>
      <c r="AL27828" s="2"/>
      <c r="AM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K27832" s="1"/>
      <c r="AL27832" s="2"/>
      <c r="AN27832" s="22"/>
      <c r="BK27832" s="23"/>
    </row>
    <row r="27833" spans="34:63" ht="16.5" customHeight="1" x14ac:dyDescent="0.3">
      <c r="AH27833" s="1"/>
      <c r="AI27833" s="1"/>
      <c r="AJ27833" s="1"/>
      <c r="AK27833" s="1"/>
      <c r="AL27833" s="2"/>
      <c r="AM27833" s="2"/>
      <c r="AN27833" s="22"/>
      <c r="BK27833" s="23"/>
    </row>
    <row r="27834" spans="34:63" ht="16.5" customHeight="1" x14ac:dyDescent="0.3">
      <c r="AH27834" s="1"/>
      <c r="AI27834" s="1"/>
      <c r="AJ27834" s="1"/>
      <c r="AK27834" s="1"/>
      <c r="AL27834" s="2"/>
      <c r="AM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K27836" s="1"/>
      <c r="AL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 x14ac:dyDescent="0.3">
      <c r="AH27839" s="1"/>
      <c r="AI27839" s="1"/>
      <c r="AJ27839" s="1"/>
      <c r="AK27839" s="1"/>
      <c r="AL27839" s="2"/>
      <c r="AM27839" s="2"/>
      <c r="AN27839" s="22"/>
      <c r="BK27839" s="23"/>
    </row>
    <row r="27840" spans="34:63" ht="16.5" customHeight="1" x14ac:dyDescent="0.3">
      <c r="AH27840" s="1"/>
      <c r="AI27840" s="1"/>
      <c r="AJ27840" s="1"/>
      <c r="AK27840" s="1"/>
      <c r="AL27840" s="2"/>
      <c r="AM27840" s="2"/>
      <c r="AN27840" s="22"/>
      <c r="BK27840" s="23"/>
    </row>
    <row r="27841" spans="34:63" ht="16.5" customHeight="1" x14ac:dyDescent="0.3">
      <c r="AH27841" s="1"/>
      <c r="AI27841" s="1"/>
      <c r="AK27841" s="1"/>
      <c r="AL27841" s="2"/>
      <c r="AN27841" s="22"/>
      <c r="BK27841" s="23"/>
    </row>
    <row r="27842" spans="34:63" ht="16.5" customHeight="1" x14ac:dyDescent="0.3">
      <c r="AH27842" s="1"/>
      <c r="AI27842" s="1"/>
      <c r="AK27842" s="1"/>
      <c r="AL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K27846" s="1"/>
      <c r="AL27846" s="2"/>
      <c r="AN27846" s="22"/>
      <c r="BK27846" s="23"/>
    </row>
    <row r="27847" spans="34:63" ht="16.5" customHeight="1" x14ac:dyDescent="0.3">
      <c r="AH27847" s="1"/>
      <c r="AI27847" s="1"/>
      <c r="AK27847" s="1"/>
      <c r="AL27847" s="2"/>
      <c r="AN27847" s="22"/>
      <c r="BK27847" s="23"/>
    </row>
    <row r="27848" spans="34:63" ht="16.5" customHeight="1" x14ac:dyDescent="0.3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 x14ac:dyDescent="0.3">
      <c r="AH27849" s="1"/>
      <c r="AI27849" s="1"/>
      <c r="AJ27849" s="1"/>
      <c r="AK27849" s="1"/>
      <c r="AL27849" s="2"/>
      <c r="AM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K27851" s="1"/>
      <c r="AL27851" s="2"/>
      <c r="AN27851" s="22"/>
      <c r="BK27851" s="23"/>
    </row>
    <row r="27852" spans="34:63" ht="16.5" customHeight="1" x14ac:dyDescent="0.3">
      <c r="AH27852" s="1"/>
      <c r="AI27852" s="1"/>
      <c r="AK27852" s="1"/>
      <c r="AL27852" s="2"/>
      <c r="AN27852" s="22"/>
      <c r="BK27852" s="23"/>
    </row>
    <row r="27853" spans="34:63" ht="16.5" customHeight="1" x14ac:dyDescent="0.3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 x14ac:dyDescent="0.3">
      <c r="AH27854" s="1"/>
      <c r="AI27854" s="1"/>
      <c r="AJ27854" s="1"/>
      <c r="AK27854" s="1"/>
      <c r="AL27854" s="2"/>
      <c r="AM27854" s="2"/>
      <c r="AN27854" s="22"/>
      <c r="BK27854" s="23"/>
    </row>
    <row r="27855" spans="34:63" ht="16.5" customHeight="1" x14ac:dyDescent="0.3">
      <c r="AH27855" s="1"/>
      <c r="AI27855" s="1"/>
      <c r="AJ27855" s="1"/>
      <c r="AK27855" s="1"/>
      <c r="AL27855" s="2"/>
      <c r="AM27855" s="2"/>
      <c r="AN27855" s="22"/>
      <c r="BK27855" s="23"/>
    </row>
    <row r="27856" spans="34:63" ht="16.5" customHeight="1" x14ac:dyDescent="0.3">
      <c r="AH27856" s="1"/>
      <c r="AI27856" s="1"/>
      <c r="AJ27856" s="1"/>
      <c r="AK27856" s="1"/>
      <c r="AL27856" s="2"/>
      <c r="AM27856" s="2"/>
      <c r="AN27856" s="22"/>
      <c r="BK27856" s="23"/>
    </row>
    <row r="27857" spans="34:63" ht="16.5" customHeight="1" x14ac:dyDescent="0.3">
      <c r="AH27857" s="1"/>
      <c r="AI27857" s="1"/>
      <c r="AK27857" s="1"/>
      <c r="AL27857" s="2"/>
      <c r="AN27857" s="22"/>
      <c r="BK27857" s="23"/>
    </row>
    <row r="27858" spans="34:63" ht="16.5" customHeight="1" x14ac:dyDescent="0.3">
      <c r="AH27858" s="1"/>
      <c r="AI27858" s="1"/>
      <c r="AK27858" s="1"/>
      <c r="AL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 x14ac:dyDescent="0.3">
      <c r="AH27861" s="1"/>
      <c r="AI27861" s="1"/>
      <c r="AJ27861" s="1"/>
      <c r="AK27861" s="1"/>
      <c r="AL27861" s="2"/>
      <c r="AM27861" s="2"/>
      <c r="AN27861" s="22"/>
      <c r="BK27861" s="23"/>
    </row>
    <row r="27862" spans="34:63" ht="16.5" customHeight="1" x14ac:dyDescent="0.3">
      <c r="AH27862" s="1"/>
      <c r="AI27862" s="1"/>
      <c r="AK27862" s="1"/>
      <c r="AL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K27865" s="1"/>
      <c r="AL27865" s="2"/>
      <c r="AN27865" s="22"/>
      <c r="BK27865" s="23"/>
    </row>
    <row r="27866" spans="34:63" ht="16.5" customHeight="1" x14ac:dyDescent="0.3">
      <c r="AH27866" s="1"/>
      <c r="AI27866" s="1"/>
      <c r="AJ27866" s="1"/>
      <c r="AK27866" s="1"/>
      <c r="AL27866" s="2"/>
      <c r="AM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J27869" s="1"/>
      <c r="AK27869" s="1"/>
      <c r="AL27869" s="2"/>
      <c r="AM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K27873" s="1"/>
      <c r="AL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K27875" s="1"/>
      <c r="AL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J27877" s="1"/>
      <c r="AK27877" s="1"/>
      <c r="AL27877" s="2"/>
      <c r="AM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J27879" s="1"/>
      <c r="AK27879" s="1"/>
      <c r="AL27879" s="2"/>
      <c r="AM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K27884" s="1"/>
      <c r="AL27884" s="2"/>
      <c r="AN27884" s="22"/>
      <c r="BK27884" s="23"/>
    </row>
    <row r="27885" spans="34:63" ht="16.5" customHeight="1" x14ac:dyDescent="0.3">
      <c r="AH27885" s="1"/>
      <c r="AI27885" s="1"/>
      <c r="AK27885" s="1"/>
      <c r="AL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K27887" s="1"/>
      <c r="AL27887" s="2"/>
      <c r="AN27887" s="22"/>
      <c r="BK27887" s="23"/>
    </row>
    <row r="27888" spans="34:63" ht="16.5" customHeight="1" x14ac:dyDescent="0.3">
      <c r="AH27888" s="1"/>
      <c r="AI27888" s="1"/>
      <c r="AJ27888" s="1"/>
      <c r="AK27888" s="1"/>
      <c r="AL27888" s="2"/>
      <c r="AM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K27890" s="1"/>
      <c r="AL27890" s="2"/>
      <c r="AN27890" s="22"/>
      <c r="BK27890" s="23"/>
    </row>
    <row r="27891" spans="34:63" ht="16.5" customHeight="1" x14ac:dyDescent="0.3">
      <c r="AH27891" s="1"/>
      <c r="AI27891" s="1"/>
      <c r="AJ27891" s="1"/>
      <c r="AK27891" s="1"/>
      <c r="AL27891" s="2"/>
      <c r="AM27891" s="2"/>
      <c r="AN27891" s="22"/>
      <c r="BK27891" s="23"/>
    </row>
    <row r="27892" spans="34:63" ht="16.5" customHeight="1" x14ac:dyDescent="0.3">
      <c r="AH27892" s="1"/>
      <c r="AI27892" s="1"/>
      <c r="AJ27892" s="1"/>
      <c r="AK27892" s="1"/>
      <c r="AL27892" s="2"/>
      <c r="AM27892" s="2"/>
      <c r="AN27892" s="22"/>
      <c r="BK27892" s="23"/>
    </row>
    <row r="27893" spans="34:63" ht="16.5" customHeight="1" x14ac:dyDescent="0.3">
      <c r="AH27893" s="1"/>
      <c r="AI27893" s="1"/>
      <c r="AJ27893" s="1"/>
      <c r="AK27893" s="1"/>
      <c r="AL27893" s="2"/>
      <c r="AM27893" s="2"/>
      <c r="AN27893" s="22"/>
      <c r="BK27893" s="23"/>
    </row>
    <row r="27894" spans="34:63" ht="16.5" customHeight="1" x14ac:dyDescent="0.3">
      <c r="AH27894" s="1"/>
      <c r="AI27894" s="1"/>
      <c r="AK27894" s="1"/>
      <c r="AL27894" s="2"/>
      <c r="AN27894" s="22"/>
      <c r="BK27894" s="23"/>
    </row>
    <row r="27895" spans="34:63" ht="16.5" customHeight="1" x14ac:dyDescent="0.3">
      <c r="AH27895" s="1"/>
      <c r="AI27895" s="1"/>
      <c r="AK27895" s="1"/>
      <c r="AL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K27897" s="1"/>
      <c r="AL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J27899" s="1"/>
      <c r="AK27899" s="1"/>
      <c r="AL27899" s="2"/>
      <c r="AM27899" s="2"/>
      <c r="AN27899" s="22"/>
      <c r="BK27899" s="23"/>
    </row>
    <row r="27900" spans="34:63" ht="16.5" customHeight="1" x14ac:dyDescent="0.3">
      <c r="AH27900" s="1"/>
      <c r="AI27900" s="1"/>
      <c r="AK27900" s="1"/>
      <c r="AL27900" s="2"/>
      <c r="AN27900" s="22"/>
      <c r="BK27900" s="23"/>
    </row>
    <row r="27901" spans="34:63" ht="16.5" customHeight="1" x14ac:dyDescent="0.3">
      <c r="AH27901" s="1"/>
      <c r="AI27901" s="1"/>
      <c r="AJ27901" s="1"/>
      <c r="AK27901" s="1"/>
      <c r="AL27901" s="2"/>
      <c r="AM27901" s="2"/>
      <c r="AN27901" s="22"/>
      <c r="BK27901" s="23"/>
    </row>
    <row r="27902" spans="34:63" ht="16.5" customHeight="1" x14ac:dyDescent="0.3">
      <c r="AH27902" s="1"/>
      <c r="AI27902" s="1"/>
      <c r="AJ27902" s="1"/>
      <c r="AK27902" s="1"/>
      <c r="AL27902" s="2"/>
      <c r="AM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K27904" s="1"/>
      <c r="AL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K27908" s="1"/>
      <c r="AL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K27910" s="1"/>
      <c r="AL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J27912" s="1"/>
      <c r="AK27912" s="1"/>
      <c r="AL27912" s="2"/>
      <c r="AM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J27914" s="1"/>
      <c r="AK27914" s="1"/>
      <c r="AL27914" s="2"/>
      <c r="AM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K27916" s="1"/>
      <c r="AL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K27918" s="1"/>
      <c r="AL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K27921" s="1"/>
      <c r="AL27921" s="2"/>
      <c r="AN27921" s="22"/>
      <c r="BK27921" s="23"/>
    </row>
    <row r="27922" spans="34:63" ht="16.5" customHeight="1" x14ac:dyDescent="0.3">
      <c r="AH27922" s="1"/>
      <c r="AI27922" s="1"/>
      <c r="AJ27922" s="1"/>
      <c r="AK27922" s="1"/>
      <c r="AL27922" s="2"/>
      <c r="AM27922" s="2"/>
      <c r="AN27922" s="22"/>
      <c r="BK27922" s="23"/>
    </row>
    <row r="27923" spans="34:63" ht="16.5" customHeight="1" x14ac:dyDescent="0.3">
      <c r="AH27923" s="1"/>
      <c r="AI27923" s="1"/>
      <c r="AJ27923" s="1"/>
      <c r="AK27923" s="1"/>
      <c r="AL27923" s="2"/>
      <c r="AM27923" s="2"/>
      <c r="AN27923" s="22"/>
      <c r="BK27923" s="23"/>
    </row>
    <row r="27924" spans="34:63" ht="16.5" customHeight="1" x14ac:dyDescent="0.3">
      <c r="AH27924" s="1"/>
      <c r="AI27924" s="1"/>
      <c r="AJ27924" s="1"/>
      <c r="AK27924" s="1"/>
      <c r="AL27924" s="2"/>
      <c r="AM27924" s="2"/>
      <c r="AN27924" s="22"/>
      <c r="BK27924" s="23"/>
    </row>
    <row r="27925" spans="34:63" ht="16.5" customHeight="1" x14ac:dyDescent="0.3">
      <c r="AH27925" s="1"/>
      <c r="AI27925" s="1"/>
      <c r="AJ27925" s="1"/>
      <c r="AK27925" s="1"/>
      <c r="AL27925" s="2"/>
      <c r="AM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K27928" s="1"/>
      <c r="AL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K27931" s="1"/>
      <c r="AL27931" s="2"/>
      <c r="AN27931" s="22"/>
      <c r="BK27931" s="23"/>
    </row>
    <row r="27932" spans="34:63" ht="16.5" customHeight="1" x14ac:dyDescent="0.3">
      <c r="AH27932" s="1"/>
      <c r="AI27932" s="1"/>
      <c r="AJ27932" s="1"/>
      <c r="AK27932" s="1"/>
      <c r="AL27932" s="2"/>
      <c r="AM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K27934" s="1"/>
      <c r="AL27934" s="2"/>
      <c r="AN27934" s="22"/>
      <c r="BK27934" s="23"/>
    </row>
    <row r="27935" spans="34:63" ht="16.5" customHeight="1" x14ac:dyDescent="0.3">
      <c r="AH27935" s="1"/>
      <c r="AI27935" s="1"/>
      <c r="AJ27935" s="1"/>
      <c r="AK27935" s="1"/>
      <c r="AL27935" s="2"/>
      <c r="AM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J27938" s="1"/>
      <c r="AK27938" s="1"/>
      <c r="AL27938" s="2"/>
      <c r="AM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K27944" s="1"/>
      <c r="AL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J27948" s="1"/>
      <c r="AK27948" s="1"/>
      <c r="AL27948" s="2"/>
      <c r="AM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K27958" s="1"/>
      <c r="AL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J27962" s="1"/>
      <c r="AK27962" s="1"/>
      <c r="AL27962" s="2"/>
      <c r="AM27962" s="2"/>
      <c r="AN27962" s="22"/>
      <c r="BK27962" s="23"/>
    </row>
    <row r="27963" spans="34:63" ht="16.5" customHeight="1" x14ac:dyDescent="0.3">
      <c r="AH27963" s="1"/>
      <c r="AI27963" s="1"/>
      <c r="AK27963" s="1"/>
      <c r="AL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K27965" s="1"/>
      <c r="AL27965" s="2"/>
      <c r="AN27965" s="22"/>
      <c r="BK27965" s="23"/>
    </row>
    <row r="27966" spans="34:63" ht="16.5" customHeight="1" x14ac:dyDescent="0.3">
      <c r="AH27966" s="1"/>
      <c r="AI27966" s="1"/>
      <c r="AK27966" s="1"/>
      <c r="AL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J27968" s="1"/>
      <c r="AK27968" s="1"/>
      <c r="AL27968" s="2"/>
      <c r="AM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J27970" s="1"/>
      <c r="AK27970" s="1"/>
      <c r="AL27970" s="2"/>
      <c r="AM27970" s="2"/>
      <c r="AN27970" s="22"/>
      <c r="BK27970" s="23"/>
    </row>
    <row r="27971" spans="34:63" ht="16.5" customHeight="1" x14ac:dyDescent="0.3">
      <c r="AH27971" s="1"/>
      <c r="AI27971" s="1"/>
      <c r="AJ27971" s="1"/>
      <c r="AK27971" s="1"/>
      <c r="AL27971" s="2"/>
      <c r="AM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J27973" s="1"/>
      <c r="AK27973" s="1"/>
      <c r="AL27973" s="2"/>
      <c r="AM27973" s="2"/>
      <c r="AN27973" s="22"/>
      <c r="BK27973" s="23"/>
    </row>
    <row r="27974" spans="34:63" ht="16.5" customHeight="1" x14ac:dyDescent="0.3">
      <c r="AH27974" s="1"/>
      <c r="AI27974" s="1"/>
      <c r="AK27974" s="1"/>
      <c r="AL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J27978" s="1"/>
      <c r="AK27978" s="1"/>
      <c r="AL27978" s="2"/>
      <c r="AM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K27990" s="1"/>
      <c r="AL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K27993" s="1"/>
      <c r="AL27993" s="2"/>
      <c r="AN27993" s="22"/>
      <c r="BK27993" s="23"/>
    </row>
    <row r="27994" spans="34:63" ht="16.5" customHeight="1" x14ac:dyDescent="0.3">
      <c r="AH27994" s="1"/>
      <c r="AI27994" s="1"/>
      <c r="AJ27994" s="1"/>
      <c r="AK27994" s="1"/>
      <c r="AL27994" s="2"/>
      <c r="AM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J27997" s="1"/>
      <c r="AK27997" s="1"/>
      <c r="AL27997" s="2"/>
      <c r="AM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K28000" s="1"/>
      <c r="AL28000" s="2"/>
      <c r="AN28000" s="22"/>
      <c r="BK28000" s="23"/>
    </row>
    <row r="28001" spans="34:63" ht="16.5" customHeight="1" x14ac:dyDescent="0.3">
      <c r="AH28001" s="1"/>
      <c r="AI28001" s="1"/>
      <c r="AK28001" s="1"/>
      <c r="AL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 x14ac:dyDescent="0.3">
      <c r="AH28004" s="1"/>
      <c r="AI28004" s="1"/>
      <c r="AJ28004" s="1"/>
      <c r="AK28004" s="1"/>
      <c r="AL28004" s="2"/>
      <c r="AM28004" s="2"/>
      <c r="AN28004" s="22"/>
      <c r="BK28004" s="23"/>
    </row>
    <row r="28005" spans="34:63" ht="16.5" customHeight="1" x14ac:dyDescent="0.3">
      <c r="AH28005" s="1"/>
      <c r="AI28005" s="1"/>
      <c r="AJ28005" s="1"/>
      <c r="AK28005" s="1"/>
      <c r="AL28005" s="2"/>
      <c r="AM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K28008" s="1"/>
      <c r="AL28008" s="2"/>
      <c r="AN28008" s="22"/>
      <c r="BK28008" s="23"/>
    </row>
    <row r="28009" spans="34:63" ht="16.5" customHeight="1" x14ac:dyDescent="0.3">
      <c r="AH28009" s="1"/>
      <c r="AI28009" s="1"/>
      <c r="AK28009" s="1"/>
      <c r="AL28009" s="2"/>
      <c r="AN28009" s="22"/>
      <c r="BK28009" s="23"/>
    </row>
    <row r="28010" spans="34:63" ht="16.5" customHeight="1" x14ac:dyDescent="0.3">
      <c r="AH28010" s="1"/>
      <c r="AI28010" s="1"/>
      <c r="AK28010" s="1"/>
      <c r="AL28010" s="2"/>
      <c r="AN28010" s="22"/>
      <c r="BK28010" s="23"/>
    </row>
    <row r="28011" spans="34:63" ht="16.5" customHeight="1" x14ac:dyDescent="0.3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 x14ac:dyDescent="0.3">
      <c r="AH28012" s="1"/>
      <c r="AI28012" s="1"/>
      <c r="AJ28012" s="1"/>
      <c r="AK28012" s="1"/>
      <c r="AL28012" s="2"/>
      <c r="AM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J28014" s="1"/>
      <c r="AK28014" s="1"/>
      <c r="AL28014" s="2"/>
      <c r="AM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K28017" s="1"/>
      <c r="AL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J28021" s="1"/>
      <c r="AK28021" s="1"/>
      <c r="AL28021" s="2"/>
      <c r="AM28021" s="2"/>
      <c r="AN28021" s="22"/>
      <c r="BK28021" s="23"/>
    </row>
    <row r="28022" spans="34:63" ht="16.5" customHeight="1" x14ac:dyDescent="0.3">
      <c r="AH28022" s="1"/>
      <c r="AI28022" s="1"/>
      <c r="AK28022" s="1"/>
      <c r="AL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K28025" s="1"/>
      <c r="AL28025" s="2"/>
      <c r="AN28025" s="22"/>
      <c r="BK28025" s="23"/>
    </row>
    <row r="28026" spans="34:63" ht="16.5" customHeight="1" x14ac:dyDescent="0.3">
      <c r="AH28026" s="1"/>
      <c r="AI28026" s="1"/>
      <c r="AK28026" s="1"/>
      <c r="AL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 x14ac:dyDescent="0.3">
      <c r="AH28029" s="1"/>
      <c r="AI28029" s="1"/>
      <c r="AJ28029" s="1"/>
      <c r="AK28029" s="1"/>
      <c r="AL28029" s="2"/>
      <c r="AM28029" s="2"/>
      <c r="AN28029" s="22"/>
      <c r="BK28029" s="23"/>
    </row>
    <row r="28030" spans="34:63" ht="16.5" customHeight="1" x14ac:dyDescent="0.3">
      <c r="AH28030" s="1"/>
      <c r="AI28030" s="1"/>
      <c r="AJ28030" s="1"/>
      <c r="AK28030" s="1"/>
      <c r="AL28030" s="2"/>
      <c r="AM28030" s="2"/>
      <c r="AN28030" s="22"/>
      <c r="BK28030" s="23"/>
    </row>
    <row r="28031" spans="34:63" ht="16.5" customHeight="1" x14ac:dyDescent="0.3">
      <c r="AH28031" s="1"/>
      <c r="AI28031" s="1"/>
      <c r="AK28031" s="1"/>
      <c r="AL28031" s="2"/>
      <c r="AN28031" s="22"/>
      <c r="BK28031" s="23"/>
    </row>
    <row r="28032" spans="34:63" ht="16.5" customHeight="1" x14ac:dyDescent="0.3">
      <c r="AH28032" s="1"/>
      <c r="AI28032" s="1"/>
      <c r="AK28032" s="1"/>
      <c r="AL28032" s="2"/>
      <c r="AN28032" s="22"/>
      <c r="BK28032" s="23"/>
    </row>
    <row r="28033" spans="34:63" ht="16.5" customHeight="1" x14ac:dyDescent="0.3">
      <c r="AH28033" s="1"/>
      <c r="AI28033" s="1"/>
      <c r="AK28033" s="1"/>
      <c r="AL28033" s="2"/>
      <c r="AN28033" s="22"/>
      <c r="BK28033" s="23"/>
    </row>
    <row r="28034" spans="34:63" ht="16.5" customHeight="1" x14ac:dyDescent="0.3">
      <c r="AH28034" s="1"/>
      <c r="AI28034" s="1"/>
      <c r="AK28034" s="1"/>
      <c r="AL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J28036" s="1"/>
      <c r="AK28036" s="1"/>
      <c r="AL28036" s="2"/>
      <c r="AM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J28038" s="1"/>
      <c r="AK28038" s="1"/>
      <c r="AL28038" s="2"/>
      <c r="AM28038" s="2"/>
      <c r="AN28038" s="22"/>
      <c r="BK28038" s="23"/>
    </row>
    <row r="28039" spans="34:63" ht="16.5" customHeight="1" x14ac:dyDescent="0.3">
      <c r="AH28039" s="1"/>
      <c r="AI28039" s="1"/>
      <c r="AJ28039" s="1"/>
      <c r="AK28039" s="1"/>
      <c r="AL28039" s="2"/>
      <c r="AM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J28041" s="1"/>
      <c r="AK28041" s="1"/>
      <c r="AL28041" s="2"/>
      <c r="AM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K28043" s="1"/>
      <c r="AL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K28045" s="1"/>
      <c r="AL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J28047" s="1"/>
      <c r="AK28047" s="1"/>
      <c r="AL28047" s="2"/>
      <c r="AM28047" s="2"/>
      <c r="AN28047" s="22"/>
      <c r="BK28047" s="23"/>
    </row>
    <row r="28048" spans="34:63" ht="16.5" customHeight="1" x14ac:dyDescent="0.3">
      <c r="AH28048" s="1"/>
      <c r="AI28048" s="1"/>
      <c r="AK28048" s="1"/>
      <c r="AL28048" s="2"/>
      <c r="AN28048" s="22"/>
      <c r="BK28048" s="23"/>
    </row>
    <row r="28049" spans="34:63" ht="16.5" customHeight="1" x14ac:dyDescent="0.3">
      <c r="AH28049" s="1"/>
      <c r="AI28049" s="1"/>
      <c r="AJ28049" s="1"/>
      <c r="AK28049" s="1"/>
      <c r="AL28049" s="2"/>
      <c r="AM28049" s="2"/>
      <c r="AN28049" s="22"/>
      <c r="BK28049" s="23"/>
    </row>
    <row r="28050" spans="34:63" ht="16.5" customHeight="1" x14ac:dyDescent="0.3">
      <c r="AH28050" s="1"/>
      <c r="AI28050" s="1"/>
      <c r="AK28050" s="1"/>
      <c r="AL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J28052" s="1"/>
      <c r="AK28052" s="1"/>
      <c r="AL28052" s="2"/>
      <c r="AM28052" s="2"/>
      <c r="AN28052" s="22"/>
      <c r="BK28052" s="23"/>
    </row>
    <row r="28053" spans="34:63" ht="16.5" customHeight="1" x14ac:dyDescent="0.3">
      <c r="AH28053" s="1"/>
      <c r="AI28053" s="1"/>
      <c r="AK28053" s="1"/>
      <c r="AL28053" s="2"/>
      <c r="AN28053" s="22"/>
      <c r="BK28053" s="23"/>
    </row>
    <row r="28054" spans="34:63" ht="16.5" customHeight="1" x14ac:dyDescent="0.3">
      <c r="AH28054" s="1"/>
      <c r="AI28054" s="1"/>
      <c r="AK28054" s="1"/>
      <c r="AL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K28056" s="1"/>
      <c r="AL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J28059" s="1"/>
      <c r="AK28059" s="1"/>
      <c r="AL28059" s="2"/>
      <c r="AM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K28063" s="1"/>
      <c r="AL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J28066" s="1"/>
      <c r="AK28066" s="1"/>
      <c r="AL28066" s="2"/>
      <c r="AM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J28068" s="1"/>
      <c r="AK28068" s="1"/>
      <c r="AL28068" s="2"/>
      <c r="AM28068" s="2"/>
      <c r="AN28068" s="22"/>
      <c r="BK28068" s="23"/>
    </row>
    <row r="28069" spans="34:63" ht="16.5" customHeight="1" x14ac:dyDescent="0.3">
      <c r="AH28069" s="1"/>
      <c r="AI28069" s="1"/>
      <c r="AJ28069" s="1"/>
      <c r="AK28069" s="1"/>
      <c r="AL28069" s="2"/>
      <c r="AM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J28071" s="1"/>
      <c r="AK28071" s="1"/>
      <c r="AL28071" s="2"/>
      <c r="AM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K28074" s="1"/>
      <c r="AL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K28076" s="1"/>
      <c r="AL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J28078" s="1"/>
      <c r="AK28078" s="1"/>
      <c r="AL28078" s="2"/>
      <c r="AM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K28080" s="1"/>
      <c r="AL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J28084" s="1"/>
      <c r="AK28084" s="1"/>
      <c r="AL28084" s="2"/>
      <c r="AM28084" s="2"/>
      <c r="AN28084" s="22"/>
      <c r="BK28084" s="23"/>
    </row>
    <row r="28085" spans="34:63" ht="16.5" customHeight="1" x14ac:dyDescent="0.3">
      <c r="AH28085" s="1"/>
      <c r="AI28085" s="1"/>
      <c r="AK28085" s="1"/>
      <c r="AL28085" s="2"/>
      <c r="AN28085" s="22"/>
      <c r="BK28085" s="23"/>
    </row>
    <row r="28086" spans="34:63" ht="16.5" customHeight="1" x14ac:dyDescent="0.3">
      <c r="AH28086" s="1"/>
      <c r="AI28086" s="1"/>
      <c r="AK28086" s="1"/>
      <c r="AL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 x14ac:dyDescent="0.3">
      <c r="AH28089" s="1"/>
      <c r="AI28089" s="1"/>
      <c r="AJ28089" s="1"/>
      <c r="AK28089" s="1"/>
      <c r="AL28089" s="2"/>
      <c r="AM28089" s="2"/>
      <c r="AN28089" s="22"/>
      <c r="BK28089" s="23"/>
    </row>
    <row r="28090" spans="34:63" ht="16.5" customHeight="1" x14ac:dyDescent="0.3">
      <c r="AH28090" s="1"/>
      <c r="AI28090" s="1"/>
      <c r="AK28090" s="1"/>
      <c r="AL28090" s="2"/>
      <c r="AN28090" s="22"/>
      <c r="BK28090" s="23"/>
    </row>
    <row r="28091" spans="34:63" ht="16.5" customHeight="1" x14ac:dyDescent="0.3">
      <c r="AH28091" s="1"/>
      <c r="AI28091" s="1"/>
      <c r="AK28091" s="1"/>
      <c r="AL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K28093" s="1"/>
      <c r="AL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J28095" s="1"/>
      <c r="AK28095" s="1"/>
      <c r="AL28095" s="2"/>
      <c r="AM28095" s="2"/>
      <c r="AN28095" s="22"/>
      <c r="BK28095" s="23"/>
    </row>
    <row r="28096" spans="34:63" ht="16.5" customHeight="1" x14ac:dyDescent="0.3">
      <c r="AH28096" s="1"/>
      <c r="AI28096" s="1"/>
      <c r="AK28096" s="1"/>
      <c r="AL28096" s="2"/>
      <c r="AN28096" s="22"/>
      <c r="BK28096" s="23"/>
    </row>
    <row r="28097" spans="34:63" ht="16.5" customHeight="1" x14ac:dyDescent="0.3">
      <c r="AH28097" s="1"/>
      <c r="AI28097" s="1"/>
      <c r="AJ28097" s="1"/>
      <c r="AK28097" s="1"/>
      <c r="AL28097" s="2"/>
      <c r="AM28097" s="2"/>
      <c r="AN28097" s="22"/>
      <c r="BK28097" s="23"/>
    </row>
    <row r="28098" spans="34:63" ht="16.5" customHeight="1" x14ac:dyDescent="0.3">
      <c r="AH28098" s="1"/>
      <c r="AI28098" s="1"/>
      <c r="AJ28098" s="1"/>
      <c r="AK28098" s="1"/>
      <c r="AL28098" s="2"/>
      <c r="AM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J28100" s="1"/>
      <c r="AK28100" s="1"/>
      <c r="AL28100" s="2"/>
      <c r="AM28100" s="2"/>
      <c r="AN28100" s="22"/>
      <c r="BK28100" s="23"/>
    </row>
    <row r="28101" spans="34:63" ht="16.5" customHeight="1" x14ac:dyDescent="0.3">
      <c r="AH28101" s="1"/>
      <c r="AI28101" s="1"/>
      <c r="AK28101" s="1"/>
      <c r="AL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K28104" s="1"/>
      <c r="AL28104" s="2"/>
      <c r="AN28104" s="22"/>
      <c r="BK28104" s="23"/>
    </row>
    <row r="28105" spans="34:63" ht="16.5" customHeight="1" x14ac:dyDescent="0.3">
      <c r="AH28105" s="1"/>
      <c r="AI28105" s="1"/>
      <c r="AK28105" s="1"/>
      <c r="AL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K28109" s="1"/>
      <c r="AL28109" s="2"/>
      <c r="AN28109" s="22"/>
      <c r="BK28109" s="23"/>
    </row>
    <row r="28110" spans="34:63" ht="16.5" customHeight="1" x14ac:dyDescent="0.3">
      <c r="AH28110" s="1"/>
      <c r="AI28110" s="1"/>
      <c r="AK28110" s="1"/>
      <c r="AL28110" s="2"/>
      <c r="AN28110" s="22"/>
      <c r="BK28110" s="23"/>
    </row>
    <row r="28111" spans="34:63" ht="16.5" customHeight="1" x14ac:dyDescent="0.3">
      <c r="AH28111" s="1"/>
      <c r="AI28111" s="1"/>
      <c r="AK28111" s="1"/>
      <c r="AL28111" s="2"/>
      <c r="AN28111" s="22"/>
      <c r="BK28111" s="23"/>
    </row>
    <row r="28112" spans="34:63" ht="16.5" customHeight="1" x14ac:dyDescent="0.3">
      <c r="AH28112" s="1"/>
      <c r="AI28112" s="1"/>
      <c r="AJ28112" s="1"/>
      <c r="AK28112" s="1"/>
      <c r="AL28112" s="2"/>
      <c r="AM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J28116" s="1"/>
      <c r="AK28116" s="1"/>
      <c r="AL28116" s="2"/>
      <c r="AM28116" s="2"/>
      <c r="AN28116" s="22"/>
      <c r="BK28116" s="23"/>
    </row>
    <row r="28117" spans="34:63" ht="16.5" customHeight="1" x14ac:dyDescent="0.3">
      <c r="AH28117" s="1"/>
      <c r="AI28117" s="1"/>
      <c r="AJ28117" s="1"/>
      <c r="AK28117" s="1"/>
      <c r="AL28117" s="2"/>
      <c r="AM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K28119" s="1"/>
      <c r="AL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K28121" s="1"/>
      <c r="AL28121" s="2"/>
      <c r="AN28121" s="22"/>
      <c r="BK28121" s="23"/>
    </row>
    <row r="28122" spans="34:63" ht="16.5" customHeight="1" x14ac:dyDescent="0.3">
      <c r="AH28122" s="1"/>
      <c r="AI28122" s="1"/>
      <c r="AJ28122" s="1"/>
      <c r="AK28122" s="1"/>
      <c r="AL28122" s="2"/>
      <c r="AM28122" s="2"/>
      <c r="AN28122" s="22"/>
      <c r="BK28122" s="23"/>
    </row>
    <row r="28123" spans="34:63" ht="16.5" customHeight="1" x14ac:dyDescent="0.3">
      <c r="AH28123" s="1"/>
      <c r="AI28123" s="1"/>
      <c r="AJ28123" s="1"/>
      <c r="AK28123" s="1"/>
      <c r="AL28123" s="2"/>
      <c r="AM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J28125" s="1"/>
      <c r="AK28125" s="1"/>
      <c r="AL28125" s="2"/>
      <c r="AM28125" s="2"/>
      <c r="AN28125" s="22"/>
      <c r="BK28125" s="23"/>
    </row>
    <row r="28126" spans="34:63" ht="16.5" customHeight="1" x14ac:dyDescent="0.3">
      <c r="AH28126" s="1"/>
      <c r="AI28126" s="1"/>
      <c r="AK28126" s="1"/>
      <c r="AL28126" s="2"/>
      <c r="AN28126" s="22"/>
      <c r="BK28126" s="23"/>
    </row>
    <row r="28127" spans="34:63" ht="16.5" customHeight="1" x14ac:dyDescent="0.3">
      <c r="AH28127" s="1"/>
      <c r="AI28127" s="1"/>
      <c r="AK28127" s="1"/>
      <c r="AL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 x14ac:dyDescent="0.3">
      <c r="AH28130" s="1"/>
      <c r="AI28130" s="1"/>
      <c r="AJ28130" s="1"/>
      <c r="AK28130" s="1"/>
      <c r="AL28130" s="2"/>
      <c r="AM28130" s="2"/>
      <c r="AN28130" s="22"/>
      <c r="BK28130" s="23"/>
    </row>
    <row r="28131" spans="34:63" ht="16.5" customHeight="1" x14ac:dyDescent="0.3">
      <c r="AH28131" s="1"/>
      <c r="AI28131" s="1"/>
      <c r="AJ28131" s="1"/>
      <c r="AK28131" s="1"/>
      <c r="AL28131" s="2"/>
      <c r="AM28131" s="2"/>
      <c r="AN28131" s="22"/>
      <c r="BK28131" s="23"/>
    </row>
    <row r="28132" spans="34:63" ht="16.5" customHeight="1" x14ac:dyDescent="0.3">
      <c r="AH28132" s="1"/>
      <c r="AI28132" s="1"/>
      <c r="AK28132" s="1"/>
      <c r="AL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J28136" s="1"/>
      <c r="AK28136" s="1"/>
      <c r="AL28136" s="2"/>
      <c r="AM28136" s="2"/>
      <c r="AN28136" s="22"/>
      <c r="BK28136" s="23"/>
    </row>
    <row r="28137" spans="34:63" ht="16.5" customHeight="1" x14ac:dyDescent="0.3">
      <c r="AH28137" s="1"/>
      <c r="AI28137" s="1"/>
      <c r="AK28137" s="1"/>
      <c r="AL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K28139" s="1"/>
      <c r="AL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J28141" s="1"/>
      <c r="AK28141" s="1"/>
      <c r="AL28141" s="2"/>
      <c r="AM28141" s="2"/>
      <c r="AN28141" s="22"/>
      <c r="BK28141" s="23"/>
    </row>
    <row r="28142" spans="34:63" ht="16.5" customHeight="1" x14ac:dyDescent="0.3">
      <c r="AH28142" s="1"/>
      <c r="AI28142" s="1"/>
      <c r="AK28142" s="1"/>
      <c r="AL28142" s="2"/>
      <c r="AN28142" s="22"/>
      <c r="BK28142" s="23"/>
    </row>
    <row r="28143" spans="34:63" ht="16.5" customHeight="1" x14ac:dyDescent="0.3">
      <c r="AH28143" s="1"/>
      <c r="AI28143" s="1"/>
      <c r="AK28143" s="1"/>
      <c r="AL28143" s="2"/>
      <c r="AN28143" s="22"/>
      <c r="BK28143" s="23"/>
    </row>
    <row r="28144" spans="34:63" ht="16.5" customHeight="1" x14ac:dyDescent="0.3">
      <c r="AH28144" s="1"/>
      <c r="AI28144" s="1"/>
      <c r="AK28144" s="1"/>
      <c r="AL28144" s="2"/>
      <c r="AN28144" s="22"/>
      <c r="BK28144" s="23"/>
    </row>
    <row r="28145" spans="34:63" ht="16.5" customHeight="1" x14ac:dyDescent="0.3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 x14ac:dyDescent="0.3">
      <c r="AH28146" s="1"/>
      <c r="AI28146" s="1"/>
      <c r="AJ28146" s="1"/>
      <c r="AK28146" s="1"/>
      <c r="AL28146" s="2"/>
      <c r="AM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K28148" s="1"/>
      <c r="AL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K28152" s="1"/>
      <c r="AL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 x14ac:dyDescent="0.3">
      <c r="AH28155" s="1"/>
      <c r="AI28155" s="1"/>
      <c r="AJ28155" s="1"/>
      <c r="AK28155" s="1"/>
      <c r="AL28155" s="2"/>
      <c r="AM28155" s="2"/>
      <c r="AN28155" s="22"/>
      <c r="BK28155" s="23"/>
    </row>
    <row r="28156" spans="34:63" ht="16.5" customHeight="1" x14ac:dyDescent="0.3">
      <c r="AH28156" s="1"/>
      <c r="AI28156" s="1"/>
      <c r="AJ28156" s="1"/>
      <c r="AK28156" s="1"/>
      <c r="AL28156" s="2"/>
      <c r="AM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K28158" s="1"/>
      <c r="AL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K28161" s="1"/>
      <c r="AL28161" s="2"/>
      <c r="AN28161" s="22"/>
      <c r="BK28161" s="23"/>
    </row>
    <row r="28162" spans="34:63" ht="16.5" customHeight="1" x14ac:dyDescent="0.3">
      <c r="AH28162" s="1"/>
      <c r="AI28162" s="1"/>
      <c r="AJ28162" s="1"/>
      <c r="AK28162" s="1"/>
      <c r="AL28162" s="2"/>
      <c r="AM28162" s="2"/>
      <c r="AN28162" s="22"/>
      <c r="BK28162" s="2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I470"/>
  <sheetViews>
    <sheetView zoomScale="70" zoomScaleNormal="70" workbookViewId="0">
      <selection activeCell="K33" sqref="K33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4"/>
  </cols>
  <sheetData>
    <row r="1" spans="1:9" x14ac:dyDescent="0.3">
      <c r="A1" t="s">
        <v>40</v>
      </c>
      <c r="B1" t="s">
        <v>16</v>
      </c>
      <c r="C1" t="s">
        <v>41</v>
      </c>
      <c r="D1" t="s">
        <v>42</v>
      </c>
      <c r="E1" t="s">
        <v>39</v>
      </c>
      <c r="F1" t="s">
        <v>43</v>
      </c>
      <c r="G1" t="s">
        <v>44</v>
      </c>
    </row>
    <row r="2" spans="1:9" x14ac:dyDescent="0.3">
      <c r="A2">
        <v>1111303</v>
      </c>
      <c r="B2" t="s">
        <v>164</v>
      </c>
      <c r="C2" t="s">
        <v>592</v>
      </c>
      <c r="D2" s="2">
        <v>0</v>
      </c>
      <c r="E2" s="2">
        <v>0</v>
      </c>
      <c r="F2" s="2">
        <v>0</v>
      </c>
      <c r="G2">
        <v>0</v>
      </c>
      <c r="H2" s="34" t="str">
        <f t="shared" ref="H2" si="0">B2</f>
        <v>외화외상매출금</v>
      </c>
      <c r="I2" s="34" t="str">
        <f>VLOOKUP(C2,할인점점포등록!B:I,8,0)</f>
        <v>선인인터내셔널</v>
      </c>
    </row>
    <row r="3" spans="1:9" x14ac:dyDescent="0.3">
      <c r="A3">
        <v>1111303</v>
      </c>
      <c r="B3" t="s">
        <v>164</v>
      </c>
      <c r="C3" t="s">
        <v>755</v>
      </c>
      <c r="D3" s="2">
        <v>0</v>
      </c>
      <c r="E3" s="2">
        <v>0</v>
      </c>
      <c r="F3" s="2">
        <v>0</v>
      </c>
      <c r="G3" s="2">
        <v>0</v>
      </c>
      <c r="H3" s="34" t="str">
        <f t="shared" ref="H3:H66" si="1">B3</f>
        <v>외화외상매출금</v>
      </c>
      <c r="I3" s="34" t="str">
        <f>VLOOKUP(C3,할인점점포등록!B:I,8,0)</f>
        <v>TSAKHIUR TUMUR LLC</v>
      </c>
    </row>
    <row r="4" spans="1:9" x14ac:dyDescent="0.3">
      <c r="A4">
        <v>1111301</v>
      </c>
      <c r="B4" t="s">
        <v>14</v>
      </c>
      <c r="C4" t="s">
        <v>498</v>
      </c>
      <c r="D4" s="2">
        <v>1134000</v>
      </c>
      <c r="E4" s="2">
        <v>0</v>
      </c>
      <c r="F4" s="2">
        <v>1134000</v>
      </c>
      <c r="G4" s="2">
        <v>0</v>
      </c>
      <c r="H4" s="34" t="str">
        <f t="shared" si="1"/>
        <v>국내외상매출금</v>
      </c>
      <c r="I4" s="34" t="str">
        <f>VLOOKUP(C4,할인점점포등록!B:I,8,0)</f>
        <v>(주)삼송바이오</v>
      </c>
    </row>
    <row r="5" spans="1:9" x14ac:dyDescent="0.3">
      <c r="A5">
        <v>1111301</v>
      </c>
      <c r="B5" t="s">
        <v>14</v>
      </c>
      <c r="C5" t="s">
        <v>771</v>
      </c>
      <c r="D5" s="2">
        <v>0</v>
      </c>
      <c r="E5" s="2">
        <v>48000</v>
      </c>
      <c r="F5" s="2">
        <v>0</v>
      </c>
      <c r="G5" s="2">
        <v>48000</v>
      </c>
      <c r="H5" s="34" t="str">
        <f t="shared" si="1"/>
        <v>국내외상매출금</v>
      </c>
      <c r="I5" s="34" t="str">
        <f>VLOOKUP(C5,할인점점포등록!B:I,8,0)</f>
        <v>365단아약국</v>
      </c>
    </row>
    <row r="6" spans="1:9" x14ac:dyDescent="0.3">
      <c r="A6">
        <v>1111301</v>
      </c>
      <c r="B6" t="s">
        <v>14</v>
      </c>
      <c r="C6" t="s">
        <v>682</v>
      </c>
      <c r="D6" s="2">
        <v>2051010</v>
      </c>
      <c r="E6" s="2">
        <v>1121364</v>
      </c>
      <c r="F6" s="2">
        <v>2051010</v>
      </c>
      <c r="G6" s="2">
        <v>1121364</v>
      </c>
      <c r="H6" s="34" t="str">
        <f t="shared" si="1"/>
        <v>국내외상매출금</v>
      </c>
      <c r="I6" s="34" t="str">
        <f>VLOOKUP(C6,할인점점포등록!B:I,8,0)</f>
        <v>강릉동원약품</v>
      </c>
    </row>
    <row r="7" spans="1:9" x14ac:dyDescent="0.3">
      <c r="A7">
        <v>1111301</v>
      </c>
      <c r="B7" t="s">
        <v>14</v>
      </c>
      <c r="C7" t="s">
        <v>680</v>
      </c>
      <c r="D7" s="2">
        <v>0</v>
      </c>
      <c r="E7" s="2">
        <v>0</v>
      </c>
      <c r="F7" s="2">
        <v>0</v>
      </c>
      <c r="G7" s="2">
        <v>0</v>
      </c>
      <c r="H7" s="34" t="str">
        <f t="shared" si="1"/>
        <v>국내외상매출금</v>
      </c>
      <c r="I7" s="34" t="str">
        <f>VLOOKUP(C7,할인점점포등록!B:I,8,0)</f>
        <v>강림약품</v>
      </c>
    </row>
    <row r="8" spans="1:9" x14ac:dyDescent="0.3">
      <c r="A8">
        <v>1111301</v>
      </c>
      <c r="B8" t="s">
        <v>14</v>
      </c>
      <c r="C8" t="s">
        <v>300</v>
      </c>
      <c r="D8" s="2">
        <v>16094654</v>
      </c>
      <c r="E8" s="2">
        <v>9425934</v>
      </c>
      <c r="F8" s="2">
        <v>14470184</v>
      </c>
      <c r="G8" s="2">
        <v>11050404</v>
      </c>
      <c r="H8" s="34" t="str">
        <f t="shared" si="1"/>
        <v>국내외상매출금</v>
      </c>
      <c r="I8" s="34" t="str">
        <f>VLOOKUP(C8,할인점점포등록!B:I,8,0)</f>
        <v>강원지오영</v>
      </c>
    </row>
    <row r="9" spans="1:9" x14ac:dyDescent="0.3">
      <c r="A9">
        <v>1111301</v>
      </c>
      <c r="B9" t="s">
        <v>14</v>
      </c>
      <c r="C9" t="s">
        <v>732</v>
      </c>
      <c r="D9" s="2">
        <v>-1624480</v>
      </c>
      <c r="E9" s="2">
        <v>0</v>
      </c>
      <c r="F9" s="2">
        <v>0</v>
      </c>
      <c r="G9" s="2">
        <v>-1624480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x14ac:dyDescent="0.3">
      <c r="A10">
        <v>1111301</v>
      </c>
      <c r="B10" t="s">
        <v>14</v>
      </c>
      <c r="C10" t="s">
        <v>743</v>
      </c>
      <c r="D10" s="2">
        <v>0</v>
      </c>
      <c r="E10" s="2">
        <v>0</v>
      </c>
      <c r="F10" s="2">
        <v>0</v>
      </c>
      <c r="G10" s="2">
        <v>0</v>
      </c>
      <c r="H10" s="34" t="str">
        <f t="shared" si="1"/>
        <v>국내외상매출금</v>
      </c>
      <c r="I10" s="34" t="str">
        <f>VLOOKUP(C10,할인점점포등록!B:I,8,0)</f>
        <v>거방약품</v>
      </c>
    </row>
    <row r="11" spans="1:9" x14ac:dyDescent="0.3">
      <c r="A11">
        <v>1111301</v>
      </c>
      <c r="B11" t="s">
        <v>14</v>
      </c>
      <c r="C11" t="s">
        <v>774</v>
      </c>
      <c r="D11" s="2">
        <v>0</v>
      </c>
      <c r="E11" s="2">
        <v>48000</v>
      </c>
      <c r="F11" s="2">
        <v>0</v>
      </c>
      <c r="G11" s="2">
        <v>48000</v>
      </c>
      <c r="H11" s="34" t="str">
        <f t="shared" si="1"/>
        <v>국내외상매출금</v>
      </c>
      <c r="I11" s="34" t="str">
        <f>VLOOKUP(C11,할인점점포등록!B:I,8,0)</f>
        <v>건대365알찬약국</v>
      </c>
    </row>
    <row r="12" spans="1:9" x14ac:dyDescent="0.3">
      <c r="A12">
        <v>1111301</v>
      </c>
      <c r="B12" t="s">
        <v>14</v>
      </c>
      <c r="C12" t="s">
        <v>506</v>
      </c>
      <c r="D12" s="2">
        <v>57805577</v>
      </c>
      <c r="E12" s="2">
        <v>47276028</v>
      </c>
      <c r="F12" s="2">
        <v>57805581</v>
      </c>
      <c r="G12" s="2">
        <v>47276024</v>
      </c>
      <c r="H12" s="34" t="str">
        <f t="shared" si="1"/>
        <v>국내외상매출금</v>
      </c>
      <c r="I12" s="34" t="str">
        <f>VLOOKUP(C12,할인점점포등록!B:I,8,0)</f>
        <v>경동사</v>
      </c>
    </row>
    <row r="13" spans="1:9" x14ac:dyDescent="0.3">
      <c r="A13">
        <v>1111301</v>
      </c>
      <c r="B13" t="s">
        <v>14</v>
      </c>
      <c r="C13" t="s">
        <v>521</v>
      </c>
      <c r="D13" s="2">
        <v>2014200</v>
      </c>
      <c r="E13" s="2">
        <v>1678500</v>
      </c>
      <c r="F13" s="2">
        <v>2014200</v>
      </c>
      <c r="G13" s="2">
        <v>1678500</v>
      </c>
      <c r="H13" s="34" t="str">
        <f t="shared" si="1"/>
        <v>국내외상매출금</v>
      </c>
      <c r="I13" s="34" t="str">
        <f>VLOOKUP(C13,할인점점포등록!B:I,8,0)</f>
        <v>경일약품</v>
      </c>
    </row>
    <row r="14" spans="1:9" x14ac:dyDescent="0.3">
      <c r="A14">
        <v>1111301</v>
      </c>
      <c r="B14" t="s">
        <v>14</v>
      </c>
      <c r="C14" t="s">
        <v>522</v>
      </c>
      <c r="D14" s="2">
        <v>818100</v>
      </c>
      <c r="E14" s="2">
        <v>572400</v>
      </c>
      <c r="F14" s="2">
        <v>757602</v>
      </c>
      <c r="G14" s="2">
        <v>632898</v>
      </c>
      <c r="H14" s="34" t="str">
        <f t="shared" si="1"/>
        <v>국내외상매출금</v>
      </c>
      <c r="I14" s="34" t="str">
        <f>VLOOKUP(C14,할인점점포등록!B:I,8,0)</f>
        <v>골드팜</v>
      </c>
    </row>
    <row r="15" spans="1:9" x14ac:dyDescent="0.3">
      <c r="A15">
        <v>1111301</v>
      </c>
      <c r="B15" t="s">
        <v>14</v>
      </c>
      <c r="C15" t="s">
        <v>751</v>
      </c>
      <c r="D15" s="2">
        <v>-60500</v>
      </c>
      <c r="E15" s="2">
        <v>0</v>
      </c>
      <c r="F15" s="2">
        <v>0</v>
      </c>
      <c r="G15" s="2">
        <v>-60500</v>
      </c>
      <c r="H15" s="34" t="str">
        <f t="shared" si="1"/>
        <v>국내외상매출금</v>
      </c>
      <c r="I15" s="34" t="str">
        <f>VLOOKUP(C15,할인점점포등록!B:I,8,0)</f>
        <v>골드팜</v>
      </c>
    </row>
    <row r="16" spans="1:9" x14ac:dyDescent="0.3">
      <c r="A16">
        <v>1111301</v>
      </c>
      <c r="B16" t="s">
        <v>14</v>
      </c>
      <c r="C16" t="s">
        <v>495</v>
      </c>
      <c r="D16" s="2">
        <v>1071000</v>
      </c>
      <c r="E16" s="2">
        <v>0</v>
      </c>
      <c r="F16" s="2">
        <v>1071000</v>
      </c>
      <c r="G16" s="2">
        <v>0</v>
      </c>
      <c r="H16" s="34" t="str">
        <f t="shared" si="1"/>
        <v>국내외상매출금</v>
      </c>
      <c r="I16" s="34" t="str">
        <f>VLOOKUP(C16,할인점점포등록!B:I,8,0)</f>
        <v>광림약품</v>
      </c>
    </row>
    <row r="17" spans="1:9" x14ac:dyDescent="0.3">
      <c r="A17">
        <v>1111301</v>
      </c>
      <c r="B17" t="s">
        <v>14</v>
      </c>
      <c r="C17" t="s">
        <v>456</v>
      </c>
      <c r="D17" s="2">
        <v>23684134</v>
      </c>
      <c r="E17" s="2">
        <v>12632976</v>
      </c>
      <c r="F17" s="2">
        <v>11939594</v>
      </c>
      <c r="G17" s="2">
        <v>24377516</v>
      </c>
      <c r="H17" s="34" t="str">
        <f t="shared" si="1"/>
        <v>국내외상매출금</v>
      </c>
      <c r="I17" s="34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741</v>
      </c>
      <c r="D18" s="2">
        <v>-11744540</v>
      </c>
      <c r="E18" s="2">
        <v>0</v>
      </c>
      <c r="F18" s="2">
        <v>0</v>
      </c>
      <c r="G18" s="2">
        <v>-11744540</v>
      </c>
      <c r="H18" s="34" t="str">
        <f t="shared" si="1"/>
        <v>국내외상매출금</v>
      </c>
      <c r="I18" s="34" t="str">
        <f>VLOOKUP(C18,할인점점포등록!B:I,8,0)</f>
        <v>광주지오팜</v>
      </c>
    </row>
    <row r="19" spans="1:9" x14ac:dyDescent="0.3">
      <c r="A19">
        <v>1111301</v>
      </c>
      <c r="B19" t="s">
        <v>14</v>
      </c>
      <c r="C19" t="s">
        <v>501</v>
      </c>
      <c r="D19" s="2">
        <v>0</v>
      </c>
      <c r="E19" s="2">
        <v>7397505</v>
      </c>
      <c r="F19" s="2">
        <v>0</v>
      </c>
      <c r="G19" s="2">
        <v>7397505</v>
      </c>
      <c r="H19" s="34" t="str">
        <f t="shared" si="1"/>
        <v>국내외상매출금</v>
      </c>
      <c r="I19" s="34" t="str">
        <f>VLOOKUP(C19,할인점점포등록!B:I,8,0)</f>
        <v>광주태전</v>
      </c>
    </row>
    <row r="20" spans="1:9" x14ac:dyDescent="0.3">
      <c r="A20">
        <v>1111301</v>
      </c>
      <c r="B20" t="s">
        <v>14</v>
      </c>
      <c r="C20" t="s">
        <v>544</v>
      </c>
      <c r="D20" s="2">
        <v>2268000</v>
      </c>
      <c r="E20" s="2">
        <v>2268000</v>
      </c>
      <c r="F20" s="2">
        <v>2268000</v>
      </c>
      <c r="G20" s="2">
        <v>2268000</v>
      </c>
      <c r="H20" s="34" t="str">
        <f t="shared" si="1"/>
        <v>국내외상매출금</v>
      </c>
      <c r="I20" s="34" t="str">
        <f>VLOOKUP(C20,할인점점포등록!B:I,8,0)</f>
        <v>글로리팜</v>
      </c>
    </row>
    <row r="21" spans="1:9" x14ac:dyDescent="0.3">
      <c r="A21">
        <v>1111301</v>
      </c>
      <c r="B21" t="s">
        <v>14</v>
      </c>
      <c r="C21" t="s">
        <v>677</v>
      </c>
      <c r="D21" s="2">
        <v>2268000</v>
      </c>
      <c r="E21" s="2">
        <v>2268000</v>
      </c>
      <c r="F21" s="2">
        <v>2268000</v>
      </c>
      <c r="G21" s="2">
        <v>2268000</v>
      </c>
      <c r="H21" s="34" t="str">
        <f t="shared" si="1"/>
        <v>국내외상매출금</v>
      </c>
      <c r="I21" s="34" t="str">
        <f>VLOOKUP(C21,할인점점포등록!B:I,8,0)</f>
        <v>기고</v>
      </c>
    </row>
    <row r="22" spans="1:9" x14ac:dyDescent="0.3">
      <c r="A22">
        <v>1111301</v>
      </c>
      <c r="B22" t="s">
        <v>14</v>
      </c>
      <c r="C22" t="s">
        <v>604</v>
      </c>
      <c r="D22" s="2">
        <v>1126832</v>
      </c>
      <c r="E22" s="2">
        <v>615060</v>
      </c>
      <c r="F22" s="2">
        <v>1130000</v>
      </c>
      <c r="G22" s="2">
        <v>611892</v>
      </c>
      <c r="H22" s="34" t="str">
        <f t="shared" si="1"/>
        <v>국내외상매출금</v>
      </c>
      <c r="I22" s="34" t="str">
        <f>VLOOKUP(C22,할인점점포등록!B:I,8,0)</f>
        <v>꿀벌신용협동조합</v>
      </c>
    </row>
    <row r="23" spans="1:9" x14ac:dyDescent="0.3">
      <c r="A23">
        <v>1111301</v>
      </c>
      <c r="B23" t="s">
        <v>14</v>
      </c>
      <c r="C23" t="s">
        <v>648</v>
      </c>
      <c r="D23" s="2">
        <v>0</v>
      </c>
      <c r="E23" s="2">
        <v>1144080</v>
      </c>
      <c r="F23" s="2">
        <v>1144080</v>
      </c>
      <c r="G23" s="2">
        <v>0</v>
      </c>
      <c r="H23" s="34" t="str">
        <f t="shared" si="1"/>
        <v>국내외상매출금</v>
      </c>
      <c r="I23" s="34" t="str">
        <f>VLOOKUP(C23,할인점점포등록!B:I,8,0)</f>
        <v>나루팜</v>
      </c>
    </row>
    <row r="24" spans="1:9" x14ac:dyDescent="0.3">
      <c r="A24">
        <v>1111301</v>
      </c>
      <c r="B24" t="s">
        <v>14</v>
      </c>
      <c r="C24" t="s">
        <v>666</v>
      </c>
      <c r="D24" s="2">
        <v>-7983970</v>
      </c>
      <c r="E24" s="2">
        <v>0</v>
      </c>
      <c r="F24" s="2">
        <v>0</v>
      </c>
      <c r="G24" s="2">
        <v>-7983970</v>
      </c>
      <c r="H24" s="34" t="str">
        <f t="shared" si="1"/>
        <v>국내외상매출금</v>
      </c>
      <c r="I24" s="34" t="str">
        <f>VLOOKUP(C24,할인점점포등록!B:I,8,0)</f>
        <v>나린약품</v>
      </c>
    </row>
    <row r="25" spans="1:9" x14ac:dyDescent="0.3">
      <c r="A25">
        <v>1111301</v>
      </c>
      <c r="B25" t="s">
        <v>14</v>
      </c>
      <c r="C25" t="s">
        <v>708</v>
      </c>
      <c r="D25" s="2">
        <v>693000</v>
      </c>
      <c r="E25" s="2">
        <v>0</v>
      </c>
      <c r="F25" s="2">
        <v>693000</v>
      </c>
      <c r="G25" s="2">
        <v>0</v>
      </c>
      <c r="H25" s="34" t="str">
        <f t="shared" si="1"/>
        <v>국내외상매출금</v>
      </c>
      <c r="I25" s="34" t="str">
        <f>VLOOKUP(C25,할인점점포등록!B:I,8,0)</f>
        <v>나윤메디칼</v>
      </c>
    </row>
    <row r="26" spans="1:9" x14ac:dyDescent="0.3">
      <c r="A26">
        <v>1111301</v>
      </c>
      <c r="B26" t="s">
        <v>14</v>
      </c>
      <c r="C26" t="s">
        <v>538</v>
      </c>
      <c r="D26" s="2">
        <v>2268000</v>
      </c>
      <c r="E26" s="2">
        <v>1134000</v>
      </c>
      <c r="F26" s="2">
        <v>2268000</v>
      </c>
      <c r="G26" s="2">
        <v>1134000</v>
      </c>
      <c r="H26" s="34" t="str">
        <f t="shared" si="1"/>
        <v>국내외상매출금</v>
      </c>
      <c r="I26" s="34" t="str">
        <f>VLOOKUP(C26,할인점점포등록!B:I,8,0)</f>
        <v>남양약품</v>
      </c>
    </row>
    <row r="27" spans="1:9" x14ac:dyDescent="0.3">
      <c r="A27">
        <v>1111301</v>
      </c>
      <c r="B27" t="s">
        <v>14</v>
      </c>
      <c r="C27" t="s">
        <v>756</v>
      </c>
      <c r="D27" s="2">
        <v>6915596</v>
      </c>
      <c r="E27" s="2">
        <v>8491500</v>
      </c>
      <c r="F27" s="2">
        <v>8491500</v>
      </c>
      <c r="G27" s="2">
        <v>6915596</v>
      </c>
      <c r="H27" s="34" t="str">
        <f t="shared" si="1"/>
        <v>국내외상매출금</v>
      </c>
      <c r="I27" s="34" t="str">
        <f>VLOOKUP(C27,할인점점포등록!B:I,8,0)</f>
        <v>넥스팜</v>
      </c>
    </row>
    <row r="28" spans="1:9" x14ac:dyDescent="0.3">
      <c r="A28">
        <v>1111301</v>
      </c>
      <c r="B28" t="s">
        <v>14</v>
      </c>
      <c r="C28" t="s">
        <v>587</v>
      </c>
      <c r="D28" s="2">
        <v>412005000</v>
      </c>
      <c r="E28" s="2">
        <v>164772960</v>
      </c>
      <c r="F28" s="2">
        <v>164758440</v>
      </c>
      <c r="G28" s="2">
        <v>412019520</v>
      </c>
      <c r="H28" s="34" t="str">
        <f t="shared" si="1"/>
        <v>국내외상매출금</v>
      </c>
      <c r="I28" s="34" t="str">
        <f>VLOOKUP(C28,할인점점포등록!B:I,8,0)</f>
        <v>녹십자</v>
      </c>
    </row>
    <row r="29" spans="1:9" x14ac:dyDescent="0.3">
      <c r="A29">
        <v>1111301</v>
      </c>
      <c r="B29" t="s">
        <v>14</v>
      </c>
      <c r="C29" t="s">
        <v>670</v>
      </c>
      <c r="D29" s="2">
        <v>253440</v>
      </c>
      <c r="E29" s="2">
        <v>0</v>
      </c>
      <c r="F29" s="2">
        <v>253440</v>
      </c>
      <c r="G29" s="2">
        <v>0</v>
      </c>
      <c r="H29" s="34" t="str">
        <f t="shared" si="1"/>
        <v>국내외상매출금</v>
      </c>
      <c r="I29" s="34" t="str">
        <f>VLOOKUP(C29,할인점점포등록!B:I,8,0)</f>
        <v>누리약품</v>
      </c>
    </row>
    <row r="30" spans="1:9" x14ac:dyDescent="0.3">
      <c r="A30">
        <v>1111301</v>
      </c>
      <c r="B30" t="s">
        <v>14</v>
      </c>
      <c r="C30" t="s">
        <v>569</v>
      </c>
      <c r="D30" s="2">
        <v>248400</v>
      </c>
      <c r="E30" s="2">
        <v>-205632</v>
      </c>
      <c r="F30" s="2">
        <v>42768</v>
      </c>
      <c r="G30" s="2">
        <v>0</v>
      </c>
      <c r="H30" s="34" t="str">
        <f t="shared" si="1"/>
        <v>국내외상매출금</v>
      </c>
      <c r="I30" s="34" t="str">
        <f>VLOOKUP(C30,할인점점포등록!B:I,8,0)</f>
        <v>뉴케이팜</v>
      </c>
    </row>
    <row r="31" spans="1:9" x14ac:dyDescent="0.3">
      <c r="A31">
        <v>1111301</v>
      </c>
      <c r="B31" t="s">
        <v>14</v>
      </c>
      <c r="C31" t="s">
        <v>609</v>
      </c>
      <c r="D31" s="2">
        <v>372600</v>
      </c>
      <c r="E31" s="2">
        <v>0</v>
      </c>
      <c r="F31" s="2">
        <v>372600</v>
      </c>
      <c r="G31" s="2">
        <v>0</v>
      </c>
      <c r="H31" s="34" t="str">
        <f t="shared" si="1"/>
        <v>국내외상매출금</v>
      </c>
      <c r="I31" s="34" t="str">
        <f>VLOOKUP(C31,할인점점포등록!B:I,8,0)</f>
        <v>다미약품</v>
      </c>
    </row>
    <row r="32" spans="1:9" x14ac:dyDescent="0.3">
      <c r="A32">
        <v>1111301</v>
      </c>
      <c r="B32" t="s">
        <v>14</v>
      </c>
      <c r="C32" t="s">
        <v>319</v>
      </c>
      <c r="D32" s="2">
        <v>16030794</v>
      </c>
      <c r="E32" s="2">
        <v>4565925</v>
      </c>
      <c r="F32" s="2">
        <v>16030800</v>
      </c>
      <c r="G32" s="2">
        <v>4565919</v>
      </c>
      <c r="H32" s="34" t="str">
        <f t="shared" si="1"/>
        <v>국내외상매출금</v>
      </c>
      <c r="I32" s="34" t="str">
        <f>VLOOKUP(C32,할인점점포등록!B:I,8,0)</f>
        <v>대경엘씨에스디</v>
      </c>
    </row>
    <row r="33" spans="1:9" x14ac:dyDescent="0.3">
      <c r="A33">
        <v>1111301</v>
      </c>
      <c r="B33" t="s">
        <v>14</v>
      </c>
      <c r="C33" t="s">
        <v>431</v>
      </c>
      <c r="D33" s="2">
        <v>38992356</v>
      </c>
      <c r="E33" s="2">
        <v>30446476</v>
      </c>
      <c r="F33" s="2">
        <v>38992361</v>
      </c>
      <c r="G33" s="2">
        <v>30446471</v>
      </c>
      <c r="H33" s="34" t="str">
        <f t="shared" si="1"/>
        <v>국내외상매출금</v>
      </c>
      <c r="I33" s="34" t="str">
        <f>VLOOKUP(C33,할인점점포등록!B:I,8,0)</f>
        <v>대전지오팜</v>
      </c>
    </row>
    <row r="34" spans="1:9" x14ac:dyDescent="0.3">
      <c r="A34">
        <v>1111301</v>
      </c>
      <c r="B34" t="s">
        <v>14</v>
      </c>
      <c r="C34" t="s">
        <v>758</v>
      </c>
      <c r="D34" s="2">
        <v>1876160</v>
      </c>
      <c r="E34" s="2">
        <v>274560</v>
      </c>
      <c r="F34" s="2">
        <v>686400</v>
      </c>
      <c r="G34" s="2">
        <v>1464320</v>
      </c>
      <c r="H34" s="34" t="str">
        <f t="shared" si="1"/>
        <v>국내외상매출금</v>
      </c>
      <c r="I34" s="34" t="str">
        <f>VLOOKUP(C34,할인점점포등록!B:I,8,0)</f>
        <v>대지365약국</v>
      </c>
    </row>
    <row r="35" spans="1:9" x14ac:dyDescent="0.3">
      <c r="A35">
        <v>1111301</v>
      </c>
      <c r="B35" t="s">
        <v>14</v>
      </c>
      <c r="C35" t="s">
        <v>596</v>
      </c>
      <c r="D35" s="2">
        <v>-1002900</v>
      </c>
      <c r="E35" s="2">
        <v>0</v>
      </c>
      <c r="F35" s="2">
        <v>0</v>
      </c>
      <c r="G35" s="2">
        <v>-1002900</v>
      </c>
      <c r="H35" s="34" t="str">
        <f t="shared" si="1"/>
        <v>국내외상매출금</v>
      </c>
      <c r="I35" s="34" t="str">
        <f>VLOOKUP(C35,할인점점포등록!B:I,8,0)</f>
        <v>더블유에스메디칼</v>
      </c>
    </row>
    <row r="36" spans="1:9" x14ac:dyDescent="0.3">
      <c r="A36">
        <v>1111301</v>
      </c>
      <c r="B36" t="s">
        <v>14</v>
      </c>
      <c r="C36" t="s">
        <v>668</v>
      </c>
      <c r="D36" s="2">
        <v>4688352</v>
      </c>
      <c r="E36" s="2">
        <v>0</v>
      </c>
      <c r="F36" s="2">
        <v>0</v>
      </c>
      <c r="G36" s="2">
        <v>4688352</v>
      </c>
      <c r="H36" s="34" t="str">
        <f t="shared" si="1"/>
        <v>국내외상매출금</v>
      </c>
      <c r="I36" s="34" t="str">
        <f>VLOOKUP(C36,할인점점포등록!B:I,8,0)</f>
        <v>더킴스팜</v>
      </c>
    </row>
    <row r="37" spans="1:9" x14ac:dyDescent="0.3">
      <c r="A37">
        <v>1111301</v>
      </c>
      <c r="B37" t="s">
        <v>14</v>
      </c>
      <c r="C37" t="s">
        <v>352</v>
      </c>
      <c r="D37" s="2">
        <v>1980000</v>
      </c>
      <c r="E37" s="2">
        <v>0</v>
      </c>
      <c r="F37" s="2">
        <v>1980000</v>
      </c>
      <c r="G37" s="2">
        <v>0</v>
      </c>
      <c r="H37" s="34" t="str">
        <f t="shared" si="1"/>
        <v>국내외상매출금</v>
      </c>
      <c r="I37" s="34" t="str">
        <f>VLOOKUP(C37,할인점점포등록!B:I,8,0)</f>
        <v>더포메디컬(의료기기)</v>
      </c>
    </row>
    <row r="38" spans="1:9" x14ac:dyDescent="0.3">
      <c r="A38">
        <v>1111301</v>
      </c>
      <c r="B38" t="s">
        <v>14</v>
      </c>
      <c r="C38" t="s">
        <v>667</v>
      </c>
      <c r="D38" s="2">
        <v>0</v>
      </c>
      <c r="E38" s="2">
        <v>0</v>
      </c>
      <c r="F38" s="2">
        <v>0</v>
      </c>
      <c r="G38" s="2">
        <v>0</v>
      </c>
      <c r="H38" s="34" t="str">
        <f t="shared" si="1"/>
        <v>국내외상매출금</v>
      </c>
      <c r="I38" s="34" t="str">
        <f>VLOOKUP(C38,할인점점포등록!B:I,8,0)</f>
        <v>도강메디칼</v>
      </c>
    </row>
    <row r="39" spans="1:9" x14ac:dyDescent="0.3">
      <c r="A39">
        <v>1111301</v>
      </c>
      <c r="B39" t="s">
        <v>14</v>
      </c>
      <c r="C39" t="s">
        <v>555</v>
      </c>
      <c r="D39" s="2">
        <v>9305098</v>
      </c>
      <c r="E39" s="2">
        <v>10013040</v>
      </c>
      <c r="F39" s="2">
        <v>9305100</v>
      </c>
      <c r="G39" s="2">
        <v>10013038</v>
      </c>
      <c r="H39" s="34" t="str">
        <f t="shared" si="1"/>
        <v>국내외상매출금</v>
      </c>
      <c r="I39" s="34" t="str">
        <f>VLOOKUP(C39,할인점점포등록!B:I,8,0)</f>
        <v>도원약품</v>
      </c>
    </row>
    <row r="40" spans="1:9" x14ac:dyDescent="0.3">
      <c r="A40">
        <v>1111301</v>
      </c>
      <c r="B40" t="s">
        <v>14</v>
      </c>
      <c r="C40" t="s">
        <v>489</v>
      </c>
      <c r="D40" s="2">
        <v>364090815</v>
      </c>
      <c r="E40" s="2">
        <v>120887910</v>
      </c>
      <c r="F40" s="2">
        <v>303324615</v>
      </c>
      <c r="G40" s="2">
        <v>181654110</v>
      </c>
      <c r="H40" s="34" t="str">
        <f t="shared" si="1"/>
        <v>국내외상매출금</v>
      </c>
      <c r="I40" s="34" t="str">
        <f>VLOOKUP(C40,할인점점포등록!B:I,8,0)</f>
        <v>동성제약 아산공장</v>
      </c>
    </row>
    <row r="41" spans="1:9" x14ac:dyDescent="0.3">
      <c r="A41">
        <v>1111301</v>
      </c>
      <c r="B41" t="s">
        <v>14</v>
      </c>
      <c r="C41" t="s">
        <v>500</v>
      </c>
      <c r="D41" s="2">
        <v>0</v>
      </c>
      <c r="E41" s="2">
        <v>0</v>
      </c>
      <c r="F41" s="2">
        <v>0</v>
      </c>
      <c r="G41" s="2">
        <v>0</v>
      </c>
      <c r="H41" s="34" t="str">
        <f t="shared" si="1"/>
        <v>국내외상매출금</v>
      </c>
      <c r="I41" s="34" t="str">
        <f>VLOOKUP(C41,할인점점포등록!B:I,8,0)</f>
        <v>동우메디칼</v>
      </c>
    </row>
    <row r="42" spans="1:9" x14ac:dyDescent="0.3">
      <c r="A42">
        <v>1111301</v>
      </c>
      <c r="B42" t="s">
        <v>14</v>
      </c>
      <c r="C42" t="s">
        <v>447</v>
      </c>
      <c r="D42" s="2">
        <v>15789895</v>
      </c>
      <c r="E42" s="2">
        <v>7334280</v>
      </c>
      <c r="F42" s="2">
        <v>15331457</v>
      </c>
      <c r="G42" s="2">
        <v>7792718</v>
      </c>
      <c r="H42" s="34" t="str">
        <f t="shared" si="1"/>
        <v>국내외상매출금</v>
      </c>
      <c r="I42" s="34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731</v>
      </c>
      <c r="D43" s="2">
        <v>-458440</v>
      </c>
      <c r="E43" s="2">
        <v>0</v>
      </c>
      <c r="F43" s="2">
        <v>0</v>
      </c>
      <c r="G43" s="2">
        <v>-458440</v>
      </c>
      <c r="H43" s="34" t="str">
        <f t="shared" si="1"/>
        <v>국내외상매출금</v>
      </c>
      <c r="I43" s="34" t="str">
        <f>VLOOKUP(C43,할인점점포등록!B:I,8,0)</f>
        <v>동원아이팜</v>
      </c>
    </row>
    <row r="44" spans="1:9" x14ac:dyDescent="0.3">
      <c r="A44">
        <v>1111301</v>
      </c>
      <c r="B44" t="s">
        <v>14</v>
      </c>
      <c r="C44" t="s">
        <v>465</v>
      </c>
      <c r="D44" s="2">
        <v>7105921</v>
      </c>
      <c r="E44" s="2">
        <v>6727180</v>
      </c>
      <c r="F44" s="2">
        <v>6790706</v>
      </c>
      <c r="G44" s="2">
        <v>7042395</v>
      </c>
      <c r="H44" s="34" t="str">
        <f t="shared" si="1"/>
        <v>국내외상매출금</v>
      </c>
      <c r="I44" s="34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733</v>
      </c>
      <c r="D45" s="2">
        <v>-315220</v>
      </c>
      <c r="E45" s="2">
        <v>0</v>
      </c>
      <c r="F45" s="2">
        <v>0</v>
      </c>
      <c r="G45" s="2">
        <v>-315220</v>
      </c>
      <c r="H45" s="34" t="str">
        <f t="shared" si="1"/>
        <v>국내외상매출금</v>
      </c>
      <c r="I45" s="34" t="str">
        <f>VLOOKUP(C45,할인점점포등록!B:I,8,0)</f>
        <v>동원약품</v>
      </c>
    </row>
    <row r="46" spans="1:9" x14ac:dyDescent="0.3">
      <c r="A46">
        <v>1111301</v>
      </c>
      <c r="B46" t="s">
        <v>14</v>
      </c>
      <c r="C46" t="s">
        <v>226</v>
      </c>
      <c r="D46" s="2">
        <v>9026760</v>
      </c>
      <c r="E46" s="2">
        <v>3945150</v>
      </c>
      <c r="F46" s="2">
        <v>7064280</v>
      </c>
      <c r="G46" s="2">
        <v>5907630</v>
      </c>
      <c r="H46" s="34" t="str">
        <f t="shared" si="1"/>
        <v>국내외상매출금</v>
      </c>
      <c r="I46" s="34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727</v>
      </c>
      <c r="D47" s="2">
        <v>-1962480</v>
      </c>
      <c r="E47" s="2">
        <v>0</v>
      </c>
      <c r="F47" s="2">
        <v>0</v>
      </c>
      <c r="G47" s="2">
        <v>-1962480</v>
      </c>
      <c r="H47" s="34" t="str">
        <f t="shared" si="1"/>
        <v>국내외상매출금</v>
      </c>
      <c r="I47" s="34" t="str">
        <f>VLOOKUP(C47,할인점점포등록!B:I,8,0)</f>
        <v>동원약품남부</v>
      </c>
    </row>
    <row r="48" spans="1:9" x14ac:dyDescent="0.3">
      <c r="A48">
        <v>1111301</v>
      </c>
      <c r="B48" t="s">
        <v>14</v>
      </c>
      <c r="C48" t="s">
        <v>514</v>
      </c>
      <c r="D48" s="2">
        <v>8655699</v>
      </c>
      <c r="E48" s="2">
        <v>2543895</v>
      </c>
      <c r="F48" s="2">
        <v>9222874</v>
      </c>
      <c r="G48" s="2">
        <v>1976720</v>
      </c>
      <c r="H48" s="34" t="str">
        <f t="shared" si="1"/>
        <v>국내외상매출금</v>
      </c>
      <c r="I48" s="34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764</v>
      </c>
      <c r="D49" s="2">
        <v>-208340</v>
      </c>
      <c r="E49" s="2">
        <v>0</v>
      </c>
      <c r="F49" s="2">
        <v>0</v>
      </c>
      <c r="G49" s="2">
        <v>-208340</v>
      </c>
      <c r="H49" s="34" t="str">
        <f t="shared" si="1"/>
        <v>국내외상매출금</v>
      </c>
      <c r="I49" s="34" t="str">
        <f>VLOOKUP(C49,할인점점포등록!B:I,8,0)</f>
        <v>동원약품원주지점</v>
      </c>
    </row>
    <row r="50" spans="1:9" x14ac:dyDescent="0.3">
      <c r="A50">
        <v>1111301</v>
      </c>
      <c r="B50" t="s">
        <v>14</v>
      </c>
      <c r="C50" t="s">
        <v>625</v>
      </c>
      <c r="D50" s="2">
        <v>15658777</v>
      </c>
      <c r="E50" s="2">
        <v>7579062</v>
      </c>
      <c r="F50" s="2">
        <v>8343000</v>
      </c>
      <c r="G50" s="2">
        <v>14894839</v>
      </c>
      <c r="H50" s="34" t="str">
        <f t="shared" si="1"/>
        <v>국내외상매출금</v>
      </c>
      <c r="I50" s="34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725</v>
      </c>
      <c r="D51" s="2">
        <v>-7316640</v>
      </c>
      <c r="E51" s="2">
        <v>0</v>
      </c>
      <c r="F51" s="2">
        <v>0</v>
      </c>
      <c r="G51" s="2">
        <v>-7316640</v>
      </c>
      <c r="H51" s="34" t="str">
        <f t="shared" si="1"/>
        <v>국내외상매출금</v>
      </c>
      <c r="I51" s="34" t="str">
        <f>VLOOKUP(C51,할인점점포등록!B:I,8,0)</f>
        <v>동원약품중부</v>
      </c>
    </row>
    <row r="52" spans="1:9" x14ac:dyDescent="0.3">
      <c r="A52">
        <v>1111301</v>
      </c>
      <c r="B52" t="s">
        <v>14</v>
      </c>
      <c r="C52" t="s">
        <v>547</v>
      </c>
      <c r="D52" s="2">
        <v>6379724</v>
      </c>
      <c r="E52" s="2">
        <v>3921291</v>
      </c>
      <c r="F52" s="2">
        <v>5800064</v>
      </c>
      <c r="G52" s="2">
        <v>4500951</v>
      </c>
      <c r="H52" s="34" t="str">
        <f t="shared" si="1"/>
        <v>국내외상매출금</v>
      </c>
      <c r="I52" s="34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719</v>
      </c>
      <c r="D53" s="2">
        <v>-579660</v>
      </c>
      <c r="E53" s="2">
        <v>0</v>
      </c>
      <c r="F53" s="2">
        <v>0</v>
      </c>
      <c r="G53" s="2">
        <v>-579660</v>
      </c>
      <c r="H53" s="34" t="str">
        <f t="shared" si="1"/>
        <v>국내외상매출금</v>
      </c>
      <c r="I53" s="34" t="str">
        <f>VLOOKUP(C53,할인점점포등록!B:I,8,0)</f>
        <v>동원헬스케어</v>
      </c>
    </row>
    <row r="54" spans="1:9" x14ac:dyDescent="0.3">
      <c r="A54">
        <v>1111301</v>
      </c>
      <c r="B54" t="s">
        <v>14</v>
      </c>
      <c r="C54" t="s">
        <v>665</v>
      </c>
      <c r="D54" s="2">
        <v>9656998</v>
      </c>
      <c r="E54" s="2">
        <v>10656000</v>
      </c>
      <c r="F54" s="2">
        <v>9657000</v>
      </c>
      <c r="G54" s="2">
        <v>10655998</v>
      </c>
      <c r="H54" s="34" t="str">
        <f t="shared" si="1"/>
        <v>국내외상매출금</v>
      </c>
      <c r="I54" s="34" t="str">
        <f>VLOOKUP(C54,할인점점포등록!B:I,8,0)</f>
        <v>두리약품</v>
      </c>
    </row>
    <row r="55" spans="1:9" x14ac:dyDescent="0.3">
      <c r="A55">
        <v>1111301</v>
      </c>
      <c r="B55" t="s">
        <v>14</v>
      </c>
      <c r="C55" t="s">
        <v>492</v>
      </c>
      <c r="D55" s="2">
        <v>3250800</v>
      </c>
      <c r="E55" s="2">
        <v>2192400</v>
      </c>
      <c r="F55" s="2">
        <v>3250800</v>
      </c>
      <c r="G55" s="2">
        <v>2192400</v>
      </c>
      <c r="H55" s="34" t="str">
        <f t="shared" si="1"/>
        <v>국내외상매출금</v>
      </c>
      <c r="I55" s="34" t="str">
        <f>VLOOKUP(C55,할인점점포등록!B:I,8,0)</f>
        <v>드림팜</v>
      </c>
    </row>
    <row r="56" spans="1:9" x14ac:dyDescent="0.3">
      <c r="A56">
        <v>1111301</v>
      </c>
      <c r="B56" t="s">
        <v>14</v>
      </c>
      <c r="C56" t="s">
        <v>214</v>
      </c>
      <c r="D56" s="2">
        <v>17894198</v>
      </c>
      <c r="E56" s="2">
        <v>10692000</v>
      </c>
      <c r="F56" s="2">
        <v>17894200</v>
      </c>
      <c r="G56" s="2">
        <v>10691998</v>
      </c>
      <c r="H56" s="34" t="str">
        <f t="shared" si="1"/>
        <v>국내외상매출금</v>
      </c>
      <c r="I56" s="34" t="str">
        <f>VLOOKUP(C56,할인점점포등록!B:I,8,0)</f>
        <v>디엔메디</v>
      </c>
    </row>
    <row r="57" spans="1:9" x14ac:dyDescent="0.3">
      <c r="A57">
        <v>1111301</v>
      </c>
      <c r="B57" t="s">
        <v>14</v>
      </c>
      <c r="C57" t="s">
        <v>559</v>
      </c>
      <c r="D57" s="2">
        <v>2826010</v>
      </c>
      <c r="E57" s="2">
        <v>2176200</v>
      </c>
      <c r="F57" s="2">
        <v>2826010</v>
      </c>
      <c r="G57" s="2">
        <v>2176200</v>
      </c>
      <c r="H57" s="34" t="str">
        <f t="shared" si="1"/>
        <v>국내외상매출금</v>
      </c>
      <c r="I57" s="34" t="str">
        <f>VLOOKUP(C57,할인점점포등록!B:I,8,0)</f>
        <v>라라팜</v>
      </c>
    </row>
    <row r="58" spans="1:9" x14ac:dyDescent="0.3">
      <c r="A58">
        <v>1111301</v>
      </c>
      <c r="B58" t="s">
        <v>14</v>
      </c>
      <c r="C58" t="s">
        <v>770</v>
      </c>
      <c r="D58" s="2">
        <v>0</v>
      </c>
      <c r="E58" s="2">
        <v>2310000</v>
      </c>
      <c r="F58" s="2">
        <v>2310000</v>
      </c>
      <c r="G58" s="2">
        <v>0</v>
      </c>
      <c r="H58" s="34" t="str">
        <f t="shared" si="1"/>
        <v>국내외상매출금</v>
      </c>
      <c r="I58" s="34" t="str">
        <f>VLOOKUP(C58,할인점점포등록!B:I,8,0)</f>
        <v>라메르컴퍼니(의료기기)</v>
      </c>
    </row>
    <row r="59" spans="1:9" x14ac:dyDescent="0.3">
      <c r="A59">
        <v>1111301</v>
      </c>
      <c r="B59" t="s">
        <v>14</v>
      </c>
      <c r="C59" t="s">
        <v>603</v>
      </c>
      <c r="D59" s="2">
        <v>2780496</v>
      </c>
      <c r="E59" s="2">
        <v>1777392</v>
      </c>
      <c r="F59" s="2">
        <v>2780496</v>
      </c>
      <c r="G59" s="2">
        <v>1777392</v>
      </c>
      <c r="H59" s="34" t="str">
        <f t="shared" si="1"/>
        <v>국내외상매출금</v>
      </c>
      <c r="I59" s="34" t="str">
        <f>VLOOKUP(C59,할인점점포등록!B:I,8,0)</f>
        <v>라온파마-CSO</v>
      </c>
    </row>
    <row r="60" spans="1:9" x14ac:dyDescent="0.3">
      <c r="A60">
        <v>1111301</v>
      </c>
      <c r="B60" t="s">
        <v>14</v>
      </c>
      <c r="C60" t="s">
        <v>598</v>
      </c>
      <c r="D60" s="2">
        <v>402724</v>
      </c>
      <c r="E60" s="2">
        <v>1147738</v>
      </c>
      <c r="F60" s="2">
        <v>402724</v>
      </c>
      <c r="G60" s="2">
        <v>1147738</v>
      </c>
      <c r="H60" s="34" t="str">
        <f t="shared" si="1"/>
        <v>국내외상매출금</v>
      </c>
      <c r="I60" s="34" t="str">
        <f>VLOOKUP(C60,할인점점포등록!B:I,8,0)</f>
        <v>라온피에스</v>
      </c>
    </row>
    <row r="61" spans="1:9" x14ac:dyDescent="0.3">
      <c r="A61">
        <v>1111301</v>
      </c>
      <c r="B61" t="s">
        <v>14</v>
      </c>
      <c r="C61" t="s">
        <v>45</v>
      </c>
      <c r="D61" s="2">
        <v>0</v>
      </c>
      <c r="E61" s="2">
        <v>0</v>
      </c>
      <c r="F61" s="2">
        <v>0</v>
      </c>
      <c r="G61" s="2">
        <v>0</v>
      </c>
      <c r="H61" s="34" t="str">
        <f t="shared" si="1"/>
        <v>국내외상매출금</v>
      </c>
      <c r="I61" s="34" t="str">
        <f>VLOOKUP(C61,할인점점포등록!B:I,8,0)</f>
        <v>라이트팜텍</v>
      </c>
    </row>
    <row r="62" spans="1:9" x14ac:dyDescent="0.3">
      <c r="A62">
        <v>1111301</v>
      </c>
      <c r="B62" t="s">
        <v>14</v>
      </c>
      <c r="C62" t="s">
        <v>561</v>
      </c>
      <c r="D62" s="2">
        <v>770000</v>
      </c>
      <c r="E62" s="2">
        <v>0</v>
      </c>
      <c r="F62" s="2">
        <v>770000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리본</v>
      </c>
    </row>
    <row r="63" spans="1:9" x14ac:dyDescent="0.3">
      <c r="A63">
        <v>1111301</v>
      </c>
      <c r="B63" t="s">
        <v>14</v>
      </c>
      <c r="C63" t="s">
        <v>567</v>
      </c>
      <c r="D63" s="2">
        <v>4379995</v>
      </c>
      <c r="E63" s="2">
        <v>3787776</v>
      </c>
      <c r="F63" s="2">
        <v>4379995</v>
      </c>
      <c r="G63" s="2">
        <v>3787776</v>
      </c>
      <c r="H63" s="34" t="str">
        <f t="shared" si="1"/>
        <v>국내외상매출금</v>
      </c>
      <c r="I63" s="34" t="str">
        <f>VLOOKUP(C63,할인점점포등록!B:I,8,0)</f>
        <v>메디코스파마</v>
      </c>
    </row>
    <row r="64" spans="1:9" x14ac:dyDescent="0.3">
      <c r="A64">
        <v>1111301</v>
      </c>
      <c r="B64" t="s">
        <v>14</v>
      </c>
      <c r="C64" t="s">
        <v>641</v>
      </c>
      <c r="D64" s="2">
        <v>0</v>
      </c>
      <c r="E64" s="2">
        <v>0</v>
      </c>
      <c r="F64" s="2">
        <v>0</v>
      </c>
      <c r="G64" s="2">
        <v>0</v>
      </c>
      <c r="H64" s="34" t="str">
        <f t="shared" si="1"/>
        <v>국내외상매출금</v>
      </c>
      <c r="I64" s="34" t="str">
        <f>VLOOKUP(C64,할인점점포등록!B:I,8,0)</f>
        <v>메디팜스</v>
      </c>
    </row>
    <row r="65" spans="1:9" x14ac:dyDescent="0.3">
      <c r="A65">
        <v>1111301</v>
      </c>
      <c r="B65" t="s">
        <v>14</v>
      </c>
      <c r="C65" t="s">
        <v>662</v>
      </c>
      <c r="D65" s="2">
        <v>0</v>
      </c>
      <c r="E65" s="2">
        <v>453600</v>
      </c>
      <c r="F65" s="2">
        <v>0</v>
      </c>
      <c r="G65" s="2">
        <v>453600</v>
      </c>
      <c r="H65" s="34" t="str">
        <f t="shared" si="1"/>
        <v>국내외상매출금</v>
      </c>
      <c r="I65" s="34" t="str">
        <f>VLOOKUP(C65,할인점점포등록!B:I,8,0)</f>
        <v>명진약품</v>
      </c>
    </row>
    <row r="66" spans="1:9" x14ac:dyDescent="0.3">
      <c r="A66">
        <v>1111301</v>
      </c>
      <c r="B66" t="s">
        <v>14</v>
      </c>
      <c r="C66" t="s">
        <v>672</v>
      </c>
      <c r="D66" s="2">
        <v>4727700</v>
      </c>
      <c r="E66" s="2">
        <v>0</v>
      </c>
      <c r="F66" s="2">
        <v>4727700</v>
      </c>
      <c r="G66" s="2">
        <v>0</v>
      </c>
      <c r="H66" s="34" t="str">
        <f t="shared" si="1"/>
        <v>국내외상매출금</v>
      </c>
      <c r="I66" s="34" t="str">
        <f>VLOOKUP(C66,할인점점포등록!B:I,8,0)</f>
        <v>명화약품</v>
      </c>
    </row>
    <row r="67" spans="1:9" x14ac:dyDescent="0.3">
      <c r="A67">
        <v>1111301</v>
      </c>
      <c r="B67" t="s">
        <v>14</v>
      </c>
      <c r="C67" t="s">
        <v>700</v>
      </c>
      <c r="D67" s="2">
        <v>0</v>
      </c>
      <c r="E67" s="2">
        <v>857736</v>
      </c>
      <c r="F67" s="2">
        <v>857736</v>
      </c>
      <c r="G67" s="2">
        <v>0</v>
      </c>
      <c r="H67" s="34" t="str">
        <f t="shared" ref="H67:H130" si="2">B67</f>
        <v>국내외상매출금</v>
      </c>
      <c r="I67" s="34" t="str">
        <f>VLOOKUP(C67,할인점점포등록!B:I,8,0)</f>
        <v>무지개약품</v>
      </c>
    </row>
    <row r="68" spans="1:9" x14ac:dyDescent="0.3">
      <c r="A68">
        <v>1111301</v>
      </c>
      <c r="B68" t="s">
        <v>14</v>
      </c>
      <c r="C68" t="s">
        <v>633</v>
      </c>
      <c r="D68" s="2">
        <v>0</v>
      </c>
      <c r="E68" s="2">
        <v>276750</v>
      </c>
      <c r="F68" s="2">
        <v>276750</v>
      </c>
      <c r="G68" s="2">
        <v>0</v>
      </c>
      <c r="H68" s="34" t="str">
        <f t="shared" si="2"/>
        <v>국내외상매출금</v>
      </c>
      <c r="I68" s="34" t="str">
        <f>VLOOKUP(C68,할인점점포등록!B:I,8,0)</f>
        <v>미소팜</v>
      </c>
    </row>
    <row r="69" spans="1:9" x14ac:dyDescent="0.3">
      <c r="A69">
        <v>1111301</v>
      </c>
      <c r="B69" t="s">
        <v>14</v>
      </c>
      <c r="C69" t="s">
        <v>748</v>
      </c>
      <c r="D69" s="2">
        <v>0</v>
      </c>
      <c r="E69" s="2">
        <v>0</v>
      </c>
      <c r="F69" s="2">
        <v>0</v>
      </c>
      <c r="G69" s="2">
        <v>0</v>
      </c>
      <c r="H69" s="34" t="str">
        <f t="shared" si="2"/>
        <v>국내외상매출금</v>
      </c>
      <c r="I69" s="34" t="str">
        <f>VLOOKUP(C69,할인점점포등록!B:I,8,0)</f>
        <v>바다약국</v>
      </c>
    </row>
    <row r="70" spans="1:9" x14ac:dyDescent="0.3">
      <c r="A70">
        <v>1111301</v>
      </c>
      <c r="B70" t="s">
        <v>14</v>
      </c>
      <c r="C70" t="s">
        <v>773</v>
      </c>
      <c r="D70" s="2">
        <v>0</v>
      </c>
      <c r="E70" s="2">
        <v>48000</v>
      </c>
      <c r="F70" s="2">
        <v>2256</v>
      </c>
      <c r="G70" s="2">
        <v>45744</v>
      </c>
      <c r="H70" s="34" t="str">
        <f t="shared" si="2"/>
        <v>국내외상매출금</v>
      </c>
      <c r="I70" s="34" t="str">
        <f>VLOOKUP(C70,할인점점포등록!B:I,8,0)</f>
        <v>바른길약국</v>
      </c>
    </row>
    <row r="71" spans="1:9" x14ac:dyDescent="0.3">
      <c r="A71">
        <v>1111301</v>
      </c>
      <c r="B71" t="s">
        <v>14</v>
      </c>
      <c r="C71" t="s">
        <v>601</v>
      </c>
      <c r="D71" s="2">
        <v>-5282252</v>
      </c>
      <c r="E71" s="2">
        <v>0</v>
      </c>
      <c r="F71" s="2">
        <v>0</v>
      </c>
      <c r="G71" s="2">
        <v>-5282252</v>
      </c>
      <c r="H71" s="34" t="str">
        <f t="shared" si="2"/>
        <v>국내외상매출금</v>
      </c>
      <c r="I71" s="34" t="str">
        <f>VLOOKUP(C71,할인점점포등록!B:I,8,0)</f>
        <v>백광의약품</v>
      </c>
    </row>
    <row r="72" spans="1:9" x14ac:dyDescent="0.3">
      <c r="A72">
        <v>1111301</v>
      </c>
      <c r="B72" t="s">
        <v>14</v>
      </c>
      <c r="C72" t="s">
        <v>292</v>
      </c>
      <c r="D72" s="2">
        <v>17012960</v>
      </c>
      <c r="E72" s="2">
        <v>12523410</v>
      </c>
      <c r="F72" s="2">
        <v>17012970</v>
      </c>
      <c r="G72" s="2">
        <v>12523400</v>
      </c>
      <c r="H72" s="34" t="str">
        <f t="shared" si="2"/>
        <v>국내외상매출금</v>
      </c>
      <c r="I72" s="34" t="str">
        <f>VLOOKUP(C72,할인점점포등록!B:I,8,0)</f>
        <v>백제약품광주</v>
      </c>
    </row>
    <row r="73" spans="1:9" x14ac:dyDescent="0.3">
      <c r="A73">
        <v>1111301</v>
      </c>
      <c r="B73" t="s">
        <v>14</v>
      </c>
      <c r="C73" t="s">
        <v>407</v>
      </c>
      <c r="D73" s="2">
        <v>9579456</v>
      </c>
      <c r="E73" s="2">
        <v>7292550</v>
      </c>
      <c r="F73" s="2">
        <v>9579460</v>
      </c>
      <c r="G73" s="2">
        <v>7292546</v>
      </c>
      <c r="H73" s="34" t="str">
        <f t="shared" si="2"/>
        <v>국내외상매출금</v>
      </c>
      <c r="I73" s="34" t="str">
        <f>VLOOKUP(C73,할인점점포등록!B:I,8,0)</f>
        <v>백제약품대전지점</v>
      </c>
    </row>
    <row r="74" spans="1:9" x14ac:dyDescent="0.3">
      <c r="A74">
        <v>1111301</v>
      </c>
      <c r="B74" t="s">
        <v>14</v>
      </c>
      <c r="C74" t="s">
        <v>766</v>
      </c>
      <c r="D74" s="2">
        <v>0</v>
      </c>
      <c r="E74" s="2">
        <v>-12100</v>
      </c>
      <c r="F74" s="2">
        <v>0</v>
      </c>
      <c r="G74" s="2">
        <v>-12100</v>
      </c>
      <c r="H74" s="34" t="str">
        <f t="shared" si="2"/>
        <v>국내외상매출금</v>
      </c>
      <c r="I74" s="34" t="str">
        <f>VLOOKUP(C74,할인점점포등록!B:I,8,0)</f>
        <v>백제약품대전지점</v>
      </c>
    </row>
    <row r="75" spans="1:9" x14ac:dyDescent="0.3">
      <c r="A75">
        <v>1111301</v>
      </c>
      <c r="B75" t="s">
        <v>14</v>
      </c>
      <c r="C75" t="s">
        <v>363</v>
      </c>
      <c r="D75" s="2">
        <v>33645078</v>
      </c>
      <c r="E75" s="2">
        <v>19226880</v>
      </c>
      <c r="F75" s="2">
        <v>30000000</v>
      </c>
      <c r="G75" s="2">
        <v>22871958</v>
      </c>
      <c r="H75" s="34" t="str">
        <f t="shared" si="2"/>
        <v>국내외상매출금</v>
      </c>
      <c r="I75" s="34" t="str">
        <f>VLOOKUP(C75,할인점점포등록!B:I,8,0)</f>
        <v>백제약품영남본부</v>
      </c>
    </row>
    <row r="76" spans="1:9" x14ac:dyDescent="0.3">
      <c r="A76">
        <v>1111301</v>
      </c>
      <c r="B76" t="s">
        <v>14</v>
      </c>
      <c r="C76" t="s">
        <v>721</v>
      </c>
      <c r="D76" s="2">
        <v>-653400</v>
      </c>
      <c r="E76" s="2">
        <v>0</v>
      </c>
      <c r="F76" s="2">
        <v>0</v>
      </c>
      <c r="G76" s="2">
        <v>-653400</v>
      </c>
      <c r="H76" s="34" t="str">
        <f t="shared" si="2"/>
        <v>국내외상매출금</v>
      </c>
      <c r="I76" s="34" t="str">
        <f>VLOOKUP(C76,할인점점포등록!B:I,8,0)</f>
        <v>백제약품영남본부</v>
      </c>
    </row>
    <row r="77" spans="1:9" x14ac:dyDescent="0.3">
      <c r="A77">
        <v>1111301</v>
      </c>
      <c r="B77" t="s">
        <v>14</v>
      </c>
      <c r="C77" t="s">
        <v>467</v>
      </c>
      <c r="D77" s="2">
        <v>156009349</v>
      </c>
      <c r="E77" s="2">
        <v>86053338</v>
      </c>
      <c r="F77" s="2">
        <v>140000000</v>
      </c>
      <c r="G77" s="2">
        <v>102062687</v>
      </c>
      <c r="H77" s="34" t="str">
        <f t="shared" si="2"/>
        <v>국내외상매출금</v>
      </c>
      <c r="I77" s="34" t="str">
        <f>VLOOKUP(C77,할인점점포등록!B:I,8,0)</f>
        <v>백제약품영등포지점</v>
      </c>
    </row>
    <row r="78" spans="1:9" x14ac:dyDescent="0.3">
      <c r="A78">
        <v>1111301</v>
      </c>
      <c r="B78" t="s">
        <v>14</v>
      </c>
      <c r="C78" t="s">
        <v>729</v>
      </c>
      <c r="D78" s="2">
        <v>-10422940</v>
      </c>
      <c r="E78" s="2">
        <v>0</v>
      </c>
      <c r="F78" s="2">
        <v>0</v>
      </c>
      <c r="G78" s="2">
        <v>-10422940</v>
      </c>
      <c r="H78" s="34" t="str">
        <f t="shared" si="2"/>
        <v>국내외상매출금</v>
      </c>
      <c r="I78" s="34" t="str">
        <f>VLOOKUP(C78,할인점점포등록!B:I,8,0)</f>
        <v>백제약품영등포지점</v>
      </c>
    </row>
    <row r="79" spans="1:9" x14ac:dyDescent="0.3">
      <c r="A79">
        <v>1111301</v>
      </c>
      <c r="B79" t="s">
        <v>14</v>
      </c>
      <c r="C79" t="s">
        <v>247</v>
      </c>
      <c r="D79" s="2">
        <v>15674593</v>
      </c>
      <c r="E79" s="2">
        <v>16733331</v>
      </c>
      <c r="F79" s="2">
        <v>15680000</v>
      </c>
      <c r="G79" s="2">
        <v>16727924</v>
      </c>
      <c r="H79" s="34" t="str">
        <f t="shared" si="2"/>
        <v>국내외상매출금</v>
      </c>
      <c r="I79" s="34" t="str">
        <f>VLOOKUP(C79,할인점점포등록!B:I,8,0)</f>
        <v>백제약품전주지점</v>
      </c>
    </row>
    <row r="80" spans="1:9" x14ac:dyDescent="0.3">
      <c r="A80">
        <v>1111301</v>
      </c>
      <c r="B80" t="s">
        <v>14</v>
      </c>
      <c r="C80" t="s">
        <v>749</v>
      </c>
      <c r="D80" s="2">
        <v>0</v>
      </c>
      <c r="E80" s="2">
        <v>0</v>
      </c>
      <c r="F80" s="2">
        <v>0</v>
      </c>
      <c r="G80" s="2">
        <v>0</v>
      </c>
      <c r="H80" s="34" t="str">
        <f t="shared" si="2"/>
        <v>국내외상매출금</v>
      </c>
      <c r="I80" s="34" t="str">
        <f>VLOOKUP(C80,할인점점포등록!B:I,8,0)</f>
        <v>베리언스</v>
      </c>
    </row>
    <row r="81" spans="1:9" x14ac:dyDescent="0.3">
      <c r="A81">
        <v>1111301</v>
      </c>
      <c r="B81" t="s">
        <v>14</v>
      </c>
      <c r="C81" t="s">
        <v>683</v>
      </c>
      <c r="D81" s="2">
        <v>1106998</v>
      </c>
      <c r="E81" s="2">
        <v>476280</v>
      </c>
      <c r="F81" s="2">
        <v>1107000</v>
      </c>
      <c r="G81" s="2">
        <v>476278</v>
      </c>
      <c r="H81" s="34" t="str">
        <f t="shared" si="2"/>
        <v>국내외상매출금</v>
      </c>
      <c r="I81" s="34" t="str">
        <f>VLOOKUP(C81,할인점점포등록!B:I,8,0)</f>
        <v>베스트팜</v>
      </c>
    </row>
    <row r="82" spans="1:9" x14ac:dyDescent="0.3">
      <c r="A82">
        <v>1111301</v>
      </c>
      <c r="B82" t="s">
        <v>14</v>
      </c>
      <c r="C82" t="s">
        <v>722</v>
      </c>
      <c r="D82" s="2">
        <v>-1808980</v>
      </c>
      <c r="E82" s="2">
        <v>0</v>
      </c>
      <c r="F82" s="2">
        <v>0</v>
      </c>
      <c r="G82" s="2">
        <v>-1808980</v>
      </c>
      <c r="H82" s="34" t="str">
        <f t="shared" si="2"/>
        <v>국내외상매출금</v>
      </c>
      <c r="I82" s="34" t="str">
        <f>VLOOKUP(C82,할인점점포등록!B:I,8,0)</f>
        <v>보덕메디팜</v>
      </c>
    </row>
    <row r="83" spans="1:9" x14ac:dyDescent="0.3">
      <c r="A83">
        <v>1111301</v>
      </c>
      <c r="B83" t="s">
        <v>14</v>
      </c>
      <c r="C83" t="s">
        <v>499</v>
      </c>
      <c r="D83" s="2">
        <v>5508000</v>
      </c>
      <c r="E83" s="2">
        <v>2754000</v>
      </c>
      <c r="F83" s="2">
        <v>5508000</v>
      </c>
      <c r="G83" s="2">
        <v>2754000</v>
      </c>
      <c r="H83" s="34" t="str">
        <f t="shared" si="2"/>
        <v>국내외상매출금</v>
      </c>
      <c r="I83" s="34" t="str">
        <f>VLOOKUP(C83,할인점점포등록!B:I,8,0)</f>
        <v>보령약품</v>
      </c>
    </row>
    <row r="84" spans="1:9" x14ac:dyDescent="0.3">
      <c r="A84">
        <v>1111301</v>
      </c>
      <c r="B84" t="s">
        <v>14</v>
      </c>
      <c r="C84" t="s">
        <v>449</v>
      </c>
      <c r="D84" s="2">
        <v>118677329</v>
      </c>
      <c r="E84" s="2">
        <v>99281646</v>
      </c>
      <c r="F84" s="2">
        <v>116963073</v>
      </c>
      <c r="G84" s="2">
        <v>100995902</v>
      </c>
      <c r="H84" s="34" t="str">
        <f t="shared" si="2"/>
        <v>국내외상매출금</v>
      </c>
      <c r="I84" s="34" t="str">
        <f>VLOOKUP(C84,할인점점포등록!B:I,8,0)</f>
        <v>복산나이스</v>
      </c>
    </row>
    <row r="85" spans="1:9" x14ac:dyDescent="0.3">
      <c r="A85">
        <v>1111301</v>
      </c>
      <c r="B85" t="s">
        <v>14</v>
      </c>
      <c r="C85" t="s">
        <v>728</v>
      </c>
      <c r="D85" s="2">
        <v>-1714300</v>
      </c>
      <c r="E85" s="2">
        <v>0</v>
      </c>
      <c r="F85" s="2">
        <v>0</v>
      </c>
      <c r="G85" s="2">
        <v>-1714300</v>
      </c>
      <c r="H85" s="34" t="str">
        <f t="shared" si="2"/>
        <v>국내외상매출금</v>
      </c>
      <c r="I85" s="34" t="str">
        <f>VLOOKUP(C85,할인점점포등록!B:I,8,0)</f>
        <v>복산나이스</v>
      </c>
    </row>
    <row r="86" spans="1:9" x14ac:dyDescent="0.3">
      <c r="A86">
        <v>1111301</v>
      </c>
      <c r="B86" t="s">
        <v>14</v>
      </c>
      <c r="C86" t="s">
        <v>663</v>
      </c>
      <c r="D86" s="2">
        <v>0</v>
      </c>
      <c r="E86" s="2">
        <v>0</v>
      </c>
      <c r="F86" s="2">
        <v>0</v>
      </c>
      <c r="G86" s="2">
        <v>0</v>
      </c>
      <c r="H86" s="34" t="str">
        <f t="shared" si="2"/>
        <v>국내외상매출금</v>
      </c>
      <c r="I86" s="34" t="str">
        <f>VLOOKUP(C86,할인점점포등록!B:I,8,0)</f>
        <v>부림약품</v>
      </c>
    </row>
    <row r="87" spans="1:9" x14ac:dyDescent="0.3">
      <c r="A87">
        <v>1111301</v>
      </c>
      <c r="B87" t="s">
        <v>14</v>
      </c>
      <c r="C87" t="s">
        <v>628</v>
      </c>
      <c r="D87" s="2">
        <v>202230</v>
      </c>
      <c r="E87" s="2">
        <v>202230</v>
      </c>
      <c r="F87" s="2">
        <v>202230</v>
      </c>
      <c r="G87" s="2">
        <v>202230</v>
      </c>
      <c r="H87" s="34" t="str">
        <f t="shared" si="2"/>
        <v>국내외상매출금</v>
      </c>
      <c r="I87" s="34" t="str">
        <f>VLOOKUP(C87,할인점점포등록!B:I,8,0)</f>
        <v>북원약품</v>
      </c>
    </row>
    <row r="88" spans="1:9" x14ac:dyDescent="0.3">
      <c r="A88">
        <v>1111301</v>
      </c>
      <c r="B88" t="s">
        <v>14</v>
      </c>
      <c r="C88" t="s">
        <v>707</v>
      </c>
      <c r="D88" s="2">
        <v>-145130</v>
      </c>
      <c r="E88" s="2">
        <v>0</v>
      </c>
      <c r="F88" s="2">
        <v>0</v>
      </c>
      <c r="G88" s="2">
        <v>-145130</v>
      </c>
      <c r="H88" s="34" t="str">
        <f t="shared" si="2"/>
        <v>국내외상매출금</v>
      </c>
      <c r="I88" s="34" t="str">
        <f>VLOOKUP(C88,할인점점포등록!B:I,8,0)</f>
        <v>비에스팜코리아(거래종료)</v>
      </c>
    </row>
    <row r="89" spans="1:9" x14ac:dyDescent="0.3">
      <c r="A89">
        <v>1111301</v>
      </c>
      <c r="B89" t="s">
        <v>14</v>
      </c>
      <c r="C89" t="s">
        <v>532</v>
      </c>
      <c r="D89" s="2">
        <v>550541253</v>
      </c>
      <c r="E89" s="2">
        <v>185867345</v>
      </c>
      <c r="F89" s="2">
        <v>346088902</v>
      </c>
      <c r="G89" s="2">
        <v>390319696</v>
      </c>
      <c r="H89" s="34" t="str">
        <f t="shared" si="2"/>
        <v>국내외상매출금</v>
      </c>
      <c r="I89" s="34" t="str">
        <f>VLOOKUP(C89,할인점점포등록!B:I,8,0)</f>
        <v>삼아제약</v>
      </c>
    </row>
    <row r="90" spans="1:9" x14ac:dyDescent="0.3">
      <c r="A90">
        <v>1111301</v>
      </c>
      <c r="B90" t="s">
        <v>14</v>
      </c>
      <c r="C90" t="s">
        <v>429</v>
      </c>
      <c r="D90" s="2">
        <v>5492313</v>
      </c>
      <c r="E90" s="2">
        <v>3833298</v>
      </c>
      <c r="F90" s="2">
        <v>5492313</v>
      </c>
      <c r="G90" s="2">
        <v>3833298</v>
      </c>
      <c r="H90" s="34" t="str">
        <f t="shared" si="2"/>
        <v>국내외상매출금</v>
      </c>
      <c r="I90" s="34" t="str">
        <f>VLOOKUP(C90,할인점점포등록!B:I,8,0)</f>
        <v>삼원약품</v>
      </c>
    </row>
    <row r="91" spans="1:9" x14ac:dyDescent="0.3">
      <c r="A91">
        <v>1111301</v>
      </c>
      <c r="B91" t="s">
        <v>14</v>
      </c>
      <c r="C91" t="s">
        <v>661</v>
      </c>
      <c r="D91" s="2">
        <v>0</v>
      </c>
      <c r="E91" s="2">
        <v>2016000</v>
      </c>
      <c r="F91" s="2">
        <v>2016000</v>
      </c>
      <c r="G91" s="2">
        <v>0</v>
      </c>
      <c r="H91" s="34" t="str">
        <f t="shared" si="2"/>
        <v>국내외상매출금</v>
      </c>
      <c r="I91" s="34" t="str">
        <f>VLOOKUP(C91,할인점점포등록!B:I,8,0)</f>
        <v>서연팜</v>
      </c>
    </row>
    <row r="92" spans="1:9" x14ac:dyDescent="0.3">
      <c r="A92">
        <v>1111301</v>
      </c>
      <c r="B92" t="s">
        <v>14</v>
      </c>
      <c r="C92" t="s">
        <v>654</v>
      </c>
      <c r="D92" s="2">
        <v>0</v>
      </c>
      <c r="E92" s="2">
        <v>0</v>
      </c>
      <c r="F92" s="2">
        <v>0</v>
      </c>
      <c r="G92" s="2">
        <v>0</v>
      </c>
      <c r="H92" s="34" t="str">
        <f t="shared" si="2"/>
        <v>국내외상매출금</v>
      </c>
      <c r="I92" s="34" t="str">
        <f>VLOOKUP(C92,할인점점포등록!B:I,8,0)</f>
        <v>서울유니온약품</v>
      </c>
    </row>
    <row r="93" spans="1:9" x14ac:dyDescent="0.3">
      <c r="A93">
        <v>1111301</v>
      </c>
      <c r="B93" t="s">
        <v>14</v>
      </c>
      <c r="C93" t="s">
        <v>697</v>
      </c>
      <c r="D93" s="2">
        <v>276750</v>
      </c>
      <c r="E93" s="2">
        <v>0</v>
      </c>
      <c r="F93" s="2">
        <v>276750</v>
      </c>
      <c r="G93" s="2">
        <v>0</v>
      </c>
      <c r="H93" s="34" t="str">
        <f t="shared" si="2"/>
        <v>국내외상매출금</v>
      </c>
      <c r="I93" s="34" t="str">
        <f>VLOOKUP(C93,할인점점포등록!B:I,8,0)</f>
        <v>서흥메디</v>
      </c>
    </row>
    <row r="94" spans="1:9" x14ac:dyDescent="0.3">
      <c r="A94">
        <v>1111301</v>
      </c>
      <c r="B94" t="s">
        <v>14</v>
      </c>
      <c r="C94" t="s">
        <v>660</v>
      </c>
      <c r="D94" s="2">
        <v>0</v>
      </c>
      <c r="E94" s="2">
        <v>-152492</v>
      </c>
      <c r="F94" s="2">
        <v>0</v>
      </c>
      <c r="G94" s="2">
        <v>-152492</v>
      </c>
      <c r="H94" s="34" t="str">
        <f t="shared" si="2"/>
        <v>국내외상매출금</v>
      </c>
      <c r="I94" s="34" t="str">
        <f>VLOOKUP(C94,할인점점포등록!B:I,8,0)</f>
        <v>세광팜</v>
      </c>
    </row>
    <row r="95" spans="1:9" x14ac:dyDescent="0.3">
      <c r="A95">
        <v>1111301</v>
      </c>
      <c r="B95" t="s">
        <v>14</v>
      </c>
      <c r="C95" t="s">
        <v>503</v>
      </c>
      <c r="D95" s="2">
        <v>6177180</v>
      </c>
      <c r="E95" s="2">
        <v>2816856</v>
      </c>
      <c r="F95" s="2">
        <v>6177180</v>
      </c>
      <c r="G95" s="2">
        <v>2816856</v>
      </c>
      <c r="H95" s="34" t="str">
        <f t="shared" si="2"/>
        <v>국내외상매출금</v>
      </c>
      <c r="I95" s="34" t="str">
        <f>VLOOKUP(C95,할인점점포등록!B:I,8,0)</f>
        <v>세인약품(경기)</v>
      </c>
    </row>
    <row r="96" spans="1:9" x14ac:dyDescent="0.3">
      <c r="A96">
        <v>1111301</v>
      </c>
      <c r="B96" t="s">
        <v>14</v>
      </c>
      <c r="C96" t="s">
        <v>529</v>
      </c>
      <c r="D96" s="2">
        <v>2913998</v>
      </c>
      <c r="E96" s="2">
        <v>1908900</v>
      </c>
      <c r="F96" s="2">
        <v>2914002</v>
      </c>
      <c r="G96" s="2">
        <v>1908896</v>
      </c>
      <c r="H96" s="34" t="str">
        <f t="shared" si="2"/>
        <v>국내외상매출금</v>
      </c>
      <c r="I96" s="34" t="str">
        <f>VLOOKUP(C96,할인점점포등록!B:I,8,0)</f>
        <v>세인약품(광주)</v>
      </c>
    </row>
    <row r="97" spans="1:9" x14ac:dyDescent="0.3">
      <c r="A97">
        <v>1111301</v>
      </c>
      <c r="B97" t="s">
        <v>14</v>
      </c>
      <c r="C97" t="s">
        <v>409</v>
      </c>
      <c r="D97" s="2">
        <v>18721101</v>
      </c>
      <c r="E97" s="2">
        <v>11692597</v>
      </c>
      <c r="F97" s="2">
        <v>18721101</v>
      </c>
      <c r="G97" s="2">
        <v>11692597</v>
      </c>
      <c r="H97" s="34" t="str">
        <f t="shared" si="2"/>
        <v>국내외상매출금</v>
      </c>
      <c r="I97" s="34" t="str">
        <f>VLOOKUP(C97,할인점점포등록!B:I,8,0)</f>
        <v>세화약품(부산)</v>
      </c>
    </row>
    <row r="98" spans="1:9" x14ac:dyDescent="0.3">
      <c r="A98">
        <v>1111301</v>
      </c>
      <c r="B98" t="s">
        <v>14</v>
      </c>
      <c r="C98" t="s">
        <v>517</v>
      </c>
      <c r="D98" s="2">
        <v>2820185</v>
      </c>
      <c r="E98" s="2">
        <v>5144364</v>
      </c>
      <c r="F98" s="2">
        <v>2820185</v>
      </c>
      <c r="G98" s="2">
        <v>5144364</v>
      </c>
      <c r="H98" s="34" t="str">
        <f t="shared" si="2"/>
        <v>국내외상매출금</v>
      </c>
      <c r="I98" s="34" t="str">
        <f>VLOOKUP(C98,할인점점포등록!B:I,8,0)</f>
        <v>세화약품(전주)</v>
      </c>
    </row>
    <row r="99" spans="1:9" x14ac:dyDescent="0.3">
      <c r="A99">
        <v>1111301</v>
      </c>
      <c r="B99" t="s">
        <v>14</v>
      </c>
      <c r="C99" t="s">
        <v>572</v>
      </c>
      <c r="D99" s="2">
        <v>226800</v>
      </c>
      <c r="E99" s="2">
        <v>0</v>
      </c>
      <c r="F99" s="2">
        <v>0</v>
      </c>
      <c r="G99" s="2">
        <v>226800</v>
      </c>
      <c r="H99" s="34" t="str">
        <f t="shared" si="2"/>
        <v>국내외상매출금</v>
      </c>
      <c r="I99" s="34" t="str">
        <f>VLOOKUP(C99,할인점점포등록!B:I,8,0)</f>
        <v>센텀메디팜</v>
      </c>
    </row>
    <row r="100" spans="1:9" x14ac:dyDescent="0.3">
      <c r="A100">
        <v>1111301</v>
      </c>
      <c r="B100" t="s">
        <v>14</v>
      </c>
      <c r="C100" t="s">
        <v>678</v>
      </c>
      <c r="D100" s="2">
        <v>-629300</v>
      </c>
      <c r="E100" s="2">
        <v>0</v>
      </c>
      <c r="F100" s="2">
        <v>0</v>
      </c>
      <c r="G100" s="2">
        <v>-629300</v>
      </c>
      <c r="H100" s="34" t="str">
        <f t="shared" si="2"/>
        <v>국내외상매출금</v>
      </c>
      <c r="I100" s="34" t="str">
        <f>VLOOKUP(C100,할인점점포등록!B:I,8,0)</f>
        <v>소다미(주)</v>
      </c>
    </row>
    <row r="101" spans="1:9" x14ac:dyDescent="0.3">
      <c r="A101">
        <v>1111301</v>
      </c>
      <c r="B101" t="s">
        <v>14</v>
      </c>
      <c r="C101" t="s">
        <v>440</v>
      </c>
      <c r="D101" s="2">
        <v>28353371</v>
      </c>
      <c r="E101" s="2">
        <v>10197033</v>
      </c>
      <c r="F101" s="2">
        <v>28353377</v>
      </c>
      <c r="G101" s="2">
        <v>10197027</v>
      </c>
      <c r="H101" s="34" t="str">
        <f t="shared" si="2"/>
        <v>국내외상매출금</v>
      </c>
      <c r="I101" s="34" t="str">
        <f>VLOOKUP(C101,할인점점포등록!B:I,8,0)</f>
        <v>수인약품</v>
      </c>
    </row>
    <row r="102" spans="1:9" x14ac:dyDescent="0.3">
      <c r="A102">
        <v>1111301</v>
      </c>
      <c r="B102" t="s">
        <v>14</v>
      </c>
      <c r="C102" t="s">
        <v>622</v>
      </c>
      <c r="D102" s="2">
        <v>-1755000</v>
      </c>
      <c r="E102" s="2">
        <v>0</v>
      </c>
      <c r="F102" s="2">
        <v>0</v>
      </c>
      <c r="G102" s="2">
        <v>-1755000</v>
      </c>
      <c r="H102" s="34" t="str">
        <f t="shared" si="2"/>
        <v>국내외상매출금</v>
      </c>
      <c r="I102" s="34" t="str">
        <f>VLOOKUP(C102,할인점점포등록!B:I,8,0)</f>
        <v>스타약품</v>
      </c>
    </row>
    <row r="103" spans="1:9" x14ac:dyDescent="0.3">
      <c r="A103">
        <v>1111301</v>
      </c>
      <c r="B103" t="s">
        <v>14</v>
      </c>
      <c r="C103" t="s">
        <v>554</v>
      </c>
      <c r="D103" s="2">
        <v>6935604</v>
      </c>
      <c r="E103" s="2">
        <v>7550550</v>
      </c>
      <c r="F103" s="2">
        <v>5995404</v>
      </c>
      <c r="G103" s="2">
        <v>8490750</v>
      </c>
      <c r="H103" s="34" t="str">
        <f t="shared" si="2"/>
        <v>국내외상매출금</v>
      </c>
      <c r="I103" s="34" t="str">
        <f>VLOOKUP(C103,할인점점포등록!B:I,8,0)</f>
        <v>신덕약품</v>
      </c>
    </row>
    <row r="104" spans="1:9" x14ac:dyDescent="0.3">
      <c r="A104">
        <v>1111301</v>
      </c>
      <c r="B104" t="s">
        <v>14</v>
      </c>
      <c r="C104" t="s">
        <v>720</v>
      </c>
      <c r="D104" s="2">
        <v>-940200</v>
      </c>
      <c r="E104" s="2">
        <v>0</v>
      </c>
      <c r="F104" s="2">
        <v>0</v>
      </c>
      <c r="G104" s="2">
        <v>-940200</v>
      </c>
      <c r="H104" s="34" t="str">
        <f t="shared" si="2"/>
        <v>국내외상매출금</v>
      </c>
      <c r="I104" s="34" t="str">
        <f>VLOOKUP(C104,할인점점포등록!B:I,8,0)</f>
        <v>신덕약품</v>
      </c>
    </row>
    <row r="105" spans="1:9" x14ac:dyDescent="0.3">
      <c r="A105">
        <v>1111301</v>
      </c>
      <c r="B105" t="s">
        <v>14</v>
      </c>
      <c r="C105" t="s">
        <v>542</v>
      </c>
      <c r="D105" s="2">
        <v>7309013</v>
      </c>
      <c r="E105" s="2">
        <v>5624118</v>
      </c>
      <c r="F105" s="2">
        <v>6713368</v>
      </c>
      <c r="G105" s="2">
        <v>6219763</v>
      </c>
      <c r="H105" s="34" t="str">
        <f t="shared" si="2"/>
        <v>국내외상매출금</v>
      </c>
      <c r="I105" s="34" t="str">
        <f>VLOOKUP(C105,할인점점포등록!B:I,8,0)</f>
        <v>신덕팜</v>
      </c>
    </row>
    <row r="106" spans="1:9" x14ac:dyDescent="0.3">
      <c r="A106">
        <v>1111301</v>
      </c>
      <c r="B106" t="s">
        <v>14</v>
      </c>
      <c r="C106" t="s">
        <v>726</v>
      </c>
      <c r="D106" s="2">
        <v>-599020</v>
      </c>
      <c r="E106" s="2">
        <v>0</v>
      </c>
      <c r="F106" s="2">
        <v>0</v>
      </c>
      <c r="G106" s="2">
        <v>-599020</v>
      </c>
      <c r="H106" s="34" t="str">
        <f t="shared" si="2"/>
        <v>국내외상매출금</v>
      </c>
      <c r="I106" s="34" t="str">
        <f>VLOOKUP(C106,할인점점포등록!B:I,8,0)</f>
        <v>신덕팜</v>
      </c>
    </row>
    <row r="107" spans="1:9" x14ac:dyDescent="0.3">
      <c r="A107">
        <v>1111301</v>
      </c>
      <c r="B107" t="s">
        <v>14</v>
      </c>
      <c r="C107" t="s">
        <v>656</v>
      </c>
      <c r="D107" s="2">
        <v>121500</v>
      </c>
      <c r="E107" s="2">
        <v>0</v>
      </c>
      <c r="F107" s="2">
        <v>121500</v>
      </c>
      <c r="G107" s="2">
        <v>0</v>
      </c>
      <c r="H107" s="34" t="str">
        <f t="shared" si="2"/>
        <v>국내외상매출금</v>
      </c>
      <c r="I107" s="34" t="str">
        <f>VLOOKUP(C107,할인점점포등록!B:I,8,0)</f>
        <v>신성약품(김포)</v>
      </c>
    </row>
    <row r="108" spans="1:9" x14ac:dyDescent="0.3">
      <c r="A108">
        <v>1111301</v>
      </c>
      <c r="B108" t="s">
        <v>14</v>
      </c>
      <c r="C108" t="s">
        <v>639</v>
      </c>
      <c r="D108" s="2">
        <v>1134000</v>
      </c>
      <c r="E108" s="2">
        <v>1134000</v>
      </c>
      <c r="F108" s="2">
        <v>1134000</v>
      </c>
      <c r="G108" s="2">
        <v>1134000</v>
      </c>
      <c r="H108" s="34" t="str">
        <f t="shared" si="2"/>
        <v>국내외상매출금</v>
      </c>
      <c r="I108" s="34" t="str">
        <f>VLOOKUP(C108,할인점점포등록!B:I,8,0)</f>
        <v>신성약품(전주)</v>
      </c>
    </row>
    <row r="109" spans="1:9" x14ac:dyDescent="0.3">
      <c r="A109">
        <v>1111301</v>
      </c>
      <c r="B109" t="s">
        <v>14</v>
      </c>
      <c r="C109" t="s">
        <v>688</v>
      </c>
      <c r="D109" s="2">
        <v>-675000</v>
      </c>
      <c r="E109" s="2">
        <v>695250</v>
      </c>
      <c r="F109" s="2">
        <v>30250</v>
      </c>
      <c r="G109" s="2">
        <v>-10000</v>
      </c>
      <c r="H109" s="34" t="str">
        <f t="shared" si="2"/>
        <v>국내외상매출금</v>
      </c>
      <c r="I109" s="34" t="str">
        <f>VLOOKUP(C109,할인점점포등록!B:I,8,0)</f>
        <v>씨드약품</v>
      </c>
    </row>
    <row r="110" spans="1:9" x14ac:dyDescent="0.3">
      <c r="A110">
        <v>1111301</v>
      </c>
      <c r="B110" t="s">
        <v>14</v>
      </c>
      <c r="C110" t="s">
        <v>1069</v>
      </c>
      <c r="D110" s="2">
        <v>0</v>
      </c>
      <c r="E110" s="2">
        <v>0</v>
      </c>
      <c r="F110" s="2">
        <v>0</v>
      </c>
      <c r="G110" s="2">
        <v>0</v>
      </c>
      <c r="H110" s="34" t="str">
        <f t="shared" si="2"/>
        <v>국내외상매출금</v>
      </c>
      <c r="I110" s="34" t="str">
        <f>VLOOKUP(C110,할인점점포등록!B:I,8,0)</f>
        <v>씨앤씨팜코어(의료기기)</v>
      </c>
    </row>
    <row r="111" spans="1:9" x14ac:dyDescent="0.3">
      <c r="A111">
        <v>1111301</v>
      </c>
      <c r="B111" t="s">
        <v>14</v>
      </c>
      <c r="C111" t="s">
        <v>584</v>
      </c>
      <c r="D111" s="2">
        <v>0</v>
      </c>
      <c r="E111" s="2">
        <v>0</v>
      </c>
      <c r="F111" s="2">
        <v>0</v>
      </c>
      <c r="G111" s="2">
        <v>0</v>
      </c>
      <c r="H111" s="34" t="str">
        <f t="shared" si="2"/>
        <v>국내외상매출금</v>
      </c>
      <c r="I111" s="34" t="str">
        <f>VLOOKUP(C111,할인점점포등록!B:I,8,0)</f>
        <v>씨티씨바이오</v>
      </c>
    </row>
    <row r="112" spans="1:9" x14ac:dyDescent="0.3">
      <c r="A112">
        <v>1111301</v>
      </c>
      <c r="B112" t="s">
        <v>14</v>
      </c>
      <c r="C112" t="s">
        <v>461</v>
      </c>
      <c r="D112" s="2">
        <v>7227743</v>
      </c>
      <c r="E112" s="2">
        <v>3066786</v>
      </c>
      <c r="F112" s="2">
        <v>6799743</v>
      </c>
      <c r="G112" s="2">
        <v>3494786</v>
      </c>
      <c r="H112" s="34" t="str">
        <f t="shared" si="2"/>
        <v>국내외상매출금</v>
      </c>
      <c r="I112" s="34" t="str">
        <f>VLOOKUP(C112,할인점점포등록!B:I,8,0)</f>
        <v>아이팜코리아</v>
      </c>
    </row>
    <row r="113" spans="1:9" x14ac:dyDescent="0.3">
      <c r="A113">
        <v>1111301</v>
      </c>
      <c r="B113" t="s">
        <v>14</v>
      </c>
      <c r="C113" t="s">
        <v>744</v>
      </c>
      <c r="D113" s="2">
        <v>-428000</v>
      </c>
      <c r="E113" s="2">
        <v>0</v>
      </c>
      <c r="F113" s="2">
        <v>0</v>
      </c>
      <c r="G113" s="2">
        <v>-428000</v>
      </c>
      <c r="H113" s="34" t="str">
        <f t="shared" si="2"/>
        <v>국내외상매출금</v>
      </c>
      <c r="I113" s="34" t="str">
        <f>VLOOKUP(C113,할인점점포등록!B:I,8,0)</f>
        <v>아이팜코리아</v>
      </c>
    </row>
    <row r="114" spans="1:9" x14ac:dyDescent="0.3">
      <c r="A114">
        <v>1111301</v>
      </c>
      <c r="B114" t="s">
        <v>14</v>
      </c>
      <c r="C114" t="s">
        <v>702</v>
      </c>
      <c r="D114" s="2">
        <v>0</v>
      </c>
      <c r="E114" s="2">
        <v>25582920</v>
      </c>
      <c r="F114" s="2">
        <v>0</v>
      </c>
      <c r="G114" s="2">
        <v>25582920</v>
      </c>
      <c r="H114" s="34" t="str">
        <f t="shared" si="2"/>
        <v>국내외상매출금</v>
      </c>
      <c r="I114" s="34" t="str">
        <f>VLOOKUP(C114,할인점점포등록!B:I,8,0)</f>
        <v>아주약품</v>
      </c>
    </row>
    <row r="115" spans="1:9" x14ac:dyDescent="0.3">
      <c r="A115">
        <v>1111301</v>
      </c>
      <c r="B115" t="s">
        <v>14</v>
      </c>
      <c r="C115" t="s">
        <v>490</v>
      </c>
      <c r="D115" s="2">
        <v>7387873</v>
      </c>
      <c r="E115" s="2">
        <v>1853550</v>
      </c>
      <c r="F115" s="2">
        <v>7387873</v>
      </c>
      <c r="G115" s="2">
        <v>1853550</v>
      </c>
      <c r="H115" s="34" t="str">
        <f t="shared" si="2"/>
        <v>국내외상매출금</v>
      </c>
      <c r="I115" s="34" t="str">
        <f>VLOOKUP(C115,할인점점포등록!B:I,8,0)</f>
        <v>안심팜</v>
      </c>
    </row>
    <row r="116" spans="1:9" x14ac:dyDescent="0.3">
      <c r="A116">
        <v>1111301</v>
      </c>
      <c r="B116" t="s">
        <v>14</v>
      </c>
      <c r="C116" t="s">
        <v>669</v>
      </c>
      <c r="D116" s="2">
        <v>0</v>
      </c>
      <c r="E116" s="2">
        <v>0</v>
      </c>
      <c r="F116" s="2">
        <v>0</v>
      </c>
      <c r="G116" s="2">
        <v>0</v>
      </c>
      <c r="H116" s="34" t="str">
        <f t="shared" si="2"/>
        <v>국내외상매출금</v>
      </c>
      <c r="I116" s="34" t="str">
        <f>VLOOKUP(C116,할인점점포등록!B:I,8,0)</f>
        <v>알파코리아</v>
      </c>
    </row>
    <row r="117" spans="1:9" x14ac:dyDescent="0.3">
      <c r="A117">
        <v>1111301</v>
      </c>
      <c r="B117" t="s">
        <v>14</v>
      </c>
      <c r="C117" t="s">
        <v>460</v>
      </c>
      <c r="D117" s="2">
        <v>0</v>
      </c>
      <c r="E117" s="2">
        <v>2669850</v>
      </c>
      <c r="F117" s="2">
        <v>2669850</v>
      </c>
      <c r="G117" s="2">
        <v>0</v>
      </c>
      <c r="H117" s="34" t="str">
        <f t="shared" si="2"/>
        <v>국내외상매출금</v>
      </c>
      <c r="I117" s="34" t="str">
        <f>VLOOKUP(C117,할인점점포등록!B:I,8,0)</f>
        <v>앤플러스팜</v>
      </c>
    </row>
    <row r="118" spans="1:9" x14ac:dyDescent="0.3">
      <c r="A118">
        <v>1111301</v>
      </c>
      <c r="B118" t="s">
        <v>14</v>
      </c>
      <c r="C118" t="s">
        <v>519</v>
      </c>
      <c r="D118" s="2">
        <v>0</v>
      </c>
      <c r="E118" s="2">
        <v>0</v>
      </c>
      <c r="F118" s="2">
        <v>0</v>
      </c>
      <c r="G118" s="2">
        <v>0</v>
      </c>
      <c r="H118" s="34" t="str">
        <f t="shared" si="2"/>
        <v>국내외상매출금</v>
      </c>
      <c r="I118" s="34" t="str">
        <f>VLOOKUP(C118,할인점점포등록!B:I,8,0)</f>
        <v>에버에코</v>
      </c>
    </row>
    <row r="119" spans="1:9" x14ac:dyDescent="0.3">
      <c r="A119">
        <v>1111301</v>
      </c>
      <c r="B119" t="s">
        <v>14</v>
      </c>
      <c r="C119" t="s">
        <v>620</v>
      </c>
      <c r="D119" s="2">
        <v>1637550</v>
      </c>
      <c r="E119" s="2">
        <v>1668600</v>
      </c>
      <c r="F119" s="2">
        <v>1637550</v>
      </c>
      <c r="G119" s="2">
        <v>1668600</v>
      </c>
      <c r="H119" s="34" t="str">
        <f t="shared" si="2"/>
        <v>국내외상매출금</v>
      </c>
      <c r="I119" s="34" t="str">
        <f>VLOOKUP(C119,할인점점포등록!B:I,8,0)</f>
        <v>에스디파마</v>
      </c>
    </row>
    <row r="120" spans="1:9" x14ac:dyDescent="0.3">
      <c r="A120">
        <v>1111301</v>
      </c>
      <c r="B120" t="s">
        <v>14</v>
      </c>
      <c r="C120" t="s">
        <v>287</v>
      </c>
      <c r="D120" s="2">
        <v>11092676</v>
      </c>
      <c r="E120" s="2">
        <v>7434634</v>
      </c>
      <c r="F120" s="2">
        <v>16280640</v>
      </c>
      <c r="G120" s="2">
        <v>2246670</v>
      </c>
      <c r="H120" s="34" t="str">
        <f t="shared" si="2"/>
        <v>국내외상매출금</v>
      </c>
      <c r="I120" s="34" t="str">
        <f>VLOOKUP(C120,할인점점포등록!B:I,8,0)</f>
        <v>에스바이오</v>
      </c>
    </row>
    <row r="121" spans="1:9" x14ac:dyDescent="0.3">
      <c r="A121">
        <v>1111301</v>
      </c>
      <c r="B121" t="s">
        <v>14</v>
      </c>
      <c r="C121" t="s">
        <v>562</v>
      </c>
      <c r="D121" s="2">
        <v>2668140</v>
      </c>
      <c r="E121" s="2">
        <v>1960200</v>
      </c>
      <c r="F121" s="2">
        <v>2668140</v>
      </c>
      <c r="G121" s="2">
        <v>1960200</v>
      </c>
      <c r="H121" s="34" t="str">
        <f t="shared" si="2"/>
        <v>국내외상매출금</v>
      </c>
      <c r="I121" s="34" t="str">
        <f>VLOOKUP(C121,할인점점포등록!B:I,8,0)</f>
        <v>에스제이피</v>
      </c>
    </row>
    <row r="122" spans="1:9" x14ac:dyDescent="0.3">
      <c r="A122">
        <v>1111301</v>
      </c>
      <c r="B122" t="s">
        <v>14</v>
      </c>
      <c r="C122" t="s">
        <v>616</v>
      </c>
      <c r="D122" s="2">
        <v>23020200</v>
      </c>
      <c r="E122" s="2">
        <v>18196617</v>
      </c>
      <c r="F122" s="2">
        <v>24327000</v>
      </c>
      <c r="G122" s="2">
        <v>16889817</v>
      </c>
      <c r="H122" s="34" t="str">
        <f t="shared" si="2"/>
        <v>국내외상매출금</v>
      </c>
      <c r="I122" s="34" t="str">
        <f>VLOOKUP(C122,할인점점포등록!B:I,8,0)</f>
        <v>에스지메디언스</v>
      </c>
    </row>
    <row r="123" spans="1:9" x14ac:dyDescent="0.3">
      <c r="A123">
        <v>1111301</v>
      </c>
      <c r="B123" t="s">
        <v>14</v>
      </c>
      <c r="C123" t="s">
        <v>437</v>
      </c>
      <c r="D123" s="2">
        <v>267250</v>
      </c>
      <c r="E123" s="2">
        <v>1043280</v>
      </c>
      <c r="F123" s="2">
        <v>267250</v>
      </c>
      <c r="G123" s="2">
        <v>1043280</v>
      </c>
      <c r="H123" s="34" t="str">
        <f t="shared" si="2"/>
        <v>국내외상매출금</v>
      </c>
      <c r="I123" s="34" t="str">
        <f>VLOOKUP(C123,할인점점포등록!B:I,8,0)</f>
        <v>에스티에스팜</v>
      </c>
    </row>
    <row r="124" spans="1:9" x14ac:dyDescent="0.3">
      <c r="A124">
        <v>1111301</v>
      </c>
      <c r="B124" t="s">
        <v>14</v>
      </c>
      <c r="C124" t="s">
        <v>752</v>
      </c>
      <c r="D124" s="2">
        <v>0</v>
      </c>
      <c r="E124" s="2">
        <v>0</v>
      </c>
      <c r="F124" s="2">
        <v>0</v>
      </c>
      <c r="G124" s="2">
        <v>0</v>
      </c>
      <c r="H124" s="34" t="str">
        <f t="shared" si="2"/>
        <v>국내외상매출금</v>
      </c>
      <c r="I124" s="34" t="str">
        <f>VLOOKUP(C124,할인점점포등록!B:I,8,0)</f>
        <v>에이스팜</v>
      </c>
    </row>
    <row r="125" spans="1:9" x14ac:dyDescent="0.3">
      <c r="A125">
        <v>1111301</v>
      </c>
      <c r="B125" t="s">
        <v>14</v>
      </c>
      <c r="C125" t="s">
        <v>745</v>
      </c>
      <c r="D125" s="2">
        <v>6247800</v>
      </c>
      <c r="E125" s="2">
        <v>0</v>
      </c>
      <c r="F125" s="2">
        <v>6247800</v>
      </c>
      <c r="G125" s="2">
        <v>0</v>
      </c>
      <c r="H125" s="34" t="str">
        <f t="shared" si="2"/>
        <v>국내외상매출금</v>
      </c>
      <c r="I125" s="34" t="str">
        <f>VLOOKUP(C125,할인점점포등록!B:I,8,0)</f>
        <v>에이치와이케이팜</v>
      </c>
    </row>
    <row r="126" spans="1:9" x14ac:dyDescent="0.3">
      <c r="A126">
        <v>1111301</v>
      </c>
      <c r="B126" t="s">
        <v>14</v>
      </c>
      <c r="C126" t="s">
        <v>690</v>
      </c>
      <c r="D126" s="2">
        <v>0</v>
      </c>
      <c r="E126" s="2">
        <v>0</v>
      </c>
      <c r="F126" s="2">
        <v>0</v>
      </c>
      <c r="G126" s="2">
        <v>0</v>
      </c>
      <c r="H126" s="34" t="str">
        <f t="shared" si="2"/>
        <v>국내외상매출금</v>
      </c>
      <c r="I126" s="34" t="str">
        <f>VLOOKUP(C126,할인점점포등록!B:I,8,0)</f>
        <v>에이치팜(광주)</v>
      </c>
    </row>
    <row r="127" spans="1:9" x14ac:dyDescent="0.3">
      <c r="A127">
        <v>1111301</v>
      </c>
      <c r="B127" t="s">
        <v>14</v>
      </c>
      <c r="C127" t="s">
        <v>705</v>
      </c>
      <c r="D127" s="2">
        <v>0</v>
      </c>
      <c r="E127" s="2">
        <v>0</v>
      </c>
      <c r="F127" s="2">
        <v>0</v>
      </c>
      <c r="G127" s="2">
        <v>0</v>
      </c>
      <c r="H127" s="34" t="str">
        <f t="shared" si="2"/>
        <v>국내외상매출금</v>
      </c>
      <c r="I127" s="34" t="str">
        <f>VLOOKUP(C127,할인점점포등록!B:I,8,0)</f>
        <v>에이치팜(대구)</v>
      </c>
    </row>
    <row r="128" spans="1:9" x14ac:dyDescent="0.3">
      <c r="A128">
        <v>1111301</v>
      </c>
      <c r="B128" t="s">
        <v>14</v>
      </c>
      <c r="C128" t="s">
        <v>671</v>
      </c>
      <c r="D128" s="2">
        <v>-126375</v>
      </c>
      <c r="E128" s="2">
        <v>0</v>
      </c>
      <c r="F128" s="2">
        <v>0</v>
      </c>
      <c r="G128" s="2">
        <v>-126375</v>
      </c>
      <c r="H128" s="34" t="str">
        <f t="shared" si="2"/>
        <v>국내외상매출금</v>
      </c>
      <c r="I128" s="34" t="str">
        <f>VLOOKUP(C128,할인점점포등록!B:I,8,0)</f>
        <v>엘약품</v>
      </c>
    </row>
    <row r="129" spans="1:9" x14ac:dyDescent="0.3">
      <c r="A129">
        <v>1111301</v>
      </c>
      <c r="B129" t="s">
        <v>14</v>
      </c>
      <c r="C129" t="s">
        <v>714</v>
      </c>
      <c r="D129" s="2">
        <v>1540000</v>
      </c>
      <c r="E129" s="2">
        <v>1540000</v>
      </c>
      <c r="F129" s="2">
        <v>1540000</v>
      </c>
      <c r="G129" s="2">
        <v>1540000</v>
      </c>
      <c r="H129" s="34" t="str">
        <f t="shared" si="2"/>
        <v>국내외상매출금</v>
      </c>
      <c r="I129" s="34" t="str">
        <f>VLOOKUP(C129,할인점점포등록!B:I,8,0)</f>
        <v>엘유피코리아</v>
      </c>
    </row>
    <row r="130" spans="1:9" x14ac:dyDescent="0.3">
      <c r="A130">
        <v>1111301</v>
      </c>
      <c r="B130" t="s">
        <v>14</v>
      </c>
      <c r="C130" t="s">
        <v>540</v>
      </c>
      <c r="D130" s="2">
        <v>7689789</v>
      </c>
      <c r="E130" s="2">
        <v>8054064</v>
      </c>
      <c r="F130" s="2">
        <v>7689789</v>
      </c>
      <c r="G130" s="2">
        <v>8054064</v>
      </c>
      <c r="H130" s="34" t="str">
        <f t="shared" si="2"/>
        <v>국내외상매출금</v>
      </c>
      <c r="I130" s="34" t="str">
        <f>VLOOKUP(C130,할인점점포등록!B:I,8,0)</f>
        <v>연성약품</v>
      </c>
    </row>
    <row r="131" spans="1:9" x14ac:dyDescent="0.3">
      <c r="A131">
        <v>1111301</v>
      </c>
      <c r="B131" t="s">
        <v>14</v>
      </c>
      <c r="C131" t="s">
        <v>684</v>
      </c>
      <c r="D131" s="2">
        <v>-209250</v>
      </c>
      <c r="E131" s="2">
        <v>1517400</v>
      </c>
      <c r="F131" s="2">
        <v>0</v>
      </c>
      <c r="G131" s="2">
        <v>1308150</v>
      </c>
      <c r="H131" s="34" t="str">
        <f t="shared" ref="H131:H194" si="3">B131</f>
        <v>국내외상매출금</v>
      </c>
      <c r="I131" s="34" t="str">
        <f>VLOOKUP(C131,할인점점포등록!B:I,8,0)</f>
        <v>영동약품</v>
      </c>
    </row>
    <row r="132" spans="1:9" x14ac:dyDescent="0.3">
      <c r="A132">
        <v>1111301</v>
      </c>
      <c r="B132" t="s">
        <v>14</v>
      </c>
      <c r="C132" t="s">
        <v>586</v>
      </c>
      <c r="D132" s="2">
        <v>0</v>
      </c>
      <c r="E132" s="2">
        <v>36411375</v>
      </c>
      <c r="F132" s="2">
        <v>0</v>
      </c>
      <c r="G132" s="2">
        <v>36411375</v>
      </c>
      <c r="H132" s="34" t="str">
        <f t="shared" si="3"/>
        <v>국내외상매출금</v>
      </c>
      <c r="I132" s="34" t="str">
        <f>VLOOKUP(C132,할인점점포등록!B:I,8,0)</f>
        <v>영진약품</v>
      </c>
    </row>
    <row r="133" spans="1:9" x14ac:dyDescent="0.3">
      <c r="A133">
        <v>1111301</v>
      </c>
      <c r="B133" t="s">
        <v>14</v>
      </c>
      <c r="C133" t="s">
        <v>261</v>
      </c>
      <c r="D133" s="2">
        <v>47326141</v>
      </c>
      <c r="E133" s="2">
        <v>42297912</v>
      </c>
      <c r="F133" s="2">
        <v>47326144</v>
      </c>
      <c r="G133" s="2">
        <v>42297909</v>
      </c>
      <c r="H133" s="34" t="str">
        <f t="shared" si="3"/>
        <v>국내외상매출금</v>
      </c>
      <c r="I133" s="34" t="str">
        <f>VLOOKUP(C133,할인점점포등록!B:I,8,0)</f>
        <v>예일선</v>
      </c>
    </row>
    <row r="134" spans="1:9" x14ac:dyDescent="0.3">
      <c r="A134">
        <v>1111301</v>
      </c>
      <c r="B134" t="s">
        <v>14</v>
      </c>
      <c r="C134" t="s">
        <v>737</v>
      </c>
      <c r="D134" s="2">
        <v>2267998</v>
      </c>
      <c r="E134" s="2">
        <v>0</v>
      </c>
      <c r="F134" s="2">
        <v>2268000</v>
      </c>
      <c r="G134" s="2">
        <v>-2</v>
      </c>
      <c r="H134" s="34" t="str">
        <f t="shared" si="3"/>
        <v>국내외상매출금</v>
      </c>
      <c r="I134" s="34" t="str">
        <f>VLOOKUP(C134,할인점점포등록!B:I,8,0)</f>
        <v>온온약품</v>
      </c>
    </row>
    <row r="135" spans="1:9" x14ac:dyDescent="0.3">
      <c r="A135">
        <v>1111301</v>
      </c>
      <c r="B135" t="s">
        <v>14</v>
      </c>
      <c r="C135" t="s">
        <v>240</v>
      </c>
      <c r="D135" s="2">
        <v>7779744</v>
      </c>
      <c r="E135" s="2">
        <v>5720400</v>
      </c>
      <c r="F135" s="2">
        <v>7779744</v>
      </c>
      <c r="G135" s="2">
        <v>5720400</v>
      </c>
      <c r="H135" s="34" t="str">
        <f t="shared" si="3"/>
        <v>국내외상매출금</v>
      </c>
      <c r="I135" s="34" t="str">
        <f>VLOOKUP(C135,할인점점포등록!B:I,8,0)</f>
        <v>와이케이팜</v>
      </c>
    </row>
    <row r="136" spans="1:9" x14ac:dyDescent="0.3">
      <c r="A136">
        <v>1111301</v>
      </c>
      <c r="B136" t="s">
        <v>14</v>
      </c>
      <c r="C136" t="s">
        <v>750</v>
      </c>
      <c r="D136" s="2">
        <v>0</v>
      </c>
      <c r="E136" s="2">
        <v>0</v>
      </c>
      <c r="F136" s="2">
        <v>0</v>
      </c>
      <c r="G136" s="2">
        <v>0</v>
      </c>
      <c r="H136" s="34" t="str">
        <f t="shared" si="3"/>
        <v>국내외상매출금</v>
      </c>
      <c r="I136" s="34" t="str">
        <f>VLOOKUP(C136,할인점점포등록!B:I,8,0)</f>
        <v>와이피 로지스틱스</v>
      </c>
    </row>
    <row r="137" spans="1:9" x14ac:dyDescent="0.3">
      <c r="A137">
        <v>1111301</v>
      </c>
      <c r="B137" t="s">
        <v>14</v>
      </c>
      <c r="C137" t="s">
        <v>647</v>
      </c>
      <c r="D137">
        <v>0</v>
      </c>
      <c r="E137" s="2">
        <v>0</v>
      </c>
      <c r="F137" s="2">
        <v>0</v>
      </c>
      <c r="G137" s="2">
        <v>0</v>
      </c>
      <c r="H137" s="34" t="str">
        <f t="shared" si="3"/>
        <v>국내외상매출금</v>
      </c>
      <c r="I137" s="34" t="str">
        <f>VLOOKUP(C137,할인점점포등록!B:I,8,0)</f>
        <v>우경약품</v>
      </c>
    </row>
    <row r="138" spans="1:9" x14ac:dyDescent="0.3">
      <c r="A138">
        <v>1111301</v>
      </c>
      <c r="B138" t="s">
        <v>14</v>
      </c>
      <c r="C138" t="s">
        <v>768</v>
      </c>
      <c r="D138" s="2">
        <v>0</v>
      </c>
      <c r="E138" s="2">
        <v>19200000</v>
      </c>
      <c r="F138" s="2">
        <v>0</v>
      </c>
      <c r="G138" s="2">
        <v>19200000</v>
      </c>
      <c r="H138" s="34" t="str">
        <f t="shared" si="3"/>
        <v>국내외상매출금</v>
      </c>
      <c r="I138" s="34" t="str">
        <f>VLOOKUP(C138,할인점점포등록!B:I,8,0)</f>
        <v>우리약품</v>
      </c>
    </row>
    <row r="139" spans="1:9" x14ac:dyDescent="0.3">
      <c r="A139">
        <v>1111301</v>
      </c>
      <c r="B139" t="s">
        <v>14</v>
      </c>
      <c r="C139" t="s">
        <v>415</v>
      </c>
      <c r="D139" s="2">
        <v>13397154</v>
      </c>
      <c r="E139" s="2">
        <v>5080820</v>
      </c>
      <c r="F139" s="2">
        <v>4424414</v>
      </c>
      <c r="G139" s="2">
        <v>14053560</v>
      </c>
      <c r="H139" s="34" t="str">
        <f t="shared" si="3"/>
        <v>국내외상매출금</v>
      </c>
      <c r="I139" s="34" t="str">
        <f>VLOOKUP(C139,할인점점포등록!B:I,8,0)</f>
        <v>우정약품</v>
      </c>
    </row>
    <row r="140" spans="1:9" x14ac:dyDescent="0.3">
      <c r="A140">
        <v>1111301</v>
      </c>
      <c r="B140" t="s">
        <v>14</v>
      </c>
      <c r="C140" t="s">
        <v>723</v>
      </c>
      <c r="D140" s="2">
        <v>-8972740</v>
      </c>
      <c r="E140" s="2">
        <v>0</v>
      </c>
      <c r="F140" s="2">
        <v>0</v>
      </c>
      <c r="G140" s="2">
        <v>-8972740</v>
      </c>
      <c r="H140" s="34" t="str">
        <f t="shared" si="3"/>
        <v>국내외상매출금</v>
      </c>
      <c r="I140" s="34" t="str">
        <f>VLOOKUP(C140,할인점점포등록!B:I,8,0)</f>
        <v>우정약품</v>
      </c>
    </row>
    <row r="141" spans="1:9" x14ac:dyDescent="0.3">
      <c r="A141">
        <v>1111301</v>
      </c>
      <c r="B141" t="s">
        <v>14</v>
      </c>
      <c r="C141" t="s">
        <v>243</v>
      </c>
      <c r="D141" s="2">
        <v>3567780</v>
      </c>
      <c r="E141" s="2">
        <v>3833190</v>
      </c>
      <c r="F141" s="2">
        <v>3567780</v>
      </c>
      <c r="G141" s="2">
        <v>3833190</v>
      </c>
      <c r="H141" s="34" t="str">
        <f t="shared" si="3"/>
        <v>국내외상매출금</v>
      </c>
      <c r="I141" s="34" t="str">
        <f>VLOOKUP(C141,할인점점포등록!B:I,8,0)</f>
        <v>우주약품</v>
      </c>
    </row>
    <row r="142" spans="1:9" x14ac:dyDescent="0.3">
      <c r="A142">
        <v>1111301</v>
      </c>
      <c r="B142" t="s">
        <v>14</v>
      </c>
      <c r="C142" t="s">
        <v>640</v>
      </c>
      <c r="D142" s="2">
        <v>1093233</v>
      </c>
      <c r="E142" s="2">
        <v>387990</v>
      </c>
      <c r="F142" s="2">
        <v>1093233</v>
      </c>
      <c r="G142" s="2">
        <v>387990</v>
      </c>
      <c r="H142" s="34" t="str">
        <f t="shared" si="3"/>
        <v>국내외상매출금</v>
      </c>
      <c r="I142" s="34" t="str">
        <f>VLOOKUP(C142,할인점점포등록!B:I,8,0)</f>
        <v>운트바이오</v>
      </c>
    </row>
    <row r="143" spans="1:9" x14ac:dyDescent="0.3">
      <c r="A143">
        <v>1111301</v>
      </c>
      <c r="B143" t="s">
        <v>14</v>
      </c>
      <c r="C143" t="s">
        <v>612</v>
      </c>
      <c r="D143" s="2">
        <v>3391200</v>
      </c>
      <c r="E143" s="2">
        <v>6095916</v>
      </c>
      <c r="F143" s="2">
        <v>3391200</v>
      </c>
      <c r="G143" s="2">
        <v>6095916</v>
      </c>
      <c r="H143" s="34" t="str">
        <f t="shared" si="3"/>
        <v>국내외상매출금</v>
      </c>
      <c r="I143" s="34" t="str">
        <f>VLOOKUP(C143,할인점점포등록!B:I,8,0)</f>
        <v>원진약품</v>
      </c>
    </row>
    <row r="144" spans="1:9" x14ac:dyDescent="0.3">
      <c r="A144">
        <v>1111301</v>
      </c>
      <c r="B144" t="s">
        <v>14</v>
      </c>
      <c r="C144" t="s">
        <v>590</v>
      </c>
      <c r="D144" s="2">
        <v>0</v>
      </c>
      <c r="E144" s="2">
        <v>0</v>
      </c>
      <c r="F144" s="2">
        <v>0</v>
      </c>
      <c r="G144" s="2">
        <v>0</v>
      </c>
      <c r="H144" s="34" t="str">
        <f t="shared" si="3"/>
        <v>국내외상매출금</v>
      </c>
      <c r="I144" s="34" t="str">
        <f>VLOOKUP(C144,할인점점포등록!B:I,8,0)</f>
        <v>원화약품</v>
      </c>
    </row>
    <row r="145" spans="1:9" x14ac:dyDescent="0.3">
      <c r="A145">
        <v>1111301</v>
      </c>
      <c r="B145" t="s">
        <v>14</v>
      </c>
      <c r="C145" t="s">
        <v>405</v>
      </c>
      <c r="D145" s="2">
        <v>9506376</v>
      </c>
      <c r="E145" s="2">
        <v>5908194</v>
      </c>
      <c r="F145" s="2">
        <v>9506378</v>
      </c>
      <c r="G145" s="2">
        <v>5908192</v>
      </c>
      <c r="H145" s="34" t="str">
        <f t="shared" si="3"/>
        <v>국내외상매출금</v>
      </c>
      <c r="I145" s="34" t="str">
        <f>VLOOKUP(C145,할인점점포등록!B:I,8,0)</f>
        <v>월드약품</v>
      </c>
    </row>
    <row r="146" spans="1:9" x14ac:dyDescent="0.3">
      <c r="A146">
        <v>1111301</v>
      </c>
      <c r="B146" t="s">
        <v>14</v>
      </c>
      <c r="C146" t="s">
        <v>716</v>
      </c>
      <c r="D146" s="2">
        <v>0</v>
      </c>
      <c r="E146" s="2">
        <v>1540000</v>
      </c>
      <c r="F146" s="2">
        <v>0</v>
      </c>
      <c r="G146" s="2">
        <v>1540000</v>
      </c>
      <c r="H146" s="34" t="str">
        <f t="shared" si="3"/>
        <v>국내외상매출금</v>
      </c>
      <c r="I146" s="34" t="str">
        <f>VLOOKUP(C146,할인점점포등록!B:I,8,0)</f>
        <v>유성메디칼</v>
      </c>
    </row>
    <row r="147" spans="1:9" x14ac:dyDescent="0.3">
      <c r="A147">
        <v>1111301</v>
      </c>
      <c r="B147" t="s">
        <v>14</v>
      </c>
      <c r="C147" t="s">
        <v>557</v>
      </c>
      <c r="D147" s="2">
        <v>15935108</v>
      </c>
      <c r="E147" s="2">
        <v>14647599</v>
      </c>
      <c r="F147" s="2">
        <v>15291270</v>
      </c>
      <c r="G147" s="2">
        <v>15291437</v>
      </c>
      <c r="H147" s="34" t="str">
        <f t="shared" si="3"/>
        <v>국내외상매출금</v>
      </c>
      <c r="I147" s="34" t="str">
        <f>VLOOKUP(C147,할인점점포등록!B:I,8,0)</f>
        <v>유진약품</v>
      </c>
    </row>
    <row r="148" spans="1:9" x14ac:dyDescent="0.3">
      <c r="A148">
        <v>1111301</v>
      </c>
      <c r="B148" t="s">
        <v>14</v>
      </c>
      <c r="C148" t="s">
        <v>724</v>
      </c>
      <c r="D148" s="2">
        <v>-643860</v>
      </c>
      <c r="E148" s="2">
        <v>0</v>
      </c>
      <c r="F148" s="2">
        <v>0</v>
      </c>
      <c r="G148" s="2">
        <v>-643860</v>
      </c>
      <c r="H148" s="34" t="str">
        <f t="shared" si="3"/>
        <v>국내외상매출금</v>
      </c>
      <c r="I148" s="34" t="str">
        <f>VLOOKUP(C148,할인점점포등록!B:I,8,0)</f>
        <v>유진약품</v>
      </c>
    </row>
    <row r="149" spans="1:9" x14ac:dyDescent="0.3">
      <c r="A149">
        <v>1111301</v>
      </c>
      <c r="B149" t="s">
        <v>14</v>
      </c>
      <c r="C149" t="s">
        <v>767</v>
      </c>
      <c r="D149" s="2">
        <v>0</v>
      </c>
      <c r="E149" s="2">
        <v>1110321</v>
      </c>
      <c r="F149" s="2">
        <v>0</v>
      </c>
      <c r="G149" s="2">
        <v>1110321</v>
      </c>
      <c r="H149" s="34" t="str">
        <f t="shared" si="3"/>
        <v>국내외상매출금</v>
      </c>
      <c r="I149" s="34" t="str">
        <f>VLOOKUP(C149,할인점점포등록!B:I,8,0)</f>
        <v>유한회사 바른약품</v>
      </c>
    </row>
    <row r="150" spans="1:9" x14ac:dyDescent="0.3">
      <c r="A150">
        <v>1111301</v>
      </c>
      <c r="B150" t="s">
        <v>14</v>
      </c>
      <c r="C150" t="s">
        <v>754</v>
      </c>
      <c r="D150" s="2">
        <v>577368</v>
      </c>
      <c r="E150" s="2">
        <v>24911010</v>
      </c>
      <c r="F150" s="2">
        <v>577368</v>
      </c>
      <c r="G150" s="2">
        <v>24911010</v>
      </c>
      <c r="H150" s="34" t="str">
        <f t="shared" si="3"/>
        <v>국내외상매출금</v>
      </c>
      <c r="I150" s="34" t="str">
        <f>VLOOKUP(C150,할인점점포등록!B:I,8,0)</f>
        <v>이건약품</v>
      </c>
    </row>
    <row r="151" spans="1:9" x14ac:dyDescent="0.3">
      <c r="A151">
        <v>1111301</v>
      </c>
      <c r="B151" t="s">
        <v>14</v>
      </c>
      <c r="C151" t="s">
        <v>600</v>
      </c>
      <c r="D151" s="2">
        <v>7220374</v>
      </c>
      <c r="E151" s="2">
        <v>18495252</v>
      </c>
      <c r="F151" s="2">
        <v>7220376</v>
      </c>
      <c r="G151" s="2">
        <v>18495250</v>
      </c>
      <c r="H151" s="34" t="str">
        <f t="shared" si="3"/>
        <v>국내외상매출금</v>
      </c>
      <c r="I151" s="34" t="str">
        <f>VLOOKUP(C151,할인점점포등록!B:I,8,0)</f>
        <v>이노베이션메디칼팜</v>
      </c>
    </row>
    <row r="152" spans="1:9" x14ac:dyDescent="0.3">
      <c r="A152">
        <v>1111301</v>
      </c>
      <c r="B152" t="s">
        <v>14</v>
      </c>
      <c r="C152" t="s">
        <v>691</v>
      </c>
      <c r="D152" s="2">
        <v>13525200</v>
      </c>
      <c r="E152" s="2">
        <v>5033700</v>
      </c>
      <c r="F152" s="2">
        <v>13525200</v>
      </c>
      <c r="G152" s="2">
        <v>5033700</v>
      </c>
      <c r="H152" s="34" t="str">
        <f t="shared" si="3"/>
        <v>국내외상매출금</v>
      </c>
      <c r="I152" s="34" t="str">
        <f>VLOOKUP(C152,할인점점포등록!B:I,8,0)</f>
        <v>이젠메디칼</v>
      </c>
    </row>
    <row r="153" spans="1:9" x14ac:dyDescent="0.3">
      <c r="A153">
        <v>1111301</v>
      </c>
      <c r="B153" t="s">
        <v>14</v>
      </c>
      <c r="C153" t="s">
        <v>509</v>
      </c>
      <c r="D153" s="2">
        <v>146747059</v>
      </c>
      <c r="E153" s="2">
        <v>160124360</v>
      </c>
      <c r="F153" s="2">
        <v>143154159</v>
      </c>
      <c r="G153" s="2">
        <v>163717260</v>
      </c>
      <c r="H153" s="34" t="str">
        <f t="shared" si="3"/>
        <v>국내외상매출금</v>
      </c>
      <c r="I153" s="34" t="str">
        <f>VLOOKUP(C153,할인점점포등록!B:I,8,0)</f>
        <v>인천약품</v>
      </c>
    </row>
    <row r="154" spans="1:9" x14ac:dyDescent="0.3">
      <c r="A154">
        <v>1111301</v>
      </c>
      <c r="B154" t="s">
        <v>14</v>
      </c>
      <c r="C154" t="s">
        <v>730</v>
      </c>
      <c r="D154" s="2">
        <v>-3592900</v>
      </c>
      <c r="E154" s="2">
        <v>0</v>
      </c>
      <c r="F154" s="2">
        <v>0</v>
      </c>
      <c r="G154" s="2">
        <v>-3592900</v>
      </c>
      <c r="H154" s="34" t="str">
        <f t="shared" si="3"/>
        <v>국내외상매출금</v>
      </c>
      <c r="I154" s="34" t="str">
        <f>VLOOKUP(C154,할인점점포등록!B:I,8,0)</f>
        <v>인천약품</v>
      </c>
    </row>
    <row r="155" spans="1:9" x14ac:dyDescent="0.3">
      <c r="A155">
        <v>1111301</v>
      </c>
      <c r="B155" t="s">
        <v>14</v>
      </c>
      <c r="C155" t="s">
        <v>472</v>
      </c>
      <c r="D155" s="2">
        <v>57601056</v>
      </c>
      <c r="E155" s="2">
        <v>28748358</v>
      </c>
      <c r="F155" s="2">
        <v>57601062</v>
      </c>
      <c r="G155" s="2">
        <v>28748352</v>
      </c>
      <c r="H155" s="34" t="str">
        <f t="shared" si="3"/>
        <v>국내외상매출금</v>
      </c>
      <c r="I155" s="34" t="str">
        <f>VLOOKUP(C155,할인점점포등록!B:I,8,0)</f>
        <v>잘팜</v>
      </c>
    </row>
    <row r="156" spans="1:9" x14ac:dyDescent="0.3">
      <c r="A156">
        <v>1111301</v>
      </c>
      <c r="B156" t="s">
        <v>14</v>
      </c>
      <c r="C156" t="s">
        <v>704</v>
      </c>
      <c r="D156" s="2">
        <v>2852100</v>
      </c>
      <c r="E156" s="2">
        <v>4491000</v>
      </c>
      <c r="F156" s="2">
        <v>2852100</v>
      </c>
      <c r="G156" s="2">
        <v>4491000</v>
      </c>
      <c r="H156" s="34" t="str">
        <f t="shared" si="3"/>
        <v>국내외상매출금</v>
      </c>
      <c r="I156" s="34" t="str">
        <f>VLOOKUP(C156,할인점점포등록!B:I,8,0)</f>
        <v>정상의약품물류</v>
      </c>
    </row>
    <row r="157" spans="1:9" x14ac:dyDescent="0.3">
      <c r="A157">
        <v>1111301</v>
      </c>
      <c r="B157" t="s">
        <v>14</v>
      </c>
      <c r="C157" t="s">
        <v>650</v>
      </c>
      <c r="D157" s="2">
        <v>0</v>
      </c>
      <c r="E157" s="2">
        <v>0</v>
      </c>
      <c r="F157" s="2">
        <v>0</v>
      </c>
      <c r="G157" s="2">
        <v>0</v>
      </c>
      <c r="H157" s="34" t="str">
        <f t="shared" si="3"/>
        <v>국내외상매출금</v>
      </c>
      <c r="I157" s="34" t="str">
        <f>VLOOKUP(C157,할인점점포등록!B:I,8,0)</f>
        <v>정수메디칼</v>
      </c>
    </row>
    <row r="158" spans="1:9" x14ac:dyDescent="0.3">
      <c r="A158">
        <v>1111301</v>
      </c>
      <c r="B158" t="s">
        <v>14</v>
      </c>
      <c r="C158" t="s">
        <v>619</v>
      </c>
      <c r="D158" s="2">
        <v>1242360</v>
      </c>
      <c r="E158" s="2">
        <v>319050</v>
      </c>
      <c r="F158" s="2">
        <v>1242360</v>
      </c>
      <c r="G158" s="2">
        <v>319050</v>
      </c>
      <c r="H158" s="34" t="str">
        <f t="shared" si="3"/>
        <v>국내외상매출금</v>
      </c>
      <c r="I158" s="34" t="str">
        <f>VLOOKUP(C158,할인점점포등록!B:I,8,0)</f>
        <v>정진팜</v>
      </c>
    </row>
    <row r="159" spans="1:9" x14ac:dyDescent="0.3">
      <c r="A159">
        <v>1111301</v>
      </c>
      <c r="B159" t="s">
        <v>14</v>
      </c>
      <c r="C159" t="s">
        <v>649</v>
      </c>
      <c r="D159" s="2">
        <v>2494078</v>
      </c>
      <c r="E159" s="2">
        <v>2025000</v>
      </c>
      <c r="F159" s="2">
        <v>2494080</v>
      </c>
      <c r="G159" s="2">
        <v>2024998</v>
      </c>
      <c r="H159" s="34" t="str">
        <f t="shared" si="3"/>
        <v>국내외상매출금</v>
      </c>
      <c r="I159" s="34" t="str">
        <f>VLOOKUP(C159,할인점점포등록!B:I,8,0)</f>
        <v>제이스</v>
      </c>
    </row>
    <row r="160" spans="1:9" x14ac:dyDescent="0.3">
      <c r="A160">
        <v>1111301</v>
      </c>
      <c r="B160" t="s">
        <v>14</v>
      </c>
      <c r="C160" t="s">
        <v>776</v>
      </c>
      <c r="D160" s="2">
        <v>0</v>
      </c>
      <c r="E160" s="2">
        <v>0</v>
      </c>
      <c r="F160" s="2">
        <v>0</v>
      </c>
      <c r="G160" s="2">
        <v>0</v>
      </c>
      <c r="H160" s="34" t="str">
        <f t="shared" si="3"/>
        <v>국내외상매출금</v>
      </c>
      <c r="I160" s="34" t="str">
        <f>VLOOKUP(C160,할인점점포등록!B:I,8,0)</f>
        <v>제이씨바이오</v>
      </c>
    </row>
    <row r="161" spans="1:9" x14ac:dyDescent="0.3">
      <c r="A161">
        <v>1111301</v>
      </c>
      <c r="B161" t="s">
        <v>14</v>
      </c>
      <c r="C161" t="s">
        <v>314</v>
      </c>
      <c r="D161" s="2">
        <v>4536000</v>
      </c>
      <c r="E161" s="2">
        <v>6048000</v>
      </c>
      <c r="F161" s="2">
        <v>4536000</v>
      </c>
      <c r="G161" s="2">
        <v>6048000</v>
      </c>
      <c r="H161" s="34" t="str">
        <f t="shared" si="3"/>
        <v>국내외상매출금</v>
      </c>
      <c r="I161" s="34" t="str">
        <f>VLOOKUP(C161,할인점점포등록!B:I,8,0)</f>
        <v>제이씨헬스케어</v>
      </c>
    </row>
    <row r="162" spans="1:9" x14ac:dyDescent="0.3">
      <c r="A162">
        <v>1111301</v>
      </c>
      <c r="B162" t="s">
        <v>14</v>
      </c>
      <c r="C162" t="s">
        <v>694</v>
      </c>
      <c r="D162" s="2">
        <v>0</v>
      </c>
      <c r="E162" s="2">
        <v>0</v>
      </c>
      <c r="F162" s="2">
        <v>0</v>
      </c>
      <c r="G162" s="2">
        <v>0</v>
      </c>
      <c r="H162" s="34" t="str">
        <f t="shared" si="3"/>
        <v>국내외상매출금</v>
      </c>
      <c r="I162" s="34" t="str">
        <f>VLOOKUP(C162,할인점점포등록!B:I,8,0)</f>
        <v>제이엠메디</v>
      </c>
    </row>
    <row r="163" spans="1:9" x14ac:dyDescent="0.3">
      <c r="A163">
        <v>1111301</v>
      </c>
      <c r="B163" t="s">
        <v>14</v>
      </c>
      <c r="C163" t="s">
        <v>763</v>
      </c>
      <c r="D163" s="2">
        <v>0</v>
      </c>
      <c r="E163" s="2">
        <v>0</v>
      </c>
      <c r="F163" s="2">
        <v>0</v>
      </c>
      <c r="G163" s="2">
        <v>0</v>
      </c>
      <c r="H163" s="34" t="str">
        <f t="shared" si="3"/>
        <v>국내외상매출금</v>
      </c>
      <c r="I163" s="34" t="str">
        <f>VLOOKUP(C163,할인점점포등록!B:I,8,0)</f>
        <v>제이엠제이</v>
      </c>
    </row>
    <row r="164" spans="1:9" x14ac:dyDescent="0.3">
      <c r="A164">
        <v>1111301</v>
      </c>
      <c r="B164" t="s">
        <v>14</v>
      </c>
      <c r="C164" t="s">
        <v>550</v>
      </c>
      <c r="D164" s="2">
        <v>2171016</v>
      </c>
      <c r="E164" s="2">
        <v>103341182</v>
      </c>
      <c r="F164" s="2">
        <v>101314692</v>
      </c>
      <c r="G164" s="2">
        <v>4197506</v>
      </c>
      <c r="H164" s="34" t="str">
        <f t="shared" si="3"/>
        <v>국내외상매출금</v>
      </c>
      <c r="I164" s="34" t="str">
        <f>VLOOKUP(C164,할인점점포등록!B:I,8,0)</f>
        <v>제일팜</v>
      </c>
    </row>
    <row r="165" spans="1:9" x14ac:dyDescent="0.3">
      <c r="A165">
        <v>1111301</v>
      </c>
      <c r="B165" t="s">
        <v>14</v>
      </c>
      <c r="C165" t="s">
        <v>594</v>
      </c>
      <c r="D165" s="2">
        <v>0</v>
      </c>
      <c r="E165" s="2">
        <v>0</v>
      </c>
      <c r="F165" s="2">
        <v>0</v>
      </c>
      <c r="G165" s="2">
        <v>0</v>
      </c>
      <c r="H165" s="34" t="str">
        <f t="shared" si="3"/>
        <v>국내외상매출금</v>
      </c>
      <c r="I165" s="34" t="str">
        <f>VLOOKUP(C165,할인점점포등록!B:I,8,0)</f>
        <v>조아제약</v>
      </c>
    </row>
    <row r="166" spans="1:9" x14ac:dyDescent="0.3">
      <c r="A166">
        <v>1111301</v>
      </c>
      <c r="B166" t="s">
        <v>14</v>
      </c>
      <c r="C166" t="s">
        <v>636</v>
      </c>
      <c r="D166" s="2">
        <v>633420</v>
      </c>
      <c r="E166" s="2">
        <v>672570</v>
      </c>
      <c r="F166" s="2">
        <v>633420</v>
      </c>
      <c r="G166" s="2">
        <v>672570</v>
      </c>
      <c r="H166" s="34" t="str">
        <f t="shared" si="3"/>
        <v>국내외상매출금</v>
      </c>
      <c r="I166" s="34" t="str">
        <f>VLOOKUP(C166,할인점점포등록!B:I,8,0)</f>
        <v>조이메디(대전)</v>
      </c>
    </row>
    <row r="167" spans="1:9" x14ac:dyDescent="0.3">
      <c r="A167">
        <v>1111301</v>
      </c>
      <c r="B167" t="s">
        <v>14</v>
      </c>
      <c r="C167" t="s">
        <v>753</v>
      </c>
      <c r="D167" s="2">
        <v>0</v>
      </c>
      <c r="E167" s="2">
        <v>0</v>
      </c>
      <c r="F167" s="2">
        <v>0</v>
      </c>
      <c r="G167" s="2">
        <v>0</v>
      </c>
      <c r="H167" s="34" t="str">
        <f t="shared" si="3"/>
        <v>국내외상매출금</v>
      </c>
      <c r="I167" s="34" t="str">
        <f>VLOOKUP(C167,할인점점포등록!B:I,8,0)</f>
        <v>종로연세약국</v>
      </c>
    </row>
    <row r="168" spans="1:9" x14ac:dyDescent="0.3">
      <c r="A168">
        <v>1111301</v>
      </c>
      <c r="B168" t="s">
        <v>14</v>
      </c>
      <c r="C168" t="s">
        <v>528</v>
      </c>
      <c r="D168" s="2">
        <v>534600</v>
      </c>
      <c r="E168" s="2">
        <v>1130580</v>
      </c>
      <c r="F168" s="2">
        <v>1665180</v>
      </c>
      <c r="G168" s="2">
        <v>0</v>
      </c>
      <c r="H168" s="34" t="str">
        <f t="shared" si="3"/>
        <v>국내외상매출금</v>
      </c>
      <c r="I168" s="34" t="str">
        <f>VLOOKUP(C168,할인점점포등록!B:I,8,0)</f>
        <v>준메디플러스</v>
      </c>
    </row>
    <row r="169" spans="1:9" x14ac:dyDescent="0.3">
      <c r="A169">
        <v>1111301</v>
      </c>
      <c r="B169" t="s">
        <v>14</v>
      </c>
      <c r="C169" t="s">
        <v>681</v>
      </c>
      <c r="D169" s="2">
        <v>-1536162</v>
      </c>
      <c r="E169" s="2">
        <v>0</v>
      </c>
      <c r="F169" s="2">
        <v>0</v>
      </c>
      <c r="G169" s="2">
        <v>-1536162</v>
      </c>
      <c r="H169" s="34" t="str">
        <f t="shared" si="3"/>
        <v>국내외상매출금</v>
      </c>
      <c r="I169" s="34" t="str">
        <f>VLOOKUP(C169,할인점점포등록!B:I,8,0)</f>
        <v>준성홀딩스</v>
      </c>
    </row>
    <row r="170" spans="1:9" x14ac:dyDescent="0.3">
      <c r="A170">
        <v>1111301</v>
      </c>
      <c r="B170" t="s">
        <v>14</v>
      </c>
      <c r="C170" t="s">
        <v>599</v>
      </c>
      <c r="D170" s="2">
        <v>-69967403</v>
      </c>
      <c r="E170" s="2">
        <v>76430516</v>
      </c>
      <c r="F170" s="2">
        <v>0</v>
      </c>
      <c r="G170" s="2">
        <v>6463113</v>
      </c>
      <c r="H170" s="34" t="str">
        <f t="shared" si="3"/>
        <v>국내외상매출금</v>
      </c>
      <c r="I170" s="34" t="str">
        <f>VLOOKUP(C170,할인점점포등록!B:I,8,0)</f>
        <v>중헌제약</v>
      </c>
    </row>
    <row r="171" spans="1:9" x14ac:dyDescent="0.3">
      <c r="A171">
        <v>1111301</v>
      </c>
      <c r="B171" t="s">
        <v>14</v>
      </c>
      <c r="C171" t="s">
        <v>686</v>
      </c>
      <c r="D171" s="2">
        <v>4000</v>
      </c>
      <c r="E171" s="2">
        <v>0</v>
      </c>
      <c r="F171" s="2">
        <v>0</v>
      </c>
      <c r="G171" s="2">
        <v>4000</v>
      </c>
      <c r="H171" s="34" t="str">
        <f t="shared" si="3"/>
        <v>국내외상매출금</v>
      </c>
      <c r="I171" s="34" t="str">
        <f>VLOOKUP(C171,할인점점포등록!B:I,8,0)</f>
        <v>지성팜</v>
      </c>
    </row>
    <row r="172" spans="1:9" x14ac:dyDescent="0.3">
      <c r="A172">
        <v>1111301</v>
      </c>
      <c r="B172" t="s">
        <v>14</v>
      </c>
      <c r="C172" t="s">
        <v>606</v>
      </c>
      <c r="D172" s="2">
        <v>0</v>
      </c>
      <c r="E172" s="2">
        <v>0</v>
      </c>
      <c r="F172" s="2">
        <v>0</v>
      </c>
      <c r="G172" s="2">
        <v>0</v>
      </c>
      <c r="H172" s="34" t="str">
        <f t="shared" si="3"/>
        <v>국내외상매출금</v>
      </c>
      <c r="I172" s="34" t="str">
        <f>VLOOKUP(C172,할인점점포등록!B:I,8,0)</f>
        <v>지엠팜</v>
      </c>
    </row>
    <row r="173" spans="1:9" x14ac:dyDescent="0.3">
      <c r="A173">
        <v>1111301</v>
      </c>
      <c r="B173" t="s">
        <v>14</v>
      </c>
      <c r="C173" t="s">
        <v>331</v>
      </c>
      <c r="D173" s="2">
        <v>480411806</v>
      </c>
      <c r="E173" s="2">
        <v>189271307</v>
      </c>
      <c r="F173" s="2">
        <v>230000000</v>
      </c>
      <c r="G173" s="2">
        <v>439683113</v>
      </c>
      <c r="H173" s="34" t="str">
        <f t="shared" si="3"/>
        <v>국내외상매출금</v>
      </c>
      <c r="I173" s="34" t="str">
        <f>VLOOKUP(C173,할인점점포등록!B:I,8,0)</f>
        <v>지오영</v>
      </c>
    </row>
    <row r="174" spans="1:9" x14ac:dyDescent="0.3">
      <c r="A174">
        <v>1111301</v>
      </c>
      <c r="B174" t="s">
        <v>14</v>
      </c>
      <c r="C174" t="s">
        <v>734</v>
      </c>
      <c r="D174" s="2">
        <v>-8658600</v>
      </c>
      <c r="E174" s="2">
        <v>-62920</v>
      </c>
      <c r="F174" s="2">
        <v>0</v>
      </c>
      <c r="G174" s="2">
        <v>-8721520</v>
      </c>
      <c r="H174" s="34" t="str">
        <f t="shared" si="3"/>
        <v>국내외상매출금</v>
      </c>
      <c r="I174" s="34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479</v>
      </c>
      <c r="D175" s="2">
        <v>15203010</v>
      </c>
      <c r="E175" s="2">
        <v>18773726</v>
      </c>
      <c r="F175" s="2">
        <v>15064418</v>
      </c>
      <c r="G175" s="2">
        <v>18912318</v>
      </c>
      <c r="H175" s="34" t="str">
        <f t="shared" si="3"/>
        <v>국내외상매출금</v>
      </c>
      <c r="I175" s="34" t="str">
        <f>VLOOKUP(C175,할인점점포등록!B:I,8,0)</f>
        <v>지오팜</v>
      </c>
    </row>
    <row r="176" spans="1:9" x14ac:dyDescent="0.3">
      <c r="A176">
        <v>1111301</v>
      </c>
      <c r="B176" t="s">
        <v>14</v>
      </c>
      <c r="C176" t="s">
        <v>735</v>
      </c>
      <c r="D176" s="2">
        <v>-138600</v>
      </c>
      <c r="E176" s="2">
        <v>0</v>
      </c>
      <c r="F176" s="2">
        <v>0</v>
      </c>
      <c r="G176" s="2">
        <v>-138600</v>
      </c>
      <c r="H176" s="34" t="str">
        <f t="shared" si="3"/>
        <v>국내외상매출금</v>
      </c>
      <c r="I176" s="34" t="str">
        <f>VLOOKUP(C176,할인점점포등록!B:I,8,0)</f>
        <v>지오팜</v>
      </c>
    </row>
    <row r="177" spans="1:9" x14ac:dyDescent="0.3">
      <c r="A177">
        <v>1111301</v>
      </c>
      <c r="B177" t="s">
        <v>14</v>
      </c>
      <c r="C177" t="s">
        <v>738</v>
      </c>
      <c r="D177" s="2">
        <v>0</v>
      </c>
      <c r="E177" s="2">
        <v>0</v>
      </c>
      <c r="F177" s="2">
        <v>0</v>
      </c>
      <c r="G177" s="2">
        <v>0</v>
      </c>
      <c r="H177" s="34" t="str">
        <f t="shared" si="3"/>
        <v>국내외상매출금</v>
      </c>
      <c r="I177" s="34" t="str">
        <f>VLOOKUP(C177,할인점점포등록!B:I,8,0)</f>
        <v>지웰2층약국</v>
      </c>
    </row>
    <row r="178" spans="1:9" x14ac:dyDescent="0.3">
      <c r="A178">
        <v>1111301</v>
      </c>
      <c r="B178" t="s">
        <v>14</v>
      </c>
      <c r="C178" t="s">
        <v>777</v>
      </c>
      <c r="D178" s="2">
        <v>0</v>
      </c>
      <c r="E178" s="2">
        <v>0</v>
      </c>
      <c r="F178" s="2">
        <v>0</v>
      </c>
      <c r="G178" s="2">
        <v>0</v>
      </c>
      <c r="H178" s="34" t="str">
        <f t="shared" si="3"/>
        <v>국내외상매출금</v>
      </c>
      <c r="I178" s="34" t="str">
        <f>VLOOKUP(C178,할인점점포등록!B:I,8,0)</f>
        <v>진바이오팜</v>
      </c>
    </row>
    <row r="179" spans="1:9" x14ac:dyDescent="0.3">
      <c r="A179">
        <v>1111301</v>
      </c>
      <c r="B179" t="s">
        <v>14</v>
      </c>
      <c r="C179" t="s">
        <v>645</v>
      </c>
      <c r="D179" s="2">
        <v>0</v>
      </c>
      <c r="E179" s="2">
        <v>0</v>
      </c>
      <c r="F179" s="2">
        <v>0</v>
      </c>
      <c r="G179" s="2">
        <v>0</v>
      </c>
      <c r="H179" s="34" t="str">
        <f t="shared" si="3"/>
        <v>국내외상매출금</v>
      </c>
      <c r="I179" s="34" t="str">
        <f>VLOOKUP(C179,할인점점포등록!B:I,8,0)</f>
        <v>진양제약원주공장</v>
      </c>
    </row>
    <row r="180" spans="1:9" x14ac:dyDescent="0.3">
      <c r="A180">
        <v>1111301</v>
      </c>
      <c r="B180" t="s">
        <v>14</v>
      </c>
      <c r="C180" t="s">
        <v>772</v>
      </c>
      <c r="D180" s="2">
        <v>0</v>
      </c>
      <c r="E180" s="2">
        <v>48000</v>
      </c>
      <c r="F180" s="2">
        <v>2256</v>
      </c>
      <c r="G180" s="2">
        <v>45744</v>
      </c>
      <c r="H180" s="34" t="str">
        <f t="shared" si="3"/>
        <v>국내외상매출금</v>
      </c>
      <c r="I180" s="34" t="str">
        <f>VLOOKUP(C180,할인점점포등록!B:I,8,0)</f>
        <v>참약사엘림약국</v>
      </c>
    </row>
    <row r="181" spans="1:9" x14ac:dyDescent="0.3">
      <c r="A181">
        <v>1111301</v>
      </c>
      <c r="B181" t="s">
        <v>14</v>
      </c>
      <c r="C181" t="s">
        <v>701</v>
      </c>
      <c r="D181" s="2">
        <v>-2</v>
      </c>
      <c r="E181" s="2">
        <v>4200000</v>
      </c>
      <c r="F181" s="2">
        <v>4200000</v>
      </c>
      <c r="G181" s="2">
        <v>-2</v>
      </c>
      <c r="H181" s="34" t="str">
        <f t="shared" si="3"/>
        <v>국내외상매출금</v>
      </c>
      <c r="I181" s="34" t="str">
        <f>VLOOKUP(C181,할인점점포등록!B:I,8,0)</f>
        <v>초이스메디케어</v>
      </c>
    </row>
    <row r="182" spans="1:9" x14ac:dyDescent="0.3">
      <c r="A182">
        <v>1111301</v>
      </c>
      <c r="B182" t="s">
        <v>14</v>
      </c>
      <c r="C182" t="s">
        <v>615</v>
      </c>
      <c r="D182" s="2">
        <v>-497120</v>
      </c>
      <c r="E182" s="2">
        <v>199800</v>
      </c>
      <c r="F182" s="2">
        <v>0</v>
      </c>
      <c r="G182" s="2">
        <v>-297320</v>
      </c>
      <c r="H182" s="34" t="str">
        <f t="shared" si="3"/>
        <v>국내외상매출금</v>
      </c>
      <c r="I182" s="34" t="str">
        <f>VLOOKUP(C182,할인점점포등록!B:I,8,0)</f>
        <v>충북약사신용협동조합</v>
      </c>
    </row>
    <row r="183" spans="1:9" x14ac:dyDescent="0.3">
      <c r="A183">
        <v>1111301</v>
      </c>
      <c r="B183" t="s">
        <v>14</v>
      </c>
      <c r="C183" t="s">
        <v>693</v>
      </c>
      <c r="D183" s="2">
        <v>-1014219</v>
      </c>
      <c r="E183" s="2">
        <v>0</v>
      </c>
      <c r="F183" s="2">
        <v>0</v>
      </c>
      <c r="G183" s="2">
        <v>-1014219</v>
      </c>
      <c r="H183" s="34" t="str">
        <f t="shared" si="3"/>
        <v>국내외상매출금</v>
      </c>
      <c r="I183" s="34" t="str">
        <f>VLOOKUP(C183,할인점점포등록!B:I,8,0)</f>
        <v>케이비메디팜(원주)</v>
      </c>
    </row>
    <row r="184" spans="1:9" x14ac:dyDescent="0.3">
      <c r="A184">
        <v>1111301</v>
      </c>
      <c r="B184" t="s">
        <v>14</v>
      </c>
      <c r="C184" t="s">
        <v>695</v>
      </c>
      <c r="D184" s="2">
        <v>-297000</v>
      </c>
      <c r="E184" s="2">
        <v>534600</v>
      </c>
      <c r="F184" s="2">
        <v>237600</v>
      </c>
      <c r="G184" s="2">
        <v>0</v>
      </c>
      <c r="H184" s="34" t="str">
        <f t="shared" si="3"/>
        <v>국내외상매출금</v>
      </c>
      <c r="I184" s="34" t="str">
        <f>VLOOKUP(C184,할인점점포등록!B:I,8,0)</f>
        <v>케이비메디팜(청주)</v>
      </c>
    </row>
    <row r="185" spans="1:9" x14ac:dyDescent="0.3">
      <c r="A185">
        <v>1111301</v>
      </c>
      <c r="B185" t="s">
        <v>14</v>
      </c>
      <c r="C185" t="s">
        <v>634</v>
      </c>
      <c r="D185" s="2">
        <v>-177440</v>
      </c>
      <c r="E185" s="2">
        <v>0</v>
      </c>
      <c r="F185" s="2">
        <v>0</v>
      </c>
      <c r="G185" s="2">
        <v>-177440</v>
      </c>
      <c r="H185" s="34" t="str">
        <f t="shared" si="3"/>
        <v>국내외상매출금</v>
      </c>
      <c r="I185" s="34" t="str">
        <f>VLOOKUP(C185,할인점점포등록!B:I,8,0)</f>
        <v>케이에스(KS)바이오팜</v>
      </c>
    </row>
    <row r="186" spans="1:9" x14ac:dyDescent="0.3">
      <c r="A186">
        <v>1111301</v>
      </c>
      <c r="B186" t="s">
        <v>14</v>
      </c>
      <c r="C186" t="s">
        <v>778</v>
      </c>
      <c r="D186" s="2">
        <v>550000</v>
      </c>
      <c r="E186" s="2">
        <v>220000</v>
      </c>
      <c r="F186" s="2">
        <v>550000</v>
      </c>
      <c r="G186" s="2">
        <v>220000</v>
      </c>
      <c r="H186" s="34" t="str">
        <f t="shared" si="3"/>
        <v>국내외상매출금</v>
      </c>
      <c r="I186" s="34" t="str">
        <f>VLOOKUP(C186,할인점점포등록!B:I,8,0)</f>
        <v>타스코</v>
      </c>
    </row>
    <row r="187" spans="1:9" x14ac:dyDescent="0.3">
      <c r="A187">
        <v>1111301</v>
      </c>
      <c r="B187" t="s">
        <v>14</v>
      </c>
      <c r="C187" t="s">
        <v>689</v>
      </c>
      <c r="D187" s="2">
        <v>1830060</v>
      </c>
      <c r="E187" s="2">
        <v>0</v>
      </c>
      <c r="F187" s="2">
        <v>0</v>
      </c>
      <c r="G187" s="2">
        <v>1830060</v>
      </c>
      <c r="H187" s="34" t="str">
        <f t="shared" si="3"/>
        <v>국내외상매출금</v>
      </c>
      <c r="I187" s="34" t="str">
        <f>VLOOKUP(C187,할인점점포등록!B:I,8,0)</f>
        <v>태강약품</v>
      </c>
    </row>
    <row r="188" spans="1:9" x14ac:dyDescent="0.3">
      <c r="A188">
        <v>1111301</v>
      </c>
      <c r="B188" t="s">
        <v>14</v>
      </c>
      <c r="C188" t="s">
        <v>610</v>
      </c>
      <c r="D188" s="2">
        <v>0</v>
      </c>
      <c r="E188" s="2">
        <v>3196800</v>
      </c>
      <c r="F188" s="2">
        <v>0</v>
      </c>
      <c r="G188" s="2">
        <v>3196800</v>
      </c>
      <c r="H188" s="34" t="str">
        <f t="shared" si="3"/>
        <v>국내외상매출금</v>
      </c>
      <c r="I188" s="34" t="str">
        <f>VLOOKUP(C188,할인점점포등록!B:I,8,0)</f>
        <v>태인약품</v>
      </c>
    </row>
    <row r="189" spans="1:9" x14ac:dyDescent="0.3">
      <c r="A189">
        <v>1111301</v>
      </c>
      <c r="B189" t="s">
        <v>14</v>
      </c>
      <c r="C189" t="s">
        <v>417</v>
      </c>
      <c r="D189" s="2">
        <v>30309144</v>
      </c>
      <c r="E189" s="2">
        <v>20598795</v>
      </c>
      <c r="F189" s="2">
        <v>29992122</v>
      </c>
      <c r="G189" s="2">
        <v>20915817</v>
      </c>
      <c r="H189" s="34" t="str">
        <f t="shared" si="3"/>
        <v>국내외상매출금</v>
      </c>
      <c r="I189" s="34" t="str">
        <f>VLOOKUP(C189,할인점점포등록!B:I,8,0)</f>
        <v>태전약품판매</v>
      </c>
    </row>
    <row r="190" spans="1:9" x14ac:dyDescent="0.3">
      <c r="A190">
        <v>1111301</v>
      </c>
      <c r="B190" t="s">
        <v>14</v>
      </c>
      <c r="C190" t="s">
        <v>765</v>
      </c>
      <c r="D190" s="2">
        <v>-317020</v>
      </c>
      <c r="E190" s="2">
        <v>0</v>
      </c>
      <c r="F190" s="2">
        <v>0</v>
      </c>
      <c r="G190" s="2">
        <v>-317020</v>
      </c>
      <c r="H190" s="34" t="str">
        <f t="shared" si="3"/>
        <v>국내외상매출금</v>
      </c>
      <c r="I190" s="34" t="str">
        <f>VLOOKUP(C190,할인점점포등록!B:I,8,0)</f>
        <v>태전약품판매</v>
      </c>
    </row>
    <row r="191" spans="1:9" x14ac:dyDescent="0.3">
      <c r="A191">
        <v>1111301</v>
      </c>
      <c r="B191" t="s">
        <v>14</v>
      </c>
      <c r="C191" t="s">
        <v>613</v>
      </c>
      <c r="D191" s="2">
        <v>-146160</v>
      </c>
      <c r="E191" s="2">
        <v>0</v>
      </c>
      <c r="F191" s="2">
        <v>0</v>
      </c>
      <c r="G191" s="2">
        <v>-146160</v>
      </c>
      <c r="H191" s="34" t="str">
        <f t="shared" si="3"/>
        <v>국내외상매출금</v>
      </c>
      <c r="I191" s="34" t="str">
        <f>VLOOKUP(C191,할인점점포등록!B:I,8,0)</f>
        <v>태정약품</v>
      </c>
    </row>
    <row r="192" spans="1:9" x14ac:dyDescent="0.3">
      <c r="A192">
        <v>1111301</v>
      </c>
      <c r="B192" t="s">
        <v>14</v>
      </c>
      <c r="C192" t="s">
        <v>713</v>
      </c>
      <c r="D192" s="2">
        <v>3157000</v>
      </c>
      <c r="E192" s="2">
        <v>0</v>
      </c>
      <c r="F192" s="2">
        <v>3157000</v>
      </c>
      <c r="G192" s="2">
        <v>0</v>
      </c>
      <c r="H192" s="34" t="str">
        <f t="shared" si="3"/>
        <v>국내외상매출금</v>
      </c>
      <c r="I192" s="34" t="str">
        <f>VLOOKUP(C192,할인점점포등록!B:I,8,0)</f>
        <v>티엔엠컴퍼니(의료기기)</v>
      </c>
    </row>
    <row r="193" spans="1:9" x14ac:dyDescent="0.3">
      <c r="A193">
        <v>1111301</v>
      </c>
      <c r="B193" t="s">
        <v>14</v>
      </c>
      <c r="C193" t="s">
        <v>403</v>
      </c>
      <c r="D193" s="2">
        <v>26868594</v>
      </c>
      <c r="E193" s="2">
        <v>22001283</v>
      </c>
      <c r="F193" s="2">
        <v>25542434</v>
      </c>
      <c r="G193" s="2">
        <v>23327443</v>
      </c>
      <c r="H193" s="34" t="str">
        <f t="shared" si="3"/>
        <v>국내외상매출금</v>
      </c>
      <c r="I193" s="34" t="str">
        <f>VLOOKUP(C193,할인점점포등록!B:I,8,0)</f>
        <v>티제이팜</v>
      </c>
    </row>
    <row r="194" spans="1:9" x14ac:dyDescent="0.3">
      <c r="A194">
        <v>1111301</v>
      </c>
      <c r="B194" t="s">
        <v>14</v>
      </c>
      <c r="C194" t="s">
        <v>742</v>
      </c>
      <c r="D194" s="2">
        <v>-1326160</v>
      </c>
      <c r="E194" s="2">
        <v>0</v>
      </c>
      <c r="F194" s="2">
        <v>0</v>
      </c>
      <c r="G194" s="2">
        <v>-1326160</v>
      </c>
      <c r="H194" s="34" t="str">
        <f t="shared" si="3"/>
        <v>국내외상매출금</v>
      </c>
      <c r="I194" s="34" t="str">
        <f>VLOOKUP(C194,할인점점포등록!B:I,8,0)</f>
        <v>티제이팜</v>
      </c>
    </row>
    <row r="195" spans="1:9" x14ac:dyDescent="0.3">
      <c r="A195">
        <v>1111301</v>
      </c>
      <c r="B195" t="s">
        <v>14</v>
      </c>
      <c r="C195" t="s">
        <v>585</v>
      </c>
      <c r="D195" s="2">
        <v>136094200</v>
      </c>
      <c r="E195" s="2">
        <v>0</v>
      </c>
      <c r="F195" s="2">
        <v>54896600</v>
      </c>
      <c r="G195" s="2">
        <v>81197600</v>
      </c>
      <c r="H195" s="34" t="str">
        <f t="shared" ref="H195:H216" si="4">B195</f>
        <v>국내외상매출금</v>
      </c>
      <c r="I195" s="34" t="str">
        <f>VLOOKUP(C195,할인점점포등록!B:I,8,0)</f>
        <v>파마피아</v>
      </c>
    </row>
    <row r="196" spans="1:9" x14ac:dyDescent="0.3">
      <c r="A196">
        <v>1111301</v>
      </c>
      <c r="B196" t="s">
        <v>14</v>
      </c>
      <c r="C196" t="s">
        <v>644</v>
      </c>
      <c r="D196" s="2">
        <v>1008000</v>
      </c>
      <c r="E196" s="2">
        <v>336000</v>
      </c>
      <c r="F196" s="2">
        <v>336000</v>
      </c>
      <c r="G196" s="2">
        <v>1008000</v>
      </c>
      <c r="H196" s="34" t="str">
        <f t="shared" si="4"/>
        <v>국내외상매출금</v>
      </c>
      <c r="I196" s="34" t="str">
        <f>VLOOKUP(C196,할인점점포등록!B:I,8,0)</f>
        <v>파인힐병원 명원의료재단</v>
      </c>
    </row>
    <row r="197" spans="1:9" x14ac:dyDescent="0.3">
      <c r="A197">
        <v>1111301</v>
      </c>
      <c r="B197" t="s">
        <v>14</v>
      </c>
      <c r="C197" t="s">
        <v>1009</v>
      </c>
      <c r="D197" s="2">
        <v>5576000</v>
      </c>
      <c r="E197" s="2">
        <v>1716000</v>
      </c>
      <c r="F197" s="2">
        <v>0</v>
      </c>
      <c r="G197" s="2">
        <v>7292000</v>
      </c>
      <c r="H197" s="34" t="str">
        <f t="shared" si="4"/>
        <v>국내외상매출금</v>
      </c>
      <c r="I197" s="34" t="str">
        <f>VLOOKUP(C197,할인점점포등록!B:I,8,0)</f>
        <v>팜프라자약국</v>
      </c>
    </row>
    <row r="198" spans="1:9" x14ac:dyDescent="0.3">
      <c r="A198">
        <v>1111301</v>
      </c>
      <c r="B198" t="s">
        <v>14</v>
      </c>
      <c r="C198" t="s">
        <v>629</v>
      </c>
      <c r="D198" s="2">
        <v>3564000</v>
      </c>
      <c r="E198" s="2">
        <v>5346000</v>
      </c>
      <c r="F198" s="2">
        <v>3564000</v>
      </c>
      <c r="G198" s="2">
        <v>5346000</v>
      </c>
      <c r="H198" s="34" t="str">
        <f t="shared" si="4"/>
        <v>국내외상매출금</v>
      </c>
      <c r="I198" s="34" t="str">
        <f>VLOOKUP(C198,할인점점포등록!B:I,8,0)</f>
        <v>포인트팜</v>
      </c>
    </row>
    <row r="199" spans="1:9" x14ac:dyDescent="0.3">
      <c r="A199">
        <v>1111301</v>
      </c>
      <c r="B199" t="s">
        <v>14</v>
      </c>
      <c r="C199" t="s">
        <v>573</v>
      </c>
      <c r="D199" s="2">
        <v>19643110</v>
      </c>
      <c r="E199" s="2">
        <v>9226800</v>
      </c>
      <c r="F199" s="2">
        <v>19643112</v>
      </c>
      <c r="G199" s="2">
        <v>9226798</v>
      </c>
      <c r="H199" s="34" t="str">
        <f t="shared" si="4"/>
        <v>국내외상매출금</v>
      </c>
      <c r="I199" s="34" t="str">
        <f>VLOOKUP(C199,할인점점포등록!B:I,8,0)</f>
        <v>피코이노베이션</v>
      </c>
    </row>
    <row r="200" spans="1:9" x14ac:dyDescent="0.3">
      <c r="A200">
        <v>1111301</v>
      </c>
      <c r="B200" t="s">
        <v>14</v>
      </c>
      <c r="C200" t="s">
        <v>760</v>
      </c>
      <c r="D200" s="2">
        <v>3013200</v>
      </c>
      <c r="E200" s="2">
        <v>2008800</v>
      </c>
      <c r="F200" s="2">
        <v>2008800</v>
      </c>
      <c r="G200" s="2">
        <v>3013200</v>
      </c>
      <c r="H200" s="34" t="str">
        <f t="shared" si="4"/>
        <v>국내외상매출금</v>
      </c>
      <c r="I200" s="34" t="str">
        <f>VLOOKUP(C200,할인점점포등록!B:I,8,0)</f>
        <v>하린메디칼</v>
      </c>
    </row>
    <row r="201" spans="1:9" x14ac:dyDescent="0.3">
      <c r="A201">
        <v>1111301</v>
      </c>
      <c r="B201" t="s">
        <v>14</v>
      </c>
      <c r="C201" t="s">
        <v>646</v>
      </c>
      <c r="D201" s="2">
        <v>2171200</v>
      </c>
      <c r="E201" s="2">
        <v>1134000</v>
      </c>
      <c r="F201" s="2">
        <v>2171200</v>
      </c>
      <c r="G201" s="2">
        <v>1134000</v>
      </c>
      <c r="H201" s="34" t="str">
        <f t="shared" si="4"/>
        <v>국내외상매출금</v>
      </c>
      <c r="I201" s="34" t="str">
        <f>VLOOKUP(C201,할인점점포등록!B:I,8,0)</f>
        <v>하은메디스</v>
      </c>
    </row>
    <row r="202" spans="1:9" x14ac:dyDescent="0.3">
      <c r="A202">
        <v>1111301</v>
      </c>
      <c r="B202" t="s">
        <v>14</v>
      </c>
      <c r="C202" t="s">
        <v>638</v>
      </c>
      <c r="D202" s="2">
        <v>0</v>
      </c>
      <c r="E202" s="2">
        <v>226800</v>
      </c>
      <c r="F202" s="2">
        <v>0</v>
      </c>
      <c r="G202" s="2">
        <v>226800</v>
      </c>
      <c r="H202" s="34" t="str">
        <f t="shared" si="4"/>
        <v>국내외상매출금</v>
      </c>
      <c r="I202" s="34" t="str">
        <f>VLOOKUP(C202,할인점점포등록!B:I,8,0)</f>
        <v>하이메디텍</v>
      </c>
    </row>
    <row r="203" spans="1:9" x14ac:dyDescent="0.3">
      <c r="A203">
        <v>1111301</v>
      </c>
      <c r="B203" t="s">
        <v>14</v>
      </c>
      <c r="C203" t="s">
        <v>487</v>
      </c>
      <c r="D203" s="2">
        <v>36479520</v>
      </c>
      <c r="E203" s="2">
        <v>95940463</v>
      </c>
      <c r="F203" s="2">
        <v>36479520</v>
      </c>
      <c r="G203" s="2">
        <v>95940463</v>
      </c>
      <c r="H203" s="34" t="str">
        <f t="shared" si="4"/>
        <v>국내외상매출금</v>
      </c>
      <c r="I203" s="34" t="str">
        <f>VLOOKUP(C203,할인점점포등록!B:I,8,0)</f>
        <v>한국팜비오</v>
      </c>
    </row>
    <row r="204" spans="1:9" x14ac:dyDescent="0.3">
      <c r="A204">
        <v>1111301</v>
      </c>
      <c r="B204" t="s">
        <v>14</v>
      </c>
      <c r="C204" t="s">
        <v>703</v>
      </c>
      <c r="D204" s="2">
        <v>0</v>
      </c>
      <c r="E204" s="2">
        <v>0</v>
      </c>
      <c r="F204" s="2">
        <v>0</v>
      </c>
      <c r="G204" s="2">
        <v>0</v>
      </c>
      <c r="H204" s="34" t="str">
        <f t="shared" si="4"/>
        <v>국내외상매출금</v>
      </c>
      <c r="I204" s="34" t="str">
        <f>VLOOKUP(C204,할인점점포등록!B:I,8,0)</f>
        <v>한국프라임제약 봉동</v>
      </c>
    </row>
    <row r="205" spans="1:9" x14ac:dyDescent="0.3">
      <c r="A205">
        <v>1111301</v>
      </c>
      <c r="B205" t="s">
        <v>14</v>
      </c>
      <c r="C205" t="s">
        <v>582</v>
      </c>
      <c r="D205" s="2">
        <v>0</v>
      </c>
      <c r="E205" s="2">
        <v>0</v>
      </c>
      <c r="F205" s="2">
        <v>0</v>
      </c>
      <c r="G205" s="2">
        <v>0</v>
      </c>
      <c r="H205" s="34" t="str">
        <f t="shared" si="4"/>
        <v>국내외상매출금</v>
      </c>
      <c r="I205" s="34" t="str">
        <f>VLOOKUP(C205,할인점점포등록!B:I,8,0)</f>
        <v>한솔약품</v>
      </c>
    </row>
    <row r="206" spans="1:9" x14ac:dyDescent="0.3">
      <c r="A206">
        <v>1111301</v>
      </c>
      <c r="B206" t="s">
        <v>14</v>
      </c>
      <c r="C206" t="s">
        <v>361</v>
      </c>
      <c r="D206" s="2">
        <v>1011150</v>
      </c>
      <c r="E206" s="2">
        <v>842400</v>
      </c>
      <c r="F206" s="2">
        <v>1011150</v>
      </c>
      <c r="G206" s="2">
        <v>842400</v>
      </c>
      <c r="H206" s="34" t="str">
        <f t="shared" si="4"/>
        <v>국내외상매출금</v>
      </c>
      <c r="I206" s="34" t="str">
        <f>VLOOKUP(C206,할인점점포등록!B:I,8,0)</f>
        <v>한신메디팜</v>
      </c>
    </row>
    <row r="207" spans="1:9" x14ac:dyDescent="0.3">
      <c r="A207">
        <v>1111301</v>
      </c>
      <c r="B207" t="s">
        <v>14</v>
      </c>
      <c r="C207" t="s">
        <v>607</v>
      </c>
      <c r="D207" s="2">
        <v>4738626</v>
      </c>
      <c r="E207" s="2">
        <v>3913556</v>
      </c>
      <c r="F207" s="2">
        <v>4738626</v>
      </c>
      <c r="G207" s="2">
        <v>3913556</v>
      </c>
      <c r="H207" s="34" t="str">
        <f t="shared" si="4"/>
        <v>국내외상매출금</v>
      </c>
      <c r="I207" s="34" t="str">
        <f>VLOOKUP(C207,할인점점포등록!B:I,8,0)</f>
        <v>한신약품</v>
      </c>
    </row>
    <row r="208" spans="1:9" x14ac:dyDescent="0.3">
      <c r="A208">
        <v>1111301</v>
      </c>
      <c r="B208" t="s">
        <v>14</v>
      </c>
      <c r="C208" t="s">
        <v>608</v>
      </c>
      <c r="D208" s="2">
        <v>1746105</v>
      </c>
      <c r="E208" s="2">
        <v>2723868</v>
      </c>
      <c r="F208" s="2">
        <v>1531602</v>
      </c>
      <c r="G208" s="2">
        <v>2938371</v>
      </c>
      <c r="H208" s="34" t="str">
        <f t="shared" si="4"/>
        <v>국내외상매출금</v>
      </c>
      <c r="I208" s="34" t="str">
        <f>VLOOKUP(C208,할인점점포등록!B:I,8,0)</f>
        <v>한양바이오팜</v>
      </c>
    </row>
    <row r="209" spans="1:9" x14ac:dyDescent="0.3">
      <c r="A209">
        <v>1111301</v>
      </c>
      <c r="B209" t="s">
        <v>14</v>
      </c>
      <c r="C209" t="s">
        <v>588</v>
      </c>
      <c r="D209" s="2">
        <v>306201258</v>
      </c>
      <c r="E209" s="2">
        <v>0</v>
      </c>
      <c r="F209" s="2">
        <v>306201258</v>
      </c>
      <c r="G209" s="2">
        <v>0</v>
      </c>
      <c r="H209" s="34" t="str">
        <f t="shared" si="4"/>
        <v>국내외상매출금</v>
      </c>
      <c r="I209" s="34" t="str">
        <f>VLOOKUP(C209,할인점점포등록!B:I,8,0)</f>
        <v>한올바이오파마</v>
      </c>
    </row>
    <row r="210" spans="1:9" x14ac:dyDescent="0.3">
      <c r="A210">
        <v>1111301</v>
      </c>
      <c r="B210" t="s">
        <v>14</v>
      </c>
      <c r="C210" t="s">
        <v>617</v>
      </c>
      <c r="D210" s="2">
        <v>-667220</v>
      </c>
      <c r="E210" s="2">
        <v>0</v>
      </c>
      <c r="F210" s="2">
        <v>0</v>
      </c>
      <c r="G210" s="2">
        <v>-667220</v>
      </c>
      <c r="H210" s="34" t="str">
        <f t="shared" si="4"/>
        <v>국내외상매출금</v>
      </c>
      <c r="I210" s="34" t="str">
        <f>VLOOKUP(C210,할인점점포등록!B:I,8,0)</f>
        <v>호남약품</v>
      </c>
    </row>
    <row r="211" spans="1:9" x14ac:dyDescent="0.3">
      <c r="A211">
        <v>1111301</v>
      </c>
      <c r="B211" t="s">
        <v>14</v>
      </c>
      <c r="C211" t="s">
        <v>278</v>
      </c>
      <c r="D211" s="2">
        <v>435600</v>
      </c>
      <c r="E211" s="2">
        <v>732600</v>
      </c>
      <c r="F211" s="2">
        <v>435600</v>
      </c>
      <c r="G211" s="2">
        <v>732600</v>
      </c>
      <c r="H211" s="34" t="str">
        <f t="shared" si="4"/>
        <v>국내외상매출금</v>
      </c>
      <c r="I211" s="34" t="str">
        <f>VLOOKUP(C211,할인점점포등록!B:I,8,0)</f>
        <v>훈민약품</v>
      </c>
    </row>
    <row r="212" spans="1:9" x14ac:dyDescent="0.3">
      <c r="A212">
        <v>1111301</v>
      </c>
      <c r="B212" t="s">
        <v>14</v>
      </c>
      <c r="C212" t="s">
        <v>463</v>
      </c>
      <c r="D212" s="2">
        <v>23311576</v>
      </c>
      <c r="E212" s="2">
        <v>13875203</v>
      </c>
      <c r="F212" s="2">
        <v>23312000</v>
      </c>
      <c r="G212" s="2">
        <v>13874779</v>
      </c>
      <c r="H212" s="34" t="str">
        <f t="shared" si="4"/>
        <v>국내외상매출금</v>
      </c>
      <c r="I212" s="34" t="str">
        <f>VLOOKUP(C212,할인점점포등록!B:I,8,0)</f>
        <v>훼밀리팜</v>
      </c>
    </row>
    <row r="213" spans="1:9" x14ac:dyDescent="0.3">
      <c r="A213">
        <v>1111301</v>
      </c>
      <c r="B213" t="s">
        <v>14</v>
      </c>
      <c r="C213" t="s">
        <v>757</v>
      </c>
      <c r="D213" s="2">
        <v>0</v>
      </c>
      <c r="E213" s="2">
        <v>0</v>
      </c>
      <c r="F213" s="2">
        <v>0</v>
      </c>
      <c r="G213" s="2">
        <v>0</v>
      </c>
      <c r="H213" s="34" t="str">
        <f t="shared" si="4"/>
        <v>국내외상매출금</v>
      </c>
      <c r="I213" s="34" t="str">
        <f>VLOOKUP(C213,할인점점포등록!B:I,8,0)</f>
        <v>휴먼바이오</v>
      </c>
    </row>
    <row r="214" spans="1:9" x14ac:dyDescent="0.3">
      <c r="A214">
        <v>1111301</v>
      </c>
      <c r="B214" t="s">
        <v>14</v>
      </c>
      <c r="C214" t="s">
        <v>642</v>
      </c>
      <c r="D214" s="2">
        <v>-389120</v>
      </c>
      <c r="E214" s="2">
        <v>0</v>
      </c>
      <c r="F214" s="2">
        <v>0</v>
      </c>
      <c r="G214" s="2">
        <v>-389120</v>
      </c>
      <c r="H214" s="34" t="str">
        <f t="shared" si="4"/>
        <v>국내외상매출금</v>
      </c>
      <c r="I214" s="34" t="str">
        <f>VLOOKUP(C214,할인점점포등록!B:I,8,0)</f>
        <v>휴모스트녹원</v>
      </c>
    </row>
    <row r="215" spans="1:9" x14ac:dyDescent="0.3">
      <c r="A215">
        <v>1111301</v>
      </c>
      <c r="B215" t="s">
        <v>14</v>
      </c>
      <c r="C215" t="s">
        <v>685</v>
      </c>
      <c r="D215" s="2">
        <v>0</v>
      </c>
      <c r="E215" s="2">
        <v>0</v>
      </c>
      <c r="F215" s="2">
        <v>0</v>
      </c>
      <c r="G215" s="2">
        <v>0</v>
      </c>
      <c r="H215" s="34" t="str">
        <f t="shared" si="4"/>
        <v>국내외상매출금</v>
      </c>
      <c r="I215" s="34" t="str">
        <f>VLOOKUP(C215,할인점점포등록!B:I,8,0)</f>
        <v>히스토바이오</v>
      </c>
    </row>
    <row r="216" spans="1:9" x14ac:dyDescent="0.3">
      <c r="A216">
        <v>1111301</v>
      </c>
      <c r="B216" t="s">
        <v>14</v>
      </c>
      <c r="C216" t="s">
        <v>536</v>
      </c>
      <c r="D216" s="2">
        <v>18414000</v>
      </c>
      <c r="E216" s="2">
        <v>18480000</v>
      </c>
      <c r="F216" s="2">
        <v>18414000</v>
      </c>
      <c r="G216" s="2">
        <v>18480000</v>
      </c>
      <c r="H216" s="34" t="str">
        <f t="shared" si="4"/>
        <v>국내외상매출금</v>
      </c>
      <c r="I216" s="34" t="str">
        <f>VLOOKUP(C216,할인점점포등록!B:I,8,0)</f>
        <v>GM메디칼</v>
      </c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F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E298" s="2"/>
      <c r="F298" s="2"/>
    </row>
    <row r="299" spans="4:7" x14ac:dyDescent="0.3">
      <c r="D299" s="2"/>
      <c r="E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F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D304" s="2"/>
      <c r="E304" s="2"/>
      <c r="F304" s="2"/>
      <c r="G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F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G426" s="2"/>
    </row>
    <row r="427" spans="4:7" x14ac:dyDescent="0.3">
      <c r="D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F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E470" s="2"/>
      <c r="F470" s="2"/>
    </row>
  </sheetData>
  <autoFilter ref="A1:I1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/>
  <dimension ref="A1:I476"/>
  <sheetViews>
    <sheetView topLeftCell="A47" zoomScale="80" zoomScaleNormal="80" workbookViewId="0">
      <selection activeCell="J82" sqref="J82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4"/>
  </cols>
  <sheetData>
    <row r="1" spans="1:9" x14ac:dyDescent="0.3">
      <c r="A1" t="s">
        <v>40</v>
      </c>
      <c r="B1" t="s">
        <v>16</v>
      </c>
      <c r="C1" t="s">
        <v>41</v>
      </c>
      <c r="D1" t="s">
        <v>42</v>
      </c>
      <c r="E1" t="s">
        <v>39</v>
      </c>
      <c r="F1" t="s">
        <v>43</v>
      </c>
      <c r="G1" t="s">
        <v>44</v>
      </c>
    </row>
    <row r="2" spans="1:9" x14ac:dyDescent="0.3">
      <c r="A2">
        <v>1111303</v>
      </c>
      <c r="B2" t="s">
        <v>164</v>
      </c>
      <c r="C2" t="s">
        <v>592</v>
      </c>
      <c r="D2" s="2">
        <v>0</v>
      </c>
      <c r="E2" s="2">
        <v>0</v>
      </c>
      <c r="F2" s="2">
        <v>0</v>
      </c>
      <c r="G2" s="2">
        <v>0</v>
      </c>
      <c r="H2" s="34" t="str">
        <f t="shared" ref="H2" si="0">B2</f>
        <v>외화외상매출금</v>
      </c>
      <c r="I2" s="34" t="str">
        <f>VLOOKUP(C2,할인점점포등록!B:I,8,0)</f>
        <v>선인인터내셔널</v>
      </c>
    </row>
    <row r="3" spans="1:9" x14ac:dyDescent="0.3">
      <c r="A3">
        <v>1111303</v>
      </c>
      <c r="B3" t="s">
        <v>164</v>
      </c>
      <c r="C3" t="s">
        <v>755</v>
      </c>
      <c r="D3">
        <v>0</v>
      </c>
      <c r="E3" s="2">
        <v>0</v>
      </c>
      <c r="F3" s="2">
        <v>0</v>
      </c>
      <c r="G3">
        <v>0</v>
      </c>
      <c r="H3" s="34" t="str">
        <f t="shared" ref="H3:H66" si="1">B3</f>
        <v>외화외상매출금</v>
      </c>
      <c r="I3" s="34" t="str">
        <f>VLOOKUP(C3,할인점점포등록!B:I,8,0)</f>
        <v>TSAKHIUR TUMUR LLC</v>
      </c>
    </row>
    <row r="4" spans="1:9" x14ac:dyDescent="0.3">
      <c r="A4">
        <v>1111301</v>
      </c>
      <c r="B4" t="s">
        <v>14</v>
      </c>
      <c r="C4" t="s">
        <v>498</v>
      </c>
      <c r="D4" s="2">
        <v>0</v>
      </c>
      <c r="E4" s="2">
        <v>2268000</v>
      </c>
      <c r="F4" s="2">
        <v>0</v>
      </c>
      <c r="G4" s="2">
        <v>2268000</v>
      </c>
      <c r="H4" s="34" t="str">
        <f t="shared" si="1"/>
        <v>국내외상매출금</v>
      </c>
      <c r="I4" s="34" t="str">
        <f>VLOOKUP(C4,할인점점포등록!B:I,8,0)</f>
        <v>(주)삼송바이오</v>
      </c>
    </row>
    <row r="5" spans="1:9" x14ac:dyDescent="0.3">
      <c r="A5">
        <v>1111301</v>
      </c>
      <c r="B5" t="s">
        <v>14</v>
      </c>
      <c r="C5" t="s">
        <v>771</v>
      </c>
      <c r="D5" s="2">
        <v>48000</v>
      </c>
      <c r="E5">
        <v>0</v>
      </c>
      <c r="F5" s="2">
        <v>48000</v>
      </c>
      <c r="G5" s="2">
        <v>0</v>
      </c>
      <c r="H5" s="34" t="str">
        <f t="shared" si="1"/>
        <v>국내외상매출금</v>
      </c>
      <c r="I5" s="34" t="str">
        <f>VLOOKUP(C5,할인점점포등록!B:I,8,0)</f>
        <v>365단아약국</v>
      </c>
    </row>
    <row r="6" spans="1:9" x14ac:dyDescent="0.3">
      <c r="A6">
        <v>1111301</v>
      </c>
      <c r="B6" t="s">
        <v>14</v>
      </c>
      <c r="C6" t="s">
        <v>682</v>
      </c>
      <c r="D6" s="2">
        <v>1121364</v>
      </c>
      <c r="E6" s="2">
        <v>1328760</v>
      </c>
      <c r="F6" s="2">
        <v>1121364</v>
      </c>
      <c r="G6" s="2">
        <v>1328760</v>
      </c>
      <c r="H6" s="34" t="str">
        <f t="shared" si="1"/>
        <v>국내외상매출금</v>
      </c>
      <c r="I6" s="34" t="str">
        <f>VLOOKUP(C6,할인점점포등록!B:I,8,0)</f>
        <v>강릉동원약품</v>
      </c>
    </row>
    <row r="7" spans="1:9" x14ac:dyDescent="0.3">
      <c r="A7">
        <v>1111301</v>
      </c>
      <c r="B7" t="s">
        <v>14</v>
      </c>
      <c r="C7" t="s">
        <v>680</v>
      </c>
      <c r="D7" s="2">
        <v>0</v>
      </c>
      <c r="E7" s="2">
        <v>0</v>
      </c>
      <c r="F7">
        <v>0</v>
      </c>
      <c r="G7" s="2">
        <v>0</v>
      </c>
      <c r="H7" s="34" t="str">
        <f t="shared" si="1"/>
        <v>국내외상매출금</v>
      </c>
      <c r="I7" s="34" t="str">
        <f>VLOOKUP(C7,할인점점포등록!B:I,8,0)</f>
        <v>강림약품</v>
      </c>
    </row>
    <row r="8" spans="1:9" x14ac:dyDescent="0.3">
      <c r="A8">
        <v>1111301</v>
      </c>
      <c r="B8" t="s">
        <v>14</v>
      </c>
      <c r="C8" t="s">
        <v>300</v>
      </c>
      <c r="D8" s="2">
        <v>11050404</v>
      </c>
      <c r="E8" s="2">
        <v>12105306</v>
      </c>
      <c r="F8" s="2">
        <v>11050404</v>
      </c>
      <c r="G8" s="2">
        <v>12105306</v>
      </c>
      <c r="H8" s="34" t="str">
        <f t="shared" si="1"/>
        <v>국내외상매출금</v>
      </c>
      <c r="I8" s="34" t="str">
        <f>VLOOKUP(C8,할인점점포등록!B:I,8,0)</f>
        <v>강원지오영</v>
      </c>
    </row>
    <row r="9" spans="1:9" x14ac:dyDescent="0.3">
      <c r="A9">
        <v>1111301</v>
      </c>
      <c r="B9" t="s">
        <v>14</v>
      </c>
      <c r="C9" t="s">
        <v>732</v>
      </c>
      <c r="D9" s="2">
        <v>-1624480</v>
      </c>
      <c r="E9" s="2">
        <v>0</v>
      </c>
      <c r="F9" s="2">
        <v>-1624480</v>
      </c>
      <c r="G9" s="2">
        <v>0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x14ac:dyDescent="0.3">
      <c r="A10">
        <v>1111301</v>
      </c>
      <c r="B10" t="s">
        <v>14</v>
      </c>
      <c r="C10" t="s">
        <v>743</v>
      </c>
      <c r="D10" s="2">
        <v>0</v>
      </c>
      <c r="E10" s="2">
        <v>0</v>
      </c>
      <c r="F10" s="2">
        <v>0</v>
      </c>
      <c r="G10" s="2">
        <v>0</v>
      </c>
      <c r="H10" s="34" t="str">
        <f t="shared" si="1"/>
        <v>국내외상매출금</v>
      </c>
      <c r="I10" s="34" t="str">
        <f>VLOOKUP(C10,할인점점포등록!B:I,8,0)</f>
        <v>거방약품</v>
      </c>
    </row>
    <row r="11" spans="1:9" x14ac:dyDescent="0.3">
      <c r="A11">
        <v>1111301</v>
      </c>
      <c r="B11" t="s">
        <v>14</v>
      </c>
      <c r="C11" t="s">
        <v>774</v>
      </c>
      <c r="D11" s="2">
        <v>48000</v>
      </c>
      <c r="E11" s="2">
        <v>0</v>
      </c>
      <c r="F11" s="2">
        <v>48000</v>
      </c>
      <c r="G11" s="2">
        <v>0</v>
      </c>
      <c r="H11" s="34" t="str">
        <f t="shared" si="1"/>
        <v>국내외상매출금</v>
      </c>
      <c r="I11" s="34" t="str">
        <f>VLOOKUP(C11,할인점점포등록!B:I,8,0)</f>
        <v>건대365알찬약국</v>
      </c>
    </row>
    <row r="12" spans="1:9" x14ac:dyDescent="0.3">
      <c r="A12">
        <v>1111301</v>
      </c>
      <c r="B12" t="s">
        <v>14</v>
      </c>
      <c r="C12" t="s">
        <v>506</v>
      </c>
      <c r="D12" s="2">
        <v>47276024</v>
      </c>
      <c r="E12" s="2">
        <v>48940949</v>
      </c>
      <c r="F12" s="2">
        <v>47276028</v>
      </c>
      <c r="G12" s="2">
        <v>48940945</v>
      </c>
      <c r="H12" s="34" t="str">
        <f t="shared" si="1"/>
        <v>국내외상매출금</v>
      </c>
      <c r="I12" s="34" t="str">
        <f>VLOOKUP(C12,할인점점포등록!B:I,8,0)</f>
        <v>경동사</v>
      </c>
    </row>
    <row r="13" spans="1:9" x14ac:dyDescent="0.3">
      <c r="A13">
        <v>1111301</v>
      </c>
      <c r="B13" t="s">
        <v>14</v>
      </c>
      <c r="C13" t="s">
        <v>521</v>
      </c>
      <c r="D13" s="2">
        <v>1678500</v>
      </c>
      <c r="E13" s="2">
        <v>1342800</v>
      </c>
      <c r="F13" s="2">
        <v>1678500</v>
      </c>
      <c r="G13" s="2">
        <v>1342800</v>
      </c>
      <c r="H13" s="34" t="str">
        <f t="shared" si="1"/>
        <v>국내외상매출금</v>
      </c>
      <c r="I13" s="34" t="str">
        <f>VLOOKUP(C13,할인점점포등록!B:I,8,0)</f>
        <v>경일약품</v>
      </c>
    </row>
    <row r="14" spans="1:9" x14ac:dyDescent="0.3">
      <c r="A14">
        <v>1111301</v>
      </c>
      <c r="B14" t="s">
        <v>14</v>
      </c>
      <c r="C14" t="s">
        <v>522</v>
      </c>
      <c r="D14" s="2">
        <v>632898</v>
      </c>
      <c r="E14" s="2">
        <v>400680</v>
      </c>
      <c r="F14" s="2">
        <v>632900</v>
      </c>
      <c r="G14" s="2">
        <v>400678</v>
      </c>
      <c r="H14" s="34" t="str">
        <f t="shared" si="1"/>
        <v>국내외상매출금</v>
      </c>
      <c r="I14" s="34" t="str">
        <f>VLOOKUP(C14,할인점점포등록!B:I,8,0)</f>
        <v>골드팜</v>
      </c>
    </row>
    <row r="15" spans="1:9" x14ac:dyDescent="0.3">
      <c r="A15">
        <v>1111301</v>
      </c>
      <c r="B15" t="s">
        <v>14</v>
      </c>
      <c r="C15" t="s">
        <v>751</v>
      </c>
      <c r="D15" s="2">
        <v>-60500</v>
      </c>
      <c r="E15" s="2">
        <v>0</v>
      </c>
      <c r="F15" s="2">
        <v>-60500</v>
      </c>
      <c r="G15" s="2">
        <v>0</v>
      </c>
      <c r="H15" s="34" t="str">
        <f t="shared" si="1"/>
        <v>국내외상매출금</v>
      </c>
      <c r="I15" s="34" t="str">
        <f>VLOOKUP(C15,할인점점포등록!B:I,8,0)</f>
        <v>골드팜</v>
      </c>
    </row>
    <row r="16" spans="1:9" x14ac:dyDescent="0.3">
      <c r="A16">
        <v>1111301</v>
      </c>
      <c r="B16" t="s">
        <v>14</v>
      </c>
      <c r="C16" t="s">
        <v>495</v>
      </c>
      <c r="D16" s="2">
        <v>0</v>
      </c>
      <c r="E16" s="2">
        <v>2356200</v>
      </c>
      <c r="F16" s="2">
        <v>0</v>
      </c>
      <c r="G16" s="2">
        <v>2356200</v>
      </c>
      <c r="H16" s="34" t="str">
        <f t="shared" si="1"/>
        <v>국내외상매출금</v>
      </c>
      <c r="I16" s="34" t="str">
        <f>VLOOKUP(C16,할인점점포등록!B:I,8,0)</f>
        <v>광림약품</v>
      </c>
    </row>
    <row r="17" spans="1:9" x14ac:dyDescent="0.3">
      <c r="A17">
        <v>1111301</v>
      </c>
      <c r="B17" t="s">
        <v>14</v>
      </c>
      <c r="C17" t="s">
        <v>456</v>
      </c>
      <c r="D17" s="2">
        <v>24377516</v>
      </c>
      <c r="E17" s="2">
        <v>11000266</v>
      </c>
      <c r="F17" s="2">
        <v>24344540</v>
      </c>
      <c r="G17" s="2">
        <v>11033242</v>
      </c>
      <c r="H17" s="34" t="str">
        <f t="shared" si="1"/>
        <v>국내외상매출금</v>
      </c>
      <c r="I17" s="34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741</v>
      </c>
      <c r="D18" s="2">
        <v>-11744540</v>
      </c>
      <c r="E18" s="2">
        <v>0</v>
      </c>
      <c r="F18" s="2">
        <v>-11744540</v>
      </c>
      <c r="G18" s="2">
        <v>0</v>
      </c>
      <c r="H18" s="34" t="str">
        <f t="shared" si="1"/>
        <v>국내외상매출금</v>
      </c>
      <c r="I18" s="34" t="str">
        <f>VLOOKUP(C18,할인점점포등록!B:I,8,0)</f>
        <v>광주지오팜</v>
      </c>
    </row>
    <row r="19" spans="1:9" x14ac:dyDescent="0.3">
      <c r="A19">
        <v>1111301</v>
      </c>
      <c r="B19" t="s">
        <v>14</v>
      </c>
      <c r="C19" t="s">
        <v>501</v>
      </c>
      <c r="D19" s="2">
        <v>7397505</v>
      </c>
      <c r="E19" s="2">
        <v>8180280</v>
      </c>
      <c r="F19" s="2">
        <v>7397505</v>
      </c>
      <c r="G19" s="2">
        <v>8180280</v>
      </c>
      <c r="H19" s="34" t="str">
        <f t="shared" si="1"/>
        <v>국내외상매출금</v>
      </c>
      <c r="I19" s="34" t="str">
        <f>VLOOKUP(C19,할인점점포등록!B:I,8,0)</f>
        <v>광주태전</v>
      </c>
    </row>
    <row r="20" spans="1:9" x14ac:dyDescent="0.3">
      <c r="A20">
        <v>1111301</v>
      </c>
      <c r="B20" t="s">
        <v>14</v>
      </c>
      <c r="C20" t="s">
        <v>520</v>
      </c>
      <c r="D20" s="2">
        <v>0</v>
      </c>
      <c r="E20" s="2">
        <v>96000</v>
      </c>
      <c r="F20" s="2">
        <v>7542</v>
      </c>
      <c r="G20" s="2">
        <v>88458</v>
      </c>
      <c r="H20" s="34" t="str">
        <f t="shared" si="1"/>
        <v>국내외상매출금</v>
      </c>
      <c r="I20" s="34" t="str">
        <f>VLOOKUP(C20,할인점점포등록!B:I,8,0)</f>
        <v>굿모닝약국</v>
      </c>
    </row>
    <row r="21" spans="1:9" x14ac:dyDescent="0.3">
      <c r="A21">
        <v>1111301</v>
      </c>
      <c r="B21" t="s">
        <v>14</v>
      </c>
      <c r="C21" t="s">
        <v>544</v>
      </c>
      <c r="D21" s="2">
        <v>2268000</v>
      </c>
      <c r="E21" s="2">
        <v>3402000</v>
      </c>
      <c r="F21" s="2">
        <v>2268000</v>
      </c>
      <c r="G21" s="2">
        <v>3402000</v>
      </c>
      <c r="H21" s="34" t="str">
        <f t="shared" si="1"/>
        <v>국내외상매출금</v>
      </c>
      <c r="I21" s="34" t="str">
        <f>VLOOKUP(C21,할인점점포등록!B:I,8,0)</f>
        <v>글로리팜</v>
      </c>
    </row>
    <row r="22" spans="1:9" x14ac:dyDescent="0.3">
      <c r="A22">
        <v>1111301</v>
      </c>
      <c r="B22" t="s">
        <v>14</v>
      </c>
      <c r="C22" t="s">
        <v>677</v>
      </c>
      <c r="D22" s="2">
        <v>2268000</v>
      </c>
      <c r="E22" s="2">
        <v>1134000</v>
      </c>
      <c r="F22" s="2">
        <v>2268000</v>
      </c>
      <c r="G22" s="2">
        <v>1134000</v>
      </c>
      <c r="H22" s="34" t="str">
        <f t="shared" si="1"/>
        <v>국내외상매출금</v>
      </c>
      <c r="I22" s="34" t="str">
        <f>VLOOKUP(C22,할인점점포등록!B:I,8,0)</f>
        <v>기고</v>
      </c>
    </row>
    <row r="23" spans="1:9" x14ac:dyDescent="0.3">
      <c r="A23">
        <v>1111301</v>
      </c>
      <c r="B23" t="s">
        <v>14</v>
      </c>
      <c r="C23" t="s">
        <v>604</v>
      </c>
      <c r="D23" s="2">
        <v>611892</v>
      </c>
      <c r="E23" s="2">
        <v>371574</v>
      </c>
      <c r="F23" s="2">
        <v>620000</v>
      </c>
      <c r="G23" s="2">
        <v>363466</v>
      </c>
      <c r="H23" s="34" t="str">
        <f t="shared" si="1"/>
        <v>국내외상매출금</v>
      </c>
      <c r="I23" s="34" t="str">
        <f>VLOOKUP(C23,할인점점포등록!B:I,8,0)</f>
        <v>꿀벌신용협동조합</v>
      </c>
    </row>
    <row r="24" spans="1:9" x14ac:dyDescent="0.3">
      <c r="A24">
        <v>1111301</v>
      </c>
      <c r="B24" t="s">
        <v>14</v>
      </c>
      <c r="C24" t="s">
        <v>648</v>
      </c>
      <c r="D24" s="2">
        <v>0</v>
      </c>
      <c r="E24" s="2">
        <v>880764</v>
      </c>
      <c r="F24" s="2">
        <v>880764</v>
      </c>
      <c r="G24" s="2">
        <v>0</v>
      </c>
      <c r="H24" s="34" t="str">
        <f t="shared" si="1"/>
        <v>국내외상매출금</v>
      </c>
      <c r="I24" s="34" t="str">
        <f>VLOOKUP(C24,할인점점포등록!B:I,8,0)</f>
        <v>나루팜</v>
      </c>
    </row>
    <row r="25" spans="1:9" x14ac:dyDescent="0.3">
      <c r="A25">
        <v>1111301</v>
      </c>
      <c r="B25" t="s">
        <v>14</v>
      </c>
      <c r="C25" t="s">
        <v>666</v>
      </c>
      <c r="D25" s="2">
        <v>-7983970</v>
      </c>
      <c r="E25" s="2">
        <v>604260</v>
      </c>
      <c r="F25" s="2">
        <v>-7379710</v>
      </c>
      <c r="G25" s="2">
        <v>0</v>
      </c>
      <c r="H25" s="34" t="str">
        <f t="shared" si="1"/>
        <v>국내외상매출금</v>
      </c>
      <c r="I25" s="34" t="str">
        <f>VLOOKUP(C25,할인점점포등록!B:I,8,0)</f>
        <v>나린약품</v>
      </c>
    </row>
    <row r="26" spans="1:9" x14ac:dyDescent="0.3">
      <c r="A26">
        <v>1111301</v>
      </c>
      <c r="B26" t="s">
        <v>14</v>
      </c>
      <c r="C26" t="s">
        <v>708</v>
      </c>
      <c r="D26" s="2">
        <v>0</v>
      </c>
      <c r="E26" s="2">
        <v>0</v>
      </c>
      <c r="F26" s="2">
        <v>0</v>
      </c>
      <c r="G26" s="2">
        <v>0</v>
      </c>
      <c r="H26" s="34" t="str">
        <f t="shared" si="1"/>
        <v>국내외상매출금</v>
      </c>
      <c r="I26" s="34" t="str">
        <f>VLOOKUP(C26,할인점점포등록!B:I,8,0)</f>
        <v>나윤메디칼</v>
      </c>
    </row>
    <row r="27" spans="1:9" x14ac:dyDescent="0.3">
      <c r="A27">
        <v>1111301</v>
      </c>
      <c r="B27" t="s">
        <v>14</v>
      </c>
      <c r="C27" t="s">
        <v>538</v>
      </c>
      <c r="D27" s="2">
        <v>1134000</v>
      </c>
      <c r="E27" s="2">
        <v>1134000</v>
      </c>
      <c r="F27" s="2">
        <v>1134000</v>
      </c>
      <c r="G27" s="2">
        <v>1134000</v>
      </c>
      <c r="H27" s="34" t="str">
        <f t="shared" si="1"/>
        <v>국내외상매출금</v>
      </c>
      <c r="I27" s="34" t="str">
        <f>VLOOKUP(C27,할인점점포등록!B:I,8,0)</f>
        <v>남양약품</v>
      </c>
    </row>
    <row r="28" spans="1:9" x14ac:dyDescent="0.3">
      <c r="A28">
        <v>1111301</v>
      </c>
      <c r="B28" t="s">
        <v>14</v>
      </c>
      <c r="C28" t="s">
        <v>756</v>
      </c>
      <c r="D28" s="2">
        <v>6915596</v>
      </c>
      <c r="E28" s="2">
        <v>6915600</v>
      </c>
      <c r="F28" s="2">
        <v>6915600</v>
      </c>
      <c r="G28" s="2">
        <v>6915596</v>
      </c>
      <c r="H28" s="34" t="str">
        <f t="shared" si="1"/>
        <v>국내외상매출금</v>
      </c>
      <c r="I28" s="34" t="str">
        <f>VLOOKUP(C28,할인점점포등록!B:I,8,0)</f>
        <v>넥스팜</v>
      </c>
    </row>
    <row r="29" spans="1:9" x14ac:dyDescent="0.3">
      <c r="A29">
        <v>1111301</v>
      </c>
      <c r="B29" t="s">
        <v>14</v>
      </c>
      <c r="C29" t="s">
        <v>587</v>
      </c>
      <c r="D29" s="2">
        <v>412019520</v>
      </c>
      <c r="E29" s="2">
        <v>288454320</v>
      </c>
      <c r="F29" s="2">
        <v>247246560</v>
      </c>
      <c r="G29" s="2">
        <v>453227280</v>
      </c>
      <c r="H29" s="34" t="str">
        <f t="shared" si="1"/>
        <v>국내외상매출금</v>
      </c>
      <c r="I29" s="34" t="str">
        <f>VLOOKUP(C29,할인점점포등록!B:I,8,0)</f>
        <v>녹십자</v>
      </c>
    </row>
    <row r="30" spans="1:9" x14ac:dyDescent="0.3">
      <c r="A30">
        <v>1111301</v>
      </c>
      <c r="B30" t="s">
        <v>14</v>
      </c>
      <c r="C30" t="s">
        <v>670</v>
      </c>
      <c r="D30" s="2">
        <v>0</v>
      </c>
      <c r="E30" s="2">
        <v>304020</v>
      </c>
      <c r="F30" s="2">
        <v>0</v>
      </c>
      <c r="G30" s="2">
        <v>304020</v>
      </c>
      <c r="H30" s="34" t="str">
        <f t="shared" si="1"/>
        <v>국내외상매출금</v>
      </c>
      <c r="I30" s="34" t="str">
        <f>VLOOKUP(C30,할인점점포등록!B:I,8,0)</f>
        <v>누리약품</v>
      </c>
    </row>
    <row r="31" spans="1:9" x14ac:dyDescent="0.3">
      <c r="A31">
        <v>1111301</v>
      </c>
      <c r="B31" t="s">
        <v>14</v>
      </c>
      <c r="C31" t="s">
        <v>569</v>
      </c>
      <c r="D31" s="2">
        <v>0</v>
      </c>
      <c r="E31" s="2">
        <v>-145260</v>
      </c>
      <c r="F31" s="2">
        <v>-145260</v>
      </c>
      <c r="G31" s="2">
        <v>0</v>
      </c>
      <c r="H31" s="34" t="str">
        <f t="shared" si="1"/>
        <v>국내외상매출금</v>
      </c>
      <c r="I31" s="34" t="str">
        <f>VLOOKUP(C31,할인점점포등록!B:I,8,0)</f>
        <v>뉴케이팜</v>
      </c>
    </row>
    <row r="32" spans="1:9" x14ac:dyDescent="0.3">
      <c r="A32">
        <v>1111301</v>
      </c>
      <c r="B32" t="s">
        <v>14</v>
      </c>
      <c r="C32" t="s">
        <v>609</v>
      </c>
      <c r="D32" s="2">
        <v>0</v>
      </c>
      <c r="E32" s="2">
        <v>0</v>
      </c>
      <c r="F32" s="2">
        <v>0</v>
      </c>
      <c r="G32" s="2">
        <v>0</v>
      </c>
      <c r="H32" s="34" t="str">
        <f t="shared" si="1"/>
        <v>국내외상매출금</v>
      </c>
      <c r="I32" s="34" t="str">
        <f>VLOOKUP(C32,할인점점포등록!B:I,8,0)</f>
        <v>다미약품</v>
      </c>
    </row>
    <row r="33" spans="1:9" x14ac:dyDescent="0.3">
      <c r="A33">
        <v>1111301</v>
      </c>
      <c r="B33" t="s">
        <v>14</v>
      </c>
      <c r="C33" t="s">
        <v>319</v>
      </c>
      <c r="D33" s="2">
        <v>4565919</v>
      </c>
      <c r="E33" s="2">
        <v>19180710</v>
      </c>
      <c r="F33" s="2">
        <v>4565925</v>
      </c>
      <c r="G33" s="2">
        <v>19180704</v>
      </c>
      <c r="H33" s="34" t="str">
        <f t="shared" si="1"/>
        <v>국내외상매출금</v>
      </c>
      <c r="I33" s="34" t="str">
        <f>VLOOKUP(C33,할인점점포등록!B:I,8,0)</f>
        <v>대경엘씨에스디</v>
      </c>
    </row>
    <row r="34" spans="1:9" x14ac:dyDescent="0.3">
      <c r="A34">
        <v>1111301</v>
      </c>
      <c r="B34" t="s">
        <v>14</v>
      </c>
      <c r="C34" t="s">
        <v>431</v>
      </c>
      <c r="D34" s="2">
        <v>30446471</v>
      </c>
      <c r="E34" s="2">
        <v>37221645</v>
      </c>
      <c r="F34" s="2">
        <v>30446476</v>
      </c>
      <c r="G34" s="2">
        <v>37221640</v>
      </c>
      <c r="H34" s="34" t="str">
        <f t="shared" si="1"/>
        <v>국내외상매출금</v>
      </c>
      <c r="I34" s="34" t="str">
        <f>VLOOKUP(C34,할인점점포등록!B:I,8,0)</f>
        <v>대전지오팜</v>
      </c>
    </row>
    <row r="35" spans="1:9" x14ac:dyDescent="0.3">
      <c r="A35">
        <v>1111301</v>
      </c>
      <c r="B35" t="s">
        <v>14</v>
      </c>
      <c r="C35" t="s">
        <v>758</v>
      </c>
      <c r="D35" s="2">
        <v>1464320</v>
      </c>
      <c r="E35" s="2">
        <v>0</v>
      </c>
      <c r="F35" s="2">
        <v>915200</v>
      </c>
      <c r="G35" s="2">
        <v>549120</v>
      </c>
      <c r="H35" s="34" t="str">
        <f t="shared" si="1"/>
        <v>국내외상매출금</v>
      </c>
      <c r="I35" s="34" t="str">
        <f>VLOOKUP(C35,할인점점포등록!B:I,8,0)</f>
        <v>대지365약국</v>
      </c>
    </row>
    <row r="36" spans="1:9" x14ac:dyDescent="0.3">
      <c r="A36">
        <v>1111301</v>
      </c>
      <c r="B36" t="s">
        <v>14</v>
      </c>
      <c r="C36" t="s">
        <v>596</v>
      </c>
      <c r="D36" s="2">
        <v>-1002900</v>
      </c>
      <c r="E36" s="2">
        <v>373680</v>
      </c>
      <c r="F36" s="2">
        <v>-629220</v>
      </c>
      <c r="G36" s="2">
        <v>0</v>
      </c>
      <c r="H36" s="34" t="str">
        <f t="shared" si="1"/>
        <v>국내외상매출금</v>
      </c>
      <c r="I36" s="34" t="str">
        <f>VLOOKUP(C36,할인점점포등록!B:I,8,0)</f>
        <v>더블유에스메디칼</v>
      </c>
    </row>
    <row r="37" spans="1:9" x14ac:dyDescent="0.3">
      <c r="A37">
        <v>1111301</v>
      </c>
      <c r="B37" t="s">
        <v>14</v>
      </c>
      <c r="C37" t="s">
        <v>668</v>
      </c>
      <c r="D37" s="2">
        <v>4688352</v>
      </c>
      <c r="E37" s="2">
        <v>0</v>
      </c>
      <c r="F37" s="2">
        <v>0</v>
      </c>
      <c r="G37" s="2">
        <v>4688352</v>
      </c>
      <c r="H37" s="34" t="str">
        <f t="shared" si="1"/>
        <v>국내외상매출금</v>
      </c>
      <c r="I37" s="34" t="str">
        <f>VLOOKUP(C37,할인점점포등록!B:I,8,0)</f>
        <v>더킴스팜</v>
      </c>
    </row>
    <row r="38" spans="1:9" x14ac:dyDescent="0.3">
      <c r="A38">
        <v>1111301</v>
      </c>
      <c r="B38" t="s">
        <v>14</v>
      </c>
      <c r="C38" t="s">
        <v>352</v>
      </c>
      <c r="D38" s="2">
        <v>0</v>
      </c>
      <c r="E38" s="2">
        <v>1980000</v>
      </c>
      <c r="F38" s="2">
        <v>0</v>
      </c>
      <c r="G38" s="2">
        <v>1980000</v>
      </c>
      <c r="H38" s="34" t="str">
        <f t="shared" si="1"/>
        <v>국내외상매출금</v>
      </c>
      <c r="I38" s="34" t="str">
        <f>VLOOKUP(C38,할인점점포등록!B:I,8,0)</f>
        <v>더포메디컬(의료기기)</v>
      </c>
    </row>
    <row r="39" spans="1:9" x14ac:dyDescent="0.3">
      <c r="A39">
        <v>1111301</v>
      </c>
      <c r="B39" t="s">
        <v>14</v>
      </c>
      <c r="C39" t="s">
        <v>667</v>
      </c>
      <c r="D39" s="2">
        <v>0</v>
      </c>
      <c r="E39" s="2">
        <v>113400</v>
      </c>
      <c r="F39" s="2">
        <v>0</v>
      </c>
      <c r="G39" s="2">
        <v>113400</v>
      </c>
      <c r="H39" s="34" t="str">
        <f t="shared" si="1"/>
        <v>국내외상매출금</v>
      </c>
      <c r="I39" s="34" t="str">
        <f>VLOOKUP(C39,할인점점포등록!B:I,8,0)</f>
        <v>도강메디칼</v>
      </c>
    </row>
    <row r="40" spans="1:9" x14ac:dyDescent="0.3">
      <c r="A40">
        <v>1111301</v>
      </c>
      <c r="B40" t="s">
        <v>14</v>
      </c>
      <c r="C40" t="s">
        <v>555</v>
      </c>
      <c r="D40" s="2">
        <v>10013038</v>
      </c>
      <c r="E40" s="2">
        <v>17528400</v>
      </c>
      <c r="F40" s="2">
        <v>10013040</v>
      </c>
      <c r="G40" s="2">
        <v>17528398</v>
      </c>
      <c r="H40" s="34" t="str">
        <f t="shared" si="1"/>
        <v>국내외상매출금</v>
      </c>
      <c r="I40" s="34" t="str">
        <f>VLOOKUP(C40,할인점점포등록!B:I,8,0)</f>
        <v>도원약품</v>
      </c>
    </row>
    <row r="41" spans="1:9" x14ac:dyDescent="0.3">
      <c r="A41">
        <v>1111301</v>
      </c>
      <c r="B41" t="s">
        <v>14</v>
      </c>
      <c r="C41" t="s">
        <v>489</v>
      </c>
      <c r="D41" s="2">
        <v>181654110</v>
      </c>
      <c r="E41" s="2">
        <v>121072050</v>
      </c>
      <c r="F41" s="2">
        <v>60766200</v>
      </c>
      <c r="G41" s="2">
        <v>241959960</v>
      </c>
      <c r="H41" s="34" t="str">
        <f t="shared" si="1"/>
        <v>국내외상매출금</v>
      </c>
      <c r="I41" s="34" t="str">
        <f>VLOOKUP(C41,할인점점포등록!B:I,8,0)</f>
        <v>동성제약 아산공장</v>
      </c>
    </row>
    <row r="42" spans="1:9" x14ac:dyDescent="0.3">
      <c r="A42">
        <v>1111301</v>
      </c>
      <c r="B42" t="s">
        <v>14</v>
      </c>
      <c r="C42" t="s">
        <v>500</v>
      </c>
      <c r="D42" s="2">
        <v>0</v>
      </c>
      <c r="E42" s="2">
        <v>270000</v>
      </c>
      <c r="F42" s="2">
        <v>0</v>
      </c>
      <c r="G42" s="2">
        <v>270000</v>
      </c>
      <c r="H42" s="34" t="str">
        <f t="shared" si="1"/>
        <v>국내외상매출금</v>
      </c>
      <c r="I42" s="34" t="str">
        <f>VLOOKUP(C42,할인점점포등록!B:I,8,0)</f>
        <v>동우메디칼</v>
      </c>
    </row>
    <row r="43" spans="1:9" x14ac:dyDescent="0.3">
      <c r="A43">
        <v>1111301</v>
      </c>
      <c r="B43" t="s">
        <v>14</v>
      </c>
      <c r="C43" t="s">
        <v>447</v>
      </c>
      <c r="D43" s="2">
        <v>7792718</v>
      </c>
      <c r="E43" s="2">
        <v>20508750</v>
      </c>
      <c r="F43" s="2">
        <v>7792720</v>
      </c>
      <c r="G43" s="2">
        <v>20508748</v>
      </c>
      <c r="H43" s="34" t="str">
        <f t="shared" si="1"/>
        <v>국내외상매출금</v>
      </c>
      <c r="I43" s="34" t="str">
        <f>VLOOKUP(C43,할인점점포등록!B:I,8,0)</f>
        <v>동원아이팜</v>
      </c>
    </row>
    <row r="44" spans="1:9" x14ac:dyDescent="0.3">
      <c r="A44">
        <v>1111301</v>
      </c>
      <c r="B44" t="s">
        <v>14</v>
      </c>
      <c r="C44" t="s">
        <v>731</v>
      </c>
      <c r="D44" s="2">
        <v>-458440</v>
      </c>
      <c r="E44" s="2">
        <v>0</v>
      </c>
      <c r="F44" s="2">
        <v>-458440</v>
      </c>
      <c r="G44" s="2">
        <v>0</v>
      </c>
      <c r="H44" s="34" t="str">
        <f t="shared" si="1"/>
        <v>국내외상매출금</v>
      </c>
      <c r="I44" s="34" t="str">
        <f>VLOOKUP(C44,할인점점포등록!B:I,8,0)</f>
        <v>동원아이팜</v>
      </c>
    </row>
    <row r="45" spans="1:9" x14ac:dyDescent="0.3">
      <c r="A45">
        <v>1111301</v>
      </c>
      <c r="B45" t="s">
        <v>14</v>
      </c>
      <c r="C45" t="s">
        <v>465</v>
      </c>
      <c r="D45" s="2">
        <v>7042395</v>
      </c>
      <c r="E45" s="2">
        <v>9227085</v>
      </c>
      <c r="F45" s="2">
        <v>7042400</v>
      </c>
      <c r="G45" s="2">
        <v>9227080</v>
      </c>
      <c r="H45" s="34" t="str">
        <f t="shared" si="1"/>
        <v>국내외상매출금</v>
      </c>
      <c r="I45" s="34" t="str">
        <f>VLOOKUP(C45,할인점점포등록!B:I,8,0)</f>
        <v>동원약품</v>
      </c>
    </row>
    <row r="46" spans="1:9" x14ac:dyDescent="0.3">
      <c r="A46">
        <v>1111301</v>
      </c>
      <c r="B46" t="s">
        <v>14</v>
      </c>
      <c r="C46" t="s">
        <v>733</v>
      </c>
      <c r="D46" s="2">
        <v>-315220</v>
      </c>
      <c r="E46" s="2">
        <v>0</v>
      </c>
      <c r="F46" s="2">
        <v>-315220</v>
      </c>
      <c r="G46" s="2">
        <v>0</v>
      </c>
      <c r="H46" s="34" t="str">
        <f t="shared" si="1"/>
        <v>국내외상매출금</v>
      </c>
      <c r="I46" s="34" t="str">
        <f>VLOOKUP(C46,할인점점포등록!B:I,8,0)</f>
        <v>동원약품</v>
      </c>
    </row>
    <row r="47" spans="1:9" x14ac:dyDescent="0.3">
      <c r="A47">
        <v>1111301</v>
      </c>
      <c r="B47" t="s">
        <v>14</v>
      </c>
      <c r="C47" t="s">
        <v>226</v>
      </c>
      <c r="D47" s="2">
        <v>5907630</v>
      </c>
      <c r="E47" s="2">
        <v>1997100</v>
      </c>
      <c r="F47" s="2">
        <v>5907630</v>
      </c>
      <c r="G47" s="2">
        <v>1997100</v>
      </c>
      <c r="H47" s="34" t="str">
        <f t="shared" si="1"/>
        <v>국내외상매출금</v>
      </c>
      <c r="I47" s="34" t="str">
        <f>VLOOKUP(C47,할인점점포등록!B:I,8,0)</f>
        <v>동원약품남부</v>
      </c>
    </row>
    <row r="48" spans="1:9" x14ac:dyDescent="0.3">
      <c r="A48">
        <v>1111301</v>
      </c>
      <c r="B48" t="s">
        <v>14</v>
      </c>
      <c r="C48" t="s">
        <v>727</v>
      </c>
      <c r="D48" s="2">
        <v>-1962480</v>
      </c>
      <c r="E48" s="2">
        <v>0</v>
      </c>
      <c r="F48" s="2">
        <v>-1962480</v>
      </c>
      <c r="G48" s="2">
        <v>0</v>
      </c>
      <c r="H48" s="34" t="str">
        <f t="shared" si="1"/>
        <v>국내외상매출금</v>
      </c>
      <c r="I48" s="34" t="str">
        <f>VLOOKUP(C48,할인점점포등록!B:I,8,0)</f>
        <v>동원약품남부</v>
      </c>
    </row>
    <row r="49" spans="1:9" x14ac:dyDescent="0.3">
      <c r="A49">
        <v>1111301</v>
      </c>
      <c r="B49" t="s">
        <v>14</v>
      </c>
      <c r="C49" t="s">
        <v>514</v>
      </c>
      <c r="D49" s="2">
        <v>1976720</v>
      </c>
      <c r="E49" s="2">
        <v>8104871</v>
      </c>
      <c r="F49" s="2">
        <v>1976720</v>
      </c>
      <c r="G49" s="2">
        <v>8104871</v>
      </c>
      <c r="H49" s="34" t="str">
        <f t="shared" si="1"/>
        <v>국내외상매출금</v>
      </c>
      <c r="I49" s="34" t="str">
        <f>VLOOKUP(C49,할인점점포등록!B:I,8,0)</f>
        <v>동원약품원주지점</v>
      </c>
    </row>
    <row r="50" spans="1:9" x14ac:dyDescent="0.3">
      <c r="A50">
        <v>1111301</v>
      </c>
      <c r="B50" t="s">
        <v>14</v>
      </c>
      <c r="C50" t="s">
        <v>764</v>
      </c>
      <c r="D50" s="2">
        <v>-208340</v>
      </c>
      <c r="E50" s="2">
        <v>0</v>
      </c>
      <c r="F50" s="2">
        <v>-208340</v>
      </c>
      <c r="G50" s="2">
        <v>0</v>
      </c>
      <c r="H50" s="34" t="str">
        <f t="shared" si="1"/>
        <v>국내외상매출금</v>
      </c>
      <c r="I50" s="34" t="str">
        <f>VLOOKUP(C50,할인점점포등록!B:I,8,0)</f>
        <v>동원약품원주지점</v>
      </c>
    </row>
    <row r="51" spans="1:9" x14ac:dyDescent="0.3">
      <c r="A51">
        <v>1111301</v>
      </c>
      <c r="B51" t="s">
        <v>14</v>
      </c>
      <c r="C51" t="s">
        <v>625</v>
      </c>
      <c r="D51" s="2">
        <v>14894839</v>
      </c>
      <c r="E51" s="2">
        <v>19558800</v>
      </c>
      <c r="F51" s="2">
        <v>14894840</v>
      </c>
      <c r="G51" s="2">
        <v>19558799</v>
      </c>
      <c r="H51" s="34" t="str">
        <f t="shared" si="1"/>
        <v>국내외상매출금</v>
      </c>
      <c r="I51" s="34" t="str">
        <f>VLOOKUP(C51,할인점점포등록!B:I,8,0)</f>
        <v>동원약품중부</v>
      </c>
    </row>
    <row r="52" spans="1:9" x14ac:dyDescent="0.3">
      <c r="A52">
        <v>1111301</v>
      </c>
      <c r="B52" t="s">
        <v>14</v>
      </c>
      <c r="C52" t="s">
        <v>725</v>
      </c>
      <c r="D52" s="2">
        <v>-7316640</v>
      </c>
      <c r="E52" s="2">
        <v>0</v>
      </c>
      <c r="F52" s="2">
        <v>-7316640</v>
      </c>
      <c r="G52" s="2">
        <v>0</v>
      </c>
      <c r="H52" s="34" t="str">
        <f t="shared" si="1"/>
        <v>국내외상매출금</v>
      </c>
      <c r="I52" s="34" t="str">
        <f>VLOOKUP(C52,할인점점포등록!B:I,8,0)</f>
        <v>동원약품중부</v>
      </c>
    </row>
    <row r="53" spans="1:9" x14ac:dyDescent="0.3">
      <c r="A53">
        <v>1111301</v>
      </c>
      <c r="B53" t="s">
        <v>14</v>
      </c>
      <c r="C53" t="s">
        <v>547</v>
      </c>
      <c r="D53" s="2">
        <v>4500951</v>
      </c>
      <c r="E53" s="2">
        <v>3141375</v>
      </c>
      <c r="F53" s="2">
        <v>4500951</v>
      </c>
      <c r="G53" s="2">
        <v>3141375</v>
      </c>
      <c r="H53" s="34" t="str">
        <f t="shared" si="1"/>
        <v>국내외상매출금</v>
      </c>
      <c r="I53" s="34" t="str">
        <f>VLOOKUP(C53,할인점점포등록!B:I,8,0)</f>
        <v>동원헬스케어</v>
      </c>
    </row>
    <row r="54" spans="1:9" x14ac:dyDescent="0.3">
      <c r="A54">
        <v>1111301</v>
      </c>
      <c r="B54" t="s">
        <v>14</v>
      </c>
      <c r="C54" t="s">
        <v>719</v>
      </c>
      <c r="D54" s="2">
        <v>-579660</v>
      </c>
      <c r="E54" s="2">
        <v>0</v>
      </c>
      <c r="F54" s="2">
        <v>-579660</v>
      </c>
      <c r="G54" s="2">
        <v>0</v>
      </c>
      <c r="H54" s="34" t="str">
        <f t="shared" si="1"/>
        <v>국내외상매출금</v>
      </c>
      <c r="I54" s="34" t="str">
        <f>VLOOKUP(C54,할인점점포등록!B:I,8,0)</f>
        <v>동원헬스케어</v>
      </c>
    </row>
    <row r="55" spans="1:9" x14ac:dyDescent="0.3">
      <c r="A55">
        <v>1111301</v>
      </c>
      <c r="B55" t="s">
        <v>14</v>
      </c>
      <c r="C55" t="s">
        <v>665</v>
      </c>
      <c r="D55" s="2">
        <v>10655998</v>
      </c>
      <c r="E55" s="2">
        <v>7326000</v>
      </c>
      <c r="F55" s="2">
        <v>10656000</v>
      </c>
      <c r="G55" s="2">
        <v>7325998</v>
      </c>
      <c r="H55" s="34" t="str">
        <f t="shared" si="1"/>
        <v>국내외상매출금</v>
      </c>
      <c r="I55" s="34" t="str">
        <f>VLOOKUP(C55,할인점점포등록!B:I,8,0)</f>
        <v>두리약품</v>
      </c>
    </row>
    <row r="56" spans="1:9" x14ac:dyDescent="0.3">
      <c r="A56">
        <v>1111301</v>
      </c>
      <c r="B56" t="s">
        <v>14</v>
      </c>
      <c r="C56" t="s">
        <v>492</v>
      </c>
      <c r="D56" s="2">
        <v>2192400</v>
      </c>
      <c r="E56" s="2">
        <v>907200</v>
      </c>
      <c r="F56" s="2">
        <v>2192400</v>
      </c>
      <c r="G56" s="2">
        <v>907200</v>
      </c>
      <c r="H56" s="34" t="str">
        <f t="shared" si="1"/>
        <v>국내외상매출금</v>
      </c>
      <c r="I56" s="34" t="str">
        <f>VLOOKUP(C56,할인점점포등록!B:I,8,0)</f>
        <v>드림팜</v>
      </c>
    </row>
    <row r="57" spans="1:9" x14ac:dyDescent="0.3">
      <c r="A57">
        <v>1111301</v>
      </c>
      <c r="B57" t="s">
        <v>14</v>
      </c>
      <c r="C57" t="s">
        <v>214</v>
      </c>
      <c r="D57" s="2">
        <v>10691998</v>
      </c>
      <c r="E57" s="2">
        <v>9385200</v>
      </c>
      <c r="F57" s="2">
        <v>10692000</v>
      </c>
      <c r="G57" s="2">
        <v>9385198</v>
      </c>
      <c r="H57" s="34" t="str">
        <f t="shared" si="1"/>
        <v>국내외상매출금</v>
      </c>
      <c r="I57" s="34" t="str">
        <f>VLOOKUP(C57,할인점점포등록!B:I,8,0)</f>
        <v>디엔메디</v>
      </c>
    </row>
    <row r="58" spans="1:9" x14ac:dyDescent="0.3">
      <c r="A58">
        <v>1111301</v>
      </c>
      <c r="B58" t="s">
        <v>14</v>
      </c>
      <c r="C58" t="s">
        <v>559</v>
      </c>
      <c r="D58" s="2">
        <v>2176200</v>
      </c>
      <c r="E58" s="2">
        <v>3722050</v>
      </c>
      <c r="F58" s="2">
        <v>2176200</v>
      </c>
      <c r="G58" s="2">
        <v>3722050</v>
      </c>
      <c r="H58" s="34" t="str">
        <f t="shared" si="1"/>
        <v>국내외상매출금</v>
      </c>
      <c r="I58" s="34" t="str">
        <f>VLOOKUP(C58,할인점점포등록!B:I,8,0)</f>
        <v>라라팜</v>
      </c>
    </row>
    <row r="59" spans="1:9" x14ac:dyDescent="0.3">
      <c r="A59">
        <v>1111301</v>
      </c>
      <c r="B59" t="s">
        <v>14</v>
      </c>
      <c r="C59" t="s">
        <v>770</v>
      </c>
      <c r="D59" s="2">
        <v>0</v>
      </c>
      <c r="E59" s="2">
        <v>0</v>
      </c>
      <c r="F59" s="2">
        <v>0</v>
      </c>
      <c r="G59" s="2">
        <v>0</v>
      </c>
      <c r="H59" s="34" t="str">
        <f t="shared" si="1"/>
        <v>국내외상매출금</v>
      </c>
      <c r="I59" s="34" t="str">
        <f>VLOOKUP(C59,할인점점포등록!B:I,8,0)</f>
        <v>라메르컴퍼니(의료기기)</v>
      </c>
    </row>
    <row r="60" spans="1:9" x14ac:dyDescent="0.3">
      <c r="A60">
        <v>1111301</v>
      </c>
      <c r="B60" t="s">
        <v>14</v>
      </c>
      <c r="C60" t="s">
        <v>603</v>
      </c>
      <c r="D60" s="2">
        <v>1777392</v>
      </c>
      <c r="E60" s="2">
        <v>0</v>
      </c>
      <c r="F60" s="2">
        <v>1777392</v>
      </c>
      <c r="G60" s="2">
        <v>0</v>
      </c>
      <c r="H60" s="34" t="str">
        <f t="shared" si="1"/>
        <v>국내외상매출금</v>
      </c>
      <c r="I60" s="34" t="str">
        <f>VLOOKUP(C60,할인점점포등록!B:I,8,0)</f>
        <v>라온파마-CSO</v>
      </c>
    </row>
    <row r="61" spans="1:9" x14ac:dyDescent="0.3">
      <c r="A61">
        <v>1111301</v>
      </c>
      <c r="B61" t="s">
        <v>14</v>
      </c>
      <c r="C61" t="s">
        <v>598</v>
      </c>
      <c r="D61" s="2">
        <v>1147738</v>
      </c>
      <c r="E61" s="2">
        <v>568588</v>
      </c>
      <c r="F61" s="2">
        <v>1147738</v>
      </c>
      <c r="G61" s="2">
        <v>568588</v>
      </c>
      <c r="H61" s="34" t="str">
        <f t="shared" si="1"/>
        <v>국내외상매출금</v>
      </c>
      <c r="I61" s="34" t="str">
        <f>VLOOKUP(C61,할인점점포등록!B:I,8,0)</f>
        <v>라온피에스</v>
      </c>
    </row>
    <row r="62" spans="1:9" x14ac:dyDescent="0.3">
      <c r="A62">
        <v>1111301</v>
      </c>
      <c r="B62" t="s">
        <v>14</v>
      </c>
      <c r="C62" t="s">
        <v>45</v>
      </c>
      <c r="D62" s="2">
        <v>0</v>
      </c>
      <c r="E62" s="2">
        <v>0</v>
      </c>
      <c r="F62" s="2">
        <v>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라이트팜텍</v>
      </c>
    </row>
    <row r="63" spans="1:9" x14ac:dyDescent="0.3">
      <c r="A63">
        <v>1111301</v>
      </c>
      <c r="B63" t="s">
        <v>14</v>
      </c>
      <c r="C63" t="s">
        <v>561</v>
      </c>
      <c r="D63" s="2">
        <v>0</v>
      </c>
      <c r="E63" s="2">
        <v>1540000</v>
      </c>
      <c r="F63" s="2">
        <v>0</v>
      </c>
      <c r="G63" s="2">
        <v>1540000</v>
      </c>
      <c r="H63" s="34" t="str">
        <f t="shared" si="1"/>
        <v>국내외상매출금</v>
      </c>
      <c r="I63" s="34" t="str">
        <f>VLOOKUP(C63,할인점점포등록!B:I,8,0)</f>
        <v>리본</v>
      </c>
    </row>
    <row r="64" spans="1:9" x14ac:dyDescent="0.3">
      <c r="A64">
        <v>1111301</v>
      </c>
      <c r="B64" t="s">
        <v>14</v>
      </c>
      <c r="C64" t="s">
        <v>1001</v>
      </c>
      <c r="D64" s="2">
        <v>0</v>
      </c>
      <c r="E64" s="2">
        <v>2860000</v>
      </c>
      <c r="F64" s="2">
        <v>0</v>
      </c>
      <c r="G64" s="2">
        <v>2860000</v>
      </c>
      <c r="H64" s="34" t="str">
        <f t="shared" si="1"/>
        <v>국내외상매출금</v>
      </c>
      <c r="I64" s="34" t="str">
        <f>VLOOKUP(C64,할인점점포등록!B:I,8,0)</f>
        <v>메가팜프라자약국</v>
      </c>
    </row>
    <row r="65" spans="1:9" x14ac:dyDescent="0.3">
      <c r="A65">
        <v>1111301</v>
      </c>
      <c r="B65" t="s">
        <v>14</v>
      </c>
      <c r="C65" t="s">
        <v>567</v>
      </c>
      <c r="D65" s="2">
        <v>3787776</v>
      </c>
      <c r="E65" s="2">
        <v>2521321</v>
      </c>
      <c r="F65" s="2">
        <v>3787776</v>
      </c>
      <c r="G65" s="2">
        <v>2521321</v>
      </c>
      <c r="H65" s="34" t="str">
        <f t="shared" si="1"/>
        <v>국내외상매출금</v>
      </c>
      <c r="I65" s="34" t="str">
        <f>VLOOKUP(C65,할인점점포등록!B:I,8,0)</f>
        <v>메디코스파마</v>
      </c>
    </row>
    <row r="66" spans="1:9" x14ac:dyDescent="0.3">
      <c r="A66">
        <v>1111301</v>
      </c>
      <c r="B66" t="s">
        <v>14</v>
      </c>
      <c r="C66" t="s">
        <v>1004</v>
      </c>
      <c r="D66" s="2">
        <v>0</v>
      </c>
      <c r="E66" s="2">
        <v>5265840</v>
      </c>
      <c r="F66" s="2">
        <v>5265840</v>
      </c>
      <c r="G66" s="2">
        <v>0</v>
      </c>
      <c r="H66" s="34" t="str">
        <f t="shared" si="1"/>
        <v>국내외상매출금</v>
      </c>
      <c r="I66" s="34" t="str">
        <f>VLOOKUP(C66,할인점점포등록!B:I,8,0)</f>
        <v>메디코어팜</v>
      </c>
    </row>
    <row r="67" spans="1:9" x14ac:dyDescent="0.3">
      <c r="A67">
        <v>1111301</v>
      </c>
      <c r="B67" t="s">
        <v>14</v>
      </c>
      <c r="C67" t="s">
        <v>641</v>
      </c>
      <c r="D67" s="2">
        <v>0</v>
      </c>
      <c r="E67" s="2">
        <v>3372300</v>
      </c>
      <c r="F67" s="2">
        <v>3372300</v>
      </c>
      <c r="G67" s="2">
        <v>0</v>
      </c>
      <c r="H67" s="34" t="str">
        <f t="shared" ref="H67:H130" si="2">B67</f>
        <v>국내외상매출금</v>
      </c>
      <c r="I67" s="34" t="str">
        <f>VLOOKUP(C67,할인점점포등록!B:I,8,0)</f>
        <v>메디팜스</v>
      </c>
    </row>
    <row r="68" spans="1:9" x14ac:dyDescent="0.3">
      <c r="A68">
        <v>1111301</v>
      </c>
      <c r="B68" t="s">
        <v>14</v>
      </c>
      <c r="C68" t="s">
        <v>662</v>
      </c>
      <c r="D68" s="2">
        <v>453600</v>
      </c>
      <c r="E68" s="2">
        <v>0</v>
      </c>
      <c r="F68" s="2">
        <v>453600</v>
      </c>
      <c r="G68" s="2">
        <v>0</v>
      </c>
      <c r="H68" s="34" t="str">
        <f t="shared" si="2"/>
        <v>국내외상매출금</v>
      </c>
      <c r="I68" s="34" t="str">
        <f>VLOOKUP(C68,할인점점포등록!B:I,8,0)</f>
        <v>명진약품</v>
      </c>
    </row>
    <row r="69" spans="1:9" x14ac:dyDescent="0.3">
      <c r="A69">
        <v>1111301</v>
      </c>
      <c r="B69" t="s">
        <v>14</v>
      </c>
      <c r="C69" t="s">
        <v>672</v>
      </c>
      <c r="D69" s="2">
        <v>0</v>
      </c>
      <c r="E69" s="2">
        <v>1575900</v>
      </c>
      <c r="F69" s="2">
        <v>0</v>
      </c>
      <c r="G69" s="2">
        <v>1575900</v>
      </c>
      <c r="H69" s="34" t="str">
        <f t="shared" si="2"/>
        <v>국내외상매출금</v>
      </c>
      <c r="I69" s="34" t="str">
        <f>VLOOKUP(C69,할인점점포등록!B:I,8,0)</f>
        <v>명화약품</v>
      </c>
    </row>
    <row r="70" spans="1:9" x14ac:dyDescent="0.3">
      <c r="A70">
        <v>1111301</v>
      </c>
      <c r="B70" t="s">
        <v>14</v>
      </c>
      <c r="C70" t="s">
        <v>739</v>
      </c>
      <c r="D70" s="2">
        <v>0</v>
      </c>
      <c r="E70" s="2">
        <v>-58080</v>
      </c>
      <c r="F70" s="2">
        <v>-62644</v>
      </c>
      <c r="G70" s="2">
        <v>4564</v>
      </c>
      <c r="H70" s="34" t="str">
        <f t="shared" si="2"/>
        <v>국내외상매출금</v>
      </c>
      <c r="I70" s="34" t="str">
        <f>VLOOKUP(C70,할인점점포등록!B:I,8,0)</f>
        <v>무실하늘약국</v>
      </c>
    </row>
    <row r="71" spans="1:9" x14ac:dyDescent="0.3">
      <c r="A71">
        <v>1111301</v>
      </c>
      <c r="B71" t="s">
        <v>14</v>
      </c>
      <c r="C71" t="s">
        <v>700</v>
      </c>
      <c r="D71" s="2">
        <v>0</v>
      </c>
      <c r="E71" s="2">
        <v>1006890</v>
      </c>
      <c r="F71" s="2">
        <v>1006890</v>
      </c>
      <c r="G71" s="2">
        <v>0</v>
      </c>
      <c r="H71" s="34" t="str">
        <f t="shared" si="2"/>
        <v>국내외상매출금</v>
      </c>
      <c r="I71" s="34" t="str">
        <f>VLOOKUP(C71,할인점점포등록!B:I,8,0)</f>
        <v>무지개약품</v>
      </c>
    </row>
    <row r="72" spans="1:9" x14ac:dyDescent="0.3">
      <c r="A72">
        <v>1111301</v>
      </c>
      <c r="B72" t="s">
        <v>14</v>
      </c>
      <c r="C72" t="s">
        <v>633</v>
      </c>
      <c r="D72" s="2">
        <v>0</v>
      </c>
      <c r="E72" s="2">
        <v>805950</v>
      </c>
      <c r="F72" s="2">
        <v>805950</v>
      </c>
      <c r="G72" s="2">
        <v>0</v>
      </c>
      <c r="H72" s="34" t="str">
        <f t="shared" si="2"/>
        <v>국내외상매출금</v>
      </c>
      <c r="I72" s="34" t="str">
        <f>VLOOKUP(C72,할인점점포등록!B:I,8,0)</f>
        <v>미소팜</v>
      </c>
    </row>
    <row r="73" spans="1:9" x14ac:dyDescent="0.3">
      <c r="A73">
        <v>1111301</v>
      </c>
      <c r="B73" t="s">
        <v>14</v>
      </c>
      <c r="C73" t="s">
        <v>748</v>
      </c>
      <c r="D73" s="2">
        <v>0</v>
      </c>
      <c r="E73" s="2">
        <v>0</v>
      </c>
      <c r="F73" s="2">
        <v>0</v>
      </c>
      <c r="G73" s="2">
        <v>0</v>
      </c>
      <c r="H73" s="34" t="str">
        <f t="shared" si="2"/>
        <v>국내외상매출금</v>
      </c>
      <c r="I73" s="34" t="str">
        <f>VLOOKUP(C73,할인점점포등록!B:I,8,0)</f>
        <v>바다약국</v>
      </c>
    </row>
    <row r="74" spans="1:9" x14ac:dyDescent="0.3">
      <c r="A74">
        <v>1111301</v>
      </c>
      <c r="B74" t="s">
        <v>14</v>
      </c>
      <c r="C74" t="s">
        <v>773</v>
      </c>
      <c r="D74" s="2">
        <v>45744</v>
      </c>
      <c r="E74" s="2">
        <v>0</v>
      </c>
      <c r="F74" s="2">
        <v>45744</v>
      </c>
      <c r="G74" s="2">
        <v>0</v>
      </c>
      <c r="H74" s="34" t="str">
        <f t="shared" si="2"/>
        <v>국내외상매출금</v>
      </c>
      <c r="I74" s="34" t="str">
        <f>VLOOKUP(C74,할인점점포등록!B:I,8,0)</f>
        <v>바른길약국</v>
      </c>
    </row>
    <row r="75" spans="1:9" x14ac:dyDescent="0.3">
      <c r="A75">
        <v>1111301</v>
      </c>
      <c r="B75" t="s">
        <v>14</v>
      </c>
      <c r="C75" t="s">
        <v>601</v>
      </c>
      <c r="D75" s="2">
        <v>-5282252</v>
      </c>
      <c r="E75" s="2">
        <v>0</v>
      </c>
      <c r="F75" s="2">
        <v>-5282252</v>
      </c>
      <c r="G75" s="2">
        <v>0</v>
      </c>
      <c r="H75" s="34" t="str">
        <f t="shared" si="2"/>
        <v>국내외상매출금</v>
      </c>
      <c r="I75" s="34" t="str">
        <f>VLOOKUP(C75,할인점점포등록!B:I,8,0)</f>
        <v>백광의약품</v>
      </c>
    </row>
    <row r="76" spans="1:9" x14ac:dyDescent="0.3">
      <c r="A76">
        <v>1111301</v>
      </c>
      <c r="B76" t="s">
        <v>14</v>
      </c>
      <c r="C76" t="s">
        <v>292</v>
      </c>
      <c r="D76" s="2">
        <v>12523400</v>
      </c>
      <c r="E76" s="2">
        <v>9457200</v>
      </c>
      <c r="F76" s="2">
        <v>12523410</v>
      </c>
      <c r="G76" s="2">
        <v>9457190</v>
      </c>
      <c r="H76" s="34" t="str">
        <f t="shared" si="2"/>
        <v>국내외상매출금</v>
      </c>
      <c r="I76" s="34" t="str">
        <f>VLOOKUP(C76,할인점점포등록!B:I,8,0)</f>
        <v>백제약품광주</v>
      </c>
    </row>
    <row r="77" spans="1:9" x14ac:dyDescent="0.3">
      <c r="A77">
        <v>1111301</v>
      </c>
      <c r="B77" t="s">
        <v>14</v>
      </c>
      <c r="C77" t="s">
        <v>407</v>
      </c>
      <c r="D77" s="2">
        <v>7292546</v>
      </c>
      <c r="E77" s="2">
        <v>4758048</v>
      </c>
      <c r="F77" s="2">
        <v>7292550</v>
      </c>
      <c r="G77" s="2">
        <v>4758044</v>
      </c>
      <c r="H77" s="34" t="str">
        <f t="shared" si="2"/>
        <v>국내외상매출금</v>
      </c>
      <c r="I77" s="34" t="str">
        <f>VLOOKUP(C77,할인점점포등록!B:I,8,0)</f>
        <v>백제약품대전지점</v>
      </c>
    </row>
    <row r="78" spans="1:9" x14ac:dyDescent="0.3">
      <c r="A78">
        <v>1111301</v>
      </c>
      <c r="B78" t="s">
        <v>14</v>
      </c>
      <c r="C78" t="s">
        <v>766</v>
      </c>
      <c r="D78" s="2">
        <v>-12100</v>
      </c>
      <c r="E78" s="2">
        <v>0</v>
      </c>
      <c r="F78" s="2">
        <v>-12100</v>
      </c>
      <c r="G78" s="2">
        <v>0</v>
      </c>
      <c r="H78" s="34" t="str">
        <f t="shared" si="2"/>
        <v>국내외상매출금</v>
      </c>
      <c r="I78" s="34" t="str">
        <f>VLOOKUP(C78,할인점점포등록!B:I,8,0)</f>
        <v>백제약품대전지점</v>
      </c>
    </row>
    <row r="79" spans="1:9" x14ac:dyDescent="0.3">
      <c r="A79">
        <v>1111301</v>
      </c>
      <c r="B79" t="s">
        <v>14</v>
      </c>
      <c r="C79" t="s">
        <v>363</v>
      </c>
      <c r="D79" s="2">
        <v>22871958</v>
      </c>
      <c r="E79" s="2">
        <v>29061792</v>
      </c>
      <c r="F79" s="2">
        <v>20653400</v>
      </c>
      <c r="G79" s="2">
        <v>31280350</v>
      </c>
      <c r="H79" s="34" t="str">
        <f t="shared" si="2"/>
        <v>국내외상매출금</v>
      </c>
      <c r="I79" s="34" t="str">
        <f>VLOOKUP(C79,할인점점포등록!B:I,8,0)</f>
        <v>백제약품영남본부</v>
      </c>
    </row>
    <row r="80" spans="1:9" x14ac:dyDescent="0.3">
      <c r="A80">
        <v>1111301</v>
      </c>
      <c r="B80" t="s">
        <v>14</v>
      </c>
      <c r="C80" t="s">
        <v>721</v>
      </c>
      <c r="D80" s="2">
        <v>-653400</v>
      </c>
      <c r="E80" s="2">
        <v>0</v>
      </c>
      <c r="F80" s="2">
        <v>-653400</v>
      </c>
      <c r="G80" s="2">
        <v>0</v>
      </c>
      <c r="H80" s="34" t="str">
        <f t="shared" si="2"/>
        <v>국내외상매출금</v>
      </c>
      <c r="I80" s="34" t="str">
        <f>VLOOKUP(C80,할인점점포등록!B:I,8,0)</f>
        <v>백제약품영남본부</v>
      </c>
    </row>
    <row r="81" spans="1:9" x14ac:dyDescent="0.3">
      <c r="A81">
        <v>1111301</v>
      </c>
      <c r="B81" t="s">
        <v>14</v>
      </c>
      <c r="C81" t="s">
        <v>467</v>
      </c>
      <c r="D81" s="2">
        <v>102062687</v>
      </c>
      <c r="E81" s="2">
        <v>125065521</v>
      </c>
      <c r="F81" s="2">
        <v>101422940</v>
      </c>
      <c r="G81" s="2">
        <v>125705268</v>
      </c>
      <c r="H81" s="34" t="str">
        <f t="shared" si="2"/>
        <v>국내외상매출금</v>
      </c>
      <c r="I81" s="34" t="str">
        <f>VLOOKUP(C81,할인점점포등록!B:I,8,0)</f>
        <v>백제약품영등포지점</v>
      </c>
    </row>
    <row r="82" spans="1:9" x14ac:dyDescent="0.3">
      <c r="A82">
        <v>1111301</v>
      </c>
      <c r="B82" t="s">
        <v>14</v>
      </c>
      <c r="C82" t="s">
        <v>729</v>
      </c>
      <c r="D82" s="2">
        <v>-10422940</v>
      </c>
      <c r="E82" s="2">
        <v>0</v>
      </c>
      <c r="F82" s="2">
        <v>-10422940</v>
      </c>
      <c r="G82" s="2">
        <v>0</v>
      </c>
      <c r="H82" s="34" t="str">
        <f t="shared" si="2"/>
        <v>국내외상매출금</v>
      </c>
      <c r="I82" s="34" t="str">
        <f>VLOOKUP(C82,할인점점포등록!B:I,8,0)</f>
        <v>백제약품영등포지점</v>
      </c>
    </row>
    <row r="83" spans="1:9" x14ac:dyDescent="0.3">
      <c r="A83">
        <v>1111301</v>
      </c>
      <c r="B83" t="s">
        <v>14</v>
      </c>
      <c r="C83" t="s">
        <v>247</v>
      </c>
      <c r="D83" s="2">
        <v>16727924</v>
      </c>
      <c r="E83" s="2">
        <v>12877830</v>
      </c>
      <c r="F83" s="2">
        <v>16730000</v>
      </c>
      <c r="G83" s="2">
        <v>12875754</v>
      </c>
      <c r="H83" s="34" t="str">
        <f t="shared" si="2"/>
        <v>국내외상매출금</v>
      </c>
      <c r="I83" s="34" t="str">
        <f>VLOOKUP(C83,할인점점포등록!B:I,8,0)</f>
        <v>백제약품전주지점</v>
      </c>
    </row>
    <row r="84" spans="1:9" x14ac:dyDescent="0.3">
      <c r="A84">
        <v>1111301</v>
      </c>
      <c r="B84" t="s">
        <v>14</v>
      </c>
      <c r="C84" t="s">
        <v>749</v>
      </c>
      <c r="D84" s="2">
        <v>0</v>
      </c>
      <c r="E84" s="2">
        <v>0</v>
      </c>
      <c r="F84" s="2">
        <v>0</v>
      </c>
      <c r="G84" s="2">
        <v>0</v>
      </c>
      <c r="H84" s="34" t="str">
        <f t="shared" si="2"/>
        <v>국내외상매출금</v>
      </c>
      <c r="I84" s="34" t="str">
        <f>VLOOKUP(C84,할인점점포등록!B:I,8,0)</f>
        <v>베리언스</v>
      </c>
    </row>
    <row r="85" spans="1:9" x14ac:dyDescent="0.3">
      <c r="A85">
        <v>1111301</v>
      </c>
      <c r="B85" t="s">
        <v>14</v>
      </c>
      <c r="C85" t="s">
        <v>683</v>
      </c>
      <c r="D85" s="2">
        <v>476278</v>
      </c>
      <c r="E85" s="2">
        <v>1026000</v>
      </c>
      <c r="F85" s="2">
        <v>476280</v>
      </c>
      <c r="G85" s="2">
        <v>1025998</v>
      </c>
      <c r="H85" s="34" t="str">
        <f t="shared" si="2"/>
        <v>국내외상매출금</v>
      </c>
      <c r="I85" s="34" t="str">
        <f>VLOOKUP(C85,할인점점포등록!B:I,8,0)</f>
        <v>베스트팜</v>
      </c>
    </row>
    <row r="86" spans="1:9" x14ac:dyDescent="0.3">
      <c r="A86">
        <v>1111301</v>
      </c>
      <c r="B86" t="s">
        <v>14</v>
      </c>
      <c r="C86" t="s">
        <v>722</v>
      </c>
      <c r="D86" s="2">
        <v>-1808980</v>
      </c>
      <c r="E86" s="2">
        <v>0</v>
      </c>
      <c r="F86" s="2">
        <v>-1808980</v>
      </c>
      <c r="G86" s="2">
        <v>0</v>
      </c>
      <c r="H86" s="34" t="str">
        <f t="shared" si="2"/>
        <v>국내외상매출금</v>
      </c>
      <c r="I86" s="34" t="str">
        <f>VLOOKUP(C86,할인점점포등록!B:I,8,0)</f>
        <v>보덕메디팜</v>
      </c>
    </row>
    <row r="87" spans="1:9" x14ac:dyDescent="0.3">
      <c r="A87">
        <v>1111301</v>
      </c>
      <c r="B87" t="s">
        <v>14</v>
      </c>
      <c r="C87" t="s">
        <v>499</v>
      </c>
      <c r="D87" s="2">
        <v>2754000</v>
      </c>
      <c r="E87" s="2">
        <v>5508000</v>
      </c>
      <c r="F87" s="2">
        <v>2754000</v>
      </c>
      <c r="G87" s="2">
        <v>5508000</v>
      </c>
      <c r="H87" s="34" t="str">
        <f t="shared" si="2"/>
        <v>국내외상매출금</v>
      </c>
      <c r="I87" s="34" t="str">
        <f>VLOOKUP(C87,할인점점포등록!B:I,8,0)</f>
        <v>보령약품</v>
      </c>
    </row>
    <row r="88" spans="1:9" x14ac:dyDescent="0.3">
      <c r="A88">
        <v>1111301</v>
      </c>
      <c r="B88" t="s">
        <v>14</v>
      </c>
      <c r="C88" t="s">
        <v>449</v>
      </c>
      <c r="D88" s="2">
        <v>100995902</v>
      </c>
      <c r="E88" s="2">
        <v>98279044</v>
      </c>
      <c r="F88" s="2">
        <v>100995946</v>
      </c>
      <c r="G88" s="2">
        <v>98279000</v>
      </c>
      <c r="H88" s="34" t="str">
        <f t="shared" si="2"/>
        <v>국내외상매출금</v>
      </c>
      <c r="I88" s="34" t="str">
        <f>VLOOKUP(C88,할인점점포등록!B:I,8,0)</f>
        <v>복산나이스</v>
      </c>
    </row>
    <row r="89" spans="1:9" x14ac:dyDescent="0.3">
      <c r="A89">
        <v>1111301</v>
      </c>
      <c r="B89" t="s">
        <v>14</v>
      </c>
      <c r="C89" t="s">
        <v>728</v>
      </c>
      <c r="D89" s="2">
        <v>-1714300</v>
      </c>
      <c r="E89" s="2">
        <v>0</v>
      </c>
      <c r="F89" s="2">
        <v>-1714300</v>
      </c>
      <c r="G89" s="2">
        <v>0</v>
      </c>
      <c r="H89" s="34" t="str">
        <f t="shared" si="2"/>
        <v>국내외상매출금</v>
      </c>
      <c r="I89" s="34" t="str">
        <f>VLOOKUP(C89,할인점점포등록!B:I,8,0)</f>
        <v>복산나이스</v>
      </c>
    </row>
    <row r="90" spans="1:9" x14ac:dyDescent="0.3">
      <c r="A90">
        <v>1111301</v>
      </c>
      <c r="B90" t="s">
        <v>14</v>
      </c>
      <c r="C90" t="s">
        <v>663</v>
      </c>
      <c r="D90" s="2">
        <v>0</v>
      </c>
      <c r="E90" s="2">
        <v>0</v>
      </c>
      <c r="F90" s="2">
        <v>0</v>
      </c>
      <c r="G90" s="2">
        <v>0</v>
      </c>
      <c r="H90" s="34" t="str">
        <f t="shared" si="2"/>
        <v>국내외상매출금</v>
      </c>
      <c r="I90" s="34" t="str">
        <f>VLOOKUP(C90,할인점점포등록!B:I,8,0)</f>
        <v>부림약품</v>
      </c>
    </row>
    <row r="91" spans="1:9" x14ac:dyDescent="0.3">
      <c r="A91">
        <v>1111301</v>
      </c>
      <c r="B91" t="s">
        <v>14</v>
      </c>
      <c r="C91" t="s">
        <v>628</v>
      </c>
      <c r="D91" s="2">
        <v>202230</v>
      </c>
      <c r="E91" s="2">
        <v>100980</v>
      </c>
      <c r="F91" s="2">
        <v>202230</v>
      </c>
      <c r="G91" s="2">
        <v>100980</v>
      </c>
      <c r="H91" s="34" t="str">
        <f t="shared" si="2"/>
        <v>국내외상매출금</v>
      </c>
      <c r="I91" s="34" t="str">
        <f>VLOOKUP(C91,할인점점포등록!B:I,8,0)</f>
        <v>북원약품</v>
      </c>
    </row>
    <row r="92" spans="1:9" x14ac:dyDescent="0.3">
      <c r="A92">
        <v>1111301</v>
      </c>
      <c r="B92" t="s">
        <v>14</v>
      </c>
      <c r="C92" t="s">
        <v>707</v>
      </c>
      <c r="D92" s="2">
        <v>-145130</v>
      </c>
      <c r="E92" s="2">
        <v>0</v>
      </c>
      <c r="F92" s="2">
        <v>-145130</v>
      </c>
      <c r="G92" s="2">
        <v>0</v>
      </c>
      <c r="H92" s="34" t="str">
        <f t="shared" si="2"/>
        <v>국내외상매출금</v>
      </c>
      <c r="I92" s="34" t="str">
        <f>VLOOKUP(C92,할인점점포등록!B:I,8,0)</f>
        <v>비에스팜코리아(거래종료)</v>
      </c>
    </row>
    <row r="93" spans="1:9" x14ac:dyDescent="0.3">
      <c r="A93">
        <v>1111301</v>
      </c>
      <c r="B93" t="s">
        <v>14</v>
      </c>
      <c r="C93" t="s">
        <v>532</v>
      </c>
      <c r="D93" s="2">
        <v>390319696</v>
      </c>
      <c r="E93" s="2">
        <v>260254744</v>
      </c>
      <c r="F93" s="2">
        <v>204452351</v>
      </c>
      <c r="G93" s="2">
        <v>446122089</v>
      </c>
      <c r="H93" s="34" t="str">
        <f t="shared" si="2"/>
        <v>국내외상매출금</v>
      </c>
      <c r="I93" s="34" t="str">
        <f>VLOOKUP(C93,할인점점포등록!B:I,8,0)</f>
        <v>삼아제약</v>
      </c>
    </row>
    <row r="94" spans="1:9" x14ac:dyDescent="0.3">
      <c r="A94">
        <v>1111301</v>
      </c>
      <c r="B94" t="s">
        <v>14</v>
      </c>
      <c r="C94" t="s">
        <v>429</v>
      </c>
      <c r="D94" s="2">
        <v>3833298</v>
      </c>
      <c r="E94" s="2">
        <v>3834495</v>
      </c>
      <c r="F94" s="2">
        <v>3833298</v>
      </c>
      <c r="G94" s="2">
        <v>3834495</v>
      </c>
      <c r="H94" s="34" t="str">
        <f t="shared" si="2"/>
        <v>국내외상매출금</v>
      </c>
      <c r="I94" s="34" t="str">
        <f>VLOOKUP(C94,할인점점포등록!B:I,8,0)</f>
        <v>삼원약품</v>
      </c>
    </row>
    <row r="95" spans="1:9" x14ac:dyDescent="0.3">
      <c r="A95">
        <v>1111301</v>
      </c>
      <c r="B95" t="s">
        <v>14</v>
      </c>
      <c r="C95" t="s">
        <v>661</v>
      </c>
      <c r="D95" s="2">
        <v>0</v>
      </c>
      <c r="E95" s="2">
        <v>2520000</v>
      </c>
      <c r="F95" s="2">
        <v>2520000</v>
      </c>
      <c r="G95" s="2">
        <v>0</v>
      </c>
      <c r="H95" s="34" t="str">
        <f t="shared" si="2"/>
        <v>국내외상매출금</v>
      </c>
      <c r="I95" s="34" t="str">
        <f>VLOOKUP(C95,할인점점포등록!B:I,8,0)</f>
        <v>서연팜</v>
      </c>
    </row>
    <row r="96" spans="1:9" x14ac:dyDescent="0.3">
      <c r="A96">
        <v>1111301</v>
      </c>
      <c r="B96" t="s">
        <v>14</v>
      </c>
      <c r="C96" t="s">
        <v>654</v>
      </c>
      <c r="D96" s="2">
        <v>0</v>
      </c>
      <c r="E96" s="2">
        <v>0</v>
      </c>
      <c r="F96" s="2">
        <v>0</v>
      </c>
      <c r="G96" s="2">
        <v>0</v>
      </c>
      <c r="H96" s="34" t="str">
        <f t="shared" si="2"/>
        <v>국내외상매출금</v>
      </c>
      <c r="I96" s="34" t="str">
        <f>VLOOKUP(C96,할인점점포등록!B:I,8,0)</f>
        <v>서울유니온약품</v>
      </c>
    </row>
    <row r="97" spans="1:9" x14ac:dyDescent="0.3">
      <c r="A97">
        <v>1111301</v>
      </c>
      <c r="B97" t="s">
        <v>14</v>
      </c>
      <c r="C97" t="s">
        <v>697</v>
      </c>
      <c r="D97" s="2">
        <v>0</v>
      </c>
      <c r="E97" s="2">
        <v>332100</v>
      </c>
      <c r="F97" s="2">
        <v>0</v>
      </c>
      <c r="G97" s="2">
        <v>332100</v>
      </c>
      <c r="H97" s="34" t="str">
        <f t="shared" si="2"/>
        <v>국내외상매출금</v>
      </c>
      <c r="I97" s="34" t="str">
        <f>VLOOKUP(C97,할인점점포등록!B:I,8,0)</f>
        <v>서흥메디</v>
      </c>
    </row>
    <row r="98" spans="1:9" x14ac:dyDescent="0.3">
      <c r="A98">
        <v>1111301</v>
      </c>
      <c r="B98" t="s">
        <v>14</v>
      </c>
      <c r="C98" t="s">
        <v>660</v>
      </c>
      <c r="D98" s="2">
        <v>-152492</v>
      </c>
      <c r="E98" s="2">
        <v>1666800</v>
      </c>
      <c r="F98" s="2">
        <v>0</v>
      </c>
      <c r="G98" s="2">
        <v>1514308</v>
      </c>
      <c r="H98" s="34" t="str">
        <f t="shared" si="2"/>
        <v>국내외상매출금</v>
      </c>
      <c r="I98" s="34" t="str">
        <f>VLOOKUP(C98,할인점점포등록!B:I,8,0)</f>
        <v>세광팜</v>
      </c>
    </row>
    <row r="99" spans="1:9" x14ac:dyDescent="0.3">
      <c r="A99">
        <v>1111301</v>
      </c>
      <c r="B99" t="s">
        <v>14</v>
      </c>
      <c r="C99" t="s">
        <v>503</v>
      </c>
      <c r="D99" s="2">
        <v>2816856</v>
      </c>
      <c r="E99" s="2">
        <v>11369712</v>
      </c>
      <c r="F99" s="2">
        <v>2816856</v>
      </c>
      <c r="G99" s="2">
        <v>11369712</v>
      </c>
      <c r="H99" s="34" t="str">
        <f t="shared" si="2"/>
        <v>국내외상매출금</v>
      </c>
      <c r="I99" s="34" t="str">
        <f>VLOOKUP(C99,할인점점포등록!B:I,8,0)</f>
        <v>세인약품(경기)</v>
      </c>
    </row>
    <row r="100" spans="1:9" x14ac:dyDescent="0.3">
      <c r="A100">
        <v>1111301</v>
      </c>
      <c r="B100" t="s">
        <v>14</v>
      </c>
      <c r="C100" t="s">
        <v>529</v>
      </c>
      <c r="D100" s="2">
        <v>1908896</v>
      </c>
      <c r="E100" s="2">
        <v>5555954</v>
      </c>
      <c r="F100" s="2">
        <v>1908900</v>
      </c>
      <c r="G100" s="2">
        <v>5555950</v>
      </c>
      <c r="H100" s="34" t="str">
        <f t="shared" si="2"/>
        <v>국내외상매출금</v>
      </c>
      <c r="I100" s="34" t="str">
        <f>VLOOKUP(C100,할인점점포등록!B:I,8,0)</f>
        <v>세인약품(광주)</v>
      </c>
    </row>
    <row r="101" spans="1:9" x14ac:dyDescent="0.3">
      <c r="A101">
        <v>1111301</v>
      </c>
      <c r="B101" t="s">
        <v>14</v>
      </c>
      <c r="C101" t="s">
        <v>409</v>
      </c>
      <c r="D101" s="2">
        <v>11692597</v>
      </c>
      <c r="E101" s="2">
        <v>19420720</v>
      </c>
      <c r="F101" s="2">
        <v>11692597</v>
      </c>
      <c r="G101" s="2">
        <v>19420720</v>
      </c>
      <c r="H101" s="34" t="str">
        <f t="shared" si="2"/>
        <v>국내외상매출금</v>
      </c>
      <c r="I101" s="34" t="str">
        <f>VLOOKUP(C101,할인점점포등록!B:I,8,0)</f>
        <v>세화약품(부산)</v>
      </c>
    </row>
    <row r="102" spans="1:9" x14ac:dyDescent="0.3">
      <c r="A102">
        <v>1111301</v>
      </c>
      <c r="B102" t="s">
        <v>14</v>
      </c>
      <c r="C102" t="s">
        <v>517</v>
      </c>
      <c r="D102" s="2">
        <v>5144364</v>
      </c>
      <c r="E102" s="2">
        <v>4277918</v>
      </c>
      <c r="F102" s="2">
        <v>5144364</v>
      </c>
      <c r="G102" s="2">
        <v>4277918</v>
      </c>
      <c r="H102" s="34" t="str">
        <f t="shared" si="2"/>
        <v>국내외상매출금</v>
      </c>
      <c r="I102" s="34" t="str">
        <f>VLOOKUP(C102,할인점점포등록!B:I,8,0)</f>
        <v>세화약품(전주)</v>
      </c>
    </row>
    <row r="103" spans="1:9" x14ac:dyDescent="0.3">
      <c r="A103">
        <v>1111301</v>
      </c>
      <c r="B103" t="s">
        <v>14</v>
      </c>
      <c r="C103" t="s">
        <v>572</v>
      </c>
      <c r="D103" s="2">
        <v>226800</v>
      </c>
      <c r="E103" s="2">
        <v>-222800</v>
      </c>
      <c r="F103" s="2">
        <v>4000</v>
      </c>
      <c r="G103" s="2">
        <v>0</v>
      </c>
      <c r="H103" s="34" t="str">
        <f t="shared" si="2"/>
        <v>국내외상매출금</v>
      </c>
      <c r="I103" s="34" t="str">
        <f>VLOOKUP(C103,할인점점포등록!B:I,8,0)</f>
        <v>센텀메디팜</v>
      </c>
    </row>
    <row r="104" spans="1:9" x14ac:dyDescent="0.3">
      <c r="A104">
        <v>1111301</v>
      </c>
      <c r="B104" t="s">
        <v>14</v>
      </c>
      <c r="C104" t="s">
        <v>678</v>
      </c>
      <c r="D104" s="2">
        <v>-629300</v>
      </c>
      <c r="E104" s="2">
        <v>0</v>
      </c>
      <c r="F104" s="2">
        <v>-629300</v>
      </c>
      <c r="G104" s="2">
        <v>0</v>
      </c>
      <c r="H104" s="34" t="str">
        <f t="shared" si="2"/>
        <v>국내외상매출금</v>
      </c>
      <c r="I104" s="34" t="str">
        <f>VLOOKUP(C104,할인점점포등록!B:I,8,0)</f>
        <v>소다미(주)</v>
      </c>
    </row>
    <row r="105" spans="1:9" x14ac:dyDescent="0.3">
      <c r="A105">
        <v>1111301</v>
      </c>
      <c r="B105" t="s">
        <v>14</v>
      </c>
      <c r="C105" t="s">
        <v>440</v>
      </c>
      <c r="D105" s="2">
        <v>10197027</v>
      </c>
      <c r="E105" s="2">
        <v>21543591</v>
      </c>
      <c r="F105" s="2">
        <v>10197033</v>
      </c>
      <c r="G105" s="2">
        <v>21543585</v>
      </c>
      <c r="H105" s="34" t="str">
        <f t="shared" si="2"/>
        <v>국내외상매출금</v>
      </c>
      <c r="I105" s="34" t="str">
        <f>VLOOKUP(C105,할인점점포등록!B:I,8,0)</f>
        <v>수인약품</v>
      </c>
    </row>
    <row r="106" spans="1:9" x14ac:dyDescent="0.3">
      <c r="A106">
        <v>1111301</v>
      </c>
      <c r="B106" t="s">
        <v>14</v>
      </c>
      <c r="C106" t="s">
        <v>622</v>
      </c>
      <c r="D106" s="2">
        <v>-1755000</v>
      </c>
      <c r="E106" s="2">
        <v>0</v>
      </c>
      <c r="F106" s="2">
        <v>-1755000</v>
      </c>
      <c r="G106" s="2">
        <v>0</v>
      </c>
      <c r="H106" s="34" t="str">
        <f t="shared" si="2"/>
        <v>국내외상매출금</v>
      </c>
      <c r="I106" s="34" t="str">
        <f>VLOOKUP(C106,할인점점포등록!B:I,8,0)</f>
        <v>스타약품</v>
      </c>
    </row>
    <row r="107" spans="1:9" x14ac:dyDescent="0.3">
      <c r="A107">
        <v>1111301</v>
      </c>
      <c r="B107" t="s">
        <v>14</v>
      </c>
      <c r="C107" t="s">
        <v>554</v>
      </c>
      <c r="D107" s="2">
        <v>8490750</v>
      </c>
      <c r="E107" s="2">
        <v>8273448</v>
      </c>
      <c r="F107" s="2">
        <v>8490750</v>
      </c>
      <c r="G107" s="2">
        <v>8273448</v>
      </c>
      <c r="H107" s="34" t="str">
        <f t="shared" si="2"/>
        <v>국내외상매출금</v>
      </c>
      <c r="I107" s="34" t="str">
        <f>VLOOKUP(C107,할인점점포등록!B:I,8,0)</f>
        <v>신덕약품</v>
      </c>
    </row>
    <row r="108" spans="1:9" x14ac:dyDescent="0.3">
      <c r="A108">
        <v>1111301</v>
      </c>
      <c r="B108" t="s">
        <v>14</v>
      </c>
      <c r="C108" t="s">
        <v>720</v>
      </c>
      <c r="D108" s="2">
        <v>-940200</v>
      </c>
      <c r="E108" s="2">
        <v>0</v>
      </c>
      <c r="F108" s="2">
        <v>-940200</v>
      </c>
      <c r="G108" s="2">
        <v>0</v>
      </c>
      <c r="H108" s="34" t="str">
        <f t="shared" si="2"/>
        <v>국내외상매출금</v>
      </c>
      <c r="I108" s="34" t="str">
        <f>VLOOKUP(C108,할인점점포등록!B:I,8,0)</f>
        <v>신덕약품</v>
      </c>
    </row>
    <row r="109" spans="1:9" x14ac:dyDescent="0.3">
      <c r="A109">
        <v>1111301</v>
      </c>
      <c r="B109" t="s">
        <v>14</v>
      </c>
      <c r="C109" t="s">
        <v>542</v>
      </c>
      <c r="D109" s="2">
        <v>6219763</v>
      </c>
      <c r="E109" s="2">
        <v>6871358</v>
      </c>
      <c r="F109" s="2">
        <v>6219765</v>
      </c>
      <c r="G109" s="2">
        <v>6871356</v>
      </c>
      <c r="H109" s="34" t="str">
        <f t="shared" si="2"/>
        <v>국내외상매출금</v>
      </c>
      <c r="I109" s="34" t="str">
        <f>VLOOKUP(C109,할인점점포등록!B:I,8,0)</f>
        <v>신덕팜</v>
      </c>
    </row>
    <row r="110" spans="1:9" x14ac:dyDescent="0.3">
      <c r="A110">
        <v>1111301</v>
      </c>
      <c r="B110" t="s">
        <v>14</v>
      </c>
      <c r="C110" t="s">
        <v>726</v>
      </c>
      <c r="D110" s="2">
        <v>-599020</v>
      </c>
      <c r="E110" s="2">
        <v>0</v>
      </c>
      <c r="F110" s="2">
        <v>-599020</v>
      </c>
      <c r="G110" s="2">
        <v>0</v>
      </c>
      <c r="H110" s="34" t="str">
        <f t="shared" si="2"/>
        <v>국내외상매출금</v>
      </c>
      <c r="I110" s="34" t="str">
        <f>VLOOKUP(C110,할인점점포등록!B:I,8,0)</f>
        <v>신덕팜</v>
      </c>
    </row>
    <row r="111" spans="1:9" x14ac:dyDescent="0.3">
      <c r="A111">
        <v>1111301</v>
      </c>
      <c r="B111" t="s">
        <v>14</v>
      </c>
      <c r="C111" t="s">
        <v>656</v>
      </c>
      <c r="D111" s="2">
        <v>0</v>
      </c>
      <c r="E111" s="2">
        <v>0</v>
      </c>
      <c r="F111" s="2">
        <v>0</v>
      </c>
      <c r="G111" s="2">
        <v>0</v>
      </c>
      <c r="H111" s="34" t="str">
        <f t="shared" si="2"/>
        <v>국내외상매출금</v>
      </c>
      <c r="I111" s="34" t="str">
        <f>VLOOKUP(C111,할인점점포등록!B:I,8,0)</f>
        <v>신성약품(김포)</v>
      </c>
    </row>
    <row r="112" spans="1:9" x14ac:dyDescent="0.3">
      <c r="A112">
        <v>1111301</v>
      </c>
      <c r="B112" t="s">
        <v>14</v>
      </c>
      <c r="C112" t="s">
        <v>639</v>
      </c>
      <c r="D112" s="2">
        <v>1134000</v>
      </c>
      <c r="E112" s="2">
        <v>1134000</v>
      </c>
      <c r="F112" s="2">
        <v>1134000</v>
      </c>
      <c r="G112" s="2">
        <v>1134000</v>
      </c>
      <c r="H112" s="34" t="str">
        <f t="shared" si="2"/>
        <v>국내외상매출금</v>
      </c>
      <c r="I112" s="34" t="str">
        <f>VLOOKUP(C112,할인점점포등록!B:I,8,0)</f>
        <v>신성약품(전주)</v>
      </c>
    </row>
    <row r="113" spans="1:9" x14ac:dyDescent="0.3">
      <c r="A113">
        <v>1111301</v>
      </c>
      <c r="B113" t="s">
        <v>14</v>
      </c>
      <c r="C113" t="s">
        <v>688</v>
      </c>
      <c r="D113" s="2">
        <v>-10000</v>
      </c>
      <c r="E113" s="2">
        <v>0</v>
      </c>
      <c r="F113" s="2">
        <v>-10000</v>
      </c>
      <c r="G113" s="2">
        <v>0</v>
      </c>
      <c r="H113" s="34" t="str">
        <f t="shared" si="2"/>
        <v>국내외상매출금</v>
      </c>
      <c r="I113" s="34" t="str">
        <f>VLOOKUP(C113,할인점점포등록!B:I,8,0)</f>
        <v>씨드약품</v>
      </c>
    </row>
    <row r="114" spans="1:9" x14ac:dyDescent="0.3">
      <c r="A114">
        <v>1111301</v>
      </c>
      <c r="B114" t="s">
        <v>14</v>
      </c>
      <c r="C114" t="s">
        <v>1069</v>
      </c>
      <c r="D114" s="2">
        <v>0</v>
      </c>
      <c r="E114" s="2">
        <v>770000</v>
      </c>
      <c r="F114" s="2">
        <v>770000</v>
      </c>
      <c r="G114" s="2">
        <v>0</v>
      </c>
      <c r="H114" s="34" t="str">
        <f t="shared" si="2"/>
        <v>국내외상매출금</v>
      </c>
      <c r="I114" s="34" t="str">
        <f>VLOOKUP(C114,할인점점포등록!B:I,8,0)</f>
        <v>씨앤씨팜코어(의료기기)</v>
      </c>
    </row>
    <row r="115" spans="1:9" x14ac:dyDescent="0.3">
      <c r="A115">
        <v>1111301</v>
      </c>
      <c r="B115" t="s">
        <v>14</v>
      </c>
      <c r="C115" t="s">
        <v>584</v>
      </c>
      <c r="D115" s="2">
        <v>0</v>
      </c>
      <c r="E115" s="2">
        <v>0</v>
      </c>
      <c r="F115" s="2">
        <v>0</v>
      </c>
      <c r="G115" s="2">
        <v>0</v>
      </c>
      <c r="H115" s="34" t="str">
        <f t="shared" si="2"/>
        <v>국내외상매출금</v>
      </c>
      <c r="I115" s="34" t="str">
        <f>VLOOKUP(C115,할인점점포등록!B:I,8,0)</f>
        <v>씨티씨바이오</v>
      </c>
    </row>
    <row r="116" spans="1:9" x14ac:dyDescent="0.3">
      <c r="A116">
        <v>1111301</v>
      </c>
      <c r="B116" t="s">
        <v>14</v>
      </c>
      <c r="C116" t="s">
        <v>461</v>
      </c>
      <c r="D116" s="2">
        <v>3494786</v>
      </c>
      <c r="E116" s="2">
        <v>8880174</v>
      </c>
      <c r="F116" s="2">
        <v>3494786</v>
      </c>
      <c r="G116" s="2">
        <v>8880174</v>
      </c>
      <c r="H116" s="34" t="str">
        <f t="shared" si="2"/>
        <v>국내외상매출금</v>
      </c>
      <c r="I116" s="34" t="str">
        <f>VLOOKUP(C116,할인점점포등록!B:I,8,0)</f>
        <v>아이팜코리아</v>
      </c>
    </row>
    <row r="117" spans="1:9" x14ac:dyDescent="0.3">
      <c r="A117">
        <v>1111301</v>
      </c>
      <c r="B117" t="s">
        <v>14</v>
      </c>
      <c r="C117" t="s">
        <v>744</v>
      </c>
      <c r="D117" s="2">
        <v>-428000</v>
      </c>
      <c r="E117" s="2">
        <v>0</v>
      </c>
      <c r="F117" s="2">
        <v>-428000</v>
      </c>
      <c r="G117" s="2">
        <v>0</v>
      </c>
      <c r="H117" s="34" t="str">
        <f t="shared" si="2"/>
        <v>국내외상매출금</v>
      </c>
      <c r="I117" s="34" t="str">
        <f>VLOOKUP(C117,할인점점포등록!B:I,8,0)</f>
        <v>아이팜코리아</v>
      </c>
    </row>
    <row r="118" spans="1:9" x14ac:dyDescent="0.3">
      <c r="A118">
        <v>1111301</v>
      </c>
      <c r="B118" t="s">
        <v>14</v>
      </c>
      <c r="C118" t="s">
        <v>702</v>
      </c>
      <c r="D118" s="2">
        <v>25582920</v>
      </c>
      <c r="E118" s="2">
        <v>0</v>
      </c>
      <c r="F118" s="2">
        <v>25582920</v>
      </c>
      <c r="G118" s="2">
        <v>0</v>
      </c>
      <c r="H118" s="34" t="str">
        <f t="shared" si="2"/>
        <v>국내외상매출금</v>
      </c>
      <c r="I118" s="34" t="str">
        <f>VLOOKUP(C118,할인점점포등록!B:I,8,0)</f>
        <v>아주약품</v>
      </c>
    </row>
    <row r="119" spans="1:9" x14ac:dyDescent="0.3">
      <c r="A119">
        <v>1111301</v>
      </c>
      <c r="B119" t="s">
        <v>14</v>
      </c>
      <c r="C119" t="s">
        <v>490</v>
      </c>
      <c r="D119" s="2">
        <v>1853550</v>
      </c>
      <c r="E119" s="2">
        <v>5130000</v>
      </c>
      <c r="F119" s="2">
        <v>1853550</v>
      </c>
      <c r="G119" s="2">
        <v>5130000</v>
      </c>
      <c r="H119" s="34" t="str">
        <f t="shared" si="2"/>
        <v>국내외상매출금</v>
      </c>
      <c r="I119" s="34" t="str">
        <f>VLOOKUP(C119,할인점점포등록!B:I,8,0)</f>
        <v>안심팜</v>
      </c>
    </row>
    <row r="120" spans="1:9" x14ac:dyDescent="0.3">
      <c r="A120">
        <v>1111301</v>
      </c>
      <c r="B120" t="s">
        <v>14</v>
      </c>
      <c r="C120" t="s">
        <v>669</v>
      </c>
      <c r="D120" s="2">
        <v>0</v>
      </c>
      <c r="E120" s="2">
        <v>0</v>
      </c>
      <c r="F120" s="2">
        <v>0</v>
      </c>
      <c r="G120" s="2">
        <v>0</v>
      </c>
      <c r="H120" s="34" t="str">
        <f t="shared" si="2"/>
        <v>국내외상매출금</v>
      </c>
      <c r="I120" s="34" t="str">
        <f>VLOOKUP(C120,할인점점포등록!B:I,8,0)</f>
        <v>알파코리아</v>
      </c>
    </row>
    <row r="121" spans="1:9" x14ac:dyDescent="0.3">
      <c r="A121">
        <v>1111301</v>
      </c>
      <c r="B121" t="s">
        <v>14</v>
      </c>
      <c r="C121" t="s">
        <v>460</v>
      </c>
      <c r="D121" s="2">
        <v>0</v>
      </c>
      <c r="E121" s="2">
        <v>5339700</v>
      </c>
      <c r="F121" s="2">
        <v>5339700</v>
      </c>
      <c r="G121" s="2">
        <v>0</v>
      </c>
      <c r="H121" s="34" t="str">
        <f t="shared" si="2"/>
        <v>국내외상매출금</v>
      </c>
      <c r="I121" s="34" t="str">
        <f>VLOOKUP(C121,할인점점포등록!B:I,8,0)</f>
        <v>앤플러스팜</v>
      </c>
    </row>
    <row r="122" spans="1:9" x14ac:dyDescent="0.3">
      <c r="A122">
        <v>1111301</v>
      </c>
      <c r="B122" t="s">
        <v>14</v>
      </c>
      <c r="C122" t="s">
        <v>519</v>
      </c>
      <c r="D122" s="2">
        <v>0</v>
      </c>
      <c r="E122" s="2">
        <v>324000</v>
      </c>
      <c r="F122" s="2">
        <v>324000</v>
      </c>
      <c r="G122" s="2">
        <v>0</v>
      </c>
      <c r="H122" s="34" t="str">
        <f t="shared" si="2"/>
        <v>국내외상매출금</v>
      </c>
      <c r="I122" s="34" t="str">
        <f>VLOOKUP(C122,할인점점포등록!B:I,8,0)</f>
        <v>에버에코</v>
      </c>
    </row>
    <row r="123" spans="1:9" x14ac:dyDescent="0.3">
      <c r="A123">
        <v>1111301</v>
      </c>
      <c r="B123" t="s">
        <v>14</v>
      </c>
      <c r="C123" t="s">
        <v>620</v>
      </c>
      <c r="D123" s="2">
        <v>1668600</v>
      </c>
      <c r="E123" s="2">
        <v>1293300</v>
      </c>
      <c r="F123" s="2">
        <v>1668600</v>
      </c>
      <c r="G123" s="2">
        <v>1293300</v>
      </c>
      <c r="H123" s="34" t="str">
        <f t="shared" si="2"/>
        <v>국내외상매출금</v>
      </c>
      <c r="I123" s="34" t="str">
        <f>VLOOKUP(C123,할인점점포등록!B:I,8,0)</f>
        <v>에스디파마</v>
      </c>
    </row>
    <row r="124" spans="1:9" x14ac:dyDescent="0.3">
      <c r="A124">
        <v>1111301</v>
      </c>
      <c r="B124" t="s">
        <v>14</v>
      </c>
      <c r="C124" t="s">
        <v>287</v>
      </c>
      <c r="D124" s="2">
        <v>2246670</v>
      </c>
      <c r="E124" s="2">
        <v>13377090</v>
      </c>
      <c r="F124" s="2">
        <v>2246674</v>
      </c>
      <c r="G124" s="2">
        <v>13377086</v>
      </c>
      <c r="H124" s="34" t="str">
        <f t="shared" si="2"/>
        <v>국내외상매출금</v>
      </c>
      <c r="I124" s="34" t="str">
        <f>VLOOKUP(C124,할인점점포등록!B:I,8,0)</f>
        <v>에스바이오</v>
      </c>
    </row>
    <row r="125" spans="1:9" x14ac:dyDescent="0.3">
      <c r="A125">
        <v>1111301</v>
      </c>
      <c r="B125" t="s">
        <v>14</v>
      </c>
      <c r="C125" t="s">
        <v>562</v>
      </c>
      <c r="D125" s="2">
        <v>1960200</v>
      </c>
      <c r="E125" s="2">
        <v>3149280</v>
      </c>
      <c r="F125" s="2">
        <v>1960200</v>
      </c>
      <c r="G125" s="2">
        <v>3149280</v>
      </c>
      <c r="H125" s="34" t="str">
        <f t="shared" si="2"/>
        <v>국내외상매출금</v>
      </c>
      <c r="I125" s="34" t="str">
        <f>VLOOKUP(C125,할인점점포등록!B:I,8,0)</f>
        <v>에스제이피</v>
      </c>
    </row>
    <row r="126" spans="1:9" x14ac:dyDescent="0.3">
      <c r="A126">
        <v>1111301</v>
      </c>
      <c r="B126" t="s">
        <v>14</v>
      </c>
      <c r="C126" t="s">
        <v>616</v>
      </c>
      <c r="D126" s="2">
        <v>16889817</v>
      </c>
      <c r="E126" s="2">
        <v>14108850</v>
      </c>
      <c r="F126" s="2">
        <v>29277417</v>
      </c>
      <c r="G126" s="2">
        <v>1721250</v>
      </c>
      <c r="H126" s="34" t="str">
        <f t="shared" si="2"/>
        <v>국내외상매출금</v>
      </c>
      <c r="I126" s="34" t="str">
        <f>VLOOKUP(C126,할인점점포등록!B:I,8,0)</f>
        <v>에스지메디언스</v>
      </c>
    </row>
    <row r="127" spans="1:9" x14ac:dyDescent="0.3">
      <c r="A127">
        <v>1111301</v>
      </c>
      <c r="B127" t="s">
        <v>14</v>
      </c>
      <c r="C127" t="s">
        <v>437</v>
      </c>
      <c r="D127" s="2">
        <v>1043280</v>
      </c>
      <c r="E127" s="2">
        <v>4919400</v>
      </c>
      <c r="F127" s="2">
        <v>1043280</v>
      </c>
      <c r="G127" s="2">
        <v>4919400</v>
      </c>
      <c r="H127" s="34" t="str">
        <f t="shared" si="2"/>
        <v>국내외상매출금</v>
      </c>
      <c r="I127" s="34" t="str">
        <f>VLOOKUP(C127,할인점점포등록!B:I,8,0)</f>
        <v>에스티에스팜</v>
      </c>
    </row>
    <row r="128" spans="1:9" x14ac:dyDescent="0.3">
      <c r="A128">
        <v>1111301</v>
      </c>
      <c r="B128" t="s">
        <v>14</v>
      </c>
      <c r="C128" t="s">
        <v>752</v>
      </c>
      <c r="D128" s="2">
        <v>0</v>
      </c>
      <c r="E128" s="2">
        <v>0</v>
      </c>
      <c r="F128" s="2">
        <v>0</v>
      </c>
      <c r="G128" s="2">
        <v>0</v>
      </c>
      <c r="H128" s="34" t="str">
        <f t="shared" si="2"/>
        <v>국내외상매출금</v>
      </c>
      <c r="I128" s="34" t="str">
        <f>VLOOKUP(C128,할인점점포등록!B:I,8,0)</f>
        <v>에이스팜</v>
      </c>
    </row>
    <row r="129" spans="1:9" x14ac:dyDescent="0.3">
      <c r="A129">
        <v>1111301</v>
      </c>
      <c r="B129" t="s">
        <v>14</v>
      </c>
      <c r="C129" t="s">
        <v>745</v>
      </c>
      <c r="D129" s="2">
        <v>0</v>
      </c>
      <c r="E129" s="2">
        <v>1242000</v>
      </c>
      <c r="F129" s="2">
        <v>0</v>
      </c>
      <c r="G129" s="2">
        <v>1242000</v>
      </c>
      <c r="H129" s="34" t="str">
        <f t="shared" si="2"/>
        <v>국내외상매출금</v>
      </c>
      <c r="I129" s="34" t="str">
        <f>VLOOKUP(C129,할인점점포등록!B:I,8,0)</f>
        <v>에이치와이케이팜</v>
      </c>
    </row>
    <row r="130" spans="1:9" x14ac:dyDescent="0.3">
      <c r="A130">
        <v>1111301</v>
      </c>
      <c r="B130" t="s">
        <v>14</v>
      </c>
      <c r="C130" t="s">
        <v>690</v>
      </c>
      <c r="D130" s="2">
        <v>0</v>
      </c>
      <c r="E130" s="2">
        <v>4393440</v>
      </c>
      <c r="F130" s="2">
        <v>4393440</v>
      </c>
      <c r="G130" s="2">
        <v>0</v>
      </c>
      <c r="H130" s="34" t="str">
        <f t="shared" si="2"/>
        <v>국내외상매출금</v>
      </c>
      <c r="I130" s="34" t="str">
        <f>VLOOKUP(C130,할인점점포등록!B:I,8,0)</f>
        <v>에이치팜(광주)</v>
      </c>
    </row>
    <row r="131" spans="1:9" x14ac:dyDescent="0.3">
      <c r="A131">
        <v>1111301</v>
      </c>
      <c r="B131" t="s">
        <v>14</v>
      </c>
      <c r="C131" t="s">
        <v>705</v>
      </c>
      <c r="D131" s="2">
        <v>0</v>
      </c>
      <c r="E131" s="2">
        <v>0</v>
      </c>
      <c r="F131" s="2">
        <v>0</v>
      </c>
      <c r="G131" s="2">
        <v>0</v>
      </c>
      <c r="H131" s="34" t="str">
        <f t="shared" ref="H131:H194" si="3">B131</f>
        <v>국내외상매출금</v>
      </c>
      <c r="I131" s="34" t="str">
        <f>VLOOKUP(C131,할인점점포등록!B:I,8,0)</f>
        <v>에이치팜(대구)</v>
      </c>
    </row>
    <row r="132" spans="1:9" x14ac:dyDescent="0.3">
      <c r="A132">
        <v>1111301</v>
      </c>
      <c r="B132" t="s">
        <v>14</v>
      </c>
      <c r="C132" t="s">
        <v>671</v>
      </c>
      <c r="D132" s="2">
        <v>-126375</v>
      </c>
      <c r="E132" s="2">
        <v>0</v>
      </c>
      <c r="F132" s="2">
        <v>-126375</v>
      </c>
      <c r="G132" s="2">
        <v>0</v>
      </c>
      <c r="H132" s="34" t="str">
        <f t="shared" si="3"/>
        <v>국내외상매출금</v>
      </c>
      <c r="I132" s="34" t="str">
        <f>VLOOKUP(C132,할인점점포등록!B:I,8,0)</f>
        <v>엘약품</v>
      </c>
    </row>
    <row r="133" spans="1:9" x14ac:dyDescent="0.3">
      <c r="A133">
        <v>1111301</v>
      </c>
      <c r="B133" t="s">
        <v>14</v>
      </c>
      <c r="C133" t="s">
        <v>714</v>
      </c>
      <c r="D133" s="2">
        <v>1540000</v>
      </c>
      <c r="E133" s="2">
        <v>1771000</v>
      </c>
      <c r="F133" s="2">
        <v>1540000</v>
      </c>
      <c r="G133" s="2">
        <v>1771000</v>
      </c>
      <c r="H133" s="34" t="str">
        <f t="shared" si="3"/>
        <v>국내외상매출금</v>
      </c>
      <c r="I133" s="34" t="str">
        <f>VLOOKUP(C133,할인점점포등록!B:I,8,0)</f>
        <v>엘유피코리아</v>
      </c>
    </row>
    <row r="134" spans="1:9" x14ac:dyDescent="0.3">
      <c r="A134">
        <v>1111301</v>
      </c>
      <c r="B134" t="s">
        <v>14</v>
      </c>
      <c r="C134" t="s">
        <v>540</v>
      </c>
      <c r="D134" s="2">
        <v>8054064</v>
      </c>
      <c r="E134" s="2">
        <v>4639940</v>
      </c>
      <c r="F134" s="2">
        <v>8054064</v>
      </c>
      <c r="G134" s="2">
        <v>4639940</v>
      </c>
      <c r="H134" s="34" t="str">
        <f t="shared" si="3"/>
        <v>국내외상매출금</v>
      </c>
      <c r="I134" s="34" t="str">
        <f>VLOOKUP(C134,할인점점포등록!B:I,8,0)</f>
        <v>연성약품</v>
      </c>
    </row>
    <row r="135" spans="1:9" x14ac:dyDescent="0.3">
      <c r="A135">
        <v>1111301</v>
      </c>
      <c r="B135" t="s">
        <v>14</v>
      </c>
      <c r="C135" t="s">
        <v>684</v>
      </c>
      <c r="D135" s="2">
        <v>1308150</v>
      </c>
      <c r="E135" s="2">
        <v>1517400</v>
      </c>
      <c r="F135" s="2">
        <v>1308150</v>
      </c>
      <c r="G135" s="2">
        <v>1517400</v>
      </c>
      <c r="H135" s="34" t="str">
        <f t="shared" si="3"/>
        <v>국내외상매출금</v>
      </c>
      <c r="I135" s="34" t="str">
        <f>VLOOKUP(C135,할인점점포등록!B:I,8,0)</f>
        <v>영동약품</v>
      </c>
    </row>
    <row r="136" spans="1:9" x14ac:dyDescent="0.3">
      <c r="A136">
        <v>1111301</v>
      </c>
      <c r="B136" t="s">
        <v>14</v>
      </c>
      <c r="C136" t="s">
        <v>586</v>
      </c>
      <c r="D136" s="2">
        <v>36411375</v>
      </c>
      <c r="E136" s="2">
        <v>0</v>
      </c>
      <c r="F136" s="2">
        <v>36411375</v>
      </c>
      <c r="G136" s="2">
        <v>0</v>
      </c>
      <c r="H136" s="34" t="str">
        <f t="shared" si="3"/>
        <v>국내외상매출금</v>
      </c>
      <c r="I136" s="34" t="str">
        <f>VLOOKUP(C136,할인점점포등록!B:I,8,0)</f>
        <v>영진약품</v>
      </c>
    </row>
    <row r="137" spans="1:9" x14ac:dyDescent="0.3">
      <c r="A137">
        <v>1111301</v>
      </c>
      <c r="B137" t="s">
        <v>14</v>
      </c>
      <c r="C137" t="s">
        <v>261</v>
      </c>
      <c r="D137" s="2">
        <v>42297909</v>
      </c>
      <c r="E137" s="2">
        <v>48052988</v>
      </c>
      <c r="F137" s="2">
        <v>42297912</v>
      </c>
      <c r="G137" s="2">
        <v>48052985</v>
      </c>
      <c r="H137" s="34" t="str">
        <f t="shared" si="3"/>
        <v>국내외상매출금</v>
      </c>
      <c r="I137" s="34" t="str">
        <f>VLOOKUP(C137,할인점점포등록!B:I,8,0)</f>
        <v>예일선</v>
      </c>
    </row>
    <row r="138" spans="1:9" x14ac:dyDescent="0.3">
      <c r="A138">
        <v>1111301</v>
      </c>
      <c r="B138" t="s">
        <v>14</v>
      </c>
      <c r="C138" t="s">
        <v>737</v>
      </c>
      <c r="D138" s="2">
        <v>-2</v>
      </c>
      <c r="E138" s="2">
        <v>2570400</v>
      </c>
      <c r="F138" s="2">
        <v>2570398</v>
      </c>
      <c r="G138" s="2">
        <v>0</v>
      </c>
      <c r="H138" s="34" t="str">
        <f t="shared" si="3"/>
        <v>국내외상매출금</v>
      </c>
      <c r="I138" s="34" t="str">
        <f>VLOOKUP(C138,할인점점포등록!B:I,8,0)</f>
        <v>온온약품</v>
      </c>
    </row>
    <row r="139" spans="1:9" x14ac:dyDescent="0.3">
      <c r="A139">
        <v>1111301</v>
      </c>
      <c r="B139" t="s">
        <v>14</v>
      </c>
      <c r="C139" t="s">
        <v>775</v>
      </c>
      <c r="D139" s="2">
        <v>0</v>
      </c>
      <c r="E139" s="2">
        <v>48000</v>
      </c>
      <c r="F139" s="2">
        <v>48000</v>
      </c>
      <c r="G139" s="2">
        <v>0</v>
      </c>
      <c r="H139" s="34" t="str">
        <f t="shared" si="3"/>
        <v>국내외상매출금</v>
      </c>
      <c r="I139" s="34" t="str">
        <f>VLOOKUP(C139,할인점점포등록!B:I,8,0)</f>
        <v>옵티마웰니스뮤지엄이태원약국</v>
      </c>
    </row>
    <row r="140" spans="1:9" x14ac:dyDescent="0.3">
      <c r="A140">
        <v>1111301</v>
      </c>
      <c r="B140" t="s">
        <v>14</v>
      </c>
      <c r="C140" t="s">
        <v>240</v>
      </c>
      <c r="D140" s="2">
        <v>5720400</v>
      </c>
      <c r="E140" s="2">
        <v>16703748</v>
      </c>
      <c r="F140" s="2">
        <v>5720400</v>
      </c>
      <c r="G140" s="2">
        <v>16703748</v>
      </c>
      <c r="H140" s="34" t="str">
        <f t="shared" si="3"/>
        <v>국내외상매출금</v>
      </c>
      <c r="I140" s="34" t="str">
        <f>VLOOKUP(C140,할인점점포등록!B:I,8,0)</f>
        <v>와이케이팜</v>
      </c>
    </row>
    <row r="141" spans="1:9" x14ac:dyDescent="0.3">
      <c r="A141">
        <v>1111301</v>
      </c>
      <c r="B141" t="s">
        <v>14</v>
      </c>
      <c r="C141" t="s">
        <v>750</v>
      </c>
      <c r="D141" s="2">
        <v>0</v>
      </c>
      <c r="E141" s="2">
        <v>0</v>
      </c>
      <c r="F141" s="2">
        <v>0</v>
      </c>
      <c r="G141" s="2">
        <v>0</v>
      </c>
      <c r="H141" s="34" t="str">
        <f t="shared" si="3"/>
        <v>국내외상매출금</v>
      </c>
      <c r="I141" s="34" t="str">
        <f>VLOOKUP(C141,할인점점포등록!B:I,8,0)</f>
        <v>와이피 로지스틱스</v>
      </c>
    </row>
    <row r="142" spans="1:9" x14ac:dyDescent="0.3">
      <c r="A142">
        <v>1111301</v>
      </c>
      <c r="B142" t="s">
        <v>14</v>
      </c>
      <c r="C142" t="s">
        <v>647</v>
      </c>
      <c r="D142" s="2">
        <v>0</v>
      </c>
      <c r="E142" s="2">
        <v>0</v>
      </c>
      <c r="F142" s="2">
        <v>0</v>
      </c>
      <c r="G142" s="2">
        <v>0</v>
      </c>
      <c r="H142" s="34" t="str">
        <f t="shared" si="3"/>
        <v>국내외상매출금</v>
      </c>
      <c r="I142" s="34" t="str">
        <f>VLOOKUP(C142,할인점점포등록!B:I,8,0)</f>
        <v>우경약품</v>
      </c>
    </row>
    <row r="143" spans="1:9" x14ac:dyDescent="0.3">
      <c r="A143">
        <v>1111301</v>
      </c>
      <c r="B143" t="s">
        <v>14</v>
      </c>
      <c r="C143" t="s">
        <v>768</v>
      </c>
      <c r="D143" s="2">
        <v>19200000</v>
      </c>
      <c r="E143" s="2">
        <v>0</v>
      </c>
      <c r="F143" s="2">
        <v>4224000</v>
      </c>
      <c r="G143" s="2">
        <v>14976000</v>
      </c>
      <c r="H143" s="34" t="str">
        <f t="shared" si="3"/>
        <v>국내외상매출금</v>
      </c>
      <c r="I143" s="34" t="str">
        <f>VLOOKUP(C143,할인점점포등록!B:I,8,0)</f>
        <v>우리약품</v>
      </c>
    </row>
    <row r="144" spans="1:9" x14ac:dyDescent="0.3">
      <c r="A144">
        <v>1111301</v>
      </c>
      <c r="B144" t="s">
        <v>14</v>
      </c>
      <c r="C144" t="s">
        <v>415</v>
      </c>
      <c r="D144" s="2">
        <v>14053560</v>
      </c>
      <c r="E144" s="2">
        <v>4653145</v>
      </c>
      <c r="F144" s="2">
        <v>14053560</v>
      </c>
      <c r="G144" s="2">
        <v>4653145</v>
      </c>
      <c r="H144" s="34" t="str">
        <f t="shared" si="3"/>
        <v>국내외상매출금</v>
      </c>
      <c r="I144" s="34" t="str">
        <f>VLOOKUP(C144,할인점점포등록!B:I,8,0)</f>
        <v>우정약품</v>
      </c>
    </row>
    <row r="145" spans="1:9" x14ac:dyDescent="0.3">
      <c r="A145">
        <v>1111301</v>
      </c>
      <c r="B145" t="s">
        <v>14</v>
      </c>
      <c r="C145" t="s">
        <v>723</v>
      </c>
      <c r="D145" s="2">
        <v>-8972740</v>
      </c>
      <c r="E145" s="2">
        <v>0</v>
      </c>
      <c r="F145" s="2">
        <v>-8972740</v>
      </c>
      <c r="G145" s="2">
        <v>0</v>
      </c>
      <c r="H145" s="34" t="str">
        <f t="shared" si="3"/>
        <v>국내외상매출금</v>
      </c>
      <c r="I145" s="34" t="str">
        <f>VLOOKUP(C145,할인점점포등록!B:I,8,0)</f>
        <v>우정약품</v>
      </c>
    </row>
    <row r="146" spans="1:9" x14ac:dyDescent="0.3">
      <c r="A146">
        <v>1111301</v>
      </c>
      <c r="B146" t="s">
        <v>14</v>
      </c>
      <c r="C146" t="s">
        <v>243</v>
      </c>
      <c r="D146" s="2">
        <v>3833190</v>
      </c>
      <c r="E146" s="2">
        <v>5684040</v>
      </c>
      <c r="F146" s="2">
        <v>3833190</v>
      </c>
      <c r="G146" s="2">
        <v>5684040</v>
      </c>
      <c r="H146" s="34" t="str">
        <f t="shared" si="3"/>
        <v>국내외상매출금</v>
      </c>
      <c r="I146" s="34" t="str">
        <f>VLOOKUP(C146,할인점점포등록!B:I,8,0)</f>
        <v>우주약품</v>
      </c>
    </row>
    <row r="147" spans="1:9" x14ac:dyDescent="0.3">
      <c r="A147">
        <v>1111301</v>
      </c>
      <c r="B147" t="s">
        <v>14</v>
      </c>
      <c r="C147" t="s">
        <v>640</v>
      </c>
      <c r="D147" s="2">
        <v>387990</v>
      </c>
      <c r="E147" s="2">
        <v>725490</v>
      </c>
      <c r="F147" s="2">
        <v>387990</v>
      </c>
      <c r="G147" s="2">
        <v>725490</v>
      </c>
      <c r="H147" s="34" t="str">
        <f t="shared" si="3"/>
        <v>국내외상매출금</v>
      </c>
      <c r="I147" s="34" t="str">
        <f>VLOOKUP(C147,할인점점포등록!B:I,8,0)</f>
        <v>운트바이오</v>
      </c>
    </row>
    <row r="148" spans="1:9" x14ac:dyDescent="0.3">
      <c r="A148">
        <v>1111301</v>
      </c>
      <c r="B148" t="s">
        <v>14</v>
      </c>
      <c r="C148" t="s">
        <v>612</v>
      </c>
      <c r="D148" s="2">
        <v>6095916</v>
      </c>
      <c r="E148" s="2">
        <v>3846815</v>
      </c>
      <c r="F148" s="2">
        <v>6095916</v>
      </c>
      <c r="G148" s="2">
        <v>3846815</v>
      </c>
      <c r="H148" s="34" t="str">
        <f t="shared" si="3"/>
        <v>국내외상매출금</v>
      </c>
      <c r="I148" s="34" t="str">
        <f>VLOOKUP(C148,할인점점포등록!B:I,8,0)</f>
        <v>원진약품</v>
      </c>
    </row>
    <row r="149" spans="1:9" x14ac:dyDescent="0.3">
      <c r="A149">
        <v>1111301</v>
      </c>
      <c r="B149" t="s">
        <v>14</v>
      </c>
      <c r="C149" t="s">
        <v>590</v>
      </c>
      <c r="D149" s="2">
        <v>0</v>
      </c>
      <c r="E149" s="2">
        <v>0</v>
      </c>
      <c r="F149" s="2">
        <v>0</v>
      </c>
      <c r="G149" s="2">
        <v>0</v>
      </c>
      <c r="H149" s="34" t="str">
        <f t="shared" si="3"/>
        <v>국내외상매출금</v>
      </c>
      <c r="I149" s="34" t="str">
        <f>VLOOKUP(C149,할인점점포등록!B:I,8,0)</f>
        <v>원화약품</v>
      </c>
    </row>
    <row r="150" spans="1:9" x14ac:dyDescent="0.3">
      <c r="A150">
        <v>1111301</v>
      </c>
      <c r="B150" t="s">
        <v>14</v>
      </c>
      <c r="C150" t="s">
        <v>405</v>
      </c>
      <c r="D150" s="2">
        <v>5908192</v>
      </c>
      <c r="E150" s="2">
        <v>5528690</v>
      </c>
      <c r="F150" s="2">
        <v>5908192</v>
      </c>
      <c r="G150" s="2">
        <v>5528690</v>
      </c>
      <c r="H150" s="34" t="str">
        <f t="shared" si="3"/>
        <v>국내외상매출금</v>
      </c>
      <c r="I150" s="34" t="str">
        <f>VLOOKUP(C150,할인점점포등록!B:I,8,0)</f>
        <v>월드약품</v>
      </c>
    </row>
    <row r="151" spans="1:9" x14ac:dyDescent="0.3">
      <c r="A151">
        <v>1111301</v>
      </c>
      <c r="B151" t="s">
        <v>14</v>
      </c>
      <c r="C151" t="s">
        <v>716</v>
      </c>
      <c r="D151" s="2">
        <v>1540000</v>
      </c>
      <c r="E151" s="2">
        <v>0</v>
      </c>
      <c r="F151" s="2">
        <v>1540000</v>
      </c>
      <c r="G151" s="2">
        <v>0</v>
      </c>
      <c r="H151" s="34" t="str">
        <f t="shared" si="3"/>
        <v>국내외상매출금</v>
      </c>
      <c r="I151" s="34" t="str">
        <f>VLOOKUP(C151,할인점점포등록!B:I,8,0)</f>
        <v>유성메디칼</v>
      </c>
    </row>
    <row r="152" spans="1:9" x14ac:dyDescent="0.3">
      <c r="A152">
        <v>1111301</v>
      </c>
      <c r="B152" t="s">
        <v>14</v>
      </c>
      <c r="C152" t="s">
        <v>557</v>
      </c>
      <c r="D152" s="2">
        <v>15291437</v>
      </c>
      <c r="E152" s="2">
        <v>15929010</v>
      </c>
      <c r="F152" s="2">
        <v>15291459</v>
      </c>
      <c r="G152" s="2">
        <v>15928988</v>
      </c>
      <c r="H152" s="34" t="str">
        <f t="shared" si="3"/>
        <v>국내외상매출금</v>
      </c>
      <c r="I152" s="34" t="str">
        <f>VLOOKUP(C152,할인점점포등록!B:I,8,0)</f>
        <v>유진약품</v>
      </c>
    </row>
    <row r="153" spans="1:9" x14ac:dyDescent="0.3">
      <c r="A153">
        <v>1111301</v>
      </c>
      <c r="B153" t="s">
        <v>14</v>
      </c>
      <c r="C153" t="s">
        <v>724</v>
      </c>
      <c r="D153" s="2">
        <v>-643860</v>
      </c>
      <c r="E153" s="2">
        <v>0</v>
      </c>
      <c r="F153" s="2">
        <v>-643860</v>
      </c>
      <c r="G153" s="2">
        <v>0</v>
      </c>
      <c r="H153" s="34" t="str">
        <f t="shared" si="3"/>
        <v>국내외상매출금</v>
      </c>
      <c r="I153" s="34" t="str">
        <f>VLOOKUP(C153,할인점점포등록!B:I,8,0)</f>
        <v>유진약품</v>
      </c>
    </row>
    <row r="154" spans="1:9" x14ac:dyDescent="0.3">
      <c r="A154">
        <v>1111301</v>
      </c>
      <c r="B154" t="s">
        <v>14</v>
      </c>
      <c r="C154" t="s">
        <v>767</v>
      </c>
      <c r="D154" s="2">
        <v>1110321</v>
      </c>
      <c r="E154" s="2">
        <v>1674891</v>
      </c>
      <c r="F154" s="2">
        <v>1110321</v>
      </c>
      <c r="G154" s="2">
        <v>1674891</v>
      </c>
      <c r="H154" s="34" t="str">
        <f t="shared" si="3"/>
        <v>국내외상매출금</v>
      </c>
      <c r="I154" s="34" t="str">
        <f>VLOOKUP(C154,할인점점포등록!B:I,8,0)</f>
        <v>유한회사 바른약품</v>
      </c>
    </row>
    <row r="155" spans="1:9" x14ac:dyDescent="0.3">
      <c r="A155">
        <v>1111301</v>
      </c>
      <c r="B155" t="s">
        <v>14</v>
      </c>
      <c r="C155" t="s">
        <v>754</v>
      </c>
      <c r="D155" s="2">
        <v>24911010</v>
      </c>
      <c r="E155" s="2">
        <v>8088156</v>
      </c>
      <c r="F155" s="2">
        <v>24911010</v>
      </c>
      <c r="G155" s="2">
        <v>8088156</v>
      </c>
      <c r="H155" s="34" t="str">
        <f t="shared" si="3"/>
        <v>국내외상매출금</v>
      </c>
      <c r="I155" s="34" t="str">
        <f>VLOOKUP(C155,할인점점포등록!B:I,8,0)</f>
        <v>이건약품</v>
      </c>
    </row>
    <row r="156" spans="1:9" x14ac:dyDescent="0.3">
      <c r="A156">
        <v>1111301</v>
      </c>
      <c r="B156" t="s">
        <v>14</v>
      </c>
      <c r="C156" t="s">
        <v>600</v>
      </c>
      <c r="D156" s="2">
        <v>18495250</v>
      </c>
      <c r="E156" s="2">
        <v>24649956</v>
      </c>
      <c r="F156" s="2">
        <v>18495252</v>
      </c>
      <c r="G156" s="2">
        <v>24649954</v>
      </c>
      <c r="H156" s="34" t="str">
        <f t="shared" si="3"/>
        <v>국내외상매출금</v>
      </c>
      <c r="I156" s="34" t="str">
        <f>VLOOKUP(C156,할인점점포등록!B:I,8,0)</f>
        <v>이노베이션메디칼팜</v>
      </c>
    </row>
    <row r="157" spans="1:9" x14ac:dyDescent="0.3">
      <c r="A157">
        <v>1111301</v>
      </c>
      <c r="B157" t="s">
        <v>14</v>
      </c>
      <c r="C157" t="s">
        <v>691</v>
      </c>
      <c r="D157" s="2">
        <v>5033700</v>
      </c>
      <c r="E157" s="2">
        <v>5033700</v>
      </c>
      <c r="F157" s="2">
        <v>5033700</v>
      </c>
      <c r="G157" s="2">
        <v>5033700</v>
      </c>
      <c r="H157" s="34" t="str">
        <f t="shared" si="3"/>
        <v>국내외상매출금</v>
      </c>
      <c r="I157" s="34" t="str">
        <f>VLOOKUP(C157,할인점점포등록!B:I,8,0)</f>
        <v>이젠메디칼</v>
      </c>
    </row>
    <row r="158" spans="1:9" x14ac:dyDescent="0.3">
      <c r="A158">
        <v>1111301</v>
      </c>
      <c r="B158" t="s">
        <v>14</v>
      </c>
      <c r="C158" t="s">
        <v>509</v>
      </c>
      <c r="D158" s="2">
        <v>163717260</v>
      </c>
      <c r="E158" s="2">
        <v>194839781</v>
      </c>
      <c r="F158" s="2">
        <v>163717264</v>
      </c>
      <c r="G158" s="2">
        <v>194839777</v>
      </c>
      <c r="H158" s="34" t="str">
        <f t="shared" si="3"/>
        <v>국내외상매출금</v>
      </c>
      <c r="I158" s="34" t="str">
        <f>VLOOKUP(C158,할인점점포등록!B:I,8,0)</f>
        <v>인천약품</v>
      </c>
    </row>
    <row r="159" spans="1:9" x14ac:dyDescent="0.3">
      <c r="A159">
        <v>1111301</v>
      </c>
      <c r="B159" t="s">
        <v>14</v>
      </c>
      <c r="C159" t="s">
        <v>730</v>
      </c>
      <c r="D159" s="2">
        <v>-3592900</v>
      </c>
      <c r="E159" s="2">
        <v>0</v>
      </c>
      <c r="F159" s="2">
        <v>-3592900</v>
      </c>
      <c r="G159" s="2">
        <v>0</v>
      </c>
      <c r="H159" s="34" t="str">
        <f t="shared" si="3"/>
        <v>국내외상매출금</v>
      </c>
      <c r="I159" s="34" t="str">
        <f>VLOOKUP(C159,할인점점포등록!B:I,8,0)</f>
        <v>인천약품</v>
      </c>
    </row>
    <row r="160" spans="1:9" x14ac:dyDescent="0.3">
      <c r="A160">
        <v>1111301</v>
      </c>
      <c r="B160" t="s">
        <v>14</v>
      </c>
      <c r="C160" t="s">
        <v>472</v>
      </c>
      <c r="D160" s="2">
        <v>28748352</v>
      </c>
      <c r="E160" s="2">
        <v>79477778</v>
      </c>
      <c r="F160" s="2">
        <v>28748358</v>
      </c>
      <c r="G160" s="2">
        <v>79477772</v>
      </c>
      <c r="H160" s="34" t="str">
        <f t="shared" si="3"/>
        <v>국내외상매출금</v>
      </c>
      <c r="I160" s="34" t="str">
        <f>VLOOKUP(C160,할인점점포등록!B:I,8,0)</f>
        <v>잘팜</v>
      </c>
    </row>
    <row r="161" spans="1:9" x14ac:dyDescent="0.3">
      <c r="A161">
        <v>1111301</v>
      </c>
      <c r="B161" t="s">
        <v>14</v>
      </c>
      <c r="C161" t="s">
        <v>704</v>
      </c>
      <c r="D161" s="2">
        <v>4491000</v>
      </c>
      <c r="E161" s="2">
        <v>4553100</v>
      </c>
      <c r="F161" s="2">
        <v>4491000</v>
      </c>
      <c r="G161" s="2">
        <v>4553100</v>
      </c>
      <c r="H161" s="34" t="str">
        <f t="shared" si="3"/>
        <v>국내외상매출금</v>
      </c>
      <c r="I161" s="34" t="str">
        <f>VLOOKUP(C161,할인점점포등록!B:I,8,0)</f>
        <v>정상의약품물류</v>
      </c>
    </row>
    <row r="162" spans="1:9" x14ac:dyDescent="0.3">
      <c r="A162">
        <v>1111301</v>
      </c>
      <c r="B162" t="s">
        <v>14</v>
      </c>
      <c r="C162" t="s">
        <v>650</v>
      </c>
      <c r="D162" s="2">
        <v>0</v>
      </c>
      <c r="E162" s="2">
        <v>385000</v>
      </c>
      <c r="F162" s="2">
        <v>0</v>
      </c>
      <c r="G162" s="2">
        <v>385000</v>
      </c>
      <c r="H162" s="34" t="str">
        <f t="shared" si="3"/>
        <v>국내외상매출금</v>
      </c>
      <c r="I162" s="34" t="str">
        <f>VLOOKUP(C162,할인점점포등록!B:I,8,0)</f>
        <v>정수메디칼</v>
      </c>
    </row>
    <row r="163" spans="1:9" x14ac:dyDescent="0.3">
      <c r="A163">
        <v>1111301</v>
      </c>
      <c r="B163" t="s">
        <v>14</v>
      </c>
      <c r="C163" t="s">
        <v>619</v>
      </c>
      <c r="D163" s="2">
        <v>319050</v>
      </c>
      <c r="E163" s="2">
        <v>0</v>
      </c>
      <c r="F163" s="2">
        <v>319050</v>
      </c>
      <c r="G163" s="2">
        <v>0</v>
      </c>
      <c r="H163" s="34" t="str">
        <f t="shared" si="3"/>
        <v>국내외상매출금</v>
      </c>
      <c r="I163" s="34" t="str">
        <f>VLOOKUP(C163,할인점점포등록!B:I,8,0)</f>
        <v>정진팜</v>
      </c>
    </row>
    <row r="164" spans="1:9" x14ac:dyDescent="0.3">
      <c r="A164">
        <v>1111301</v>
      </c>
      <c r="B164" t="s">
        <v>14</v>
      </c>
      <c r="C164" t="s">
        <v>649</v>
      </c>
      <c r="D164" s="2">
        <v>2024998</v>
      </c>
      <c r="E164" s="2">
        <v>2288200</v>
      </c>
      <c r="F164" s="2">
        <v>2025000</v>
      </c>
      <c r="G164" s="2">
        <v>2288198</v>
      </c>
      <c r="H164" s="34" t="str">
        <f t="shared" si="3"/>
        <v>국내외상매출금</v>
      </c>
      <c r="I164" s="34" t="str">
        <f>VLOOKUP(C164,할인점점포등록!B:I,8,0)</f>
        <v>제이스</v>
      </c>
    </row>
    <row r="165" spans="1:9" x14ac:dyDescent="0.3">
      <c r="A165">
        <v>1111301</v>
      </c>
      <c r="B165" t="s">
        <v>14</v>
      </c>
      <c r="C165" t="s">
        <v>776</v>
      </c>
      <c r="D165" s="2">
        <v>0</v>
      </c>
      <c r="E165">
        <v>0</v>
      </c>
      <c r="F165">
        <v>0</v>
      </c>
      <c r="G165" s="2">
        <v>0</v>
      </c>
      <c r="H165" s="34" t="str">
        <f t="shared" si="3"/>
        <v>국내외상매출금</v>
      </c>
      <c r="I165" s="34" t="str">
        <f>VLOOKUP(C165,할인점점포등록!B:I,8,0)</f>
        <v>제이씨바이오</v>
      </c>
    </row>
    <row r="166" spans="1:9" x14ac:dyDescent="0.3">
      <c r="A166">
        <v>1111301</v>
      </c>
      <c r="B166" t="s">
        <v>14</v>
      </c>
      <c r="C166" t="s">
        <v>314</v>
      </c>
      <c r="D166" s="2">
        <v>6048000</v>
      </c>
      <c r="E166" s="2">
        <v>1814400</v>
      </c>
      <c r="F166" s="2">
        <v>6048000</v>
      </c>
      <c r="G166" s="2">
        <v>1814400</v>
      </c>
      <c r="H166" s="34" t="str">
        <f t="shared" si="3"/>
        <v>국내외상매출금</v>
      </c>
      <c r="I166" s="34" t="str">
        <f>VLOOKUP(C166,할인점점포등록!B:I,8,0)</f>
        <v>제이씨헬스케어</v>
      </c>
    </row>
    <row r="167" spans="1:9" x14ac:dyDescent="0.3">
      <c r="A167">
        <v>1111301</v>
      </c>
      <c r="B167" t="s">
        <v>14</v>
      </c>
      <c r="C167" t="s">
        <v>694</v>
      </c>
      <c r="D167" s="2">
        <v>0</v>
      </c>
      <c r="E167">
        <v>0</v>
      </c>
      <c r="F167">
        <v>0</v>
      </c>
      <c r="G167" s="2">
        <v>0</v>
      </c>
      <c r="H167" s="34" t="str">
        <f t="shared" si="3"/>
        <v>국내외상매출금</v>
      </c>
      <c r="I167" s="34" t="str">
        <f>VLOOKUP(C167,할인점점포등록!B:I,8,0)</f>
        <v>제이엠메디</v>
      </c>
    </row>
    <row r="168" spans="1:9" x14ac:dyDescent="0.3">
      <c r="A168">
        <v>1111301</v>
      </c>
      <c r="B168" t="s">
        <v>14</v>
      </c>
      <c r="C168" t="s">
        <v>763</v>
      </c>
      <c r="D168" s="2">
        <v>0</v>
      </c>
      <c r="E168" s="2">
        <v>0</v>
      </c>
      <c r="F168" s="2">
        <v>0</v>
      </c>
      <c r="G168" s="2">
        <v>0</v>
      </c>
      <c r="H168" s="34" t="str">
        <f t="shared" si="3"/>
        <v>국내외상매출금</v>
      </c>
      <c r="I168" s="34" t="str">
        <f>VLOOKUP(C168,할인점점포등록!B:I,8,0)</f>
        <v>제이엠제이</v>
      </c>
    </row>
    <row r="169" spans="1:9" x14ac:dyDescent="0.3">
      <c r="A169">
        <v>1111301</v>
      </c>
      <c r="B169" t="s">
        <v>14</v>
      </c>
      <c r="C169" t="s">
        <v>550</v>
      </c>
      <c r="D169" s="2">
        <v>4197506</v>
      </c>
      <c r="E169" s="2">
        <v>101190860</v>
      </c>
      <c r="F169" s="2">
        <v>99540176</v>
      </c>
      <c r="G169" s="2">
        <v>5848190</v>
      </c>
      <c r="H169" s="34" t="str">
        <f t="shared" si="3"/>
        <v>국내외상매출금</v>
      </c>
      <c r="I169" s="34" t="str">
        <f>VLOOKUP(C169,할인점점포등록!B:I,8,0)</f>
        <v>제일팜</v>
      </c>
    </row>
    <row r="170" spans="1:9" x14ac:dyDescent="0.3">
      <c r="A170">
        <v>1111301</v>
      </c>
      <c r="B170" t="s">
        <v>14</v>
      </c>
      <c r="C170" t="s">
        <v>594</v>
      </c>
      <c r="D170" s="2">
        <v>0</v>
      </c>
      <c r="E170" s="2">
        <v>0</v>
      </c>
      <c r="F170" s="2">
        <v>0</v>
      </c>
      <c r="G170" s="2">
        <v>0</v>
      </c>
      <c r="H170" s="34" t="str">
        <f t="shared" si="3"/>
        <v>국내외상매출금</v>
      </c>
      <c r="I170" s="34" t="str">
        <f>VLOOKUP(C170,할인점점포등록!B:I,8,0)</f>
        <v>조아제약</v>
      </c>
    </row>
    <row r="171" spans="1:9" x14ac:dyDescent="0.3">
      <c r="A171">
        <v>1111301</v>
      </c>
      <c r="B171" t="s">
        <v>14</v>
      </c>
      <c r="C171" t="s">
        <v>636</v>
      </c>
      <c r="D171" s="2">
        <v>672570</v>
      </c>
      <c r="E171" s="2">
        <v>1533600</v>
      </c>
      <c r="F171" s="2">
        <v>697770</v>
      </c>
      <c r="G171" s="2">
        <v>1508400</v>
      </c>
      <c r="H171" s="34" t="str">
        <f t="shared" si="3"/>
        <v>국내외상매출금</v>
      </c>
      <c r="I171" s="34" t="str">
        <f>VLOOKUP(C171,할인점점포등록!B:I,8,0)</f>
        <v>조이메디(대전)</v>
      </c>
    </row>
    <row r="172" spans="1:9" x14ac:dyDescent="0.3">
      <c r="A172">
        <v>1111301</v>
      </c>
      <c r="B172" t="s">
        <v>14</v>
      </c>
      <c r="C172" t="s">
        <v>753</v>
      </c>
      <c r="D172" s="2">
        <v>0</v>
      </c>
      <c r="E172" s="2">
        <v>0</v>
      </c>
      <c r="F172" s="2">
        <v>0</v>
      </c>
      <c r="G172" s="2">
        <v>0</v>
      </c>
      <c r="H172" s="34" t="str">
        <f t="shared" si="3"/>
        <v>국내외상매출금</v>
      </c>
      <c r="I172" s="34" t="str">
        <f>VLOOKUP(C172,할인점점포등록!B:I,8,0)</f>
        <v>종로연세약국</v>
      </c>
    </row>
    <row r="173" spans="1:9" x14ac:dyDescent="0.3">
      <c r="A173">
        <v>1111301</v>
      </c>
      <c r="B173" t="s">
        <v>14</v>
      </c>
      <c r="C173" t="s">
        <v>528</v>
      </c>
      <c r="D173" s="2">
        <v>0</v>
      </c>
      <c r="E173" s="2">
        <v>1014120</v>
      </c>
      <c r="F173" s="2">
        <v>1014120</v>
      </c>
      <c r="G173" s="2">
        <v>0</v>
      </c>
      <c r="H173" s="34" t="str">
        <f t="shared" si="3"/>
        <v>국내외상매출금</v>
      </c>
      <c r="I173" s="34" t="str">
        <f>VLOOKUP(C173,할인점점포등록!B:I,8,0)</f>
        <v>준메디플러스</v>
      </c>
    </row>
    <row r="174" spans="1:9" x14ac:dyDescent="0.3">
      <c r="A174">
        <v>1111301</v>
      </c>
      <c r="B174" t="s">
        <v>14</v>
      </c>
      <c r="C174" t="s">
        <v>681</v>
      </c>
      <c r="D174" s="2">
        <v>-1536162</v>
      </c>
      <c r="E174">
        <v>0</v>
      </c>
      <c r="F174" s="2">
        <v>-1536162</v>
      </c>
      <c r="G174" s="2">
        <v>0</v>
      </c>
      <c r="H174" s="34" t="str">
        <f t="shared" si="3"/>
        <v>국내외상매출금</v>
      </c>
      <c r="I174" s="34" t="str">
        <f>VLOOKUP(C174,할인점점포등록!B:I,8,0)</f>
        <v>준성홀딩스</v>
      </c>
    </row>
    <row r="175" spans="1:9" x14ac:dyDescent="0.3">
      <c r="A175">
        <v>1111301</v>
      </c>
      <c r="B175" t="s">
        <v>14</v>
      </c>
      <c r="C175" t="s">
        <v>599</v>
      </c>
      <c r="D175" s="2">
        <v>6463113</v>
      </c>
      <c r="E175">
        <v>0</v>
      </c>
      <c r="F175" s="2">
        <v>6463113</v>
      </c>
      <c r="G175" s="2">
        <v>0</v>
      </c>
      <c r="H175" s="34" t="str">
        <f t="shared" si="3"/>
        <v>국내외상매출금</v>
      </c>
      <c r="I175" s="34" t="str">
        <f>VLOOKUP(C175,할인점점포등록!B:I,8,0)</f>
        <v>중헌제약</v>
      </c>
    </row>
    <row r="176" spans="1:9" x14ac:dyDescent="0.3">
      <c r="A176">
        <v>1111301</v>
      </c>
      <c r="B176" t="s">
        <v>14</v>
      </c>
      <c r="C176" t="s">
        <v>485</v>
      </c>
      <c r="D176" s="2">
        <v>0</v>
      </c>
      <c r="E176" s="2">
        <v>96000</v>
      </c>
      <c r="F176" s="2">
        <v>7542</v>
      </c>
      <c r="G176" s="2">
        <v>88458</v>
      </c>
      <c r="H176" s="34" t="str">
        <f t="shared" si="3"/>
        <v>국내외상매출금</v>
      </c>
      <c r="I176" s="34" t="str">
        <f>VLOOKUP(C176,할인점점포등록!B:I,8,0)</f>
        <v>지산플러스약국</v>
      </c>
    </row>
    <row r="177" spans="1:9" x14ac:dyDescent="0.3">
      <c r="A177">
        <v>1111301</v>
      </c>
      <c r="B177" t="s">
        <v>14</v>
      </c>
      <c r="C177" t="s">
        <v>686</v>
      </c>
      <c r="D177" s="2">
        <v>4000</v>
      </c>
      <c r="E177" s="2">
        <v>0</v>
      </c>
      <c r="F177" s="2">
        <v>4000</v>
      </c>
      <c r="G177" s="2">
        <v>0</v>
      </c>
      <c r="H177" s="34" t="str">
        <f t="shared" si="3"/>
        <v>국내외상매출금</v>
      </c>
      <c r="I177" s="34" t="str">
        <f>VLOOKUP(C177,할인점점포등록!B:I,8,0)</f>
        <v>지성팜</v>
      </c>
    </row>
    <row r="178" spans="1:9" x14ac:dyDescent="0.3">
      <c r="A178">
        <v>1111301</v>
      </c>
      <c r="B178" t="s">
        <v>14</v>
      </c>
      <c r="C178" t="s">
        <v>606</v>
      </c>
      <c r="D178" s="2">
        <v>0</v>
      </c>
      <c r="E178" s="2">
        <v>0</v>
      </c>
      <c r="F178" s="2">
        <v>0</v>
      </c>
      <c r="G178" s="2">
        <v>0</v>
      </c>
      <c r="H178" s="34" t="str">
        <f t="shared" si="3"/>
        <v>국내외상매출금</v>
      </c>
      <c r="I178" s="34" t="str">
        <f>VLOOKUP(C178,할인점점포등록!B:I,8,0)</f>
        <v>지엠팜</v>
      </c>
    </row>
    <row r="179" spans="1:9" x14ac:dyDescent="0.3">
      <c r="A179">
        <v>1111301</v>
      </c>
      <c r="B179" t="s">
        <v>14</v>
      </c>
      <c r="C179" t="s">
        <v>331</v>
      </c>
      <c r="D179" s="2">
        <v>439683113</v>
      </c>
      <c r="E179" s="2">
        <v>199439650</v>
      </c>
      <c r="F179" s="2">
        <v>238721520</v>
      </c>
      <c r="G179" s="2">
        <v>400401243</v>
      </c>
      <c r="H179" s="34" t="str">
        <f t="shared" si="3"/>
        <v>국내외상매출금</v>
      </c>
      <c r="I179" s="34" t="str">
        <f>VLOOKUP(C179,할인점점포등록!B:I,8,0)</f>
        <v>지오영</v>
      </c>
    </row>
    <row r="180" spans="1:9" x14ac:dyDescent="0.3">
      <c r="A180">
        <v>1111301</v>
      </c>
      <c r="B180" t="s">
        <v>14</v>
      </c>
      <c r="C180" t="s">
        <v>734</v>
      </c>
      <c r="D180" s="2">
        <v>-8721520</v>
      </c>
      <c r="E180" s="2">
        <v>0</v>
      </c>
      <c r="F180" s="2">
        <v>-8721520</v>
      </c>
      <c r="G180" s="2">
        <v>0</v>
      </c>
      <c r="H180" s="34" t="str">
        <f t="shared" si="3"/>
        <v>국내외상매출금</v>
      </c>
      <c r="I180" s="34" t="str">
        <f>VLOOKUP(C180,할인점점포등록!B:I,8,0)</f>
        <v>지오영</v>
      </c>
    </row>
    <row r="181" spans="1:9" x14ac:dyDescent="0.3">
      <c r="A181">
        <v>1111301</v>
      </c>
      <c r="B181" t="s">
        <v>14</v>
      </c>
      <c r="C181" t="s">
        <v>479</v>
      </c>
      <c r="D181" s="2">
        <v>18912318</v>
      </c>
      <c r="E181" s="2">
        <v>26570386</v>
      </c>
      <c r="F181" s="2">
        <v>18912326</v>
      </c>
      <c r="G181" s="2">
        <v>26570378</v>
      </c>
      <c r="H181" s="34" t="str">
        <f t="shared" si="3"/>
        <v>국내외상매출금</v>
      </c>
      <c r="I181" s="34" t="str">
        <f>VLOOKUP(C181,할인점점포등록!B:I,8,0)</f>
        <v>지오팜</v>
      </c>
    </row>
    <row r="182" spans="1:9" x14ac:dyDescent="0.3">
      <c r="A182">
        <v>1111301</v>
      </c>
      <c r="B182" t="s">
        <v>14</v>
      </c>
      <c r="C182" t="s">
        <v>735</v>
      </c>
      <c r="D182" s="2">
        <v>-138600</v>
      </c>
      <c r="E182" s="2">
        <v>0</v>
      </c>
      <c r="F182" s="2">
        <v>-138600</v>
      </c>
      <c r="G182" s="2">
        <v>0</v>
      </c>
      <c r="H182" s="34" t="str">
        <f t="shared" si="3"/>
        <v>국내외상매출금</v>
      </c>
      <c r="I182" s="34" t="str">
        <f>VLOOKUP(C182,할인점점포등록!B:I,8,0)</f>
        <v>지오팜</v>
      </c>
    </row>
    <row r="183" spans="1:9" x14ac:dyDescent="0.3">
      <c r="A183">
        <v>1111301</v>
      </c>
      <c r="B183" t="s">
        <v>14</v>
      </c>
      <c r="C183" t="s">
        <v>738</v>
      </c>
      <c r="D183" s="2">
        <v>0</v>
      </c>
      <c r="E183" s="2">
        <v>0</v>
      </c>
      <c r="F183" s="2">
        <v>0</v>
      </c>
      <c r="G183" s="2">
        <v>0</v>
      </c>
      <c r="H183" s="34" t="str">
        <f t="shared" si="3"/>
        <v>국내외상매출금</v>
      </c>
      <c r="I183" s="34" t="str">
        <f>VLOOKUP(C183,할인점점포등록!B:I,8,0)</f>
        <v>지웰2층약국</v>
      </c>
    </row>
    <row r="184" spans="1:9" x14ac:dyDescent="0.3">
      <c r="A184">
        <v>1111301</v>
      </c>
      <c r="B184" t="s">
        <v>14</v>
      </c>
      <c r="C184" t="s">
        <v>777</v>
      </c>
      <c r="D184" s="2">
        <v>0</v>
      </c>
      <c r="E184" s="2">
        <v>0</v>
      </c>
      <c r="F184" s="2">
        <v>0</v>
      </c>
      <c r="G184" s="2">
        <v>0</v>
      </c>
      <c r="H184" s="34" t="str">
        <f t="shared" si="3"/>
        <v>국내외상매출금</v>
      </c>
      <c r="I184" s="34" t="str">
        <f>VLOOKUP(C184,할인점점포등록!B:I,8,0)</f>
        <v>진바이오팜</v>
      </c>
    </row>
    <row r="185" spans="1:9" x14ac:dyDescent="0.3">
      <c r="A185">
        <v>1111301</v>
      </c>
      <c r="B185" t="s">
        <v>14</v>
      </c>
      <c r="C185" t="s">
        <v>645</v>
      </c>
      <c r="D185" s="2">
        <v>0</v>
      </c>
      <c r="E185" s="2">
        <v>0</v>
      </c>
      <c r="F185" s="2">
        <v>0</v>
      </c>
      <c r="G185" s="2">
        <v>0</v>
      </c>
      <c r="H185" s="34" t="str">
        <f t="shared" si="3"/>
        <v>국내외상매출금</v>
      </c>
      <c r="I185" s="34" t="str">
        <f>VLOOKUP(C185,할인점점포등록!B:I,8,0)</f>
        <v>진양제약원주공장</v>
      </c>
    </row>
    <row r="186" spans="1:9" x14ac:dyDescent="0.3">
      <c r="A186">
        <v>1111301</v>
      </c>
      <c r="B186" t="s">
        <v>14</v>
      </c>
      <c r="C186" t="s">
        <v>772</v>
      </c>
      <c r="D186" s="2">
        <v>45744</v>
      </c>
      <c r="E186" s="2">
        <v>0</v>
      </c>
      <c r="F186" s="2">
        <v>45744</v>
      </c>
      <c r="G186" s="2">
        <v>0</v>
      </c>
      <c r="H186" s="34" t="str">
        <f t="shared" si="3"/>
        <v>국내외상매출금</v>
      </c>
      <c r="I186" s="34" t="str">
        <f>VLOOKUP(C186,할인점점포등록!B:I,8,0)</f>
        <v>참약사엘림약국</v>
      </c>
    </row>
    <row r="187" spans="1:9" x14ac:dyDescent="0.3">
      <c r="A187">
        <v>1111301</v>
      </c>
      <c r="B187" t="s">
        <v>14</v>
      </c>
      <c r="C187" t="s">
        <v>701</v>
      </c>
      <c r="D187" s="2">
        <v>-2</v>
      </c>
      <c r="E187" s="2">
        <v>8400000</v>
      </c>
      <c r="F187" s="2">
        <v>8399998</v>
      </c>
      <c r="G187" s="2">
        <v>0</v>
      </c>
      <c r="H187" s="34" t="str">
        <f t="shared" si="3"/>
        <v>국내외상매출금</v>
      </c>
      <c r="I187" s="34" t="str">
        <f>VLOOKUP(C187,할인점점포등록!B:I,8,0)</f>
        <v>초이스메디케어</v>
      </c>
    </row>
    <row r="188" spans="1:9" x14ac:dyDescent="0.3">
      <c r="A188">
        <v>1111301</v>
      </c>
      <c r="B188" t="s">
        <v>14</v>
      </c>
      <c r="C188" t="s">
        <v>615</v>
      </c>
      <c r="D188" s="2">
        <v>-297320</v>
      </c>
      <c r="E188" s="2">
        <v>239760</v>
      </c>
      <c r="F188" s="2">
        <v>-57560</v>
      </c>
      <c r="G188" s="2">
        <v>0</v>
      </c>
      <c r="H188" s="34" t="str">
        <f t="shared" si="3"/>
        <v>국내외상매출금</v>
      </c>
      <c r="I188" s="34" t="str">
        <f>VLOOKUP(C188,할인점점포등록!B:I,8,0)</f>
        <v>충북약사신용협동조합</v>
      </c>
    </row>
    <row r="189" spans="1:9" x14ac:dyDescent="0.3">
      <c r="A189">
        <v>1111301</v>
      </c>
      <c r="B189" t="s">
        <v>14</v>
      </c>
      <c r="C189" t="s">
        <v>693</v>
      </c>
      <c r="D189" s="2">
        <v>-1014219</v>
      </c>
      <c r="E189" s="2">
        <v>0</v>
      </c>
      <c r="F189" s="2">
        <v>-1014219</v>
      </c>
      <c r="G189" s="2">
        <v>0</v>
      </c>
      <c r="H189" s="34" t="str">
        <f t="shared" si="3"/>
        <v>국내외상매출금</v>
      </c>
      <c r="I189" s="34" t="str">
        <f>VLOOKUP(C189,할인점점포등록!B:I,8,0)</f>
        <v>케이비메디팜(원주)</v>
      </c>
    </row>
    <row r="190" spans="1:9" x14ac:dyDescent="0.3">
      <c r="A190">
        <v>1111301</v>
      </c>
      <c r="B190" t="s">
        <v>14</v>
      </c>
      <c r="C190" t="s">
        <v>695</v>
      </c>
      <c r="D190" s="2">
        <v>0</v>
      </c>
      <c r="E190" s="2">
        <v>0</v>
      </c>
      <c r="F190" s="2">
        <v>0</v>
      </c>
      <c r="G190" s="2">
        <v>0</v>
      </c>
      <c r="H190" s="34" t="str">
        <f t="shared" si="3"/>
        <v>국내외상매출금</v>
      </c>
      <c r="I190" s="34" t="str">
        <f>VLOOKUP(C190,할인점점포등록!B:I,8,0)</f>
        <v>케이비메디팜(청주)</v>
      </c>
    </row>
    <row r="191" spans="1:9" x14ac:dyDescent="0.3">
      <c r="A191">
        <v>1111301</v>
      </c>
      <c r="B191" t="s">
        <v>14</v>
      </c>
      <c r="C191" t="s">
        <v>634</v>
      </c>
      <c r="D191" s="2">
        <v>-177440</v>
      </c>
      <c r="E191" s="2">
        <v>0</v>
      </c>
      <c r="F191" s="2">
        <v>-177440</v>
      </c>
      <c r="G191" s="2">
        <v>0</v>
      </c>
      <c r="H191" s="34" t="str">
        <f t="shared" si="3"/>
        <v>국내외상매출금</v>
      </c>
      <c r="I191" s="34" t="str">
        <f>VLOOKUP(C191,할인점점포등록!B:I,8,0)</f>
        <v>케이에스(KS)바이오팜</v>
      </c>
    </row>
    <row r="192" spans="1:9" x14ac:dyDescent="0.3">
      <c r="A192">
        <v>1111301</v>
      </c>
      <c r="B192" t="s">
        <v>14</v>
      </c>
      <c r="C192" t="s">
        <v>778</v>
      </c>
      <c r="D192" s="2">
        <v>220000</v>
      </c>
      <c r="E192" s="2">
        <v>550000</v>
      </c>
      <c r="F192" s="2">
        <v>220000</v>
      </c>
      <c r="G192" s="2">
        <v>550000</v>
      </c>
      <c r="H192" s="34" t="str">
        <f t="shared" si="3"/>
        <v>국내외상매출금</v>
      </c>
      <c r="I192" s="34" t="str">
        <f>VLOOKUP(C192,할인점점포등록!B:I,8,0)</f>
        <v>타스코</v>
      </c>
    </row>
    <row r="193" spans="1:9" x14ac:dyDescent="0.3">
      <c r="A193">
        <v>1111301</v>
      </c>
      <c r="B193" t="s">
        <v>14</v>
      </c>
      <c r="C193" t="s">
        <v>689</v>
      </c>
      <c r="D193" s="2">
        <v>1830060</v>
      </c>
      <c r="E193" s="2">
        <v>0</v>
      </c>
      <c r="F193" s="2">
        <v>0</v>
      </c>
      <c r="G193" s="2">
        <v>1830060</v>
      </c>
      <c r="H193" s="34" t="str">
        <f t="shared" si="3"/>
        <v>국내외상매출금</v>
      </c>
      <c r="I193" s="34" t="str">
        <f>VLOOKUP(C193,할인점점포등록!B:I,8,0)</f>
        <v>태강약품</v>
      </c>
    </row>
    <row r="194" spans="1:9" x14ac:dyDescent="0.3">
      <c r="A194">
        <v>1111301</v>
      </c>
      <c r="B194" t="s">
        <v>14</v>
      </c>
      <c r="C194" t="s">
        <v>610</v>
      </c>
      <c r="D194" s="2">
        <v>3196800</v>
      </c>
      <c r="E194" s="2">
        <v>1598400</v>
      </c>
      <c r="F194" s="2">
        <v>3196800</v>
      </c>
      <c r="G194" s="2">
        <v>1598400</v>
      </c>
      <c r="H194" s="34" t="str">
        <f t="shared" si="3"/>
        <v>국내외상매출금</v>
      </c>
      <c r="I194" s="34" t="str">
        <f>VLOOKUP(C194,할인점점포등록!B:I,8,0)</f>
        <v>태인약품</v>
      </c>
    </row>
    <row r="195" spans="1:9" x14ac:dyDescent="0.3">
      <c r="A195">
        <v>1111301</v>
      </c>
      <c r="B195" t="s">
        <v>14</v>
      </c>
      <c r="C195" t="s">
        <v>417</v>
      </c>
      <c r="D195" s="2">
        <v>20915817</v>
      </c>
      <c r="E195" s="2">
        <v>18000585</v>
      </c>
      <c r="F195" s="2">
        <v>20915815</v>
      </c>
      <c r="G195" s="2">
        <v>18000587</v>
      </c>
      <c r="H195" s="34" t="str">
        <f t="shared" ref="H195:H218" si="4">B195</f>
        <v>국내외상매출금</v>
      </c>
      <c r="I195" s="34" t="str">
        <f>VLOOKUP(C195,할인점점포등록!B:I,8,0)</f>
        <v>태전약품판매</v>
      </c>
    </row>
    <row r="196" spans="1:9" x14ac:dyDescent="0.3">
      <c r="A196">
        <v>1111301</v>
      </c>
      <c r="B196" t="s">
        <v>14</v>
      </c>
      <c r="C196" t="s">
        <v>765</v>
      </c>
      <c r="D196" s="2">
        <v>-317020</v>
      </c>
      <c r="E196" s="2">
        <v>0</v>
      </c>
      <c r="F196" s="2">
        <v>-317020</v>
      </c>
      <c r="G196" s="2">
        <v>0</v>
      </c>
      <c r="H196" s="34" t="str">
        <f t="shared" si="4"/>
        <v>국내외상매출금</v>
      </c>
      <c r="I196" s="34" t="str">
        <f>VLOOKUP(C196,할인점점포등록!B:I,8,0)</f>
        <v>태전약품판매</v>
      </c>
    </row>
    <row r="197" spans="1:9" x14ac:dyDescent="0.3">
      <c r="A197">
        <v>1111301</v>
      </c>
      <c r="B197" t="s">
        <v>14</v>
      </c>
      <c r="C197" t="s">
        <v>613</v>
      </c>
      <c r="D197" s="2">
        <v>-146160</v>
      </c>
      <c r="E197" s="2">
        <v>0</v>
      </c>
      <c r="F197" s="2">
        <v>-146160</v>
      </c>
      <c r="G197" s="2">
        <v>0</v>
      </c>
      <c r="H197" s="34" t="str">
        <f t="shared" si="4"/>
        <v>국내외상매출금</v>
      </c>
      <c r="I197" s="34" t="str">
        <f>VLOOKUP(C197,할인점점포등록!B:I,8,0)</f>
        <v>태정약품</v>
      </c>
    </row>
    <row r="198" spans="1:9" x14ac:dyDescent="0.3">
      <c r="A198">
        <v>1111301</v>
      </c>
      <c r="B198" t="s">
        <v>14</v>
      </c>
      <c r="C198" t="s">
        <v>713</v>
      </c>
      <c r="D198" s="2">
        <v>0</v>
      </c>
      <c r="E198" s="2">
        <v>0</v>
      </c>
      <c r="F198" s="2">
        <v>0</v>
      </c>
      <c r="G198" s="2">
        <v>0</v>
      </c>
      <c r="H198" s="34" t="str">
        <f t="shared" si="4"/>
        <v>국내외상매출금</v>
      </c>
      <c r="I198" s="34" t="str">
        <f>VLOOKUP(C198,할인점점포등록!B:I,8,0)</f>
        <v>티엔엠컴퍼니(의료기기)</v>
      </c>
    </row>
    <row r="199" spans="1:9" x14ac:dyDescent="0.3">
      <c r="A199">
        <v>1111301</v>
      </c>
      <c r="B199" t="s">
        <v>14</v>
      </c>
      <c r="C199" t="s">
        <v>403</v>
      </c>
      <c r="D199" s="2">
        <v>23327443</v>
      </c>
      <c r="E199" s="2">
        <v>32512162</v>
      </c>
      <c r="F199" s="2">
        <v>23327443</v>
      </c>
      <c r="G199" s="2">
        <v>32512162</v>
      </c>
      <c r="H199" s="34" t="str">
        <f t="shared" si="4"/>
        <v>국내외상매출금</v>
      </c>
      <c r="I199" s="34" t="str">
        <f>VLOOKUP(C199,할인점점포등록!B:I,8,0)</f>
        <v>티제이팜</v>
      </c>
    </row>
    <row r="200" spans="1:9" x14ac:dyDescent="0.3">
      <c r="A200">
        <v>1111301</v>
      </c>
      <c r="B200" t="s">
        <v>14</v>
      </c>
      <c r="C200" t="s">
        <v>742</v>
      </c>
      <c r="D200" s="2">
        <v>-1326160</v>
      </c>
      <c r="E200" s="2">
        <v>0</v>
      </c>
      <c r="F200" s="2">
        <v>-1326160</v>
      </c>
      <c r="G200" s="2">
        <v>0</v>
      </c>
      <c r="H200" s="34" t="str">
        <f t="shared" si="4"/>
        <v>국내외상매출금</v>
      </c>
      <c r="I200" s="34" t="str">
        <f>VLOOKUP(C200,할인점점포등록!B:I,8,0)</f>
        <v>티제이팜</v>
      </c>
    </row>
    <row r="201" spans="1:9" x14ac:dyDescent="0.3">
      <c r="A201">
        <v>1111301</v>
      </c>
      <c r="B201" t="s">
        <v>14</v>
      </c>
      <c r="C201" t="s">
        <v>585</v>
      </c>
      <c r="D201" s="2">
        <v>81197600</v>
      </c>
      <c r="E201" s="2">
        <v>24710070</v>
      </c>
      <c r="F201" s="2">
        <v>81197600</v>
      </c>
      <c r="G201" s="2">
        <v>24710070</v>
      </c>
      <c r="H201" s="34" t="str">
        <f t="shared" si="4"/>
        <v>국내외상매출금</v>
      </c>
      <c r="I201" s="34" t="str">
        <f>VLOOKUP(C201,할인점점포등록!B:I,8,0)</f>
        <v>파마피아</v>
      </c>
    </row>
    <row r="202" spans="1:9" x14ac:dyDescent="0.3">
      <c r="A202">
        <v>1111301</v>
      </c>
      <c r="B202" t="s">
        <v>14</v>
      </c>
      <c r="C202" t="s">
        <v>644</v>
      </c>
      <c r="D202" s="2">
        <v>1008000</v>
      </c>
      <c r="E202" s="2">
        <v>0</v>
      </c>
      <c r="F202" s="2">
        <v>0</v>
      </c>
      <c r="G202" s="2">
        <v>1008000</v>
      </c>
      <c r="H202" s="34" t="str">
        <f t="shared" si="4"/>
        <v>국내외상매출금</v>
      </c>
      <c r="I202" s="34" t="str">
        <f>VLOOKUP(C202,할인점점포등록!B:I,8,0)</f>
        <v>파인힐병원 명원의료재단</v>
      </c>
    </row>
    <row r="203" spans="1:9" x14ac:dyDescent="0.3">
      <c r="A203">
        <v>1111301</v>
      </c>
      <c r="B203" t="s">
        <v>14</v>
      </c>
      <c r="C203" t="s">
        <v>1009</v>
      </c>
      <c r="D203" s="2">
        <v>7292000</v>
      </c>
      <c r="E203" s="2">
        <v>0</v>
      </c>
      <c r="F203" s="2">
        <v>2288000</v>
      </c>
      <c r="G203" s="2">
        <v>5004000</v>
      </c>
      <c r="H203" s="34" t="str">
        <f t="shared" si="4"/>
        <v>국내외상매출금</v>
      </c>
      <c r="I203" s="34" t="str">
        <f>VLOOKUP(C203,할인점점포등록!B:I,8,0)</f>
        <v>팜프라자약국</v>
      </c>
    </row>
    <row r="204" spans="1:9" x14ac:dyDescent="0.3">
      <c r="A204">
        <v>1111301</v>
      </c>
      <c r="B204" t="s">
        <v>14</v>
      </c>
      <c r="C204" t="s">
        <v>629</v>
      </c>
      <c r="D204" s="2">
        <v>5346000</v>
      </c>
      <c r="E204" s="2">
        <v>1782000</v>
      </c>
      <c r="F204" s="2">
        <v>5346000</v>
      </c>
      <c r="G204" s="2">
        <v>1782000</v>
      </c>
      <c r="H204" s="34" t="str">
        <f t="shared" si="4"/>
        <v>국내외상매출금</v>
      </c>
      <c r="I204" s="34" t="str">
        <f>VLOOKUP(C204,할인점점포등록!B:I,8,0)</f>
        <v>포인트팜</v>
      </c>
    </row>
    <row r="205" spans="1:9" x14ac:dyDescent="0.3">
      <c r="A205">
        <v>1111301</v>
      </c>
      <c r="B205" t="s">
        <v>14</v>
      </c>
      <c r="C205" t="s">
        <v>573</v>
      </c>
      <c r="D205" s="2">
        <v>9226798</v>
      </c>
      <c r="E205" s="2">
        <v>2719692</v>
      </c>
      <c r="F205" s="2">
        <v>9226800</v>
      </c>
      <c r="G205" s="2">
        <v>2719690</v>
      </c>
      <c r="H205" s="34" t="str">
        <f t="shared" si="4"/>
        <v>국내외상매출금</v>
      </c>
      <c r="I205" s="34" t="str">
        <f>VLOOKUP(C205,할인점점포등록!B:I,8,0)</f>
        <v>피코이노베이션</v>
      </c>
    </row>
    <row r="206" spans="1:9" x14ac:dyDescent="0.3">
      <c r="A206">
        <v>1111301</v>
      </c>
      <c r="B206" t="s">
        <v>14</v>
      </c>
      <c r="C206" t="s">
        <v>760</v>
      </c>
      <c r="D206" s="2">
        <v>3013200</v>
      </c>
      <c r="E206" s="2">
        <v>0</v>
      </c>
      <c r="F206" s="2">
        <v>1004400</v>
      </c>
      <c r="G206" s="2">
        <v>2008800</v>
      </c>
      <c r="H206" s="34" t="str">
        <f t="shared" si="4"/>
        <v>국내외상매출금</v>
      </c>
      <c r="I206" s="34" t="str">
        <f>VLOOKUP(C206,할인점점포등록!B:I,8,0)</f>
        <v>하린메디칼</v>
      </c>
    </row>
    <row r="207" spans="1:9" x14ac:dyDescent="0.3">
      <c r="A207">
        <v>1111301</v>
      </c>
      <c r="B207" t="s">
        <v>14</v>
      </c>
      <c r="C207" t="s">
        <v>646</v>
      </c>
      <c r="D207" s="2">
        <v>1134000</v>
      </c>
      <c r="E207" s="2">
        <v>2268000</v>
      </c>
      <c r="F207" s="2">
        <v>1134000</v>
      </c>
      <c r="G207" s="2">
        <v>2268000</v>
      </c>
      <c r="H207" s="34" t="str">
        <f t="shared" si="4"/>
        <v>국내외상매출금</v>
      </c>
      <c r="I207" s="34" t="str">
        <f>VLOOKUP(C207,할인점점포등록!B:I,8,0)</f>
        <v>하은메디스</v>
      </c>
    </row>
    <row r="208" spans="1:9" x14ac:dyDescent="0.3">
      <c r="A208">
        <v>1111301</v>
      </c>
      <c r="B208" t="s">
        <v>14</v>
      </c>
      <c r="C208" t="s">
        <v>638</v>
      </c>
      <c r="D208" s="2">
        <v>226800</v>
      </c>
      <c r="E208" s="2">
        <v>226800</v>
      </c>
      <c r="F208" s="2">
        <v>226800</v>
      </c>
      <c r="G208" s="2">
        <v>226800</v>
      </c>
      <c r="H208" s="34" t="str">
        <f t="shared" si="4"/>
        <v>국내외상매출금</v>
      </c>
      <c r="I208" s="34" t="str">
        <f>VLOOKUP(C208,할인점점포등록!B:I,8,0)</f>
        <v>하이메디텍</v>
      </c>
    </row>
    <row r="209" spans="1:9" x14ac:dyDescent="0.3">
      <c r="A209">
        <v>1111301</v>
      </c>
      <c r="B209" t="s">
        <v>14</v>
      </c>
      <c r="C209" t="s">
        <v>487</v>
      </c>
      <c r="D209" s="2">
        <v>95940463</v>
      </c>
      <c r="E209" s="2">
        <v>148447529</v>
      </c>
      <c r="F209" s="2">
        <v>95940463</v>
      </c>
      <c r="G209" s="2">
        <v>148447529</v>
      </c>
      <c r="H209" s="34" t="str">
        <f t="shared" si="4"/>
        <v>국내외상매출금</v>
      </c>
      <c r="I209" s="34" t="str">
        <f>VLOOKUP(C209,할인점점포등록!B:I,8,0)</f>
        <v>한국팜비오</v>
      </c>
    </row>
    <row r="210" spans="1:9" x14ac:dyDescent="0.3">
      <c r="A210">
        <v>1111301</v>
      </c>
      <c r="B210" t="s">
        <v>14</v>
      </c>
      <c r="C210" t="s">
        <v>703</v>
      </c>
      <c r="D210" s="2">
        <v>0</v>
      </c>
      <c r="E210" s="2">
        <v>0</v>
      </c>
      <c r="F210" s="2">
        <v>0</v>
      </c>
      <c r="G210" s="2">
        <v>0</v>
      </c>
      <c r="H210" s="34" t="str">
        <f t="shared" si="4"/>
        <v>국내외상매출금</v>
      </c>
      <c r="I210" s="34" t="str">
        <f>VLOOKUP(C210,할인점점포등록!B:I,8,0)</f>
        <v>한국프라임제약 봉동</v>
      </c>
    </row>
    <row r="211" spans="1:9" x14ac:dyDescent="0.3">
      <c r="A211">
        <v>1111301</v>
      </c>
      <c r="B211" t="s">
        <v>14</v>
      </c>
      <c r="C211" t="s">
        <v>582</v>
      </c>
      <c r="D211" s="2">
        <v>0</v>
      </c>
      <c r="E211" s="2">
        <v>3457800</v>
      </c>
      <c r="F211" s="2">
        <v>0</v>
      </c>
      <c r="G211" s="2">
        <v>3457800</v>
      </c>
      <c r="H211" s="34" t="str">
        <f t="shared" si="4"/>
        <v>국내외상매출금</v>
      </c>
      <c r="I211" s="34" t="str">
        <f>VLOOKUP(C211,할인점점포등록!B:I,8,0)</f>
        <v>한솔약품</v>
      </c>
    </row>
    <row r="212" spans="1:9" x14ac:dyDescent="0.3">
      <c r="A212">
        <v>1111301</v>
      </c>
      <c r="B212" t="s">
        <v>14</v>
      </c>
      <c r="C212" t="s">
        <v>361</v>
      </c>
      <c r="D212" s="2">
        <v>842400</v>
      </c>
      <c r="E212" s="2">
        <v>337500</v>
      </c>
      <c r="F212" s="2">
        <v>842400</v>
      </c>
      <c r="G212" s="2">
        <v>337500</v>
      </c>
      <c r="H212" s="34" t="str">
        <f t="shared" si="4"/>
        <v>국내외상매출금</v>
      </c>
      <c r="I212" s="34" t="str">
        <f>VLOOKUP(C212,할인점점포등록!B:I,8,0)</f>
        <v>한신메디팜</v>
      </c>
    </row>
    <row r="213" spans="1:9" x14ac:dyDescent="0.3">
      <c r="A213">
        <v>1111301</v>
      </c>
      <c r="B213" t="s">
        <v>14</v>
      </c>
      <c r="C213" t="s">
        <v>607</v>
      </c>
      <c r="D213" s="2">
        <v>3913556</v>
      </c>
      <c r="E213" s="2">
        <v>6477950</v>
      </c>
      <c r="F213" s="2">
        <v>3913556</v>
      </c>
      <c r="G213" s="2">
        <v>6477950</v>
      </c>
      <c r="H213" s="34" t="str">
        <f t="shared" si="4"/>
        <v>국내외상매출금</v>
      </c>
      <c r="I213" s="34" t="str">
        <f>VLOOKUP(C213,할인점점포등록!B:I,8,0)</f>
        <v>한신약품</v>
      </c>
    </row>
    <row r="214" spans="1:9" x14ac:dyDescent="0.3">
      <c r="A214">
        <v>1111301</v>
      </c>
      <c r="B214" t="s">
        <v>14</v>
      </c>
      <c r="C214" t="s">
        <v>608</v>
      </c>
      <c r="D214" s="2">
        <v>2938371</v>
      </c>
      <c r="E214" s="2">
        <v>951270</v>
      </c>
      <c r="F214" s="2">
        <v>2723868</v>
      </c>
      <c r="G214" s="2">
        <v>1165773</v>
      </c>
      <c r="H214" s="34" t="str">
        <f t="shared" si="4"/>
        <v>국내외상매출금</v>
      </c>
      <c r="I214" s="34" t="str">
        <f>VLOOKUP(C214,할인점점포등록!B:I,8,0)</f>
        <v>한양바이오팜</v>
      </c>
    </row>
    <row r="215" spans="1:9" x14ac:dyDescent="0.3">
      <c r="A215">
        <v>1111301</v>
      </c>
      <c r="B215" t="s">
        <v>14</v>
      </c>
      <c r="C215" t="s">
        <v>588</v>
      </c>
      <c r="D215" s="2">
        <v>0</v>
      </c>
      <c r="E215" s="2">
        <v>0</v>
      </c>
      <c r="F215" s="2">
        <v>0</v>
      </c>
      <c r="G215" s="2">
        <v>0</v>
      </c>
      <c r="H215" s="34" t="str">
        <f t="shared" si="4"/>
        <v>국내외상매출금</v>
      </c>
      <c r="I215" s="34" t="str">
        <f>VLOOKUP(C215,할인점점포등록!B:I,8,0)</f>
        <v>한올바이오파마</v>
      </c>
    </row>
    <row r="216" spans="1:9" x14ac:dyDescent="0.3">
      <c r="A216">
        <v>1111301</v>
      </c>
      <c r="B216" t="s">
        <v>14</v>
      </c>
      <c r="C216" t="s">
        <v>617</v>
      </c>
      <c r="D216" s="2">
        <v>-667220</v>
      </c>
      <c r="E216" s="2">
        <v>0</v>
      </c>
      <c r="F216" s="2">
        <v>-667220</v>
      </c>
      <c r="G216" s="2">
        <v>0</v>
      </c>
      <c r="H216" s="34" t="str">
        <f t="shared" si="4"/>
        <v>국내외상매출금</v>
      </c>
      <c r="I216" s="34" t="str">
        <f>VLOOKUP(C216,할인점점포등록!B:I,8,0)</f>
        <v>호남약품</v>
      </c>
    </row>
    <row r="217" spans="1:9" x14ac:dyDescent="0.3">
      <c r="A217">
        <v>1111301</v>
      </c>
      <c r="B217" t="s">
        <v>14</v>
      </c>
      <c r="C217" t="s">
        <v>278</v>
      </c>
      <c r="D217" s="2">
        <v>732600</v>
      </c>
      <c r="E217" s="2">
        <v>898200</v>
      </c>
      <c r="F217" s="2">
        <v>732600</v>
      </c>
      <c r="G217" s="2">
        <v>898200</v>
      </c>
      <c r="H217" s="34" t="str">
        <f t="shared" si="4"/>
        <v>국내외상매출금</v>
      </c>
      <c r="I217" s="34" t="str">
        <f>VLOOKUP(C217,할인점점포등록!B:I,8,0)</f>
        <v>훈민약품</v>
      </c>
    </row>
    <row r="218" spans="1:9" x14ac:dyDescent="0.3">
      <c r="A218">
        <v>1111301</v>
      </c>
      <c r="B218" t="s">
        <v>14</v>
      </c>
      <c r="C218" t="s">
        <v>463</v>
      </c>
      <c r="D218" s="2">
        <v>13874779</v>
      </c>
      <c r="E218" s="2">
        <v>21894496</v>
      </c>
      <c r="F218" s="2">
        <v>13875000</v>
      </c>
      <c r="G218" s="2">
        <v>21894275</v>
      </c>
      <c r="H218" s="34" t="str">
        <f t="shared" si="4"/>
        <v>국내외상매출금</v>
      </c>
      <c r="I218" s="34" t="str">
        <f>VLOOKUP(C218,할인점점포등록!B:I,8,0)</f>
        <v>훼밀리팜</v>
      </c>
    </row>
    <row r="219" spans="1:9" x14ac:dyDescent="0.3">
      <c r="A219">
        <v>1111301</v>
      </c>
      <c r="B219" t="s">
        <v>14</v>
      </c>
      <c r="C219" t="s">
        <v>757</v>
      </c>
      <c r="D219">
        <v>0</v>
      </c>
      <c r="E219">
        <v>0</v>
      </c>
      <c r="F219">
        <v>0</v>
      </c>
      <c r="G219">
        <v>0</v>
      </c>
      <c r="H219" s="34" t="str">
        <f t="shared" ref="H219:H222" si="5">B219</f>
        <v>국내외상매출금</v>
      </c>
      <c r="I219" s="34" t="str">
        <f>VLOOKUP(C219,할인점점포등록!B:I,8,0)</f>
        <v>휴먼바이오</v>
      </c>
    </row>
    <row r="220" spans="1:9" x14ac:dyDescent="0.3">
      <c r="A220">
        <v>1111301</v>
      </c>
      <c r="B220" t="s">
        <v>14</v>
      </c>
      <c r="C220" t="s">
        <v>642</v>
      </c>
      <c r="D220" s="2">
        <v>-389120</v>
      </c>
      <c r="E220">
        <v>0</v>
      </c>
      <c r="F220" s="2">
        <v>-389120</v>
      </c>
      <c r="G220">
        <v>0</v>
      </c>
      <c r="H220" s="34" t="str">
        <f t="shared" si="5"/>
        <v>국내외상매출금</v>
      </c>
      <c r="I220" s="34" t="str">
        <f>VLOOKUP(C220,할인점점포등록!B:I,8,0)</f>
        <v>휴모스트녹원</v>
      </c>
    </row>
    <row r="221" spans="1:9" x14ac:dyDescent="0.3">
      <c r="A221">
        <v>1111301</v>
      </c>
      <c r="B221" t="s">
        <v>14</v>
      </c>
      <c r="C221" t="s">
        <v>685</v>
      </c>
      <c r="D221" s="2">
        <v>0</v>
      </c>
      <c r="E221" s="2">
        <v>0</v>
      </c>
      <c r="F221" s="2">
        <v>0</v>
      </c>
      <c r="G221" s="2">
        <v>0</v>
      </c>
      <c r="H221" s="34" t="str">
        <f t="shared" si="5"/>
        <v>국내외상매출금</v>
      </c>
      <c r="I221" s="34" t="str">
        <f>VLOOKUP(C221,할인점점포등록!B:I,8,0)</f>
        <v>히스토바이오</v>
      </c>
    </row>
    <row r="222" spans="1:9" x14ac:dyDescent="0.3">
      <c r="A222">
        <v>1111301</v>
      </c>
      <c r="B222" t="s">
        <v>14</v>
      </c>
      <c r="C222" t="s">
        <v>536</v>
      </c>
      <c r="D222" s="2">
        <v>18480000</v>
      </c>
      <c r="E222" s="2">
        <v>37224000</v>
      </c>
      <c r="F222" s="2">
        <v>18480000</v>
      </c>
      <c r="G222" s="2">
        <v>37224000</v>
      </c>
      <c r="H222" s="34" t="str">
        <f t="shared" si="5"/>
        <v>국내외상매출금</v>
      </c>
      <c r="I222" s="34" t="str">
        <f>VLOOKUP(C222,할인점점포등록!B:I,8,0)</f>
        <v>GM메디칼</v>
      </c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F246" s="2"/>
      <c r="G246" s="2"/>
    </row>
    <row r="247" spans="4:7" x14ac:dyDescent="0.3">
      <c r="D247" s="2"/>
      <c r="E247" s="2"/>
      <c r="F247" s="2"/>
      <c r="G247" s="2"/>
    </row>
    <row r="249" spans="4:7" x14ac:dyDescent="0.3">
      <c r="D249" s="2"/>
      <c r="E249" s="2"/>
      <c r="F249" s="2"/>
      <c r="G249" s="2"/>
    </row>
    <row r="250" spans="4:7" x14ac:dyDescent="0.3">
      <c r="D250" s="2"/>
      <c r="F250" s="2"/>
    </row>
    <row r="251" spans="4:7" x14ac:dyDescent="0.3">
      <c r="E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E269" s="2"/>
      <c r="G269" s="2"/>
    </row>
    <row r="270" spans="4:7" x14ac:dyDescent="0.3">
      <c r="D270" s="2"/>
      <c r="E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G296" s="2"/>
    </row>
    <row r="297" spans="4:7" x14ac:dyDescent="0.3">
      <c r="D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E299" s="2"/>
      <c r="G299" s="2"/>
    </row>
    <row r="300" spans="4:7" x14ac:dyDescent="0.3">
      <c r="D300" s="2"/>
      <c r="F300" s="2"/>
      <c r="G300" s="2"/>
    </row>
    <row r="301" spans="4:7" x14ac:dyDescent="0.3">
      <c r="D301" s="2"/>
      <c r="G301" s="2"/>
    </row>
    <row r="302" spans="4:7" x14ac:dyDescent="0.3">
      <c r="D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D304" s="2"/>
      <c r="G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F309" s="2"/>
      <c r="G309" s="2"/>
    </row>
    <row r="310" spans="4:7" x14ac:dyDescent="0.3">
      <c r="D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F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G341" s="2"/>
    </row>
    <row r="342" spans="4:7" x14ac:dyDescent="0.3">
      <c r="D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E344" s="2"/>
      <c r="F344" s="2"/>
      <c r="G344" s="2"/>
    </row>
    <row r="346" spans="4:7" x14ac:dyDescent="0.3">
      <c r="D346" s="2"/>
      <c r="E346" s="2"/>
      <c r="G346" s="2"/>
    </row>
    <row r="347" spans="4:7" x14ac:dyDescent="0.3">
      <c r="D347" s="2"/>
      <c r="F347" s="2"/>
      <c r="G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F349" s="2"/>
      <c r="G349" s="2"/>
    </row>
    <row r="350" spans="4:7" x14ac:dyDescent="0.3">
      <c r="E350" s="2"/>
      <c r="G350" s="2"/>
    </row>
    <row r="351" spans="4:7" x14ac:dyDescent="0.3">
      <c r="D351" s="2"/>
      <c r="E351" s="2"/>
      <c r="F351" s="2"/>
      <c r="G351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G383" s="2"/>
    </row>
    <row r="384" spans="4:7" x14ac:dyDescent="0.3">
      <c r="D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G386" s="2"/>
    </row>
    <row r="387" spans="4:7" x14ac:dyDescent="0.3">
      <c r="D387" s="2"/>
      <c r="E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E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E393" s="2"/>
      <c r="F393" s="2"/>
    </row>
    <row r="394" spans="4:7" x14ac:dyDescent="0.3">
      <c r="E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E397" s="2"/>
      <c r="F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E418" s="2"/>
      <c r="F418" s="2"/>
    </row>
    <row r="419" spans="4:7" x14ac:dyDescent="0.3">
      <c r="E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E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F435" s="2"/>
      <c r="G435" s="2"/>
    </row>
    <row r="436" spans="4:7" x14ac:dyDescent="0.3">
      <c r="D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F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G461" s="2"/>
    </row>
    <row r="462" spans="4:7" x14ac:dyDescent="0.3">
      <c r="E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G473" s="2"/>
    </row>
    <row r="474" spans="4:7" x14ac:dyDescent="0.3">
      <c r="D474" s="2"/>
      <c r="E474" s="2"/>
      <c r="F474" s="2"/>
      <c r="G474" s="2"/>
    </row>
    <row r="476" spans="4:7" x14ac:dyDescent="0.3">
      <c r="D476" s="2"/>
      <c r="E476" s="2"/>
      <c r="F476" s="2"/>
      <c r="G476" s="2"/>
    </row>
  </sheetData>
  <autoFilter ref="A1:I1" xr:uid="{901A1204-9F78-4B54-AA77-E655E612E44C}"/>
  <phoneticPr fontId="2" type="noConversion"/>
  <conditionalFormatting sqref="C221:C1048576 C1:C218">
    <cfRule type="duplicateValues" dxfId="3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06"/>
  <sheetViews>
    <sheetView zoomScale="70" zoomScaleNormal="70" workbookViewId="0">
      <selection activeCell="P35" sqref="P35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4"/>
  </cols>
  <sheetData>
    <row r="1" spans="2:36" x14ac:dyDescent="0.3">
      <c r="B1" t="s">
        <v>126</v>
      </c>
      <c r="C1" t="s">
        <v>127</v>
      </c>
      <c r="D1" t="s">
        <v>128</v>
      </c>
      <c r="E1" t="s">
        <v>13</v>
      </c>
      <c r="F1" s="20" t="s">
        <v>16</v>
      </c>
      <c r="G1" t="s">
        <v>129</v>
      </c>
      <c r="H1" t="s">
        <v>130</v>
      </c>
      <c r="I1" t="s">
        <v>131</v>
      </c>
      <c r="J1" t="s">
        <v>132</v>
      </c>
      <c r="K1" t="s">
        <v>5</v>
      </c>
      <c r="L1" t="s">
        <v>6</v>
      </c>
      <c r="M1" t="s">
        <v>133</v>
      </c>
      <c r="N1" t="s">
        <v>134</v>
      </c>
      <c r="O1" t="s">
        <v>135</v>
      </c>
      <c r="P1" t="s">
        <v>136</v>
      </c>
      <c r="Q1" t="s">
        <v>137</v>
      </c>
      <c r="R1" t="s">
        <v>138</v>
      </c>
      <c r="S1" t="s">
        <v>139</v>
      </c>
      <c r="T1" t="s">
        <v>140</v>
      </c>
      <c r="U1" t="s">
        <v>141</v>
      </c>
      <c r="V1" s="21" t="s">
        <v>142</v>
      </c>
      <c r="W1" t="s">
        <v>143</v>
      </c>
      <c r="X1" t="s">
        <v>144</v>
      </c>
      <c r="Y1" t="s">
        <v>87</v>
      </c>
      <c r="Z1" t="s">
        <v>145</v>
      </c>
      <c r="AA1" t="s">
        <v>146</v>
      </c>
      <c r="AB1" t="s">
        <v>147</v>
      </c>
      <c r="AC1" t="s">
        <v>148</v>
      </c>
      <c r="AD1" t="s">
        <v>149</v>
      </c>
      <c r="AE1" t="s">
        <v>150</v>
      </c>
      <c r="AF1" t="s">
        <v>151</v>
      </c>
      <c r="AG1" s="34" t="s">
        <v>179</v>
      </c>
      <c r="AH1" s="58" t="s">
        <v>167</v>
      </c>
      <c r="AI1" s="59"/>
      <c r="AJ1" s="59"/>
    </row>
    <row r="2" spans="2:36" x14ac:dyDescent="0.3">
      <c r="B2" t="s">
        <v>1048</v>
      </c>
      <c r="I2" s="2">
        <v>4654950021</v>
      </c>
      <c r="J2" s="2">
        <v>4654950021</v>
      </c>
      <c r="U2" s="3"/>
      <c r="AG2" s="34">
        <f>IFERROR(VLOOKUP(AB2, 할인점점포등록!E:I, 5, 0), AB2)</f>
        <v>0</v>
      </c>
    </row>
    <row r="3" spans="2:36" x14ac:dyDescent="0.3">
      <c r="B3" t="s">
        <v>158</v>
      </c>
      <c r="C3" t="s">
        <v>1070</v>
      </c>
      <c r="D3">
        <v>1</v>
      </c>
      <c r="E3" t="s">
        <v>1071</v>
      </c>
      <c r="F3" s="20" t="s">
        <v>162</v>
      </c>
      <c r="H3" t="s">
        <v>1072</v>
      </c>
      <c r="I3" s="2">
        <v>0</v>
      </c>
      <c r="J3" s="2">
        <v>100000</v>
      </c>
      <c r="L3">
        <v>0</v>
      </c>
      <c r="M3">
        <v>0</v>
      </c>
      <c r="N3">
        <v>0</v>
      </c>
      <c r="O3" t="s">
        <v>213</v>
      </c>
      <c r="Q3">
        <v>0</v>
      </c>
      <c r="R3">
        <v>0</v>
      </c>
      <c r="S3">
        <v>0</v>
      </c>
      <c r="T3" t="s">
        <v>159</v>
      </c>
      <c r="U3" s="3">
        <v>46266</v>
      </c>
      <c r="V3" s="21">
        <v>46266</v>
      </c>
      <c r="Y3">
        <v>4088288055</v>
      </c>
      <c r="AB3" t="s">
        <v>805</v>
      </c>
      <c r="AC3" s="2"/>
      <c r="AG3" s="34" t="str">
        <f>IFERROR(VLOOKUP(AB3, 할인점점포등록!E:I, 5, 0), AB3)</f>
        <v>제약회사영업관리협의회(제관회)</v>
      </c>
    </row>
    <row r="4" spans="2:36" x14ac:dyDescent="0.3">
      <c r="B4" t="s">
        <v>158</v>
      </c>
      <c r="C4" t="s">
        <v>1070</v>
      </c>
      <c r="D4">
        <v>2</v>
      </c>
      <c r="E4" t="s">
        <v>1071</v>
      </c>
      <c r="F4" s="20" t="s">
        <v>166</v>
      </c>
      <c r="G4" t="s">
        <v>160</v>
      </c>
      <c r="H4" t="s">
        <v>1072</v>
      </c>
      <c r="I4" s="2">
        <v>100000</v>
      </c>
      <c r="J4">
        <v>0</v>
      </c>
      <c r="L4">
        <v>0</v>
      </c>
      <c r="M4">
        <v>0</v>
      </c>
      <c r="N4">
        <v>0</v>
      </c>
      <c r="O4" t="s">
        <v>213</v>
      </c>
      <c r="Q4">
        <v>0</v>
      </c>
      <c r="R4">
        <v>0</v>
      </c>
      <c r="S4">
        <v>0</v>
      </c>
      <c r="T4" t="s">
        <v>159</v>
      </c>
      <c r="U4" s="3">
        <v>46266</v>
      </c>
      <c r="V4" s="21">
        <v>46266</v>
      </c>
      <c r="W4" t="s">
        <v>212</v>
      </c>
      <c r="Y4">
        <v>4088288055</v>
      </c>
      <c r="AB4" t="s">
        <v>805</v>
      </c>
      <c r="AG4" s="34" t="str">
        <f>IFERROR(VLOOKUP(AB4, 할인점점포등록!E:I, 5, 0), AB4)</f>
        <v>제약회사영업관리협의회(제관회)</v>
      </c>
    </row>
    <row r="5" spans="2:36" x14ac:dyDescent="0.3">
      <c r="B5" t="s">
        <v>158</v>
      </c>
      <c r="C5" t="s">
        <v>1073</v>
      </c>
      <c r="D5">
        <v>1</v>
      </c>
      <c r="E5" t="s">
        <v>1777</v>
      </c>
      <c r="F5" s="20" t="s">
        <v>800</v>
      </c>
      <c r="G5" t="s">
        <v>160</v>
      </c>
      <c r="H5" t="s">
        <v>801</v>
      </c>
      <c r="I5" s="2">
        <v>910</v>
      </c>
      <c r="J5" s="2">
        <v>0</v>
      </c>
      <c r="L5">
        <v>0</v>
      </c>
      <c r="M5">
        <v>0</v>
      </c>
      <c r="N5">
        <v>0</v>
      </c>
      <c r="O5" t="s">
        <v>790</v>
      </c>
      <c r="Q5">
        <v>0</v>
      </c>
      <c r="R5">
        <v>0</v>
      </c>
      <c r="S5">
        <v>0</v>
      </c>
      <c r="T5" t="s">
        <v>159</v>
      </c>
      <c r="U5" s="3">
        <v>46266</v>
      </c>
      <c r="V5" s="21">
        <v>46266</v>
      </c>
      <c r="W5" t="s">
        <v>212</v>
      </c>
      <c r="AB5" t="s">
        <v>802</v>
      </c>
      <c r="AG5" s="34" t="str">
        <f>IFERROR(VLOOKUP(AB5, 할인점점포등록!E:I, 5, 0), AB5)</f>
        <v>식대</v>
      </c>
    </row>
    <row r="6" spans="2:36" x14ac:dyDescent="0.3">
      <c r="B6" t="s">
        <v>158</v>
      </c>
      <c r="C6" t="s">
        <v>1073</v>
      </c>
      <c r="D6">
        <v>2</v>
      </c>
      <c r="E6" t="s">
        <v>1777</v>
      </c>
      <c r="F6" s="20" t="s">
        <v>161</v>
      </c>
      <c r="H6" t="s">
        <v>803</v>
      </c>
      <c r="I6" s="2">
        <v>90</v>
      </c>
      <c r="J6" s="2">
        <v>0</v>
      </c>
      <c r="L6">
        <v>0</v>
      </c>
      <c r="M6">
        <v>0</v>
      </c>
      <c r="N6">
        <v>0</v>
      </c>
      <c r="O6" t="s">
        <v>790</v>
      </c>
      <c r="Q6">
        <v>0</v>
      </c>
      <c r="R6">
        <v>0</v>
      </c>
      <c r="S6">
        <v>0</v>
      </c>
      <c r="T6" t="s">
        <v>159</v>
      </c>
      <c r="U6" s="3">
        <v>46266</v>
      </c>
      <c r="V6" s="21">
        <v>46266</v>
      </c>
      <c r="Y6">
        <v>8378103150</v>
      </c>
      <c r="AB6" t="s">
        <v>1778</v>
      </c>
      <c r="AC6" s="2">
        <v>46266</v>
      </c>
      <c r="AD6" t="s">
        <v>788</v>
      </c>
      <c r="AE6">
        <v>910</v>
      </c>
      <c r="AF6" t="s">
        <v>791</v>
      </c>
      <c r="AG6" s="34" t="str">
        <f>IFERROR(VLOOKUP(AB6, 할인점점포등록!E:I, 5, 0), AB6)</f>
        <v>골든몰트</v>
      </c>
    </row>
    <row r="7" spans="2:36" x14ac:dyDescent="0.3">
      <c r="B7" t="s">
        <v>158</v>
      </c>
      <c r="C7" t="s">
        <v>1073</v>
      </c>
      <c r="D7">
        <v>3</v>
      </c>
      <c r="E7" t="s">
        <v>1777</v>
      </c>
      <c r="F7" s="20" t="s">
        <v>780</v>
      </c>
      <c r="H7" t="s">
        <v>801</v>
      </c>
      <c r="I7" s="2">
        <v>0</v>
      </c>
      <c r="J7" s="2">
        <v>1000</v>
      </c>
      <c r="L7">
        <v>0</v>
      </c>
      <c r="M7">
        <v>0</v>
      </c>
      <c r="N7">
        <v>0</v>
      </c>
      <c r="O7" t="s">
        <v>790</v>
      </c>
      <c r="Q7">
        <v>0</v>
      </c>
      <c r="R7">
        <v>0</v>
      </c>
      <c r="S7">
        <v>0</v>
      </c>
      <c r="T7" t="s">
        <v>159</v>
      </c>
      <c r="U7" s="3">
        <v>46266</v>
      </c>
      <c r="V7" s="21">
        <v>46266</v>
      </c>
      <c r="AB7" t="s">
        <v>791</v>
      </c>
      <c r="AC7" s="2"/>
      <c r="AG7" s="34" t="str">
        <f>IFERROR(VLOOKUP(AB7, 할인점점포등록!E:I, 5, 0), AB7)</f>
        <v>6250-0321-8986-6954</v>
      </c>
    </row>
    <row r="8" spans="2:36" x14ac:dyDescent="0.3">
      <c r="B8" t="s">
        <v>158</v>
      </c>
      <c r="C8" t="s">
        <v>1073</v>
      </c>
      <c r="D8">
        <v>4</v>
      </c>
      <c r="E8" t="s">
        <v>1777</v>
      </c>
      <c r="F8" s="20" t="s">
        <v>783</v>
      </c>
      <c r="G8" t="s">
        <v>160</v>
      </c>
      <c r="H8" t="s">
        <v>1074</v>
      </c>
      <c r="I8" s="2">
        <v>53500</v>
      </c>
      <c r="J8" s="2">
        <v>0</v>
      </c>
      <c r="L8">
        <v>0</v>
      </c>
      <c r="M8">
        <v>0</v>
      </c>
      <c r="N8">
        <v>0</v>
      </c>
      <c r="O8" t="s">
        <v>790</v>
      </c>
      <c r="Q8">
        <v>0</v>
      </c>
      <c r="R8">
        <v>0</v>
      </c>
      <c r="S8">
        <v>0</v>
      </c>
      <c r="T8" t="s">
        <v>159</v>
      </c>
      <c r="U8" s="3">
        <v>46266</v>
      </c>
      <c r="V8" s="21">
        <v>46266</v>
      </c>
      <c r="W8" t="s">
        <v>212</v>
      </c>
      <c r="AG8" s="34">
        <f>IFERROR(VLOOKUP(AB8, 할인점점포등록!E:I, 5, 0), AB8)</f>
        <v>0</v>
      </c>
    </row>
    <row r="9" spans="2:36" x14ac:dyDescent="0.3">
      <c r="B9" t="s">
        <v>158</v>
      </c>
      <c r="C9" t="s">
        <v>1073</v>
      </c>
      <c r="D9">
        <v>5</v>
      </c>
      <c r="E9" t="s">
        <v>1777</v>
      </c>
      <c r="F9" s="20" t="s">
        <v>780</v>
      </c>
      <c r="H9" t="s">
        <v>1074</v>
      </c>
      <c r="I9" s="2">
        <v>0</v>
      </c>
      <c r="J9" s="2">
        <v>53500</v>
      </c>
      <c r="L9">
        <v>0</v>
      </c>
      <c r="M9">
        <v>0</v>
      </c>
      <c r="N9">
        <v>0</v>
      </c>
      <c r="O9" t="s">
        <v>790</v>
      </c>
      <c r="Q9">
        <v>0</v>
      </c>
      <c r="R9">
        <v>0</v>
      </c>
      <c r="S9">
        <v>0</v>
      </c>
      <c r="T9" t="s">
        <v>159</v>
      </c>
      <c r="U9" s="3">
        <v>46266</v>
      </c>
      <c r="V9" s="21">
        <v>46266</v>
      </c>
      <c r="AB9" t="s">
        <v>791</v>
      </c>
      <c r="AC9" s="2"/>
      <c r="AE9" s="2"/>
      <c r="AG9" s="34" t="str">
        <f>IFERROR(VLOOKUP(AB9, 할인점점포등록!E:I, 5, 0), AB9)</f>
        <v>6250-0321-8986-6954</v>
      </c>
    </row>
    <row r="10" spans="2:36" x14ac:dyDescent="0.3">
      <c r="B10" t="s">
        <v>158</v>
      </c>
      <c r="C10" t="s">
        <v>1073</v>
      </c>
      <c r="D10">
        <v>10</v>
      </c>
      <c r="E10" t="s">
        <v>1777</v>
      </c>
      <c r="F10" s="20" t="s">
        <v>792</v>
      </c>
      <c r="G10" t="s">
        <v>160</v>
      </c>
      <c r="H10" t="s">
        <v>785</v>
      </c>
      <c r="I10" s="2">
        <v>2000</v>
      </c>
      <c r="J10" s="2">
        <v>0</v>
      </c>
      <c r="L10">
        <v>0</v>
      </c>
      <c r="M10">
        <v>0</v>
      </c>
      <c r="N10">
        <v>0</v>
      </c>
      <c r="O10" t="s">
        <v>790</v>
      </c>
      <c r="Q10">
        <v>0</v>
      </c>
      <c r="R10">
        <v>0</v>
      </c>
      <c r="S10">
        <v>0</v>
      </c>
      <c r="T10" t="s">
        <v>159</v>
      </c>
      <c r="U10" s="3">
        <v>46266</v>
      </c>
      <c r="V10" s="21">
        <v>46266</v>
      </c>
      <c r="W10" t="s">
        <v>212</v>
      </c>
      <c r="AB10" t="s">
        <v>785</v>
      </c>
      <c r="AC10" t="s">
        <v>794</v>
      </c>
      <c r="AG10" s="34" t="str">
        <f>IFERROR(VLOOKUP(AB10, 할인점점포등록!E:I, 5, 0), AB10)</f>
        <v>주차비</v>
      </c>
    </row>
    <row r="11" spans="2:36" x14ac:dyDescent="0.3">
      <c r="B11" t="s">
        <v>158</v>
      </c>
      <c r="C11" t="s">
        <v>1073</v>
      </c>
      <c r="D11">
        <v>11</v>
      </c>
      <c r="E11" t="s">
        <v>1777</v>
      </c>
      <c r="F11" s="20" t="s">
        <v>780</v>
      </c>
      <c r="H11" t="s">
        <v>785</v>
      </c>
      <c r="I11" s="2">
        <v>0</v>
      </c>
      <c r="J11" s="2">
        <v>2000</v>
      </c>
      <c r="L11">
        <v>0</v>
      </c>
      <c r="M11">
        <v>0</v>
      </c>
      <c r="N11">
        <v>0</v>
      </c>
      <c r="O11" t="s">
        <v>790</v>
      </c>
      <c r="Q11">
        <v>0</v>
      </c>
      <c r="R11">
        <v>0</v>
      </c>
      <c r="S11">
        <v>0</v>
      </c>
      <c r="T11" t="s">
        <v>159</v>
      </c>
      <c r="U11" s="3">
        <v>46266</v>
      </c>
      <c r="V11" s="21">
        <v>46266</v>
      </c>
      <c r="AB11" t="s">
        <v>791</v>
      </c>
      <c r="AC11" s="2"/>
      <c r="AG11" s="34" t="str">
        <f>IFERROR(VLOOKUP(AB11, 할인점점포등록!E:I, 5, 0), AB11)</f>
        <v>6250-0321-8986-6954</v>
      </c>
    </row>
    <row r="12" spans="2:36" x14ac:dyDescent="0.3">
      <c r="B12" t="s">
        <v>158</v>
      </c>
      <c r="C12" t="s">
        <v>1073</v>
      </c>
      <c r="D12">
        <v>12</v>
      </c>
      <c r="E12" t="s">
        <v>1777</v>
      </c>
      <c r="F12" s="20" t="s">
        <v>779</v>
      </c>
      <c r="G12" t="s">
        <v>160</v>
      </c>
      <c r="H12" t="s">
        <v>1075</v>
      </c>
      <c r="I12" s="2">
        <v>11400</v>
      </c>
      <c r="J12" s="2">
        <v>0</v>
      </c>
      <c r="L12">
        <v>0</v>
      </c>
      <c r="M12">
        <v>0</v>
      </c>
      <c r="N12">
        <v>0</v>
      </c>
      <c r="O12" t="s">
        <v>790</v>
      </c>
      <c r="Q12">
        <v>0</v>
      </c>
      <c r="R12">
        <v>0</v>
      </c>
      <c r="S12">
        <v>0</v>
      </c>
      <c r="T12" t="s">
        <v>159</v>
      </c>
      <c r="U12" s="3">
        <v>46266</v>
      </c>
      <c r="V12" s="21">
        <v>46266</v>
      </c>
      <c r="W12" t="s">
        <v>212</v>
      </c>
      <c r="AG12" s="34">
        <f>IFERROR(VLOOKUP(AB12, 할인점점포등록!E:I, 5, 0), AB12)</f>
        <v>0</v>
      </c>
    </row>
    <row r="13" spans="2:36" x14ac:dyDescent="0.3">
      <c r="B13" t="s">
        <v>158</v>
      </c>
      <c r="C13" t="s">
        <v>1073</v>
      </c>
      <c r="D13">
        <v>13</v>
      </c>
      <c r="E13" t="s">
        <v>1777</v>
      </c>
      <c r="F13" s="20" t="s">
        <v>780</v>
      </c>
      <c r="H13" t="s">
        <v>1075</v>
      </c>
      <c r="I13" s="2">
        <v>0</v>
      </c>
      <c r="J13" s="2">
        <v>11400</v>
      </c>
      <c r="L13">
        <v>0</v>
      </c>
      <c r="M13">
        <v>0</v>
      </c>
      <c r="N13">
        <v>0</v>
      </c>
      <c r="O13" t="s">
        <v>790</v>
      </c>
      <c r="Q13">
        <v>0</v>
      </c>
      <c r="R13">
        <v>0</v>
      </c>
      <c r="S13">
        <v>0</v>
      </c>
      <c r="T13" t="s">
        <v>159</v>
      </c>
      <c r="U13" s="3">
        <v>46266</v>
      </c>
      <c r="V13" s="21">
        <v>46266</v>
      </c>
      <c r="AB13" t="s">
        <v>791</v>
      </c>
      <c r="AC13" s="2"/>
      <c r="AG13" s="34" t="str">
        <f>IFERROR(VLOOKUP(AB13, 할인점점포등록!E:I, 5, 0), AB13)</f>
        <v>6250-0321-8986-6954</v>
      </c>
    </row>
    <row r="14" spans="2:36" x14ac:dyDescent="0.3">
      <c r="B14" t="s">
        <v>158</v>
      </c>
      <c r="C14" t="s">
        <v>1073</v>
      </c>
      <c r="D14">
        <v>14</v>
      </c>
      <c r="E14" t="s">
        <v>1777</v>
      </c>
      <c r="F14" s="20" t="s">
        <v>779</v>
      </c>
      <c r="G14" t="s">
        <v>160</v>
      </c>
      <c r="H14" t="s">
        <v>1076</v>
      </c>
      <c r="I14" s="2">
        <v>35000</v>
      </c>
      <c r="J14" s="2">
        <v>0</v>
      </c>
      <c r="L14">
        <v>0</v>
      </c>
      <c r="M14">
        <v>0</v>
      </c>
      <c r="N14">
        <v>0</v>
      </c>
      <c r="O14" t="s">
        <v>790</v>
      </c>
      <c r="Q14">
        <v>0</v>
      </c>
      <c r="R14">
        <v>0</v>
      </c>
      <c r="S14">
        <v>0</v>
      </c>
      <c r="T14" t="s">
        <v>159</v>
      </c>
      <c r="U14" s="3">
        <v>46266</v>
      </c>
      <c r="V14" s="21">
        <v>46266</v>
      </c>
      <c r="W14" t="s">
        <v>212</v>
      </c>
      <c r="AC14" s="2"/>
      <c r="AG14" s="34">
        <f>IFERROR(VLOOKUP(AB14, 할인점점포등록!E:I, 5, 0), AB14)</f>
        <v>0</v>
      </c>
    </row>
    <row r="15" spans="2:36" x14ac:dyDescent="0.3">
      <c r="B15" t="s">
        <v>158</v>
      </c>
      <c r="C15" t="s">
        <v>1073</v>
      </c>
      <c r="D15">
        <v>15</v>
      </c>
      <c r="E15" t="s">
        <v>1777</v>
      </c>
      <c r="F15" s="20" t="s">
        <v>780</v>
      </c>
      <c r="H15" t="s">
        <v>1076</v>
      </c>
      <c r="I15" s="2">
        <v>0</v>
      </c>
      <c r="J15" s="2">
        <v>35000</v>
      </c>
      <c r="L15">
        <v>0</v>
      </c>
      <c r="M15">
        <v>0</v>
      </c>
      <c r="N15">
        <v>0</v>
      </c>
      <c r="O15" t="s">
        <v>790</v>
      </c>
      <c r="Q15">
        <v>0</v>
      </c>
      <c r="R15">
        <v>0</v>
      </c>
      <c r="S15">
        <v>0</v>
      </c>
      <c r="T15" t="s">
        <v>159</v>
      </c>
      <c r="U15" s="3">
        <v>46266</v>
      </c>
      <c r="V15" s="21">
        <v>46266</v>
      </c>
      <c r="AB15" t="s">
        <v>791</v>
      </c>
      <c r="AG15" s="34" t="str">
        <f>IFERROR(VLOOKUP(AB15, 할인점점포등록!E:I, 5, 0), AB15)</f>
        <v>6250-0321-8986-6954</v>
      </c>
    </row>
    <row r="16" spans="2:36" x14ac:dyDescent="0.3">
      <c r="B16" t="s">
        <v>157</v>
      </c>
      <c r="C16" t="s">
        <v>1077</v>
      </c>
      <c r="D16">
        <v>1</v>
      </c>
      <c r="E16" t="s">
        <v>1078</v>
      </c>
      <c r="F16" s="20" t="s">
        <v>38</v>
      </c>
      <c r="H16" t="s">
        <v>1079</v>
      </c>
      <c r="I16" s="2">
        <v>5339700</v>
      </c>
      <c r="J16" s="2">
        <v>0</v>
      </c>
      <c r="L16">
        <v>0</v>
      </c>
      <c r="M16">
        <v>0</v>
      </c>
      <c r="N16">
        <v>0</v>
      </c>
      <c r="O16" t="s">
        <v>796</v>
      </c>
      <c r="Q16">
        <v>0</v>
      </c>
      <c r="R16">
        <v>0</v>
      </c>
      <c r="S16">
        <v>0</v>
      </c>
      <c r="T16" t="s">
        <v>154</v>
      </c>
      <c r="U16" s="3">
        <v>46266</v>
      </c>
      <c r="V16" s="21">
        <v>46266</v>
      </c>
      <c r="AB16" t="s">
        <v>48</v>
      </c>
      <c r="AG16" s="34" t="str">
        <f>IFERROR(VLOOKUP(AB16, 할인점점포등록!E:I, 5, 0), AB16)</f>
        <v>입금통보</v>
      </c>
    </row>
    <row r="17" spans="2:33" x14ac:dyDescent="0.3">
      <c r="B17" t="s">
        <v>157</v>
      </c>
      <c r="C17" t="s">
        <v>1077</v>
      </c>
      <c r="D17">
        <v>2</v>
      </c>
      <c r="E17" t="s">
        <v>1078</v>
      </c>
      <c r="F17" s="20" t="s">
        <v>14</v>
      </c>
      <c r="H17" t="s">
        <v>1080</v>
      </c>
      <c r="I17" s="2">
        <v>0</v>
      </c>
      <c r="J17" s="2">
        <v>5339700</v>
      </c>
      <c r="L17">
        <v>0</v>
      </c>
      <c r="M17">
        <v>0</v>
      </c>
      <c r="N17">
        <v>0</v>
      </c>
      <c r="O17" t="s">
        <v>796</v>
      </c>
      <c r="Q17">
        <v>0</v>
      </c>
      <c r="R17">
        <v>0</v>
      </c>
      <c r="S17">
        <v>0</v>
      </c>
      <c r="T17" t="s">
        <v>154</v>
      </c>
      <c r="U17" s="3">
        <v>46266</v>
      </c>
      <c r="V17" s="21">
        <v>46266</v>
      </c>
      <c r="W17" t="s">
        <v>212</v>
      </c>
      <c r="Y17">
        <v>7338603421</v>
      </c>
      <c r="AB17" t="s">
        <v>460</v>
      </c>
      <c r="AC17" s="2"/>
      <c r="AG17" s="34" t="str">
        <f>IFERROR(VLOOKUP(AB17, 할인점점포등록!E:I, 5, 0), AB17)</f>
        <v>앤플러스팜</v>
      </c>
    </row>
    <row r="18" spans="2:33" x14ac:dyDescent="0.3">
      <c r="B18" t="s">
        <v>158</v>
      </c>
      <c r="C18" t="s">
        <v>1081</v>
      </c>
      <c r="D18">
        <v>1</v>
      </c>
      <c r="E18" t="s">
        <v>1779</v>
      </c>
      <c r="F18" s="20" t="s">
        <v>783</v>
      </c>
      <c r="G18" t="s">
        <v>160</v>
      </c>
      <c r="H18" t="s">
        <v>823</v>
      </c>
      <c r="I18" s="2">
        <v>12000</v>
      </c>
      <c r="J18" s="2">
        <v>0</v>
      </c>
      <c r="L18">
        <v>0</v>
      </c>
      <c r="M18">
        <v>0</v>
      </c>
      <c r="N18">
        <v>0</v>
      </c>
      <c r="O18" t="s">
        <v>618</v>
      </c>
      <c r="Q18">
        <v>0</v>
      </c>
      <c r="R18">
        <v>0</v>
      </c>
      <c r="S18">
        <v>0</v>
      </c>
      <c r="T18" t="s">
        <v>159</v>
      </c>
      <c r="U18" s="3">
        <v>46266</v>
      </c>
      <c r="V18" s="21">
        <v>46266</v>
      </c>
      <c r="W18" t="s">
        <v>212</v>
      </c>
      <c r="AG18" s="34">
        <f>IFERROR(VLOOKUP(AB18, 할인점점포등록!E:I, 5, 0), AB18)</f>
        <v>0</v>
      </c>
    </row>
    <row r="19" spans="2:33" x14ac:dyDescent="0.3">
      <c r="B19" t="s">
        <v>158</v>
      </c>
      <c r="C19" t="s">
        <v>1081</v>
      </c>
      <c r="D19">
        <v>2</v>
      </c>
      <c r="E19" t="s">
        <v>1779</v>
      </c>
      <c r="F19" s="20" t="s">
        <v>780</v>
      </c>
      <c r="H19" t="s">
        <v>823</v>
      </c>
      <c r="I19" s="2">
        <v>0</v>
      </c>
      <c r="J19" s="2">
        <v>12000</v>
      </c>
      <c r="L19">
        <v>0</v>
      </c>
      <c r="M19">
        <v>0</v>
      </c>
      <c r="N19">
        <v>0</v>
      </c>
      <c r="O19" t="s">
        <v>618</v>
      </c>
      <c r="Q19">
        <v>0</v>
      </c>
      <c r="R19">
        <v>0</v>
      </c>
      <c r="S19">
        <v>0</v>
      </c>
      <c r="T19" t="s">
        <v>159</v>
      </c>
      <c r="U19" s="3">
        <v>46266</v>
      </c>
      <c r="V19" s="21">
        <v>46266</v>
      </c>
      <c r="AB19" t="s">
        <v>798</v>
      </c>
      <c r="AG19" s="34" t="str">
        <f>IFERROR(VLOOKUP(AB19, 할인점점포등록!E:I, 5, 0), AB19)</f>
        <v>6250-0309-0782-9981</v>
      </c>
    </row>
    <row r="20" spans="2:33" x14ac:dyDescent="0.3">
      <c r="B20" t="s">
        <v>158</v>
      </c>
      <c r="C20" t="s">
        <v>1081</v>
      </c>
      <c r="D20">
        <v>3</v>
      </c>
      <c r="E20" t="s">
        <v>1779</v>
      </c>
      <c r="F20" s="20" t="s">
        <v>779</v>
      </c>
      <c r="G20" t="s">
        <v>160</v>
      </c>
      <c r="H20" t="s">
        <v>797</v>
      </c>
      <c r="I20" s="2">
        <v>32700</v>
      </c>
      <c r="J20" s="2">
        <v>0</v>
      </c>
      <c r="L20">
        <v>0</v>
      </c>
      <c r="M20">
        <v>0</v>
      </c>
      <c r="N20">
        <v>0</v>
      </c>
      <c r="O20" t="s">
        <v>618</v>
      </c>
      <c r="Q20">
        <v>0</v>
      </c>
      <c r="R20">
        <v>0</v>
      </c>
      <c r="S20">
        <v>0</v>
      </c>
      <c r="T20" t="s">
        <v>159</v>
      </c>
      <c r="U20" s="3">
        <v>46266</v>
      </c>
      <c r="V20" s="21">
        <v>46266</v>
      </c>
      <c r="W20" t="s">
        <v>212</v>
      </c>
      <c r="AC20" s="3"/>
      <c r="AE20" s="2"/>
      <c r="AG20" s="34">
        <f>IFERROR(VLOOKUP(AB20, 할인점점포등록!E:I, 5, 0), AB20)</f>
        <v>0</v>
      </c>
    </row>
    <row r="21" spans="2:33" x14ac:dyDescent="0.3">
      <c r="B21" t="s">
        <v>158</v>
      </c>
      <c r="C21" t="s">
        <v>1081</v>
      </c>
      <c r="D21">
        <v>4</v>
      </c>
      <c r="E21" t="s">
        <v>1779</v>
      </c>
      <c r="F21" s="20" t="s">
        <v>780</v>
      </c>
      <c r="H21" t="s">
        <v>797</v>
      </c>
      <c r="I21" s="2">
        <v>0</v>
      </c>
      <c r="J21" s="2">
        <v>32700</v>
      </c>
      <c r="L21">
        <v>0</v>
      </c>
      <c r="M21">
        <v>0</v>
      </c>
      <c r="N21">
        <v>0</v>
      </c>
      <c r="O21" t="s">
        <v>618</v>
      </c>
      <c r="Q21">
        <v>0</v>
      </c>
      <c r="R21">
        <v>0</v>
      </c>
      <c r="S21">
        <v>0</v>
      </c>
      <c r="T21" t="s">
        <v>159</v>
      </c>
      <c r="U21" s="3">
        <v>46266</v>
      </c>
      <c r="V21" s="21">
        <v>46266</v>
      </c>
      <c r="AB21" t="s">
        <v>798</v>
      </c>
      <c r="AG21" s="34" t="str">
        <f>IFERROR(VLOOKUP(AB21, 할인점점포등록!E:I, 5, 0), AB21)</f>
        <v>6250-0309-0782-9981</v>
      </c>
    </row>
    <row r="22" spans="2:33" x14ac:dyDescent="0.3">
      <c r="B22" t="s">
        <v>158</v>
      </c>
      <c r="C22" t="s">
        <v>1081</v>
      </c>
      <c r="D22">
        <v>5</v>
      </c>
      <c r="E22" t="s">
        <v>1779</v>
      </c>
      <c r="F22" s="20" t="s">
        <v>779</v>
      </c>
      <c r="G22" t="s">
        <v>160</v>
      </c>
      <c r="H22" t="s">
        <v>797</v>
      </c>
      <c r="I22" s="2">
        <v>48000</v>
      </c>
      <c r="J22" s="2">
        <v>0</v>
      </c>
      <c r="L22">
        <v>0</v>
      </c>
      <c r="M22">
        <v>0</v>
      </c>
      <c r="N22">
        <v>0</v>
      </c>
      <c r="O22" t="s">
        <v>618</v>
      </c>
      <c r="Q22">
        <v>0</v>
      </c>
      <c r="R22">
        <v>0</v>
      </c>
      <c r="S22">
        <v>0</v>
      </c>
      <c r="T22" t="s">
        <v>159</v>
      </c>
      <c r="U22" s="3">
        <v>46266</v>
      </c>
      <c r="V22" s="21">
        <v>46266</v>
      </c>
      <c r="W22" t="s">
        <v>212</v>
      </c>
      <c r="AG22" s="34">
        <f>IFERROR(VLOOKUP(AB22, 할인점점포등록!E:I, 5, 0), AB22)</f>
        <v>0</v>
      </c>
    </row>
    <row r="23" spans="2:33" x14ac:dyDescent="0.3">
      <c r="B23" t="s">
        <v>158</v>
      </c>
      <c r="C23" t="s">
        <v>1081</v>
      </c>
      <c r="D23">
        <v>6</v>
      </c>
      <c r="E23" t="s">
        <v>1779</v>
      </c>
      <c r="F23" s="20" t="s">
        <v>780</v>
      </c>
      <c r="H23" t="s">
        <v>797</v>
      </c>
      <c r="I23" s="2">
        <v>0</v>
      </c>
      <c r="J23" s="2">
        <v>48000</v>
      </c>
      <c r="L23">
        <v>0</v>
      </c>
      <c r="M23">
        <v>0</v>
      </c>
      <c r="N23">
        <v>0</v>
      </c>
      <c r="O23" t="s">
        <v>618</v>
      </c>
      <c r="Q23">
        <v>0</v>
      </c>
      <c r="R23">
        <v>0</v>
      </c>
      <c r="S23">
        <v>0</v>
      </c>
      <c r="T23" t="s">
        <v>159</v>
      </c>
      <c r="U23" s="3">
        <v>46266</v>
      </c>
      <c r="V23" s="21">
        <v>46266</v>
      </c>
      <c r="AB23" t="s">
        <v>798</v>
      </c>
      <c r="AG23" s="34" t="str">
        <f>IFERROR(VLOOKUP(AB23, 할인점점포등록!E:I, 5, 0), AB23)</f>
        <v>6250-0309-0782-9981</v>
      </c>
    </row>
    <row r="24" spans="2:33" x14ac:dyDescent="0.3">
      <c r="B24" t="s">
        <v>158</v>
      </c>
      <c r="C24" t="s">
        <v>1082</v>
      </c>
      <c r="D24">
        <v>1</v>
      </c>
      <c r="E24" t="s">
        <v>1780</v>
      </c>
      <c r="F24" s="20" t="s">
        <v>800</v>
      </c>
      <c r="G24" t="s">
        <v>160</v>
      </c>
      <c r="H24" t="s">
        <v>808</v>
      </c>
      <c r="I24" s="2">
        <v>7910</v>
      </c>
      <c r="J24" s="2">
        <v>0</v>
      </c>
      <c r="L24">
        <v>0</v>
      </c>
      <c r="M24">
        <v>0</v>
      </c>
      <c r="N24">
        <v>0</v>
      </c>
      <c r="O24" t="s">
        <v>790</v>
      </c>
      <c r="Q24">
        <v>0</v>
      </c>
      <c r="R24">
        <v>0</v>
      </c>
      <c r="S24">
        <v>0</v>
      </c>
      <c r="T24" t="s">
        <v>159</v>
      </c>
      <c r="U24" s="3">
        <v>46267</v>
      </c>
      <c r="V24" s="21">
        <v>46267</v>
      </c>
      <c r="W24" t="s">
        <v>212</v>
      </c>
      <c r="AB24" t="s">
        <v>802</v>
      </c>
      <c r="AG24" s="34" t="str">
        <f>IFERROR(VLOOKUP(AB24, 할인점점포등록!E:I, 5, 0), AB24)</f>
        <v>식대</v>
      </c>
    </row>
    <row r="25" spans="2:33" x14ac:dyDescent="0.3">
      <c r="B25" t="s">
        <v>158</v>
      </c>
      <c r="C25" t="s">
        <v>1082</v>
      </c>
      <c r="D25">
        <v>2</v>
      </c>
      <c r="E25" t="s">
        <v>1780</v>
      </c>
      <c r="F25" s="20" t="s">
        <v>161</v>
      </c>
      <c r="H25" t="s">
        <v>803</v>
      </c>
      <c r="I25" s="2">
        <v>790</v>
      </c>
      <c r="J25" s="2">
        <v>0</v>
      </c>
      <c r="L25">
        <v>0</v>
      </c>
      <c r="M25">
        <v>0</v>
      </c>
      <c r="N25">
        <v>0</v>
      </c>
      <c r="O25" t="s">
        <v>790</v>
      </c>
      <c r="Q25">
        <v>0</v>
      </c>
      <c r="R25">
        <v>0</v>
      </c>
      <c r="S25">
        <v>0</v>
      </c>
      <c r="T25" t="s">
        <v>159</v>
      </c>
      <c r="U25" s="3">
        <v>46267</v>
      </c>
      <c r="V25" s="21">
        <v>46267</v>
      </c>
      <c r="Y25">
        <v>7468501500</v>
      </c>
      <c r="AB25" t="s">
        <v>1083</v>
      </c>
      <c r="AC25" s="3">
        <v>46267</v>
      </c>
      <c r="AD25" t="s">
        <v>788</v>
      </c>
      <c r="AE25" s="2">
        <v>7910</v>
      </c>
      <c r="AF25" t="s">
        <v>791</v>
      </c>
      <c r="AG25" s="34" t="str">
        <f>IFERROR(VLOOKUP(AB25, 할인점점포등록!E:I, 5, 0), AB25)</f>
        <v>오창(하남)휴게소</v>
      </c>
    </row>
    <row r="26" spans="2:33" x14ac:dyDescent="0.3">
      <c r="B26" t="s">
        <v>158</v>
      </c>
      <c r="C26" t="s">
        <v>1082</v>
      </c>
      <c r="D26">
        <v>3</v>
      </c>
      <c r="E26" t="s">
        <v>1780</v>
      </c>
      <c r="F26" s="20" t="s">
        <v>780</v>
      </c>
      <c r="H26" t="s">
        <v>808</v>
      </c>
      <c r="I26" s="2">
        <v>0</v>
      </c>
      <c r="J26" s="2">
        <v>8700</v>
      </c>
      <c r="L26">
        <v>0</v>
      </c>
      <c r="M26">
        <v>0</v>
      </c>
      <c r="N26">
        <v>0</v>
      </c>
      <c r="O26" t="s">
        <v>790</v>
      </c>
      <c r="Q26">
        <v>0</v>
      </c>
      <c r="R26">
        <v>0</v>
      </c>
      <c r="S26">
        <v>0</v>
      </c>
      <c r="T26" t="s">
        <v>159</v>
      </c>
      <c r="U26" s="3">
        <v>46267</v>
      </c>
      <c r="V26" s="21">
        <v>46267</v>
      </c>
      <c r="AB26" t="s">
        <v>791</v>
      </c>
      <c r="AG26" s="34" t="str">
        <f>IFERROR(VLOOKUP(AB26, 할인점점포등록!E:I, 5, 0), AB26)</f>
        <v>6250-0321-8986-6954</v>
      </c>
    </row>
    <row r="27" spans="2:33" x14ac:dyDescent="0.3">
      <c r="B27" t="s">
        <v>158</v>
      </c>
      <c r="C27" t="s">
        <v>1082</v>
      </c>
      <c r="D27">
        <v>4</v>
      </c>
      <c r="E27" t="s">
        <v>1780</v>
      </c>
      <c r="F27" s="20" t="s">
        <v>800</v>
      </c>
      <c r="G27" t="s">
        <v>160</v>
      </c>
      <c r="H27" t="s">
        <v>801</v>
      </c>
      <c r="I27" s="2">
        <v>4273</v>
      </c>
      <c r="J27" s="2">
        <v>0</v>
      </c>
      <c r="L27">
        <v>0</v>
      </c>
      <c r="M27">
        <v>0</v>
      </c>
      <c r="N27">
        <v>0</v>
      </c>
      <c r="O27" t="s">
        <v>790</v>
      </c>
      <c r="Q27">
        <v>0</v>
      </c>
      <c r="R27">
        <v>0</v>
      </c>
      <c r="S27">
        <v>0</v>
      </c>
      <c r="T27" t="s">
        <v>159</v>
      </c>
      <c r="U27" s="3">
        <v>46267</v>
      </c>
      <c r="V27" s="21">
        <v>46267</v>
      </c>
      <c r="W27" t="s">
        <v>212</v>
      </c>
      <c r="AB27" t="s">
        <v>802</v>
      </c>
      <c r="AG27" s="34" t="str">
        <f>IFERROR(VLOOKUP(AB27, 할인점점포등록!E:I, 5, 0), AB27)</f>
        <v>식대</v>
      </c>
    </row>
    <row r="28" spans="2:33" x14ac:dyDescent="0.3">
      <c r="B28" t="s">
        <v>158</v>
      </c>
      <c r="C28" t="s">
        <v>1082</v>
      </c>
      <c r="D28">
        <v>5</v>
      </c>
      <c r="E28" t="s">
        <v>1780</v>
      </c>
      <c r="F28" s="20" t="s">
        <v>161</v>
      </c>
      <c r="H28" t="s">
        <v>803</v>
      </c>
      <c r="I28" s="2">
        <v>427</v>
      </c>
      <c r="J28" s="2">
        <v>0</v>
      </c>
      <c r="L28">
        <v>0</v>
      </c>
      <c r="M28">
        <v>0</v>
      </c>
      <c r="N28">
        <v>0</v>
      </c>
      <c r="O28" t="s">
        <v>790</v>
      </c>
      <c r="Q28">
        <v>0</v>
      </c>
      <c r="R28">
        <v>0</v>
      </c>
      <c r="S28">
        <v>0</v>
      </c>
      <c r="T28" t="s">
        <v>159</v>
      </c>
      <c r="U28" s="3">
        <v>46267</v>
      </c>
      <c r="V28" s="21">
        <v>46267</v>
      </c>
      <c r="Y28">
        <v>7468501500</v>
      </c>
      <c r="AB28" t="s">
        <v>1083</v>
      </c>
      <c r="AC28" s="2">
        <v>46267</v>
      </c>
      <c r="AD28" t="s">
        <v>788</v>
      </c>
      <c r="AE28" s="2">
        <v>4273</v>
      </c>
      <c r="AF28" t="s">
        <v>791</v>
      </c>
      <c r="AG28" s="34" t="str">
        <f>IFERROR(VLOOKUP(AB28, 할인점점포등록!E:I, 5, 0), AB28)</f>
        <v>오창(하남)휴게소</v>
      </c>
    </row>
    <row r="29" spans="2:33" x14ac:dyDescent="0.3">
      <c r="B29" t="s">
        <v>158</v>
      </c>
      <c r="C29" t="s">
        <v>1082</v>
      </c>
      <c r="D29">
        <v>6</v>
      </c>
      <c r="E29" t="s">
        <v>1780</v>
      </c>
      <c r="F29" s="20" t="s">
        <v>780</v>
      </c>
      <c r="H29" t="s">
        <v>801</v>
      </c>
      <c r="I29" s="2">
        <v>0</v>
      </c>
      <c r="J29" s="2">
        <v>4700</v>
      </c>
      <c r="L29">
        <v>0</v>
      </c>
      <c r="M29">
        <v>0</v>
      </c>
      <c r="N29">
        <v>0</v>
      </c>
      <c r="O29" t="s">
        <v>790</v>
      </c>
      <c r="Q29">
        <v>0</v>
      </c>
      <c r="R29">
        <v>0</v>
      </c>
      <c r="S29">
        <v>0</v>
      </c>
      <c r="T29" t="s">
        <v>159</v>
      </c>
      <c r="U29" s="3">
        <v>46267</v>
      </c>
      <c r="V29" s="21">
        <v>46267</v>
      </c>
      <c r="AB29" t="s">
        <v>791</v>
      </c>
      <c r="AC29" s="2"/>
      <c r="AG29" s="34" t="str">
        <f>IFERROR(VLOOKUP(AB29, 할인점점포등록!E:I, 5, 0), AB29)</f>
        <v>6250-0321-8986-6954</v>
      </c>
    </row>
    <row r="30" spans="2:33" x14ac:dyDescent="0.3">
      <c r="B30" t="s">
        <v>158</v>
      </c>
      <c r="C30" t="s">
        <v>1082</v>
      </c>
      <c r="D30">
        <v>7</v>
      </c>
      <c r="E30" t="s">
        <v>1780</v>
      </c>
      <c r="F30" s="20" t="s">
        <v>792</v>
      </c>
      <c r="G30" t="s">
        <v>160</v>
      </c>
      <c r="H30" t="s">
        <v>793</v>
      </c>
      <c r="I30" s="2">
        <v>77000</v>
      </c>
      <c r="J30" s="2">
        <v>0</v>
      </c>
      <c r="L30">
        <v>0</v>
      </c>
      <c r="M30">
        <v>0</v>
      </c>
      <c r="N30">
        <v>0</v>
      </c>
      <c r="O30" t="s">
        <v>790</v>
      </c>
      <c r="Q30">
        <v>0</v>
      </c>
      <c r="R30">
        <v>0</v>
      </c>
      <c r="S30">
        <v>0</v>
      </c>
      <c r="T30" t="s">
        <v>159</v>
      </c>
      <c r="U30" s="3">
        <v>46267</v>
      </c>
      <c r="V30" s="21">
        <v>46267</v>
      </c>
      <c r="W30" t="s">
        <v>212</v>
      </c>
      <c r="AB30" t="s">
        <v>793</v>
      </c>
      <c r="AC30" t="s">
        <v>794</v>
      </c>
      <c r="AG30" s="34" t="str">
        <f>IFERROR(VLOOKUP(AB30, 할인점점포등록!E:I, 5, 0), AB30)</f>
        <v>유류비</v>
      </c>
    </row>
    <row r="31" spans="2:33" x14ac:dyDescent="0.3">
      <c r="B31" t="s">
        <v>158</v>
      </c>
      <c r="C31" t="s">
        <v>1082</v>
      </c>
      <c r="D31">
        <v>8</v>
      </c>
      <c r="E31" t="s">
        <v>1780</v>
      </c>
      <c r="F31" s="20" t="s">
        <v>780</v>
      </c>
      <c r="H31" t="s">
        <v>793</v>
      </c>
      <c r="I31" s="2">
        <v>0</v>
      </c>
      <c r="J31" s="2">
        <v>77000</v>
      </c>
      <c r="L31">
        <v>0</v>
      </c>
      <c r="M31">
        <v>0</v>
      </c>
      <c r="N31">
        <v>0</v>
      </c>
      <c r="O31" t="s">
        <v>790</v>
      </c>
      <c r="Q31">
        <v>0</v>
      </c>
      <c r="R31">
        <v>0</v>
      </c>
      <c r="S31">
        <v>0</v>
      </c>
      <c r="T31" t="s">
        <v>159</v>
      </c>
      <c r="U31" s="3">
        <v>46267</v>
      </c>
      <c r="V31" s="21">
        <v>46267</v>
      </c>
      <c r="AB31" t="s">
        <v>791</v>
      </c>
      <c r="AC31" s="2"/>
      <c r="AG31" s="34" t="str">
        <f>IFERROR(VLOOKUP(AB31, 할인점점포등록!E:I, 5, 0), AB31)</f>
        <v>6250-0321-8986-6954</v>
      </c>
    </row>
    <row r="32" spans="2:33" x14ac:dyDescent="0.3">
      <c r="B32" t="s">
        <v>158</v>
      </c>
      <c r="C32" t="s">
        <v>1082</v>
      </c>
      <c r="D32">
        <v>9</v>
      </c>
      <c r="E32" t="s">
        <v>1780</v>
      </c>
      <c r="F32" s="20" t="s">
        <v>800</v>
      </c>
      <c r="G32" t="s">
        <v>160</v>
      </c>
      <c r="H32" t="s">
        <v>813</v>
      </c>
      <c r="I32" s="2">
        <v>10000</v>
      </c>
      <c r="J32" s="2">
        <v>0</v>
      </c>
      <c r="L32">
        <v>0</v>
      </c>
      <c r="M32">
        <v>0</v>
      </c>
      <c r="N32">
        <v>0</v>
      </c>
      <c r="O32" t="s">
        <v>790</v>
      </c>
      <c r="Q32">
        <v>0</v>
      </c>
      <c r="R32">
        <v>0</v>
      </c>
      <c r="S32">
        <v>0</v>
      </c>
      <c r="T32" t="s">
        <v>159</v>
      </c>
      <c r="U32" s="3">
        <v>46267</v>
      </c>
      <c r="V32" s="21">
        <v>46267</v>
      </c>
      <c r="W32" t="s">
        <v>212</v>
      </c>
      <c r="AB32" t="s">
        <v>802</v>
      </c>
      <c r="AC32" s="2"/>
      <c r="AG32" s="34" t="str">
        <f>IFERROR(VLOOKUP(AB32, 할인점점포등록!E:I, 5, 0), AB32)</f>
        <v>식대</v>
      </c>
    </row>
    <row r="33" spans="2:33" x14ac:dyDescent="0.3">
      <c r="B33" t="s">
        <v>158</v>
      </c>
      <c r="C33" t="s">
        <v>1082</v>
      </c>
      <c r="D33">
        <v>10</v>
      </c>
      <c r="E33" t="s">
        <v>1780</v>
      </c>
      <c r="F33" s="20" t="s">
        <v>161</v>
      </c>
      <c r="H33" t="s">
        <v>803</v>
      </c>
      <c r="I33" s="2">
        <v>1000</v>
      </c>
      <c r="J33" s="2">
        <v>0</v>
      </c>
      <c r="L33">
        <v>0</v>
      </c>
      <c r="M33">
        <v>0</v>
      </c>
      <c r="N33">
        <v>0</v>
      </c>
      <c r="O33" t="s">
        <v>790</v>
      </c>
      <c r="Q33">
        <v>0</v>
      </c>
      <c r="R33">
        <v>0</v>
      </c>
      <c r="S33">
        <v>0</v>
      </c>
      <c r="T33" t="s">
        <v>159</v>
      </c>
      <c r="U33" s="3">
        <v>46267</v>
      </c>
      <c r="V33" s="21">
        <v>46267</v>
      </c>
      <c r="Y33">
        <v>5588500656</v>
      </c>
      <c r="AB33" t="s">
        <v>1084</v>
      </c>
      <c r="AC33" s="3">
        <v>46267</v>
      </c>
      <c r="AD33" t="s">
        <v>788</v>
      </c>
      <c r="AE33" s="2">
        <v>10000</v>
      </c>
      <c r="AF33" t="s">
        <v>791</v>
      </c>
      <c r="AG33" s="34" t="str">
        <f>IFERROR(VLOOKUP(AB33, 할인점점포등록!E:I, 5, 0), AB33)</f>
        <v>호남고속도로 휴게소</v>
      </c>
    </row>
    <row r="34" spans="2:33" x14ac:dyDescent="0.3">
      <c r="B34" t="s">
        <v>158</v>
      </c>
      <c r="C34" t="s">
        <v>1082</v>
      </c>
      <c r="D34">
        <v>11</v>
      </c>
      <c r="E34" t="s">
        <v>1780</v>
      </c>
      <c r="F34" s="20" t="s">
        <v>780</v>
      </c>
      <c r="H34" t="s">
        <v>813</v>
      </c>
      <c r="I34" s="2">
        <v>0</v>
      </c>
      <c r="J34" s="2">
        <v>11000</v>
      </c>
      <c r="L34">
        <v>0</v>
      </c>
      <c r="M34">
        <v>0</v>
      </c>
      <c r="N34">
        <v>0</v>
      </c>
      <c r="O34" t="s">
        <v>790</v>
      </c>
      <c r="Q34">
        <v>0</v>
      </c>
      <c r="R34">
        <v>0</v>
      </c>
      <c r="S34">
        <v>0</v>
      </c>
      <c r="T34" t="s">
        <v>159</v>
      </c>
      <c r="U34" s="3">
        <v>46267</v>
      </c>
      <c r="V34" s="21">
        <v>46267</v>
      </c>
      <c r="AB34" t="s">
        <v>791</v>
      </c>
      <c r="AC34" s="2"/>
      <c r="AG34" s="34" t="str">
        <f>IFERROR(VLOOKUP(AB34, 할인점점포등록!E:I, 5, 0), AB34)</f>
        <v>6250-0321-8986-6954</v>
      </c>
    </row>
    <row r="35" spans="2:33" x14ac:dyDescent="0.3">
      <c r="B35" t="s">
        <v>158</v>
      </c>
      <c r="C35" t="s">
        <v>1082</v>
      </c>
      <c r="D35">
        <v>12</v>
      </c>
      <c r="E35" t="s">
        <v>1780</v>
      </c>
      <c r="F35" s="20" t="s">
        <v>779</v>
      </c>
      <c r="G35" t="s">
        <v>160</v>
      </c>
      <c r="H35" t="s">
        <v>1085</v>
      </c>
      <c r="I35" s="2">
        <v>22200</v>
      </c>
      <c r="J35" s="2">
        <v>0</v>
      </c>
      <c r="L35">
        <v>0</v>
      </c>
      <c r="M35">
        <v>0</v>
      </c>
      <c r="N35">
        <v>0</v>
      </c>
      <c r="O35" t="s">
        <v>790</v>
      </c>
      <c r="Q35">
        <v>0</v>
      </c>
      <c r="R35">
        <v>0</v>
      </c>
      <c r="S35">
        <v>0</v>
      </c>
      <c r="T35" t="s">
        <v>159</v>
      </c>
      <c r="U35" s="3">
        <v>46267</v>
      </c>
      <c r="V35" s="21">
        <v>46267</v>
      </c>
      <c r="W35" t="s">
        <v>212</v>
      </c>
      <c r="AC35" s="2"/>
      <c r="AG35" s="34">
        <f>IFERROR(VLOOKUP(AB35, 할인점점포등록!E:I, 5, 0), AB35)</f>
        <v>0</v>
      </c>
    </row>
    <row r="36" spans="2:33" x14ac:dyDescent="0.3">
      <c r="B36" t="s">
        <v>158</v>
      </c>
      <c r="C36" t="s">
        <v>1082</v>
      </c>
      <c r="D36">
        <v>13</v>
      </c>
      <c r="E36" t="s">
        <v>1780</v>
      </c>
      <c r="F36" s="20" t="s">
        <v>780</v>
      </c>
      <c r="H36" t="s">
        <v>1085</v>
      </c>
      <c r="I36" s="2">
        <v>0</v>
      </c>
      <c r="J36" s="2">
        <v>22200</v>
      </c>
      <c r="L36">
        <v>0</v>
      </c>
      <c r="M36">
        <v>0</v>
      </c>
      <c r="N36">
        <v>0</v>
      </c>
      <c r="O36" t="s">
        <v>790</v>
      </c>
      <c r="Q36">
        <v>0</v>
      </c>
      <c r="R36">
        <v>0</v>
      </c>
      <c r="S36">
        <v>0</v>
      </c>
      <c r="T36" t="s">
        <v>159</v>
      </c>
      <c r="U36" s="3">
        <v>46267</v>
      </c>
      <c r="V36" s="21">
        <v>46267</v>
      </c>
      <c r="AB36" t="s">
        <v>791</v>
      </c>
      <c r="AC36" s="2"/>
      <c r="AG36" s="34" t="str">
        <f>IFERROR(VLOOKUP(AB36, 할인점점포등록!E:I, 5, 0), AB36)</f>
        <v>6250-0321-8986-6954</v>
      </c>
    </row>
    <row r="37" spans="2:33" x14ac:dyDescent="0.3">
      <c r="B37" t="s">
        <v>158</v>
      </c>
      <c r="C37" t="s">
        <v>1082</v>
      </c>
      <c r="D37">
        <v>14</v>
      </c>
      <c r="E37" t="s">
        <v>1780</v>
      </c>
      <c r="F37" s="20" t="s">
        <v>800</v>
      </c>
      <c r="G37" t="s">
        <v>160</v>
      </c>
      <c r="H37" t="s">
        <v>801</v>
      </c>
      <c r="I37" s="2">
        <v>6182</v>
      </c>
      <c r="J37" s="2">
        <v>0</v>
      </c>
      <c r="L37">
        <v>0</v>
      </c>
      <c r="M37">
        <v>0</v>
      </c>
      <c r="N37">
        <v>0</v>
      </c>
      <c r="O37" t="s">
        <v>790</v>
      </c>
      <c r="Q37">
        <v>0</v>
      </c>
      <c r="R37">
        <v>0</v>
      </c>
      <c r="S37">
        <v>0</v>
      </c>
      <c r="T37" t="s">
        <v>159</v>
      </c>
      <c r="U37" s="3">
        <v>46267</v>
      </c>
      <c r="V37" s="21">
        <v>46267</v>
      </c>
      <c r="W37" t="s">
        <v>212</v>
      </c>
      <c r="AB37" t="s">
        <v>802</v>
      </c>
      <c r="AG37" s="34" t="str">
        <f>IFERROR(VLOOKUP(AB37, 할인점점포등록!E:I, 5, 0), AB37)</f>
        <v>식대</v>
      </c>
    </row>
    <row r="38" spans="2:33" x14ac:dyDescent="0.3">
      <c r="B38" t="s">
        <v>158</v>
      </c>
      <c r="C38" t="s">
        <v>1082</v>
      </c>
      <c r="D38">
        <v>15</v>
      </c>
      <c r="E38" t="s">
        <v>1780</v>
      </c>
      <c r="F38" s="20" t="s">
        <v>161</v>
      </c>
      <c r="H38" t="s">
        <v>803</v>
      </c>
      <c r="I38" s="2">
        <v>618</v>
      </c>
      <c r="J38" s="2">
        <v>0</v>
      </c>
      <c r="L38">
        <v>0</v>
      </c>
      <c r="M38">
        <v>0</v>
      </c>
      <c r="N38">
        <v>0</v>
      </c>
      <c r="O38" t="s">
        <v>790</v>
      </c>
      <c r="Q38">
        <v>0</v>
      </c>
      <c r="R38">
        <v>0</v>
      </c>
      <c r="S38">
        <v>0</v>
      </c>
      <c r="T38" t="s">
        <v>159</v>
      </c>
      <c r="U38" s="3">
        <v>46267</v>
      </c>
      <c r="V38" s="21">
        <v>46267</v>
      </c>
      <c r="Y38">
        <v>3018509968</v>
      </c>
      <c r="AB38" t="s">
        <v>809</v>
      </c>
      <c r="AC38" s="2">
        <v>46267</v>
      </c>
      <c r="AD38" t="s">
        <v>788</v>
      </c>
      <c r="AE38" s="2">
        <v>6182</v>
      </c>
      <c r="AF38" t="s">
        <v>791</v>
      </c>
      <c r="AG38" s="34" t="str">
        <f>IFERROR(VLOOKUP(AB38, 할인점점포등록!E:I, 5, 0), AB38)</f>
        <v>죽암(부산)  휴게소</v>
      </c>
    </row>
    <row r="39" spans="2:33" x14ac:dyDescent="0.3">
      <c r="B39" t="s">
        <v>158</v>
      </c>
      <c r="C39" t="s">
        <v>1082</v>
      </c>
      <c r="D39">
        <v>16</v>
      </c>
      <c r="E39" t="s">
        <v>1780</v>
      </c>
      <c r="F39" s="20" t="s">
        <v>780</v>
      </c>
      <c r="H39" t="s">
        <v>801</v>
      </c>
      <c r="I39" s="2">
        <v>0</v>
      </c>
      <c r="J39" s="2">
        <v>6800</v>
      </c>
      <c r="L39">
        <v>0</v>
      </c>
      <c r="M39">
        <v>0</v>
      </c>
      <c r="N39">
        <v>0</v>
      </c>
      <c r="O39" t="s">
        <v>790</v>
      </c>
      <c r="Q39">
        <v>0</v>
      </c>
      <c r="R39">
        <v>0</v>
      </c>
      <c r="S39">
        <v>0</v>
      </c>
      <c r="T39" t="s">
        <v>159</v>
      </c>
      <c r="U39" s="3">
        <v>46267</v>
      </c>
      <c r="V39" s="21">
        <v>46267</v>
      </c>
      <c r="AB39" t="s">
        <v>791</v>
      </c>
      <c r="AG39" s="34" t="str">
        <f>IFERROR(VLOOKUP(AB39, 할인점점포등록!E:I, 5, 0), AB39)</f>
        <v>6250-0321-8986-6954</v>
      </c>
    </row>
    <row r="40" spans="2:33" x14ac:dyDescent="0.3">
      <c r="B40" t="s">
        <v>157</v>
      </c>
      <c r="C40" t="s">
        <v>1086</v>
      </c>
      <c r="D40">
        <v>1</v>
      </c>
      <c r="E40" t="s">
        <v>1087</v>
      </c>
      <c r="F40" s="20" t="s">
        <v>38</v>
      </c>
      <c r="H40" t="s">
        <v>1088</v>
      </c>
      <c r="I40" s="2">
        <v>324000</v>
      </c>
      <c r="J40" s="2">
        <v>0</v>
      </c>
      <c r="L40">
        <v>0</v>
      </c>
      <c r="M40">
        <v>0</v>
      </c>
      <c r="N40">
        <v>0</v>
      </c>
      <c r="O40" t="s">
        <v>796</v>
      </c>
      <c r="Q40">
        <v>0</v>
      </c>
      <c r="R40">
        <v>0</v>
      </c>
      <c r="S40">
        <v>0</v>
      </c>
      <c r="T40" t="s">
        <v>154</v>
      </c>
      <c r="U40" s="3">
        <v>46267</v>
      </c>
      <c r="V40" s="21">
        <v>46267</v>
      </c>
      <c r="AB40" t="s">
        <v>48</v>
      </c>
      <c r="AG40" s="34" t="str">
        <f>IFERROR(VLOOKUP(AB40, 할인점점포등록!E:I, 5, 0), AB40)</f>
        <v>입금통보</v>
      </c>
    </row>
    <row r="41" spans="2:33" x14ac:dyDescent="0.3">
      <c r="B41" t="s">
        <v>157</v>
      </c>
      <c r="C41" t="s">
        <v>1086</v>
      </c>
      <c r="D41">
        <v>2</v>
      </c>
      <c r="E41" t="s">
        <v>1087</v>
      </c>
      <c r="F41" s="20" t="s">
        <v>38</v>
      </c>
      <c r="H41" t="s">
        <v>1089</v>
      </c>
      <c r="I41" s="2">
        <v>1014120</v>
      </c>
      <c r="J41" s="2">
        <v>0</v>
      </c>
      <c r="L41">
        <v>0</v>
      </c>
      <c r="M41">
        <v>0</v>
      </c>
      <c r="N41">
        <v>0</v>
      </c>
      <c r="O41" t="s">
        <v>796</v>
      </c>
      <c r="Q41">
        <v>0</v>
      </c>
      <c r="R41">
        <v>0</v>
      </c>
      <c r="S41">
        <v>0</v>
      </c>
      <c r="T41" t="s">
        <v>154</v>
      </c>
      <c r="U41" s="3">
        <v>46267</v>
      </c>
      <c r="V41" s="21">
        <v>46267</v>
      </c>
      <c r="AB41" t="s">
        <v>48</v>
      </c>
      <c r="AG41" s="34" t="str">
        <f>IFERROR(VLOOKUP(AB41, 할인점점포등록!E:I, 5, 0), AB41)</f>
        <v>입금통보</v>
      </c>
    </row>
    <row r="42" spans="2:33" x14ac:dyDescent="0.3">
      <c r="B42" t="s">
        <v>157</v>
      </c>
      <c r="C42" t="s">
        <v>1086</v>
      </c>
      <c r="D42">
        <v>3</v>
      </c>
      <c r="E42" t="s">
        <v>1087</v>
      </c>
      <c r="F42" s="20" t="s">
        <v>38</v>
      </c>
      <c r="H42" t="s">
        <v>1090</v>
      </c>
      <c r="I42" s="2">
        <v>697770</v>
      </c>
      <c r="J42" s="2">
        <v>0</v>
      </c>
      <c r="L42">
        <v>0</v>
      </c>
      <c r="M42">
        <v>0</v>
      </c>
      <c r="N42">
        <v>0</v>
      </c>
      <c r="O42" t="s">
        <v>796</v>
      </c>
      <c r="Q42">
        <v>0</v>
      </c>
      <c r="R42">
        <v>0</v>
      </c>
      <c r="S42">
        <v>0</v>
      </c>
      <c r="T42" t="s">
        <v>154</v>
      </c>
      <c r="U42" s="3">
        <v>46267</v>
      </c>
      <c r="V42" s="21">
        <v>46267</v>
      </c>
      <c r="AB42" t="s">
        <v>48</v>
      </c>
      <c r="AG42" s="34" t="str">
        <f>IFERROR(VLOOKUP(AB42, 할인점점포등록!E:I, 5, 0), AB42)</f>
        <v>입금통보</v>
      </c>
    </row>
    <row r="43" spans="2:33" x14ac:dyDescent="0.3">
      <c r="B43" t="s">
        <v>157</v>
      </c>
      <c r="C43" t="s">
        <v>1086</v>
      </c>
      <c r="D43">
        <v>4</v>
      </c>
      <c r="E43" t="s">
        <v>1087</v>
      </c>
      <c r="F43" s="20" t="s">
        <v>38</v>
      </c>
      <c r="H43" t="s">
        <v>1091</v>
      </c>
      <c r="I43" s="2">
        <v>770000</v>
      </c>
      <c r="J43" s="2">
        <v>0</v>
      </c>
      <c r="L43">
        <v>0</v>
      </c>
      <c r="M43">
        <v>0</v>
      </c>
      <c r="N43">
        <v>0</v>
      </c>
      <c r="O43" t="s">
        <v>796</v>
      </c>
      <c r="Q43">
        <v>0</v>
      </c>
      <c r="R43">
        <v>0</v>
      </c>
      <c r="S43">
        <v>0</v>
      </c>
      <c r="T43" t="s">
        <v>154</v>
      </c>
      <c r="U43" s="3">
        <v>46267</v>
      </c>
      <c r="V43" s="21">
        <v>46267</v>
      </c>
      <c r="AB43" t="s">
        <v>48</v>
      </c>
      <c r="AG43" s="34" t="str">
        <f>IFERROR(VLOOKUP(AB43, 할인점점포등록!E:I, 5, 0), AB43)</f>
        <v>입금통보</v>
      </c>
    </row>
    <row r="44" spans="2:33" x14ac:dyDescent="0.3">
      <c r="B44" t="s">
        <v>157</v>
      </c>
      <c r="C44" t="s">
        <v>1086</v>
      </c>
      <c r="D44">
        <v>5</v>
      </c>
      <c r="E44" t="s">
        <v>1087</v>
      </c>
      <c r="F44" s="20" t="s">
        <v>14</v>
      </c>
      <c r="H44" t="s">
        <v>1092</v>
      </c>
      <c r="I44" s="2">
        <v>0</v>
      </c>
      <c r="J44" s="2">
        <v>324000</v>
      </c>
      <c r="L44">
        <v>0</v>
      </c>
      <c r="M44">
        <v>0</v>
      </c>
      <c r="N44">
        <v>0</v>
      </c>
      <c r="O44" t="s">
        <v>796</v>
      </c>
      <c r="Q44">
        <v>0</v>
      </c>
      <c r="R44">
        <v>0</v>
      </c>
      <c r="S44">
        <v>0</v>
      </c>
      <c r="T44" t="s">
        <v>154</v>
      </c>
      <c r="U44" s="3">
        <v>46267</v>
      </c>
      <c r="V44" s="21">
        <v>46267</v>
      </c>
      <c r="W44" t="s">
        <v>212</v>
      </c>
      <c r="Y44">
        <v>4108709378</v>
      </c>
      <c r="AB44" t="s">
        <v>519</v>
      </c>
      <c r="AC44" s="3"/>
      <c r="AE44" s="2"/>
      <c r="AG44" s="34" t="str">
        <f>IFERROR(VLOOKUP(AB44, 할인점점포등록!E:I, 5, 0), AB44)</f>
        <v>에버에코</v>
      </c>
    </row>
    <row r="45" spans="2:33" x14ac:dyDescent="0.3">
      <c r="B45" t="s">
        <v>157</v>
      </c>
      <c r="C45" t="s">
        <v>1086</v>
      </c>
      <c r="D45">
        <v>6</v>
      </c>
      <c r="E45" t="s">
        <v>1087</v>
      </c>
      <c r="F45" s="20" t="s">
        <v>14</v>
      </c>
      <c r="H45" t="s">
        <v>1093</v>
      </c>
      <c r="I45" s="2">
        <v>0</v>
      </c>
      <c r="J45" s="2">
        <v>1014120</v>
      </c>
      <c r="L45">
        <v>0</v>
      </c>
      <c r="M45">
        <v>0</v>
      </c>
      <c r="N45">
        <v>0</v>
      </c>
      <c r="O45" t="s">
        <v>796</v>
      </c>
      <c r="Q45">
        <v>0</v>
      </c>
      <c r="R45">
        <v>0</v>
      </c>
      <c r="S45">
        <v>0</v>
      </c>
      <c r="T45" t="s">
        <v>154</v>
      </c>
      <c r="U45" s="3">
        <v>46267</v>
      </c>
      <c r="V45" s="21">
        <v>46267</v>
      </c>
      <c r="W45" t="s">
        <v>212</v>
      </c>
      <c r="Y45">
        <v>4988104196</v>
      </c>
      <c r="AB45" t="s">
        <v>528</v>
      </c>
      <c r="AG45" s="34" t="str">
        <f>IFERROR(VLOOKUP(AB45, 할인점점포등록!E:I, 5, 0), AB45)</f>
        <v>준메디플러스</v>
      </c>
    </row>
    <row r="46" spans="2:33" x14ac:dyDescent="0.3">
      <c r="B46" t="s">
        <v>157</v>
      </c>
      <c r="C46" t="s">
        <v>1086</v>
      </c>
      <c r="D46">
        <v>7</v>
      </c>
      <c r="E46" t="s">
        <v>1087</v>
      </c>
      <c r="F46" s="20" t="s">
        <v>14</v>
      </c>
      <c r="H46" t="s">
        <v>1094</v>
      </c>
      <c r="I46" s="2">
        <v>0</v>
      </c>
      <c r="J46" s="2">
        <v>697770</v>
      </c>
      <c r="L46">
        <v>0</v>
      </c>
      <c r="M46">
        <v>0</v>
      </c>
      <c r="N46">
        <v>0</v>
      </c>
      <c r="O46" t="s">
        <v>796</v>
      </c>
      <c r="Q46">
        <v>0</v>
      </c>
      <c r="R46">
        <v>0</v>
      </c>
      <c r="S46">
        <v>0</v>
      </c>
      <c r="T46" t="s">
        <v>154</v>
      </c>
      <c r="U46" s="3">
        <v>46267</v>
      </c>
      <c r="V46" s="21">
        <v>46267</v>
      </c>
      <c r="W46" t="s">
        <v>212</v>
      </c>
      <c r="Y46">
        <v>8418701532</v>
      </c>
      <c r="AB46" t="s">
        <v>636</v>
      </c>
      <c r="AG46" s="34" t="str">
        <f>IFERROR(VLOOKUP(AB46, 할인점점포등록!E:I, 5, 0), AB46)</f>
        <v>조이메디(대전)</v>
      </c>
    </row>
    <row r="47" spans="2:33" x14ac:dyDescent="0.3">
      <c r="B47" t="s">
        <v>157</v>
      </c>
      <c r="C47" t="s">
        <v>1086</v>
      </c>
      <c r="D47">
        <v>8</v>
      </c>
      <c r="E47" t="s">
        <v>1087</v>
      </c>
      <c r="F47" s="20" t="s">
        <v>14</v>
      </c>
      <c r="H47" t="s">
        <v>1095</v>
      </c>
      <c r="I47" s="2">
        <v>0</v>
      </c>
      <c r="J47" s="2">
        <v>770000</v>
      </c>
      <c r="L47">
        <v>0</v>
      </c>
      <c r="M47">
        <v>0</v>
      </c>
      <c r="N47">
        <v>0</v>
      </c>
      <c r="O47" t="s">
        <v>796</v>
      </c>
      <c r="Q47">
        <v>0</v>
      </c>
      <c r="R47">
        <v>0</v>
      </c>
      <c r="S47">
        <v>0</v>
      </c>
      <c r="T47" t="s">
        <v>154</v>
      </c>
      <c r="U47" s="3">
        <v>46267</v>
      </c>
      <c r="V47" s="21">
        <v>46267</v>
      </c>
      <c r="W47" t="s">
        <v>350</v>
      </c>
      <c r="Y47">
        <v>2428701356</v>
      </c>
      <c r="AB47" t="s">
        <v>1069</v>
      </c>
      <c r="AC47" s="3"/>
      <c r="AE47" s="2"/>
      <c r="AG47" s="34" t="str">
        <f>IFERROR(VLOOKUP(AB47, 할인점점포등록!E:I, 5, 0), AB47)</f>
        <v>씨앤씨팜코어(의료기기)</v>
      </c>
    </row>
    <row r="48" spans="2:33" x14ac:dyDescent="0.3">
      <c r="B48" t="s">
        <v>158</v>
      </c>
      <c r="C48" t="s">
        <v>1096</v>
      </c>
      <c r="D48">
        <v>1</v>
      </c>
      <c r="E48" t="s">
        <v>1781</v>
      </c>
      <c r="F48" s="20" t="s">
        <v>779</v>
      </c>
      <c r="G48" t="s">
        <v>160</v>
      </c>
      <c r="H48" t="s">
        <v>789</v>
      </c>
      <c r="I48" s="2">
        <v>10210</v>
      </c>
      <c r="J48" s="2">
        <v>0</v>
      </c>
      <c r="L48">
        <v>0</v>
      </c>
      <c r="M48">
        <v>0</v>
      </c>
      <c r="N48">
        <v>0</v>
      </c>
      <c r="O48" t="s">
        <v>790</v>
      </c>
      <c r="Q48">
        <v>0</v>
      </c>
      <c r="R48">
        <v>0</v>
      </c>
      <c r="S48">
        <v>0</v>
      </c>
      <c r="T48" t="s">
        <v>159</v>
      </c>
      <c r="U48" s="3">
        <v>46268</v>
      </c>
      <c r="V48" s="21">
        <v>46268</v>
      </c>
      <c r="W48" t="s">
        <v>212</v>
      </c>
      <c r="AG48" s="34">
        <f>IFERROR(VLOOKUP(AB48, 할인점점포등록!E:I, 5, 0), AB48)</f>
        <v>0</v>
      </c>
    </row>
    <row r="49" spans="2:33" x14ac:dyDescent="0.3">
      <c r="B49" t="s">
        <v>158</v>
      </c>
      <c r="C49" t="s">
        <v>1096</v>
      </c>
      <c r="D49">
        <v>2</v>
      </c>
      <c r="E49" t="s">
        <v>1781</v>
      </c>
      <c r="F49" s="20" t="s">
        <v>780</v>
      </c>
      <c r="H49" t="s">
        <v>789</v>
      </c>
      <c r="I49" s="2">
        <v>0</v>
      </c>
      <c r="J49" s="2">
        <v>10210</v>
      </c>
      <c r="L49">
        <v>0</v>
      </c>
      <c r="M49">
        <v>0</v>
      </c>
      <c r="N49">
        <v>0</v>
      </c>
      <c r="O49" t="s">
        <v>790</v>
      </c>
      <c r="Q49">
        <v>0</v>
      </c>
      <c r="R49">
        <v>0</v>
      </c>
      <c r="S49">
        <v>0</v>
      </c>
      <c r="T49" t="s">
        <v>159</v>
      </c>
      <c r="U49" s="3">
        <v>46268</v>
      </c>
      <c r="V49" s="21">
        <v>46268</v>
      </c>
      <c r="AB49" t="s">
        <v>791</v>
      </c>
      <c r="AG49" s="34" t="str">
        <f>IFERROR(VLOOKUP(AB49, 할인점점포등록!E:I, 5, 0), AB49)</f>
        <v>6250-0321-8986-6954</v>
      </c>
    </row>
    <row r="50" spans="2:33" x14ac:dyDescent="0.3">
      <c r="B50" t="s">
        <v>158</v>
      </c>
      <c r="C50" t="s">
        <v>1096</v>
      </c>
      <c r="D50">
        <v>3</v>
      </c>
      <c r="E50" t="s">
        <v>1781</v>
      </c>
      <c r="F50" s="20" t="s">
        <v>792</v>
      </c>
      <c r="G50" t="s">
        <v>160</v>
      </c>
      <c r="H50" t="s">
        <v>795</v>
      </c>
      <c r="I50" s="2">
        <v>6000</v>
      </c>
      <c r="J50" s="2">
        <v>0</v>
      </c>
      <c r="L50">
        <v>0</v>
      </c>
      <c r="M50">
        <v>0</v>
      </c>
      <c r="N50">
        <v>0</v>
      </c>
      <c r="O50" t="s">
        <v>790</v>
      </c>
      <c r="Q50">
        <v>0</v>
      </c>
      <c r="R50">
        <v>0</v>
      </c>
      <c r="S50">
        <v>0</v>
      </c>
      <c r="T50" t="s">
        <v>159</v>
      </c>
      <c r="U50" s="3">
        <v>46268</v>
      </c>
      <c r="V50" s="21">
        <v>46268</v>
      </c>
      <c r="W50" t="s">
        <v>212</v>
      </c>
      <c r="AB50" t="s">
        <v>183</v>
      </c>
      <c r="AC50" t="s">
        <v>794</v>
      </c>
      <c r="AG50" s="34" t="str">
        <f>IFERROR(VLOOKUP(AB50, 할인점점포등록!E:I, 5, 0), AB50)</f>
        <v>기타</v>
      </c>
    </row>
    <row r="51" spans="2:33" x14ac:dyDescent="0.3">
      <c r="B51" t="s">
        <v>158</v>
      </c>
      <c r="C51" t="s">
        <v>1096</v>
      </c>
      <c r="D51">
        <v>4</v>
      </c>
      <c r="E51" t="s">
        <v>1781</v>
      </c>
      <c r="F51" s="20" t="s">
        <v>780</v>
      </c>
      <c r="H51" t="s">
        <v>795</v>
      </c>
      <c r="I51" s="2">
        <v>0</v>
      </c>
      <c r="J51" s="2">
        <v>6000</v>
      </c>
      <c r="L51">
        <v>0</v>
      </c>
      <c r="M51">
        <v>0</v>
      </c>
      <c r="N51">
        <v>0</v>
      </c>
      <c r="O51" t="s">
        <v>790</v>
      </c>
      <c r="Q51">
        <v>0</v>
      </c>
      <c r="R51">
        <v>0</v>
      </c>
      <c r="S51">
        <v>0</v>
      </c>
      <c r="T51" t="s">
        <v>159</v>
      </c>
      <c r="U51" s="3">
        <v>46268</v>
      </c>
      <c r="V51" s="21">
        <v>46268</v>
      </c>
      <c r="AB51" t="s">
        <v>791</v>
      </c>
      <c r="AG51" s="34" t="str">
        <f>IFERROR(VLOOKUP(AB51, 할인점점포등록!E:I, 5, 0), AB51)</f>
        <v>6250-0321-8986-6954</v>
      </c>
    </row>
    <row r="52" spans="2:33" x14ac:dyDescent="0.3">
      <c r="B52" t="s">
        <v>158</v>
      </c>
      <c r="C52" t="s">
        <v>1096</v>
      </c>
      <c r="D52">
        <v>5</v>
      </c>
      <c r="E52" t="s">
        <v>1781</v>
      </c>
      <c r="F52" s="20" t="s">
        <v>779</v>
      </c>
      <c r="G52" t="s">
        <v>160</v>
      </c>
      <c r="H52" t="s">
        <v>1097</v>
      </c>
      <c r="I52" s="2">
        <v>85000</v>
      </c>
      <c r="J52" s="2">
        <v>0</v>
      </c>
      <c r="L52">
        <v>0</v>
      </c>
      <c r="M52">
        <v>0</v>
      </c>
      <c r="N52">
        <v>0</v>
      </c>
      <c r="O52" t="s">
        <v>790</v>
      </c>
      <c r="Q52">
        <v>0</v>
      </c>
      <c r="R52">
        <v>0</v>
      </c>
      <c r="S52">
        <v>0</v>
      </c>
      <c r="T52" t="s">
        <v>159</v>
      </c>
      <c r="U52" s="3">
        <v>46268</v>
      </c>
      <c r="V52" s="21">
        <v>46268</v>
      </c>
      <c r="W52" t="s">
        <v>212</v>
      </c>
      <c r="AC52" s="2"/>
      <c r="AE52" s="2"/>
      <c r="AG52" s="34">
        <f>IFERROR(VLOOKUP(AB52, 할인점점포등록!E:I, 5, 0), AB52)</f>
        <v>0</v>
      </c>
    </row>
    <row r="53" spans="2:33" x14ac:dyDescent="0.3">
      <c r="B53" t="s">
        <v>158</v>
      </c>
      <c r="C53" t="s">
        <v>1096</v>
      </c>
      <c r="D53">
        <v>6</v>
      </c>
      <c r="E53" t="s">
        <v>1781</v>
      </c>
      <c r="F53" s="20" t="s">
        <v>780</v>
      </c>
      <c r="H53" t="s">
        <v>1097</v>
      </c>
      <c r="I53" s="2">
        <v>0</v>
      </c>
      <c r="J53" s="2">
        <v>85000</v>
      </c>
      <c r="L53">
        <v>0</v>
      </c>
      <c r="M53">
        <v>0</v>
      </c>
      <c r="N53">
        <v>0</v>
      </c>
      <c r="O53" t="s">
        <v>790</v>
      </c>
      <c r="Q53">
        <v>0</v>
      </c>
      <c r="R53">
        <v>0</v>
      </c>
      <c r="S53">
        <v>0</v>
      </c>
      <c r="T53" t="s">
        <v>159</v>
      </c>
      <c r="U53" s="3">
        <v>46268</v>
      </c>
      <c r="V53" s="21">
        <v>46268</v>
      </c>
      <c r="AB53" t="s">
        <v>791</v>
      </c>
      <c r="AG53" s="34" t="str">
        <f>IFERROR(VLOOKUP(AB53, 할인점점포등록!E:I, 5, 0), AB53)</f>
        <v>6250-0321-8986-6954</v>
      </c>
    </row>
    <row r="54" spans="2:33" x14ac:dyDescent="0.3">
      <c r="B54" t="s">
        <v>158</v>
      </c>
      <c r="C54" t="s">
        <v>1098</v>
      </c>
      <c r="D54">
        <v>1</v>
      </c>
      <c r="E54" t="s">
        <v>1782</v>
      </c>
      <c r="F54" s="20" t="s">
        <v>779</v>
      </c>
      <c r="G54" t="s">
        <v>160</v>
      </c>
      <c r="H54" t="s">
        <v>779</v>
      </c>
      <c r="I54" s="2">
        <v>11400</v>
      </c>
      <c r="J54" s="2">
        <v>0</v>
      </c>
      <c r="L54">
        <v>0</v>
      </c>
      <c r="M54">
        <v>0</v>
      </c>
      <c r="N54">
        <v>0</v>
      </c>
      <c r="O54" t="s">
        <v>618</v>
      </c>
      <c r="Q54">
        <v>0</v>
      </c>
      <c r="R54">
        <v>0</v>
      </c>
      <c r="S54">
        <v>0</v>
      </c>
      <c r="T54" t="s">
        <v>159</v>
      </c>
      <c r="U54" s="3">
        <v>46268</v>
      </c>
      <c r="V54" s="21">
        <v>46268</v>
      </c>
      <c r="W54" t="s">
        <v>212</v>
      </c>
      <c r="AG54" s="34">
        <f>IFERROR(VLOOKUP(AB54, 할인점점포등록!E:I, 5, 0), AB54)</f>
        <v>0</v>
      </c>
    </row>
    <row r="55" spans="2:33" x14ac:dyDescent="0.3">
      <c r="B55" t="s">
        <v>158</v>
      </c>
      <c r="C55" t="s">
        <v>1098</v>
      </c>
      <c r="D55">
        <v>2</v>
      </c>
      <c r="E55" t="s">
        <v>1782</v>
      </c>
      <c r="F55" s="20" t="s">
        <v>780</v>
      </c>
      <c r="H55" t="s">
        <v>779</v>
      </c>
      <c r="I55">
        <v>0</v>
      </c>
      <c r="J55" s="2">
        <v>11400</v>
      </c>
      <c r="L55">
        <v>0</v>
      </c>
      <c r="M55">
        <v>0</v>
      </c>
      <c r="N55">
        <v>0</v>
      </c>
      <c r="O55" t="s">
        <v>618</v>
      </c>
      <c r="Q55">
        <v>0</v>
      </c>
      <c r="R55">
        <v>0</v>
      </c>
      <c r="S55">
        <v>0</v>
      </c>
      <c r="T55" t="s">
        <v>159</v>
      </c>
      <c r="U55" s="3">
        <v>46268</v>
      </c>
      <c r="V55" s="21">
        <v>46268</v>
      </c>
      <c r="AB55" t="s">
        <v>798</v>
      </c>
      <c r="AG55" s="34" t="str">
        <f>IFERROR(VLOOKUP(AB55, 할인점점포등록!E:I, 5, 0), AB55)</f>
        <v>6250-0309-0782-9981</v>
      </c>
    </row>
    <row r="56" spans="2:33" x14ac:dyDescent="0.3">
      <c r="B56" t="s">
        <v>158</v>
      </c>
      <c r="C56" t="s">
        <v>1098</v>
      </c>
      <c r="D56">
        <v>3</v>
      </c>
      <c r="E56" t="s">
        <v>1782</v>
      </c>
      <c r="F56" s="20" t="s">
        <v>783</v>
      </c>
      <c r="G56" t="s">
        <v>160</v>
      </c>
      <c r="H56" t="s">
        <v>806</v>
      </c>
      <c r="I56" s="2">
        <v>100000</v>
      </c>
      <c r="J56" s="2">
        <v>0</v>
      </c>
      <c r="L56">
        <v>0</v>
      </c>
      <c r="M56">
        <v>0</v>
      </c>
      <c r="N56">
        <v>0</v>
      </c>
      <c r="O56" t="s">
        <v>618</v>
      </c>
      <c r="Q56">
        <v>0</v>
      </c>
      <c r="R56">
        <v>0</v>
      </c>
      <c r="S56">
        <v>0</v>
      </c>
      <c r="T56" t="s">
        <v>159</v>
      </c>
      <c r="U56" s="3">
        <v>46268</v>
      </c>
      <c r="V56" s="21">
        <v>46268</v>
      </c>
      <c r="W56" t="s">
        <v>212</v>
      </c>
      <c r="AC56" s="2"/>
      <c r="AG56" s="34">
        <f>IFERROR(VLOOKUP(AB56, 할인점점포등록!E:I, 5, 0), AB56)</f>
        <v>0</v>
      </c>
    </row>
    <row r="57" spans="2:33" x14ac:dyDescent="0.3">
      <c r="B57" t="s">
        <v>158</v>
      </c>
      <c r="C57" t="s">
        <v>1098</v>
      </c>
      <c r="D57">
        <v>4</v>
      </c>
      <c r="E57" t="s">
        <v>1782</v>
      </c>
      <c r="F57" s="20" t="s">
        <v>780</v>
      </c>
      <c r="H57" t="s">
        <v>806</v>
      </c>
      <c r="I57" s="2">
        <v>0</v>
      </c>
      <c r="J57" s="2">
        <v>100000</v>
      </c>
      <c r="L57">
        <v>0</v>
      </c>
      <c r="M57">
        <v>0</v>
      </c>
      <c r="N57">
        <v>0</v>
      </c>
      <c r="O57" t="s">
        <v>618</v>
      </c>
      <c r="Q57">
        <v>0</v>
      </c>
      <c r="R57">
        <v>0</v>
      </c>
      <c r="S57">
        <v>0</v>
      </c>
      <c r="T57" t="s">
        <v>159</v>
      </c>
      <c r="U57" s="3">
        <v>46268</v>
      </c>
      <c r="V57" s="21">
        <v>46268</v>
      </c>
      <c r="AB57" t="s">
        <v>798</v>
      </c>
      <c r="AC57" s="2"/>
      <c r="AG57" s="34" t="str">
        <f>IFERROR(VLOOKUP(AB57, 할인점점포등록!E:I, 5, 0), AB57)</f>
        <v>6250-0309-0782-9981</v>
      </c>
    </row>
    <row r="58" spans="2:33" x14ac:dyDescent="0.3">
      <c r="B58" t="s">
        <v>158</v>
      </c>
      <c r="C58" t="s">
        <v>1098</v>
      </c>
      <c r="D58">
        <v>5</v>
      </c>
      <c r="E58" t="s">
        <v>1782</v>
      </c>
      <c r="F58" s="20" t="s">
        <v>779</v>
      </c>
      <c r="G58" t="s">
        <v>160</v>
      </c>
      <c r="H58" t="s">
        <v>779</v>
      </c>
      <c r="I58" s="2">
        <v>42000</v>
      </c>
      <c r="J58" s="2">
        <v>0</v>
      </c>
      <c r="L58">
        <v>0</v>
      </c>
      <c r="M58">
        <v>0</v>
      </c>
      <c r="N58">
        <v>0</v>
      </c>
      <c r="O58" t="s">
        <v>618</v>
      </c>
      <c r="Q58">
        <v>0</v>
      </c>
      <c r="R58">
        <v>0</v>
      </c>
      <c r="S58">
        <v>0</v>
      </c>
      <c r="T58" t="s">
        <v>159</v>
      </c>
      <c r="U58" s="3">
        <v>46268</v>
      </c>
      <c r="V58" s="21">
        <v>46268</v>
      </c>
      <c r="W58" t="s">
        <v>212</v>
      </c>
      <c r="AC58" s="2"/>
      <c r="AG58" s="34">
        <f>IFERROR(VLOOKUP(AB58, 할인점점포등록!E:I, 5, 0), AB58)</f>
        <v>0</v>
      </c>
    </row>
    <row r="59" spans="2:33" x14ac:dyDescent="0.3">
      <c r="B59" t="s">
        <v>158</v>
      </c>
      <c r="C59" t="s">
        <v>1098</v>
      </c>
      <c r="D59">
        <v>6</v>
      </c>
      <c r="E59" t="s">
        <v>1782</v>
      </c>
      <c r="F59" s="20" t="s">
        <v>780</v>
      </c>
      <c r="H59" t="s">
        <v>779</v>
      </c>
      <c r="I59" s="2">
        <v>0</v>
      </c>
      <c r="J59" s="2">
        <v>42000</v>
      </c>
      <c r="L59">
        <v>0</v>
      </c>
      <c r="M59">
        <v>0</v>
      </c>
      <c r="N59">
        <v>0</v>
      </c>
      <c r="O59" t="s">
        <v>618</v>
      </c>
      <c r="Q59">
        <v>0</v>
      </c>
      <c r="R59">
        <v>0</v>
      </c>
      <c r="S59">
        <v>0</v>
      </c>
      <c r="T59" t="s">
        <v>159</v>
      </c>
      <c r="U59" s="3">
        <v>46268</v>
      </c>
      <c r="V59" s="21">
        <v>46268</v>
      </c>
      <c r="AB59" t="s">
        <v>798</v>
      </c>
      <c r="AG59" s="34" t="str">
        <f>IFERROR(VLOOKUP(AB59, 할인점점포등록!E:I, 5, 0), AB59)</f>
        <v>6250-0309-0782-9981</v>
      </c>
    </row>
    <row r="60" spans="2:33" x14ac:dyDescent="0.3">
      <c r="B60" t="s">
        <v>158</v>
      </c>
      <c r="C60" t="s">
        <v>1099</v>
      </c>
      <c r="D60">
        <v>1</v>
      </c>
      <c r="E60" t="s">
        <v>1783</v>
      </c>
      <c r="F60" s="20" t="s">
        <v>783</v>
      </c>
      <c r="G60" t="s">
        <v>160</v>
      </c>
      <c r="H60" t="s">
        <v>799</v>
      </c>
      <c r="I60" s="2">
        <v>74000</v>
      </c>
      <c r="J60" s="2">
        <v>0</v>
      </c>
      <c r="L60">
        <v>0</v>
      </c>
      <c r="M60">
        <v>0</v>
      </c>
      <c r="N60">
        <v>0</v>
      </c>
      <c r="O60" t="s">
        <v>618</v>
      </c>
      <c r="Q60">
        <v>0</v>
      </c>
      <c r="R60">
        <v>0</v>
      </c>
      <c r="S60">
        <v>0</v>
      </c>
      <c r="T60" t="s">
        <v>159</v>
      </c>
      <c r="U60" s="3">
        <v>46268</v>
      </c>
      <c r="V60" s="21">
        <v>46268</v>
      </c>
      <c r="W60" t="s">
        <v>212</v>
      </c>
      <c r="AG60" s="34">
        <f>IFERROR(VLOOKUP(AB60, 할인점점포등록!E:I, 5, 0), AB60)</f>
        <v>0</v>
      </c>
    </row>
    <row r="61" spans="2:33" x14ac:dyDescent="0.3">
      <c r="B61" t="s">
        <v>158</v>
      </c>
      <c r="C61" t="s">
        <v>1099</v>
      </c>
      <c r="D61">
        <v>2</v>
      </c>
      <c r="E61" t="s">
        <v>1783</v>
      </c>
      <c r="F61" s="20" t="s">
        <v>780</v>
      </c>
      <c r="H61" t="s">
        <v>799</v>
      </c>
      <c r="I61" s="2">
        <v>0</v>
      </c>
      <c r="J61" s="2">
        <v>74000</v>
      </c>
      <c r="L61">
        <v>0</v>
      </c>
      <c r="M61">
        <v>0</v>
      </c>
      <c r="N61">
        <v>0</v>
      </c>
      <c r="O61" t="s">
        <v>618</v>
      </c>
      <c r="Q61">
        <v>0</v>
      </c>
      <c r="R61">
        <v>0</v>
      </c>
      <c r="S61">
        <v>0</v>
      </c>
      <c r="T61" t="s">
        <v>159</v>
      </c>
      <c r="U61" s="3">
        <v>46268</v>
      </c>
      <c r="V61" s="21">
        <v>46268</v>
      </c>
      <c r="AB61" t="s">
        <v>798</v>
      </c>
      <c r="AG61" s="34" t="str">
        <f>IFERROR(VLOOKUP(AB61, 할인점점포등록!E:I, 5, 0), AB61)</f>
        <v>6250-0309-0782-9981</v>
      </c>
    </row>
    <row r="62" spans="2:33" x14ac:dyDescent="0.3">
      <c r="B62" t="s">
        <v>157</v>
      </c>
      <c r="C62" t="s">
        <v>1100</v>
      </c>
      <c r="D62">
        <v>1</v>
      </c>
      <c r="E62" t="s">
        <v>1101</v>
      </c>
      <c r="F62" s="20" t="s">
        <v>38</v>
      </c>
      <c r="H62" t="s">
        <v>1102</v>
      </c>
      <c r="I62" s="2">
        <v>3526740</v>
      </c>
      <c r="J62" s="2">
        <v>0</v>
      </c>
      <c r="L62">
        <v>0</v>
      </c>
      <c r="M62">
        <v>0</v>
      </c>
      <c r="N62">
        <v>0</v>
      </c>
      <c r="O62" t="s">
        <v>796</v>
      </c>
      <c r="Q62">
        <v>0</v>
      </c>
      <c r="R62">
        <v>0</v>
      </c>
      <c r="S62">
        <v>0</v>
      </c>
      <c r="T62" t="s">
        <v>154</v>
      </c>
      <c r="U62" s="3">
        <v>46268</v>
      </c>
      <c r="V62" s="21">
        <v>46268</v>
      </c>
      <c r="AB62" t="s">
        <v>48</v>
      </c>
      <c r="AG62" s="34" t="str">
        <f>IFERROR(VLOOKUP(AB62, 할인점점포등록!E:I, 5, 0), AB62)</f>
        <v>입금통보</v>
      </c>
    </row>
    <row r="63" spans="2:33" x14ac:dyDescent="0.3">
      <c r="B63" t="s">
        <v>157</v>
      </c>
      <c r="C63" t="s">
        <v>1100</v>
      </c>
      <c r="D63">
        <v>2</v>
      </c>
      <c r="E63" t="s">
        <v>1101</v>
      </c>
      <c r="F63" s="20" t="s">
        <v>14</v>
      </c>
      <c r="H63" t="s">
        <v>1103</v>
      </c>
      <c r="I63" s="2">
        <v>0</v>
      </c>
      <c r="J63" s="2">
        <v>3526740</v>
      </c>
      <c r="L63">
        <v>0</v>
      </c>
      <c r="M63">
        <v>0</v>
      </c>
      <c r="N63">
        <v>0</v>
      </c>
      <c r="O63" t="s">
        <v>796</v>
      </c>
      <c r="Q63">
        <v>0</v>
      </c>
      <c r="R63">
        <v>0</v>
      </c>
      <c r="S63">
        <v>0</v>
      </c>
      <c r="T63" t="s">
        <v>154</v>
      </c>
      <c r="U63" s="3">
        <v>46268</v>
      </c>
      <c r="V63" s="21">
        <v>46268</v>
      </c>
      <c r="W63" t="s">
        <v>212</v>
      </c>
      <c r="Y63">
        <v>1368600583</v>
      </c>
      <c r="AB63" t="s">
        <v>550</v>
      </c>
      <c r="AG63" s="34" t="str">
        <f>IFERROR(VLOOKUP(AB63, 할인점점포등록!E:I, 5, 0), AB63)</f>
        <v>제일팜</v>
      </c>
    </row>
    <row r="64" spans="2:33" x14ac:dyDescent="0.3">
      <c r="B64" t="s">
        <v>157</v>
      </c>
      <c r="C64" t="s">
        <v>1104</v>
      </c>
      <c r="D64">
        <v>1</v>
      </c>
      <c r="E64" t="s">
        <v>1105</v>
      </c>
      <c r="F64" s="20" t="s">
        <v>38</v>
      </c>
      <c r="H64" t="s">
        <v>1106</v>
      </c>
      <c r="I64" s="2">
        <v>45744</v>
      </c>
      <c r="J64" s="2">
        <v>0</v>
      </c>
      <c r="L64">
        <v>0</v>
      </c>
      <c r="M64">
        <v>0</v>
      </c>
      <c r="N64">
        <v>0</v>
      </c>
      <c r="O64" t="s">
        <v>796</v>
      </c>
      <c r="Q64">
        <v>0</v>
      </c>
      <c r="R64">
        <v>0</v>
      </c>
      <c r="S64">
        <v>0</v>
      </c>
      <c r="T64" t="s">
        <v>154</v>
      </c>
      <c r="U64" s="3">
        <v>46269</v>
      </c>
      <c r="V64" s="21">
        <v>46269</v>
      </c>
      <c r="AB64" t="s">
        <v>48</v>
      </c>
      <c r="AC64" s="2"/>
      <c r="AG64" s="34" t="str">
        <f>IFERROR(VLOOKUP(AB64, 할인점점포등록!E:I, 5, 0), AB64)</f>
        <v>입금통보</v>
      </c>
    </row>
    <row r="65" spans="2:33" x14ac:dyDescent="0.3">
      <c r="B65" t="s">
        <v>157</v>
      </c>
      <c r="C65" t="s">
        <v>1104</v>
      </c>
      <c r="D65">
        <v>2</v>
      </c>
      <c r="E65" t="s">
        <v>1105</v>
      </c>
      <c r="F65" s="20" t="s">
        <v>38</v>
      </c>
      <c r="H65" t="s">
        <v>1106</v>
      </c>
      <c r="I65" s="2">
        <v>45744</v>
      </c>
      <c r="J65" s="2">
        <v>0</v>
      </c>
      <c r="L65">
        <v>0</v>
      </c>
      <c r="M65">
        <v>0</v>
      </c>
      <c r="N65">
        <v>0</v>
      </c>
      <c r="O65" t="s">
        <v>796</v>
      </c>
      <c r="Q65">
        <v>0</v>
      </c>
      <c r="R65">
        <v>0</v>
      </c>
      <c r="S65">
        <v>0</v>
      </c>
      <c r="T65" t="s">
        <v>154</v>
      </c>
      <c r="U65" s="3">
        <v>46269</v>
      </c>
      <c r="V65" s="21">
        <v>46269</v>
      </c>
      <c r="AB65" t="s">
        <v>48</v>
      </c>
      <c r="AG65" s="34" t="str">
        <f>IFERROR(VLOOKUP(AB65, 할인점점포등록!E:I, 5, 0), AB65)</f>
        <v>입금통보</v>
      </c>
    </row>
    <row r="66" spans="2:33" x14ac:dyDescent="0.3">
      <c r="B66" t="s">
        <v>157</v>
      </c>
      <c r="C66" t="s">
        <v>1104</v>
      </c>
      <c r="D66">
        <v>3</v>
      </c>
      <c r="E66" t="s">
        <v>1105</v>
      </c>
      <c r="F66" s="20" t="s">
        <v>14</v>
      </c>
      <c r="H66" t="s">
        <v>1107</v>
      </c>
      <c r="I66" s="2">
        <v>0</v>
      </c>
      <c r="J66" s="2">
        <v>45744</v>
      </c>
      <c r="L66">
        <v>0</v>
      </c>
      <c r="M66">
        <v>0</v>
      </c>
      <c r="N66">
        <v>0</v>
      </c>
      <c r="O66" t="s">
        <v>796</v>
      </c>
      <c r="Q66">
        <v>0</v>
      </c>
      <c r="R66">
        <v>0</v>
      </c>
      <c r="S66">
        <v>0</v>
      </c>
      <c r="T66" t="s">
        <v>154</v>
      </c>
      <c r="U66" s="3">
        <v>46269</v>
      </c>
      <c r="V66" s="21">
        <v>46269</v>
      </c>
      <c r="W66" t="s">
        <v>483</v>
      </c>
      <c r="Y66">
        <v>2030476368</v>
      </c>
      <c r="AB66" t="s">
        <v>773</v>
      </c>
      <c r="AG66" s="34" t="str">
        <f>IFERROR(VLOOKUP(AB66, 할인점점포등록!E:I, 5, 0), AB66)</f>
        <v>바른길약국</v>
      </c>
    </row>
    <row r="67" spans="2:33" x14ac:dyDescent="0.3">
      <c r="B67" t="s">
        <v>157</v>
      </c>
      <c r="C67" t="s">
        <v>1104</v>
      </c>
      <c r="D67">
        <v>4</v>
      </c>
      <c r="E67" t="s">
        <v>1105</v>
      </c>
      <c r="F67" s="20" t="s">
        <v>14</v>
      </c>
      <c r="H67" t="s">
        <v>1108</v>
      </c>
      <c r="I67" s="2">
        <v>0</v>
      </c>
      <c r="J67" s="2">
        <v>45744</v>
      </c>
      <c r="L67">
        <v>0</v>
      </c>
      <c r="M67">
        <v>0</v>
      </c>
      <c r="N67">
        <v>0</v>
      </c>
      <c r="O67" t="s">
        <v>796</v>
      </c>
      <c r="Q67">
        <v>0</v>
      </c>
      <c r="R67">
        <v>0</v>
      </c>
      <c r="S67">
        <v>0</v>
      </c>
      <c r="T67" t="s">
        <v>154</v>
      </c>
      <c r="U67" s="3">
        <v>46269</v>
      </c>
      <c r="V67" s="21">
        <v>46269</v>
      </c>
      <c r="W67" t="s">
        <v>483</v>
      </c>
      <c r="Y67">
        <v>2091549069</v>
      </c>
      <c r="AB67" t="s">
        <v>772</v>
      </c>
      <c r="AC67" s="3"/>
      <c r="AE67" s="2"/>
      <c r="AG67" s="34" t="str">
        <f>IFERROR(VLOOKUP(AB67, 할인점점포등록!E:I, 5, 0), AB67)</f>
        <v>참약사엘림약국</v>
      </c>
    </row>
    <row r="68" spans="2:33" x14ac:dyDescent="0.3">
      <c r="B68" t="s">
        <v>157</v>
      </c>
      <c r="C68" t="s">
        <v>1109</v>
      </c>
      <c r="D68">
        <v>1</v>
      </c>
      <c r="E68" t="s">
        <v>1110</v>
      </c>
      <c r="F68" s="20" t="s">
        <v>38</v>
      </c>
      <c r="H68" t="s">
        <v>1111</v>
      </c>
      <c r="I68" s="2">
        <v>40080</v>
      </c>
      <c r="J68" s="2">
        <v>0</v>
      </c>
      <c r="L68">
        <v>0</v>
      </c>
      <c r="M68">
        <v>0</v>
      </c>
      <c r="N68">
        <v>0</v>
      </c>
      <c r="O68" t="s">
        <v>796</v>
      </c>
      <c r="Q68">
        <v>0</v>
      </c>
      <c r="R68">
        <v>0</v>
      </c>
      <c r="S68">
        <v>0</v>
      </c>
      <c r="T68" t="s">
        <v>154</v>
      </c>
      <c r="U68" s="3">
        <v>46269</v>
      </c>
      <c r="V68" s="21">
        <v>46269</v>
      </c>
      <c r="AB68" t="s">
        <v>48</v>
      </c>
      <c r="AG68" s="34" t="str">
        <f>IFERROR(VLOOKUP(AB68, 할인점점포등록!E:I, 5, 0), AB68)</f>
        <v>입금통보</v>
      </c>
    </row>
    <row r="69" spans="2:33" x14ac:dyDescent="0.3">
      <c r="B69" t="s">
        <v>157</v>
      </c>
      <c r="C69" t="s">
        <v>1109</v>
      </c>
      <c r="D69">
        <v>2</v>
      </c>
      <c r="E69" t="s">
        <v>1110</v>
      </c>
      <c r="F69" s="20" t="s">
        <v>14</v>
      </c>
      <c r="H69" t="s">
        <v>1112</v>
      </c>
      <c r="I69" s="2">
        <v>0</v>
      </c>
      <c r="J69" s="2">
        <v>40080</v>
      </c>
      <c r="L69">
        <v>0</v>
      </c>
      <c r="M69">
        <v>0</v>
      </c>
      <c r="N69">
        <v>0</v>
      </c>
      <c r="O69" t="s">
        <v>796</v>
      </c>
      <c r="Q69">
        <v>0</v>
      </c>
      <c r="R69">
        <v>0</v>
      </c>
      <c r="S69">
        <v>0</v>
      </c>
      <c r="T69" t="s">
        <v>154</v>
      </c>
      <c r="U69" s="3">
        <v>46269</v>
      </c>
      <c r="V69" s="21">
        <v>46269</v>
      </c>
      <c r="W69" t="s">
        <v>483</v>
      </c>
      <c r="Y69">
        <v>8230204039</v>
      </c>
      <c r="AB69" t="s">
        <v>771</v>
      </c>
      <c r="AC69" s="2"/>
      <c r="AG69" s="34" t="str">
        <f>IFERROR(VLOOKUP(AB69, 할인점점포등록!E:I, 5, 0), AB69)</f>
        <v>365단아약국</v>
      </c>
    </row>
    <row r="70" spans="2:33" x14ac:dyDescent="0.3">
      <c r="B70" t="s">
        <v>158</v>
      </c>
      <c r="C70" t="s">
        <v>1113</v>
      </c>
      <c r="D70">
        <v>1</v>
      </c>
      <c r="E70" t="s">
        <v>1784</v>
      </c>
      <c r="F70" s="20" t="s">
        <v>792</v>
      </c>
      <c r="G70" t="s">
        <v>160</v>
      </c>
      <c r="H70" t="s">
        <v>1114</v>
      </c>
      <c r="I70" s="2">
        <v>100000</v>
      </c>
      <c r="J70" s="2">
        <v>0</v>
      </c>
      <c r="L70">
        <v>0</v>
      </c>
      <c r="M70">
        <v>0</v>
      </c>
      <c r="N70">
        <v>0</v>
      </c>
      <c r="O70" t="s">
        <v>790</v>
      </c>
      <c r="Q70">
        <v>0</v>
      </c>
      <c r="R70">
        <v>0</v>
      </c>
      <c r="S70">
        <v>0</v>
      </c>
      <c r="T70" t="s">
        <v>159</v>
      </c>
      <c r="U70" s="3">
        <v>46269</v>
      </c>
      <c r="V70" s="21">
        <v>46269</v>
      </c>
      <c r="W70" t="s">
        <v>212</v>
      </c>
      <c r="AB70" t="s">
        <v>811</v>
      </c>
      <c r="AC70" s="2" t="s">
        <v>794</v>
      </c>
      <c r="AE70" s="2"/>
      <c r="AG70" s="34" t="str">
        <f>IFERROR(VLOOKUP(AB70, 할인점점포등록!E:I, 5, 0), AB70)</f>
        <v>통행료</v>
      </c>
    </row>
    <row r="71" spans="2:33" x14ac:dyDescent="0.3">
      <c r="B71" t="s">
        <v>158</v>
      </c>
      <c r="C71" t="s">
        <v>1113</v>
      </c>
      <c r="D71">
        <v>2</v>
      </c>
      <c r="E71" t="s">
        <v>1784</v>
      </c>
      <c r="F71" s="20" t="s">
        <v>780</v>
      </c>
      <c r="H71" t="s">
        <v>1114</v>
      </c>
      <c r="I71" s="2">
        <v>0</v>
      </c>
      <c r="J71" s="2">
        <v>100000</v>
      </c>
      <c r="L71">
        <v>0</v>
      </c>
      <c r="M71">
        <v>0</v>
      </c>
      <c r="N71">
        <v>0</v>
      </c>
      <c r="O71" t="s">
        <v>790</v>
      </c>
      <c r="Q71">
        <v>0</v>
      </c>
      <c r="R71">
        <v>0</v>
      </c>
      <c r="S71">
        <v>0</v>
      </c>
      <c r="T71" t="s">
        <v>159</v>
      </c>
      <c r="U71" s="3">
        <v>46269</v>
      </c>
      <c r="V71" s="21">
        <v>46269</v>
      </c>
      <c r="AB71" t="s">
        <v>791</v>
      </c>
      <c r="AG71" s="34" t="str">
        <f>IFERROR(VLOOKUP(AB71, 할인점점포등록!E:I, 5, 0), AB71)</f>
        <v>6250-0321-8986-6954</v>
      </c>
    </row>
    <row r="72" spans="2:33" x14ac:dyDescent="0.3">
      <c r="B72" t="s">
        <v>158</v>
      </c>
      <c r="C72" t="s">
        <v>1113</v>
      </c>
      <c r="D72">
        <v>3</v>
      </c>
      <c r="E72" t="s">
        <v>1784</v>
      </c>
      <c r="F72" s="20" t="s">
        <v>800</v>
      </c>
      <c r="G72" t="s">
        <v>160</v>
      </c>
      <c r="H72" t="s">
        <v>813</v>
      </c>
      <c r="I72" s="2">
        <v>57275</v>
      </c>
      <c r="J72" s="2">
        <v>0</v>
      </c>
      <c r="L72">
        <v>0</v>
      </c>
      <c r="M72">
        <v>0</v>
      </c>
      <c r="N72">
        <v>0</v>
      </c>
      <c r="O72" t="s">
        <v>790</v>
      </c>
      <c r="Q72">
        <v>0</v>
      </c>
      <c r="R72">
        <v>0</v>
      </c>
      <c r="S72">
        <v>0</v>
      </c>
      <c r="T72" t="s">
        <v>159</v>
      </c>
      <c r="U72" s="3">
        <v>46269</v>
      </c>
      <c r="V72" s="21">
        <v>46269</v>
      </c>
      <c r="W72" t="s">
        <v>212</v>
      </c>
      <c r="AB72" t="s">
        <v>802</v>
      </c>
      <c r="AG72" s="34" t="str">
        <f>IFERROR(VLOOKUP(AB72, 할인점점포등록!E:I, 5, 0), AB72)</f>
        <v>식대</v>
      </c>
    </row>
    <row r="73" spans="2:33" x14ac:dyDescent="0.3">
      <c r="B73" t="s">
        <v>158</v>
      </c>
      <c r="C73" t="s">
        <v>1113</v>
      </c>
      <c r="D73">
        <v>4</v>
      </c>
      <c r="E73" t="s">
        <v>1784</v>
      </c>
      <c r="F73" s="20" t="s">
        <v>161</v>
      </c>
      <c r="H73" t="s">
        <v>803</v>
      </c>
      <c r="I73" s="2">
        <v>5725</v>
      </c>
      <c r="J73" s="2">
        <v>0</v>
      </c>
      <c r="L73">
        <v>0</v>
      </c>
      <c r="M73">
        <v>0</v>
      </c>
      <c r="N73">
        <v>0</v>
      </c>
      <c r="O73" t="s">
        <v>790</v>
      </c>
      <c r="Q73">
        <v>0</v>
      </c>
      <c r="R73">
        <v>0</v>
      </c>
      <c r="S73">
        <v>0</v>
      </c>
      <c r="T73" t="s">
        <v>159</v>
      </c>
      <c r="U73" s="3">
        <v>46269</v>
      </c>
      <c r="V73" s="21">
        <v>46269</v>
      </c>
      <c r="Y73">
        <v>1321710351</v>
      </c>
      <c r="AB73" t="s">
        <v>1115</v>
      </c>
      <c r="AC73" s="3">
        <v>46269</v>
      </c>
      <c r="AD73" t="s">
        <v>788</v>
      </c>
      <c r="AE73" s="2">
        <v>57275</v>
      </c>
      <c r="AF73" t="s">
        <v>791</v>
      </c>
      <c r="AG73" s="34" t="str">
        <f>IFERROR(VLOOKUP(AB73, 할인점점포등록!E:I, 5, 0), AB73)</f>
        <v>어랑손만두</v>
      </c>
    </row>
    <row r="74" spans="2:33" x14ac:dyDescent="0.3">
      <c r="B74" t="s">
        <v>158</v>
      </c>
      <c r="C74" t="s">
        <v>1113</v>
      </c>
      <c r="D74">
        <v>5</v>
      </c>
      <c r="E74" t="s">
        <v>1784</v>
      </c>
      <c r="F74" s="20" t="s">
        <v>780</v>
      </c>
      <c r="H74" t="s">
        <v>813</v>
      </c>
      <c r="I74" s="2">
        <v>0</v>
      </c>
      <c r="J74" s="2">
        <v>63000</v>
      </c>
      <c r="L74">
        <v>0</v>
      </c>
      <c r="M74">
        <v>0</v>
      </c>
      <c r="N74">
        <v>0</v>
      </c>
      <c r="O74" t="s">
        <v>790</v>
      </c>
      <c r="Q74">
        <v>0</v>
      </c>
      <c r="R74">
        <v>0</v>
      </c>
      <c r="S74">
        <v>0</v>
      </c>
      <c r="T74" t="s">
        <v>159</v>
      </c>
      <c r="U74" s="3">
        <v>46269</v>
      </c>
      <c r="V74" s="21">
        <v>46269</v>
      </c>
      <c r="AB74" t="s">
        <v>791</v>
      </c>
      <c r="AG74" s="34" t="str">
        <f>IFERROR(VLOOKUP(AB74, 할인점점포등록!E:I, 5, 0), AB74)</f>
        <v>6250-0321-8986-6954</v>
      </c>
    </row>
    <row r="75" spans="2:33" x14ac:dyDescent="0.3">
      <c r="B75" t="s">
        <v>158</v>
      </c>
      <c r="C75" t="s">
        <v>1116</v>
      </c>
      <c r="D75">
        <v>1</v>
      </c>
      <c r="E75" t="s">
        <v>1785</v>
      </c>
      <c r="F75" s="20" t="s">
        <v>779</v>
      </c>
      <c r="G75" t="s">
        <v>160</v>
      </c>
      <c r="H75" t="s">
        <v>779</v>
      </c>
      <c r="I75" s="2">
        <v>17900</v>
      </c>
      <c r="J75" s="2">
        <v>0</v>
      </c>
      <c r="L75">
        <v>0</v>
      </c>
      <c r="M75">
        <v>0</v>
      </c>
      <c r="N75">
        <v>0</v>
      </c>
      <c r="O75" t="s">
        <v>618</v>
      </c>
      <c r="Q75">
        <v>0</v>
      </c>
      <c r="R75">
        <v>0</v>
      </c>
      <c r="S75">
        <v>0</v>
      </c>
      <c r="T75" t="s">
        <v>159</v>
      </c>
      <c r="U75" s="3">
        <v>46269</v>
      </c>
      <c r="V75" s="21">
        <v>46269</v>
      </c>
      <c r="W75" t="s">
        <v>212</v>
      </c>
      <c r="AG75" s="34">
        <f>IFERROR(VLOOKUP(AB75, 할인점점포등록!E:I, 5, 0), AB75)</f>
        <v>0</v>
      </c>
    </row>
    <row r="76" spans="2:33" x14ac:dyDescent="0.3">
      <c r="B76" t="s">
        <v>158</v>
      </c>
      <c r="C76" t="s">
        <v>1116</v>
      </c>
      <c r="D76">
        <v>2</v>
      </c>
      <c r="E76" t="s">
        <v>1785</v>
      </c>
      <c r="F76" s="20" t="s">
        <v>780</v>
      </c>
      <c r="H76" t="s">
        <v>779</v>
      </c>
      <c r="I76" s="2">
        <v>0</v>
      </c>
      <c r="J76" s="2">
        <v>17900</v>
      </c>
      <c r="L76">
        <v>0</v>
      </c>
      <c r="M76">
        <v>0</v>
      </c>
      <c r="N76">
        <v>0</v>
      </c>
      <c r="O76" t="s">
        <v>618</v>
      </c>
      <c r="Q76">
        <v>0</v>
      </c>
      <c r="R76">
        <v>0</v>
      </c>
      <c r="S76">
        <v>0</v>
      </c>
      <c r="T76" t="s">
        <v>159</v>
      </c>
      <c r="U76" s="3">
        <v>46269</v>
      </c>
      <c r="V76" s="21">
        <v>46269</v>
      </c>
      <c r="AB76" t="s">
        <v>798</v>
      </c>
      <c r="AC76" s="3"/>
      <c r="AE76" s="2"/>
      <c r="AG76" s="34" t="str">
        <f>IFERROR(VLOOKUP(AB76, 할인점점포등록!E:I, 5, 0), AB76)</f>
        <v>6250-0309-0782-9981</v>
      </c>
    </row>
    <row r="77" spans="2:33" x14ac:dyDescent="0.3">
      <c r="B77" t="s">
        <v>158</v>
      </c>
      <c r="C77" t="s">
        <v>1116</v>
      </c>
      <c r="D77">
        <v>3</v>
      </c>
      <c r="E77" t="s">
        <v>1785</v>
      </c>
      <c r="F77" s="20" t="s">
        <v>779</v>
      </c>
      <c r="G77" t="s">
        <v>160</v>
      </c>
      <c r="H77" t="s">
        <v>779</v>
      </c>
      <c r="I77" s="2">
        <v>72000</v>
      </c>
      <c r="J77" s="2">
        <v>0</v>
      </c>
      <c r="L77">
        <v>0</v>
      </c>
      <c r="M77">
        <v>0</v>
      </c>
      <c r="N77">
        <v>0</v>
      </c>
      <c r="O77" t="s">
        <v>618</v>
      </c>
      <c r="Q77">
        <v>0</v>
      </c>
      <c r="R77">
        <v>0</v>
      </c>
      <c r="S77">
        <v>0</v>
      </c>
      <c r="T77" t="s">
        <v>159</v>
      </c>
      <c r="U77" s="3">
        <v>46269</v>
      </c>
      <c r="V77" s="21">
        <v>46269</v>
      </c>
      <c r="W77" t="s">
        <v>212</v>
      </c>
      <c r="AG77" s="34">
        <f>IFERROR(VLOOKUP(AB77, 할인점점포등록!E:I, 5, 0), AB77)</f>
        <v>0</v>
      </c>
    </row>
    <row r="78" spans="2:33" x14ac:dyDescent="0.3">
      <c r="B78" t="s">
        <v>158</v>
      </c>
      <c r="C78" t="s">
        <v>1116</v>
      </c>
      <c r="D78">
        <v>4</v>
      </c>
      <c r="E78" t="s">
        <v>1785</v>
      </c>
      <c r="F78" s="20" t="s">
        <v>780</v>
      </c>
      <c r="H78" t="s">
        <v>779</v>
      </c>
      <c r="I78" s="2">
        <v>0</v>
      </c>
      <c r="J78" s="2">
        <v>72000</v>
      </c>
      <c r="L78">
        <v>0</v>
      </c>
      <c r="M78">
        <v>0</v>
      </c>
      <c r="N78">
        <v>0</v>
      </c>
      <c r="O78" t="s">
        <v>618</v>
      </c>
      <c r="Q78">
        <v>0</v>
      </c>
      <c r="R78">
        <v>0</v>
      </c>
      <c r="S78">
        <v>0</v>
      </c>
      <c r="T78" t="s">
        <v>159</v>
      </c>
      <c r="U78" s="3">
        <v>46269</v>
      </c>
      <c r="V78" s="21">
        <v>46269</v>
      </c>
      <c r="AB78" t="s">
        <v>798</v>
      </c>
      <c r="AC78" s="2"/>
      <c r="AE78" s="2"/>
      <c r="AG78" s="34" t="str">
        <f>IFERROR(VLOOKUP(AB78, 할인점점포등록!E:I, 5, 0), AB78)</f>
        <v>6250-0309-0782-9981</v>
      </c>
    </row>
    <row r="79" spans="2:33" x14ac:dyDescent="0.3">
      <c r="B79" t="s">
        <v>158</v>
      </c>
      <c r="C79" t="s">
        <v>1117</v>
      </c>
      <c r="D79">
        <v>1</v>
      </c>
      <c r="E79" t="s">
        <v>1786</v>
      </c>
      <c r="F79" s="20" t="s">
        <v>800</v>
      </c>
      <c r="G79" t="s">
        <v>160</v>
      </c>
      <c r="H79" t="s">
        <v>813</v>
      </c>
      <c r="I79" s="2">
        <v>13182</v>
      </c>
      <c r="J79" s="2">
        <v>0</v>
      </c>
      <c r="L79">
        <v>0</v>
      </c>
      <c r="M79">
        <v>0</v>
      </c>
      <c r="N79">
        <v>0</v>
      </c>
      <c r="O79" t="s">
        <v>790</v>
      </c>
      <c r="Q79">
        <v>0</v>
      </c>
      <c r="R79">
        <v>0</v>
      </c>
      <c r="S79">
        <v>0</v>
      </c>
      <c r="T79" t="s">
        <v>159</v>
      </c>
      <c r="U79" s="3">
        <v>46272</v>
      </c>
      <c r="V79" s="21">
        <v>46272</v>
      </c>
      <c r="W79" t="s">
        <v>212</v>
      </c>
      <c r="AB79" t="s">
        <v>802</v>
      </c>
      <c r="AG79" s="34" t="str">
        <f>IFERROR(VLOOKUP(AB79, 할인점점포등록!E:I, 5, 0), AB79)</f>
        <v>식대</v>
      </c>
    </row>
    <row r="80" spans="2:33" x14ac:dyDescent="0.3">
      <c r="B80" t="s">
        <v>158</v>
      </c>
      <c r="C80" t="s">
        <v>1117</v>
      </c>
      <c r="D80">
        <v>2</v>
      </c>
      <c r="E80" t="s">
        <v>1786</v>
      </c>
      <c r="F80" s="20" t="s">
        <v>161</v>
      </c>
      <c r="H80" t="s">
        <v>803</v>
      </c>
      <c r="I80" s="2">
        <v>1318</v>
      </c>
      <c r="J80" s="2">
        <v>0</v>
      </c>
      <c r="L80">
        <v>0</v>
      </c>
      <c r="M80">
        <v>0</v>
      </c>
      <c r="N80">
        <v>0</v>
      </c>
      <c r="O80" t="s">
        <v>790</v>
      </c>
      <c r="Q80">
        <v>0</v>
      </c>
      <c r="R80">
        <v>0</v>
      </c>
      <c r="S80">
        <v>0</v>
      </c>
      <c r="T80" t="s">
        <v>159</v>
      </c>
      <c r="U80" s="3">
        <v>46272</v>
      </c>
      <c r="V80" s="21">
        <v>46272</v>
      </c>
      <c r="Y80">
        <v>1018126409</v>
      </c>
      <c r="AB80" t="s">
        <v>814</v>
      </c>
      <c r="AC80" s="3">
        <v>46272</v>
      </c>
      <c r="AD80" t="s">
        <v>788</v>
      </c>
      <c r="AE80" s="2">
        <v>13182</v>
      </c>
      <c r="AF80" t="s">
        <v>791</v>
      </c>
      <c r="AG80" s="34" t="str">
        <f>IFERROR(VLOOKUP(AB80, 할인점점포등록!E:I, 5, 0), AB80)</f>
        <v>맥도날드유한회사</v>
      </c>
    </row>
    <row r="81" spans="2:33" x14ac:dyDescent="0.3">
      <c r="B81" t="s">
        <v>158</v>
      </c>
      <c r="C81" t="s">
        <v>1117</v>
      </c>
      <c r="D81">
        <v>3</v>
      </c>
      <c r="E81" t="s">
        <v>1786</v>
      </c>
      <c r="F81" s="20" t="s">
        <v>780</v>
      </c>
      <c r="H81" t="s">
        <v>813</v>
      </c>
      <c r="I81" s="2">
        <v>0</v>
      </c>
      <c r="J81" s="2">
        <v>14500</v>
      </c>
      <c r="L81">
        <v>0</v>
      </c>
      <c r="M81">
        <v>0</v>
      </c>
      <c r="N81">
        <v>0</v>
      </c>
      <c r="O81" t="s">
        <v>790</v>
      </c>
      <c r="Q81">
        <v>0</v>
      </c>
      <c r="R81">
        <v>0</v>
      </c>
      <c r="S81">
        <v>0</v>
      </c>
      <c r="T81" t="s">
        <v>159</v>
      </c>
      <c r="U81" s="3">
        <v>46272</v>
      </c>
      <c r="V81" s="21">
        <v>46272</v>
      </c>
      <c r="AB81" t="s">
        <v>791</v>
      </c>
      <c r="AC81" s="2"/>
      <c r="AG81" s="34" t="str">
        <f>IFERROR(VLOOKUP(AB81, 할인점점포등록!E:I, 5, 0), AB81)</f>
        <v>6250-0321-8986-6954</v>
      </c>
    </row>
    <row r="82" spans="2:33" x14ac:dyDescent="0.3">
      <c r="B82" t="s">
        <v>158</v>
      </c>
      <c r="C82" t="s">
        <v>1117</v>
      </c>
      <c r="D82">
        <v>6</v>
      </c>
      <c r="E82" t="s">
        <v>1786</v>
      </c>
      <c r="F82" s="20" t="s">
        <v>779</v>
      </c>
      <c r="G82" t="s">
        <v>160</v>
      </c>
      <c r="H82" t="s">
        <v>1118</v>
      </c>
      <c r="I82" s="2">
        <v>18400</v>
      </c>
      <c r="J82" s="2">
        <v>0</v>
      </c>
      <c r="L82">
        <v>0</v>
      </c>
      <c r="M82">
        <v>0</v>
      </c>
      <c r="N82">
        <v>0</v>
      </c>
      <c r="O82" t="s">
        <v>790</v>
      </c>
      <c r="Q82">
        <v>0</v>
      </c>
      <c r="R82">
        <v>0</v>
      </c>
      <c r="S82">
        <v>0</v>
      </c>
      <c r="T82" t="s">
        <v>159</v>
      </c>
      <c r="U82" s="3">
        <v>46272</v>
      </c>
      <c r="V82" s="21">
        <v>46272</v>
      </c>
      <c r="W82" t="s">
        <v>212</v>
      </c>
      <c r="AC82" s="2"/>
      <c r="AG82" s="34">
        <f>IFERROR(VLOOKUP(AB82, 할인점점포등록!E:I, 5, 0), AB82)</f>
        <v>0</v>
      </c>
    </row>
    <row r="83" spans="2:33" x14ac:dyDescent="0.3">
      <c r="B83" t="s">
        <v>158</v>
      </c>
      <c r="C83" t="s">
        <v>1117</v>
      </c>
      <c r="D83">
        <v>7</v>
      </c>
      <c r="E83" t="s">
        <v>1786</v>
      </c>
      <c r="F83" s="20" t="s">
        <v>780</v>
      </c>
      <c r="H83" t="s">
        <v>1118</v>
      </c>
      <c r="I83" s="2">
        <v>0</v>
      </c>
      <c r="J83" s="2">
        <v>18400</v>
      </c>
      <c r="L83">
        <v>0</v>
      </c>
      <c r="M83">
        <v>0</v>
      </c>
      <c r="N83">
        <v>0</v>
      </c>
      <c r="O83" t="s">
        <v>790</v>
      </c>
      <c r="Q83">
        <v>0</v>
      </c>
      <c r="R83">
        <v>0</v>
      </c>
      <c r="S83">
        <v>0</v>
      </c>
      <c r="T83" t="s">
        <v>159</v>
      </c>
      <c r="U83" s="3">
        <v>46272</v>
      </c>
      <c r="V83" s="21">
        <v>46272</v>
      </c>
      <c r="AB83" t="s">
        <v>791</v>
      </c>
      <c r="AG83" s="34" t="str">
        <f>IFERROR(VLOOKUP(AB83, 할인점점포등록!E:I, 5, 0), AB83)</f>
        <v>6250-0321-8986-6954</v>
      </c>
    </row>
    <row r="84" spans="2:33" x14ac:dyDescent="0.3">
      <c r="B84" t="s">
        <v>158</v>
      </c>
      <c r="C84" t="s">
        <v>1117</v>
      </c>
      <c r="D84">
        <v>8</v>
      </c>
      <c r="E84" t="s">
        <v>1786</v>
      </c>
      <c r="F84" s="20" t="s">
        <v>779</v>
      </c>
      <c r="G84" t="s">
        <v>160</v>
      </c>
      <c r="H84" t="s">
        <v>1119</v>
      </c>
      <c r="I84" s="2">
        <v>20800</v>
      </c>
      <c r="J84" s="2">
        <v>0</v>
      </c>
      <c r="L84">
        <v>0</v>
      </c>
      <c r="M84">
        <v>0</v>
      </c>
      <c r="N84">
        <v>0</v>
      </c>
      <c r="O84" t="s">
        <v>790</v>
      </c>
      <c r="Q84">
        <v>0</v>
      </c>
      <c r="R84">
        <v>0</v>
      </c>
      <c r="S84">
        <v>0</v>
      </c>
      <c r="T84" t="s">
        <v>159</v>
      </c>
      <c r="U84" s="3">
        <v>46272</v>
      </c>
      <c r="V84" s="21">
        <v>46272</v>
      </c>
      <c r="W84" t="s">
        <v>212</v>
      </c>
      <c r="AC84" s="2"/>
      <c r="AG84" s="34">
        <f>IFERROR(VLOOKUP(AB84, 할인점점포등록!E:I, 5, 0), AB84)</f>
        <v>0</v>
      </c>
    </row>
    <row r="85" spans="2:33" x14ac:dyDescent="0.3">
      <c r="B85" t="s">
        <v>158</v>
      </c>
      <c r="C85" t="s">
        <v>1117</v>
      </c>
      <c r="D85">
        <v>9</v>
      </c>
      <c r="E85" t="s">
        <v>1786</v>
      </c>
      <c r="F85" s="20" t="s">
        <v>780</v>
      </c>
      <c r="H85" t="s">
        <v>1119</v>
      </c>
      <c r="I85" s="2">
        <v>0</v>
      </c>
      <c r="J85" s="2">
        <v>20800</v>
      </c>
      <c r="L85">
        <v>0</v>
      </c>
      <c r="M85">
        <v>0</v>
      </c>
      <c r="N85">
        <v>0</v>
      </c>
      <c r="O85" t="s">
        <v>790</v>
      </c>
      <c r="Q85">
        <v>0</v>
      </c>
      <c r="R85">
        <v>0</v>
      </c>
      <c r="S85">
        <v>0</v>
      </c>
      <c r="T85" t="s">
        <v>159</v>
      </c>
      <c r="U85" s="3">
        <v>46272</v>
      </c>
      <c r="V85" s="21">
        <v>46272</v>
      </c>
      <c r="AB85" t="s">
        <v>791</v>
      </c>
      <c r="AG85" s="34" t="str">
        <f>IFERROR(VLOOKUP(AB85, 할인점점포등록!E:I, 5, 0), AB85)</f>
        <v>6250-0321-8986-6954</v>
      </c>
    </row>
    <row r="86" spans="2:33" x14ac:dyDescent="0.3">
      <c r="B86" t="s">
        <v>158</v>
      </c>
      <c r="C86" t="s">
        <v>1117</v>
      </c>
      <c r="D86">
        <v>10</v>
      </c>
      <c r="E86" t="s">
        <v>1786</v>
      </c>
      <c r="F86" s="20" t="s">
        <v>800</v>
      </c>
      <c r="G86" t="s">
        <v>160</v>
      </c>
      <c r="H86" t="s">
        <v>801</v>
      </c>
      <c r="I86" s="2">
        <v>910</v>
      </c>
      <c r="J86" s="2">
        <v>0</v>
      </c>
      <c r="L86">
        <v>0</v>
      </c>
      <c r="M86">
        <v>0</v>
      </c>
      <c r="N86">
        <v>0</v>
      </c>
      <c r="O86" t="s">
        <v>790</v>
      </c>
      <c r="Q86">
        <v>0</v>
      </c>
      <c r="R86">
        <v>0</v>
      </c>
      <c r="S86">
        <v>0</v>
      </c>
      <c r="T86" t="s">
        <v>159</v>
      </c>
      <c r="U86" s="3">
        <v>46272</v>
      </c>
      <c r="V86" s="21">
        <v>46272</v>
      </c>
      <c r="W86" t="s">
        <v>212</v>
      </c>
      <c r="AB86" t="s">
        <v>802</v>
      </c>
      <c r="AG86" s="34" t="str">
        <f>IFERROR(VLOOKUP(AB86, 할인점점포등록!E:I, 5, 0), AB86)</f>
        <v>식대</v>
      </c>
    </row>
    <row r="87" spans="2:33" x14ac:dyDescent="0.3">
      <c r="B87" t="s">
        <v>158</v>
      </c>
      <c r="C87" t="s">
        <v>1117</v>
      </c>
      <c r="D87">
        <v>11</v>
      </c>
      <c r="E87" t="s">
        <v>1786</v>
      </c>
      <c r="F87" s="20" t="s">
        <v>161</v>
      </c>
      <c r="H87" t="s">
        <v>803</v>
      </c>
      <c r="I87" s="2">
        <v>90</v>
      </c>
      <c r="J87" s="2">
        <v>0</v>
      </c>
      <c r="L87">
        <v>0</v>
      </c>
      <c r="M87">
        <v>0</v>
      </c>
      <c r="N87">
        <v>0</v>
      </c>
      <c r="O87" t="s">
        <v>790</v>
      </c>
      <c r="Q87">
        <v>0</v>
      </c>
      <c r="R87">
        <v>0</v>
      </c>
      <c r="S87">
        <v>0</v>
      </c>
      <c r="T87" t="s">
        <v>159</v>
      </c>
      <c r="U87" s="3">
        <v>46272</v>
      </c>
      <c r="V87" s="21">
        <v>46272</v>
      </c>
      <c r="Y87">
        <v>8378103150</v>
      </c>
      <c r="AB87" t="s">
        <v>1778</v>
      </c>
      <c r="AC87" s="3">
        <v>46272</v>
      </c>
      <c r="AD87" t="s">
        <v>788</v>
      </c>
      <c r="AE87" s="2">
        <v>910</v>
      </c>
      <c r="AF87" t="s">
        <v>791</v>
      </c>
      <c r="AG87" s="34" t="str">
        <f>IFERROR(VLOOKUP(AB87, 할인점점포등록!E:I, 5, 0), AB87)</f>
        <v>골든몰트</v>
      </c>
    </row>
    <row r="88" spans="2:33" x14ac:dyDescent="0.3">
      <c r="B88" t="s">
        <v>158</v>
      </c>
      <c r="C88" t="s">
        <v>1117</v>
      </c>
      <c r="D88">
        <v>12</v>
      </c>
      <c r="E88" t="s">
        <v>1786</v>
      </c>
      <c r="F88" s="20" t="s">
        <v>780</v>
      </c>
      <c r="H88" t="s">
        <v>801</v>
      </c>
      <c r="I88" s="2">
        <v>0</v>
      </c>
      <c r="J88" s="2">
        <v>1000</v>
      </c>
      <c r="L88">
        <v>0</v>
      </c>
      <c r="M88">
        <v>0</v>
      </c>
      <c r="N88">
        <v>0</v>
      </c>
      <c r="O88" t="s">
        <v>790</v>
      </c>
      <c r="Q88">
        <v>0</v>
      </c>
      <c r="R88">
        <v>0</v>
      </c>
      <c r="S88">
        <v>0</v>
      </c>
      <c r="T88" t="s">
        <v>159</v>
      </c>
      <c r="U88" s="3">
        <v>46272</v>
      </c>
      <c r="V88" s="21">
        <v>46272</v>
      </c>
      <c r="AB88" t="s">
        <v>791</v>
      </c>
      <c r="AC88" s="2"/>
      <c r="AG88" s="34" t="str">
        <f>IFERROR(VLOOKUP(AB88, 할인점점포등록!E:I, 5, 0), AB88)</f>
        <v>6250-0321-8986-6954</v>
      </c>
    </row>
    <row r="89" spans="2:33" x14ac:dyDescent="0.3">
      <c r="B89" t="s">
        <v>157</v>
      </c>
      <c r="C89" t="s">
        <v>1120</v>
      </c>
      <c r="D89">
        <v>1</v>
      </c>
      <c r="E89" t="s">
        <v>1121</v>
      </c>
      <c r="F89" s="20" t="s">
        <v>38</v>
      </c>
      <c r="H89" t="s">
        <v>1122</v>
      </c>
      <c r="I89" s="2">
        <v>14424480</v>
      </c>
      <c r="J89" s="2">
        <v>0</v>
      </c>
      <c r="L89">
        <v>0</v>
      </c>
      <c r="M89">
        <v>0</v>
      </c>
      <c r="N89">
        <v>0</v>
      </c>
      <c r="O89" t="s">
        <v>796</v>
      </c>
      <c r="Q89">
        <v>0</v>
      </c>
      <c r="R89">
        <v>0</v>
      </c>
      <c r="S89">
        <v>0</v>
      </c>
      <c r="T89" t="s">
        <v>154</v>
      </c>
      <c r="U89" s="3">
        <v>46272</v>
      </c>
      <c r="V89" s="21">
        <v>46272</v>
      </c>
      <c r="AB89" t="s">
        <v>48</v>
      </c>
      <c r="AC89" s="2"/>
      <c r="AE89" s="2"/>
      <c r="AG89" s="34" t="str">
        <f>IFERROR(VLOOKUP(AB89, 할인점점포등록!E:I, 5, 0), AB89)</f>
        <v>입금통보</v>
      </c>
    </row>
    <row r="90" spans="2:33" x14ac:dyDescent="0.3">
      <c r="B90" t="s">
        <v>157</v>
      </c>
      <c r="C90" t="s">
        <v>1120</v>
      </c>
      <c r="D90">
        <v>2</v>
      </c>
      <c r="E90" t="s">
        <v>1121</v>
      </c>
      <c r="F90" s="20" t="s">
        <v>14</v>
      </c>
      <c r="H90" t="s">
        <v>1123</v>
      </c>
      <c r="I90" s="2">
        <v>0</v>
      </c>
      <c r="J90" s="2">
        <v>14424480</v>
      </c>
      <c r="L90">
        <v>0</v>
      </c>
      <c r="M90">
        <v>0</v>
      </c>
      <c r="N90">
        <v>0</v>
      </c>
      <c r="O90" t="s">
        <v>796</v>
      </c>
      <c r="Q90">
        <v>0</v>
      </c>
      <c r="R90">
        <v>0</v>
      </c>
      <c r="S90">
        <v>0</v>
      </c>
      <c r="T90" t="s">
        <v>154</v>
      </c>
      <c r="U90" s="3">
        <v>46272</v>
      </c>
      <c r="V90" s="21">
        <v>46272</v>
      </c>
      <c r="W90" t="s">
        <v>212</v>
      </c>
      <c r="Y90">
        <v>1368600583</v>
      </c>
      <c r="AB90" t="s">
        <v>550</v>
      </c>
      <c r="AG90" s="34" t="str">
        <f>IFERROR(VLOOKUP(AB90, 할인점점포등록!E:I, 5, 0), AB90)</f>
        <v>제일팜</v>
      </c>
    </row>
    <row r="91" spans="2:33" x14ac:dyDescent="0.3">
      <c r="B91" t="s">
        <v>157</v>
      </c>
      <c r="C91" t="s">
        <v>1124</v>
      </c>
      <c r="D91">
        <v>1</v>
      </c>
      <c r="E91" t="s">
        <v>1125</v>
      </c>
      <c r="F91" s="20" t="s">
        <v>38</v>
      </c>
      <c r="H91" t="s">
        <v>1126</v>
      </c>
      <c r="I91" s="2">
        <v>440000</v>
      </c>
      <c r="J91" s="2">
        <v>0</v>
      </c>
      <c r="L91">
        <v>0</v>
      </c>
      <c r="M91">
        <v>0</v>
      </c>
      <c r="N91">
        <v>0</v>
      </c>
      <c r="O91" t="s">
        <v>796</v>
      </c>
      <c r="Q91">
        <v>0</v>
      </c>
      <c r="R91">
        <v>0</v>
      </c>
      <c r="S91">
        <v>0</v>
      </c>
      <c r="T91" t="s">
        <v>154</v>
      </c>
      <c r="U91" s="3">
        <v>46272</v>
      </c>
      <c r="V91" s="21">
        <v>46272</v>
      </c>
      <c r="AB91" t="s">
        <v>48</v>
      </c>
      <c r="AC91" s="2"/>
      <c r="AG91" s="34" t="str">
        <f>IFERROR(VLOOKUP(AB91, 할인점점포등록!E:I, 5, 0), AB91)</f>
        <v>입금통보</v>
      </c>
    </row>
    <row r="92" spans="2:33" x14ac:dyDescent="0.3">
      <c r="B92" t="s">
        <v>157</v>
      </c>
      <c r="C92" t="s">
        <v>1124</v>
      </c>
      <c r="D92">
        <v>2</v>
      </c>
      <c r="E92" t="s">
        <v>1125</v>
      </c>
      <c r="F92" s="20" t="s">
        <v>14</v>
      </c>
      <c r="H92" t="s">
        <v>1127</v>
      </c>
      <c r="I92" s="2">
        <v>0</v>
      </c>
      <c r="J92" s="2">
        <v>440000</v>
      </c>
      <c r="L92">
        <v>0</v>
      </c>
      <c r="M92">
        <v>0</v>
      </c>
      <c r="N92">
        <v>0</v>
      </c>
      <c r="O92" t="s">
        <v>796</v>
      </c>
      <c r="Q92">
        <v>0</v>
      </c>
      <c r="R92">
        <v>0</v>
      </c>
      <c r="S92">
        <v>0</v>
      </c>
      <c r="T92" t="s">
        <v>154</v>
      </c>
      <c r="U92" s="3">
        <v>46272</v>
      </c>
      <c r="V92" s="21">
        <v>46272</v>
      </c>
      <c r="W92" t="s">
        <v>212</v>
      </c>
      <c r="Y92">
        <v>4108709378</v>
      </c>
      <c r="AB92" t="s">
        <v>519</v>
      </c>
      <c r="AC92" s="2"/>
      <c r="AE92" s="2"/>
      <c r="AG92" s="34" t="str">
        <f>IFERROR(VLOOKUP(AB92, 할인점점포등록!E:I, 5, 0), AB92)</f>
        <v>에버에코</v>
      </c>
    </row>
    <row r="93" spans="2:33" x14ac:dyDescent="0.3">
      <c r="B93" t="s">
        <v>158</v>
      </c>
      <c r="C93" t="s">
        <v>1128</v>
      </c>
      <c r="D93">
        <v>1</v>
      </c>
      <c r="E93" t="s">
        <v>1787</v>
      </c>
      <c r="F93" s="20" t="s">
        <v>783</v>
      </c>
      <c r="G93" t="s">
        <v>160</v>
      </c>
      <c r="H93" t="s">
        <v>806</v>
      </c>
      <c r="I93" s="2">
        <v>100000</v>
      </c>
      <c r="J93" s="2">
        <v>0</v>
      </c>
      <c r="L93">
        <v>0</v>
      </c>
      <c r="M93">
        <v>0</v>
      </c>
      <c r="N93">
        <v>0</v>
      </c>
      <c r="O93" t="s">
        <v>618</v>
      </c>
      <c r="Q93">
        <v>0</v>
      </c>
      <c r="R93">
        <v>0</v>
      </c>
      <c r="S93">
        <v>0</v>
      </c>
      <c r="T93" t="s">
        <v>159</v>
      </c>
      <c r="U93" s="3">
        <v>46272</v>
      </c>
      <c r="V93" s="21">
        <v>46272</v>
      </c>
      <c r="W93" t="s">
        <v>212</v>
      </c>
      <c r="AC93" s="3"/>
      <c r="AE93" s="2"/>
      <c r="AG93" s="34">
        <f>IFERROR(VLOOKUP(AB93, 할인점점포등록!E:I, 5, 0), AB93)</f>
        <v>0</v>
      </c>
    </row>
    <row r="94" spans="2:33" x14ac:dyDescent="0.3">
      <c r="B94" t="s">
        <v>158</v>
      </c>
      <c r="C94" t="s">
        <v>1128</v>
      </c>
      <c r="D94">
        <v>2</v>
      </c>
      <c r="E94" t="s">
        <v>1787</v>
      </c>
      <c r="F94" s="20" t="s">
        <v>780</v>
      </c>
      <c r="H94" t="s">
        <v>806</v>
      </c>
      <c r="I94" s="2">
        <v>0</v>
      </c>
      <c r="J94" s="2">
        <v>100000</v>
      </c>
      <c r="L94">
        <v>0</v>
      </c>
      <c r="M94">
        <v>0</v>
      </c>
      <c r="N94">
        <v>0</v>
      </c>
      <c r="O94" t="s">
        <v>618</v>
      </c>
      <c r="Q94">
        <v>0</v>
      </c>
      <c r="R94">
        <v>0</v>
      </c>
      <c r="S94">
        <v>0</v>
      </c>
      <c r="T94" t="s">
        <v>159</v>
      </c>
      <c r="U94" s="3">
        <v>46272</v>
      </c>
      <c r="V94" s="21">
        <v>46272</v>
      </c>
      <c r="AB94" t="s">
        <v>798</v>
      </c>
      <c r="AC94" s="2"/>
      <c r="AE94" s="2"/>
      <c r="AG94" s="34" t="str">
        <f>IFERROR(VLOOKUP(AB94, 할인점점포등록!E:I, 5, 0), AB94)</f>
        <v>6250-0309-0782-9981</v>
      </c>
    </row>
    <row r="95" spans="2:33" x14ac:dyDescent="0.3">
      <c r="B95" t="s">
        <v>158</v>
      </c>
      <c r="C95" t="s">
        <v>1128</v>
      </c>
      <c r="D95">
        <v>3</v>
      </c>
      <c r="E95" t="s">
        <v>1787</v>
      </c>
      <c r="F95" s="20" t="s">
        <v>783</v>
      </c>
      <c r="G95" t="s">
        <v>160</v>
      </c>
      <c r="H95" t="s">
        <v>1129</v>
      </c>
      <c r="I95" s="2">
        <v>100000</v>
      </c>
      <c r="J95" s="2">
        <v>0</v>
      </c>
      <c r="L95">
        <v>0</v>
      </c>
      <c r="M95">
        <v>0</v>
      </c>
      <c r="N95">
        <v>0</v>
      </c>
      <c r="O95" t="s">
        <v>618</v>
      </c>
      <c r="Q95">
        <v>0</v>
      </c>
      <c r="R95">
        <v>0</v>
      </c>
      <c r="S95">
        <v>0</v>
      </c>
      <c r="T95" t="s">
        <v>159</v>
      </c>
      <c r="U95" s="3">
        <v>46272</v>
      </c>
      <c r="V95" s="21">
        <v>46272</v>
      </c>
      <c r="W95" t="s">
        <v>212</v>
      </c>
      <c r="AC95" s="2"/>
      <c r="AG95" s="34">
        <f>IFERROR(VLOOKUP(AB95, 할인점점포등록!E:I, 5, 0), AB95)</f>
        <v>0</v>
      </c>
    </row>
    <row r="96" spans="2:33" x14ac:dyDescent="0.3">
      <c r="B96" t="s">
        <v>158</v>
      </c>
      <c r="C96" t="s">
        <v>1128</v>
      </c>
      <c r="D96">
        <v>4</v>
      </c>
      <c r="E96" t="s">
        <v>1787</v>
      </c>
      <c r="F96" s="20" t="s">
        <v>780</v>
      </c>
      <c r="H96" t="s">
        <v>1129</v>
      </c>
      <c r="I96" s="2">
        <v>0</v>
      </c>
      <c r="J96" s="2">
        <v>100000</v>
      </c>
      <c r="L96">
        <v>0</v>
      </c>
      <c r="M96">
        <v>0</v>
      </c>
      <c r="N96">
        <v>0</v>
      </c>
      <c r="O96" t="s">
        <v>618</v>
      </c>
      <c r="Q96">
        <v>0</v>
      </c>
      <c r="R96">
        <v>0</v>
      </c>
      <c r="S96">
        <v>0</v>
      </c>
      <c r="T96" t="s">
        <v>159</v>
      </c>
      <c r="U96" s="3">
        <v>46272</v>
      </c>
      <c r="V96" s="21">
        <v>46272</v>
      </c>
      <c r="AB96" t="s">
        <v>798</v>
      </c>
      <c r="AC96" s="2"/>
      <c r="AE96" s="2"/>
      <c r="AG96" s="34" t="str">
        <f>IFERROR(VLOOKUP(AB96, 할인점점포등록!E:I, 5, 0), AB96)</f>
        <v>6250-0309-0782-9981</v>
      </c>
    </row>
    <row r="97" spans="2:33" x14ac:dyDescent="0.3">
      <c r="B97" t="s">
        <v>158</v>
      </c>
      <c r="C97" t="s">
        <v>1128</v>
      </c>
      <c r="D97">
        <v>5</v>
      </c>
      <c r="E97" t="s">
        <v>1787</v>
      </c>
      <c r="F97" s="20" t="s">
        <v>779</v>
      </c>
      <c r="G97" t="s">
        <v>160</v>
      </c>
      <c r="H97" t="s">
        <v>779</v>
      </c>
      <c r="I97" s="2">
        <v>101000</v>
      </c>
      <c r="J97" s="2">
        <v>0</v>
      </c>
      <c r="L97">
        <v>0</v>
      </c>
      <c r="M97">
        <v>0</v>
      </c>
      <c r="N97">
        <v>0</v>
      </c>
      <c r="O97" t="s">
        <v>618</v>
      </c>
      <c r="Q97">
        <v>0</v>
      </c>
      <c r="R97">
        <v>0</v>
      </c>
      <c r="S97">
        <v>0</v>
      </c>
      <c r="T97" t="s">
        <v>159</v>
      </c>
      <c r="U97" s="3">
        <v>46272</v>
      </c>
      <c r="V97" s="21">
        <v>46272</v>
      </c>
      <c r="W97" t="s">
        <v>212</v>
      </c>
      <c r="AC97" s="2"/>
      <c r="AG97" s="34">
        <f>IFERROR(VLOOKUP(AB97, 할인점점포등록!E:I, 5, 0), AB97)</f>
        <v>0</v>
      </c>
    </row>
    <row r="98" spans="2:33" x14ac:dyDescent="0.3">
      <c r="B98" t="s">
        <v>158</v>
      </c>
      <c r="C98" t="s">
        <v>1128</v>
      </c>
      <c r="D98">
        <v>6</v>
      </c>
      <c r="E98" t="s">
        <v>1787</v>
      </c>
      <c r="F98" s="20" t="s">
        <v>780</v>
      </c>
      <c r="H98" t="s">
        <v>779</v>
      </c>
      <c r="I98" s="2">
        <v>0</v>
      </c>
      <c r="J98" s="2">
        <v>101000</v>
      </c>
      <c r="L98">
        <v>0</v>
      </c>
      <c r="M98">
        <v>0</v>
      </c>
      <c r="N98">
        <v>0</v>
      </c>
      <c r="O98" t="s">
        <v>618</v>
      </c>
      <c r="Q98">
        <v>0</v>
      </c>
      <c r="R98">
        <v>0</v>
      </c>
      <c r="S98">
        <v>0</v>
      </c>
      <c r="T98" t="s">
        <v>159</v>
      </c>
      <c r="U98" s="3">
        <v>46272</v>
      </c>
      <c r="V98" s="21">
        <v>46272</v>
      </c>
      <c r="AB98" t="s">
        <v>798</v>
      </c>
      <c r="AC98" s="2"/>
      <c r="AG98" s="34" t="str">
        <f>IFERROR(VLOOKUP(AB98, 할인점점포등록!E:I, 5, 0), AB98)</f>
        <v>6250-0309-0782-9981</v>
      </c>
    </row>
    <row r="99" spans="2:33" x14ac:dyDescent="0.3">
      <c r="B99" t="s">
        <v>158</v>
      </c>
      <c r="C99" t="s">
        <v>1128</v>
      </c>
      <c r="D99">
        <v>7</v>
      </c>
      <c r="E99" t="s">
        <v>1787</v>
      </c>
      <c r="F99" s="20" t="s">
        <v>783</v>
      </c>
      <c r="G99" t="s">
        <v>160</v>
      </c>
      <c r="H99" t="s">
        <v>823</v>
      </c>
      <c r="I99" s="2">
        <v>15000</v>
      </c>
      <c r="J99" s="2">
        <v>0</v>
      </c>
      <c r="L99">
        <v>0</v>
      </c>
      <c r="M99">
        <v>0</v>
      </c>
      <c r="N99">
        <v>0</v>
      </c>
      <c r="O99" t="s">
        <v>618</v>
      </c>
      <c r="Q99">
        <v>0</v>
      </c>
      <c r="R99">
        <v>0</v>
      </c>
      <c r="S99">
        <v>0</v>
      </c>
      <c r="T99" t="s">
        <v>159</v>
      </c>
      <c r="U99" s="3">
        <v>46272</v>
      </c>
      <c r="V99" s="21">
        <v>46272</v>
      </c>
      <c r="W99" t="s">
        <v>212</v>
      </c>
      <c r="AG99" s="34">
        <f>IFERROR(VLOOKUP(AB99, 할인점점포등록!E:I, 5, 0), AB99)</f>
        <v>0</v>
      </c>
    </row>
    <row r="100" spans="2:33" x14ac:dyDescent="0.3">
      <c r="B100" t="s">
        <v>158</v>
      </c>
      <c r="C100" t="s">
        <v>1128</v>
      </c>
      <c r="D100">
        <v>8</v>
      </c>
      <c r="E100" t="s">
        <v>1787</v>
      </c>
      <c r="F100" s="20" t="s">
        <v>780</v>
      </c>
      <c r="H100" t="s">
        <v>823</v>
      </c>
      <c r="I100" s="2">
        <v>0</v>
      </c>
      <c r="J100" s="2">
        <v>15000</v>
      </c>
      <c r="L100">
        <v>0</v>
      </c>
      <c r="M100">
        <v>0</v>
      </c>
      <c r="N100">
        <v>0</v>
      </c>
      <c r="O100" t="s">
        <v>618</v>
      </c>
      <c r="Q100">
        <v>0</v>
      </c>
      <c r="R100">
        <v>0</v>
      </c>
      <c r="S100">
        <v>0</v>
      </c>
      <c r="T100" t="s">
        <v>159</v>
      </c>
      <c r="U100" s="3">
        <v>46272</v>
      </c>
      <c r="V100" s="21">
        <v>46272</v>
      </c>
      <c r="AB100" t="s">
        <v>798</v>
      </c>
      <c r="AC100" s="2"/>
      <c r="AG100" s="34" t="str">
        <f>IFERROR(VLOOKUP(AB100, 할인점점포등록!E:I, 5, 0), AB100)</f>
        <v>6250-0309-0782-9981</v>
      </c>
    </row>
    <row r="101" spans="2:33" x14ac:dyDescent="0.3">
      <c r="B101" t="s">
        <v>158</v>
      </c>
      <c r="C101" t="s">
        <v>1130</v>
      </c>
      <c r="D101">
        <v>1</v>
      </c>
      <c r="E101" t="s">
        <v>1788</v>
      </c>
      <c r="F101" s="20" t="s">
        <v>792</v>
      </c>
      <c r="G101" t="s">
        <v>160</v>
      </c>
      <c r="H101" t="s">
        <v>793</v>
      </c>
      <c r="I101" s="2">
        <v>76000</v>
      </c>
      <c r="J101" s="2">
        <v>0</v>
      </c>
      <c r="L101">
        <v>0</v>
      </c>
      <c r="M101">
        <v>0</v>
      </c>
      <c r="N101">
        <v>0</v>
      </c>
      <c r="O101" t="s">
        <v>790</v>
      </c>
      <c r="Q101">
        <v>0</v>
      </c>
      <c r="R101">
        <v>0</v>
      </c>
      <c r="S101">
        <v>0</v>
      </c>
      <c r="T101" t="s">
        <v>159</v>
      </c>
      <c r="U101" s="3">
        <v>46273</v>
      </c>
      <c r="V101" s="21">
        <v>46273</v>
      </c>
      <c r="W101" t="s">
        <v>212</v>
      </c>
      <c r="AB101" t="s">
        <v>793</v>
      </c>
      <c r="AC101" s="2" t="s">
        <v>794</v>
      </c>
      <c r="AG101" s="34" t="str">
        <f>IFERROR(VLOOKUP(AB101, 할인점점포등록!E:I, 5, 0), AB101)</f>
        <v>유류비</v>
      </c>
    </row>
    <row r="102" spans="2:33" x14ac:dyDescent="0.3">
      <c r="B102" t="s">
        <v>158</v>
      </c>
      <c r="C102" t="s">
        <v>1130</v>
      </c>
      <c r="D102">
        <v>2</v>
      </c>
      <c r="E102" t="s">
        <v>1788</v>
      </c>
      <c r="F102" s="20" t="s">
        <v>780</v>
      </c>
      <c r="H102" t="s">
        <v>793</v>
      </c>
      <c r="I102" s="2">
        <v>0</v>
      </c>
      <c r="J102" s="2">
        <v>76000</v>
      </c>
      <c r="L102">
        <v>0</v>
      </c>
      <c r="M102">
        <v>0</v>
      </c>
      <c r="N102">
        <v>0</v>
      </c>
      <c r="O102" t="s">
        <v>790</v>
      </c>
      <c r="Q102">
        <v>0</v>
      </c>
      <c r="R102">
        <v>0</v>
      </c>
      <c r="S102">
        <v>0</v>
      </c>
      <c r="T102" t="s">
        <v>159</v>
      </c>
      <c r="U102" s="3">
        <v>46273</v>
      </c>
      <c r="V102" s="21">
        <v>46273</v>
      </c>
      <c r="AB102" t="s">
        <v>791</v>
      </c>
      <c r="AG102" s="34" t="str">
        <f>IFERROR(VLOOKUP(AB102, 할인점점포등록!E:I, 5, 0), AB102)</f>
        <v>6250-0321-8986-6954</v>
      </c>
    </row>
    <row r="103" spans="2:33" x14ac:dyDescent="0.3">
      <c r="B103" t="s">
        <v>158</v>
      </c>
      <c r="C103" t="s">
        <v>1130</v>
      </c>
      <c r="D103">
        <v>3</v>
      </c>
      <c r="E103" t="s">
        <v>1788</v>
      </c>
      <c r="F103" s="20" t="s">
        <v>779</v>
      </c>
      <c r="G103" t="s">
        <v>160</v>
      </c>
      <c r="H103" t="s">
        <v>1131</v>
      </c>
      <c r="I103" s="2">
        <v>8100</v>
      </c>
      <c r="J103" s="2">
        <v>0</v>
      </c>
      <c r="L103">
        <v>0</v>
      </c>
      <c r="M103">
        <v>0</v>
      </c>
      <c r="N103">
        <v>0</v>
      </c>
      <c r="O103" t="s">
        <v>790</v>
      </c>
      <c r="Q103">
        <v>0</v>
      </c>
      <c r="R103">
        <v>0</v>
      </c>
      <c r="S103">
        <v>0</v>
      </c>
      <c r="T103" t="s">
        <v>159</v>
      </c>
      <c r="U103" s="3">
        <v>46273</v>
      </c>
      <c r="V103" s="21">
        <v>46273</v>
      </c>
      <c r="W103" t="s">
        <v>212</v>
      </c>
      <c r="AC103" s="2"/>
      <c r="AG103" s="34">
        <f>IFERROR(VLOOKUP(AB103, 할인점점포등록!E:I, 5, 0), AB103)</f>
        <v>0</v>
      </c>
    </row>
    <row r="104" spans="2:33" x14ac:dyDescent="0.3">
      <c r="B104" t="s">
        <v>158</v>
      </c>
      <c r="C104" t="s">
        <v>1130</v>
      </c>
      <c r="D104">
        <v>4</v>
      </c>
      <c r="E104" t="s">
        <v>1788</v>
      </c>
      <c r="F104" s="20" t="s">
        <v>780</v>
      </c>
      <c r="H104" t="s">
        <v>1131</v>
      </c>
      <c r="I104" s="2">
        <v>0</v>
      </c>
      <c r="J104" s="2">
        <v>8100</v>
      </c>
      <c r="L104">
        <v>0</v>
      </c>
      <c r="M104">
        <v>0</v>
      </c>
      <c r="N104">
        <v>0</v>
      </c>
      <c r="O104" t="s">
        <v>790</v>
      </c>
      <c r="Q104">
        <v>0</v>
      </c>
      <c r="R104">
        <v>0</v>
      </c>
      <c r="S104">
        <v>0</v>
      </c>
      <c r="T104" t="s">
        <v>159</v>
      </c>
      <c r="U104" s="3">
        <v>46273</v>
      </c>
      <c r="V104" s="21">
        <v>46273</v>
      </c>
      <c r="AB104" t="s">
        <v>791</v>
      </c>
      <c r="AC104" s="2"/>
      <c r="AG104" s="34" t="str">
        <f>IFERROR(VLOOKUP(AB104, 할인점점포등록!E:I, 5, 0), AB104)</f>
        <v>6250-0321-8986-6954</v>
      </c>
    </row>
    <row r="105" spans="2:33" x14ac:dyDescent="0.3">
      <c r="B105" t="s">
        <v>158</v>
      </c>
      <c r="C105" t="s">
        <v>1130</v>
      </c>
      <c r="D105">
        <v>5</v>
      </c>
      <c r="E105" t="s">
        <v>1788</v>
      </c>
      <c r="F105" s="20" t="s">
        <v>783</v>
      </c>
      <c r="G105" t="s">
        <v>160</v>
      </c>
      <c r="H105" t="s">
        <v>1132</v>
      </c>
      <c r="I105" s="2">
        <v>5340</v>
      </c>
      <c r="J105" s="2">
        <v>0</v>
      </c>
      <c r="L105">
        <v>0</v>
      </c>
      <c r="M105">
        <v>0</v>
      </c>
      <c r="N105">
        <v>0</v>
      </c>
      <c r="O105" t="s">
        <v>790</v>
      </c>
      <c r="Q105">
        <v>0</v>
      </c>
      <c r="R105">
        <v>0</v>
      </c>
      <c r="S105">
        <v>0</v>
      </c>
      <c r="T105" t="s">
        <v>159</v>
      </c>
      <c r="U105" s="3">
        <v>46273</v>
      </c>
      <c r="V105" s="21">
        <v>46273</v>
      </c>
      <c r="W105" t="s">
        <v>212</v>
      </c>
      <c r="AG105" s="34">
        <f>IFERROR(VLOOKUP(AB105, 할인점점포등록!E:I, 5, 0), AB105)</f>
        <v>0</v>
      </c>
    </row>
    <row r="106" spans="2:33" x14ac:dyDescent="0.3">
      <c r="B106" t="s">
        <v>158</v>
      </c>
      <c r="C106" t="s">
        <v>1130</v>
      </c>
      <c r="D106">
        <v>6</v>
      </c>
      <c r="E106" t="s">
        <v>1788</v>
      </c>
      <c r="F106" s="20" t="s">
        <v>780</v>
      </c>
      <c r="H106" t="s">
        <v>1132</v>
      </c>
      <c r="I106" s="2">
        <v>0</v>
      </c>
      <c r="J106" s="2">
        <v>5340</v>
      </c>
      <c r="L106">
        <v>0</v>
      </c>
      <c r="M106">
        <v>0</v>
      </c>
      <c r="N106">
        <v>0</v>
      </c>
      <c r="O106" t="s">
        <v>790</v>
      </c>
      <c r="Q106">
        <v>0</v>
      </c>
      <c r="R106">
        <v>0</v>
      </c>
      <c r="S106">
        <v>0</v>
      </c>
      <c r="T106" t="s">
        <v>159</v>
      </c>
      <c r="U106" s="3">
        <v>46273</v>
      </c>
      <c r="V106" s="21">
        <v>46273</v>
      </c>
      <c r="AB106" t="s">
        <v>791</v>
      </c>
      <c r="AC106" s="3"/>
      <c r="AE106" s="2"/>
      <c r="AG106" s="34" t="str">
        <f>IFERROR(VLOOKUP(AB106, 할인점점포등록!E:I, 5, 0), AB106)</f>
        <v>6250-0321-8986-6954</v>
      </c>
    </row>
    <row r="107" spans="2:33" x14ac:dyDescent="0.3">
      <c r="B107" t="s">
        <v>158</v>
      </c>
      <c r="C107" t="s">
        <v>1130</v>
      </c>
      <c r="D107">
        <v>7</v>
      </c>
      <c r="E107" t="s">
        <v>1788</v>
      </c>
      <c r="F107" s="20" t="s">
        <v>800</v>
      </c>
      <c r="G107" t="s">
        <v>160</v>
      </c>
      <c r="H107" t="s">
        <v>813</v>
      </c>
      <c r="I107" s="2">
        <v>21819</v>
      </c>
      <c r="J107" s="2">
        <v>0</v>
      </c>
      <c r="L107">
        <v>0</v>
      </c>
      <c r="M107">
        <v>0</v>
      </c>
      <c r="N107">
        <v>0</v>
      </c>
      <c r="O107" t="s">
        <v>790</v>
      </c>
      <c r="Q107">
        <v>0</v>
      </c>
      <c r="R107">
        <v>0</v>
      </c>
      <c r="S107">
        <v>0</v>
      </c>
      <c r="T107" t="s">
        <v>159</v>
      </c>
      <c r="U107" s="3">
        <v>46273</v>
      </c>
      <c r="V107" s="21">
        <v>46273</v>
      </c>
      <c r="W107" t="s">
        <v>212</v>
      </c>
      <c r="AB107" t="s">
        <v>802</v>
      </c>
      <c r="AG107" s="34" t="str">
        <f>IFERROR(VLOOKUP(AB107, 할인점점포등록!E:I, 5, 0), AB107)</f>
        <v>식대</v>
      </c>
    </row>
    <row r="108" spans="2:33" x14ac:dyDescent="0.3">
      <c r="B108" t="s">
        <v>158</v>
      </c>
      <c r="C108" t="s">
        <v>1130</v>
      </c>
      <c r="D108">
        <v>8</v>
      </c>
      <c r="E108" t="s">
        <v>1788</v>
      </c>
      <c r="F108" s="20" t="s">
        <v>161</v>
      </c>
      <c r="H108" t="s">
        <v>803</v>
      </c>
      <c r="I108" s="2">
        <v>2181</v>
      </c>
      <c r="J108" s="2">
        <v>0</v>
      </c>
      <c r="L108">
        <v>0</v>
      </c>
      <c r="M108">
        <v>0</v>
      </c>
      <c r="N108">
        <v>0</v>
      </c>
      <c r="O108" t="s">
        <v>790</v>
      </c>
      <c r="Q108">
        <v>0</v>
      </c>
      <c r="R108">
        <v>0</v>
      </c>
      <c r="S108">
        <v>0</v>
      </c>
      <c r="T108" t="s">
        <v>159</v>
      </c>
      <c r="U108" s="3">
        <v>46273</v>
      </c>
      <c r="V108" s="21">
        <v>46273</v>
      </c>
      <c r="Y108">
        <v>4794300969</v>
      </c>
      <c r="AB108" t="s">
        <v>1133</v>
      </c>
      <c r="AC108" s="2">
        <v>46273</v>
      </c>
      <c r="AD108" t="s">
        <v>788</v>
      </c>
      <c r="AE108" s="2">
        <v>21819</v>
      </c>
      <c r="AF108" t="s">
        <v>791</v>
      </c>
      <c r="AG108" s="34" t="str">
        <f>IFERROR(VLOOKUP(AB108, 할인점점포등록!E:I, 5, 0), AB108)</f>
        <v>황남국밥 연희본점</v>
      </c>
    </row>
    <row r="109" spans="2:33" x14ac:dyDescent="0.3">
      <c r="B109" t="s">
        <v>158</v>
      </c>
      <c r="C109" t="s">
        <v>1130</v>
      </c>
      <c r="D109">
        <v>9</v>
      </c>
      <c r="E109" t="s">
        <v>1788</v>
      </c>
      <c r="F109" s="20" t="s">
        <v>780</v>
      </c>
      <c r="H109" t="s">
        <v>813</v>
      </c>
      <c r="I109" s="2">
        <v>0</v>
      </c>
      <c r="J109" s="2">
        <v>24000</v>
      </c>
      <c r="L109">
        <v>0</v>
      </c>
      <c r="M109">
        <v>0</v>
      </c>
      <c r="N109">
        <v>0</v>
      </c>
      <c r="O109" t="s">
        <v>790</v>
      </c>
      <c r="Q109">
        <v>0</v>
      </c>
      <c r="R109">
        <v>0</v>
      </c>
      <c r="S109">
        <v>0</v>
      </c>
      <c r="T109" t="s">
        <v>159</v>
      </c>
      <c r="U109" s="3">
        <v>46273</v>
      </c>
      <c r="V109" s="21">
        <v>46273</v>
      </c>
      <c r="AB109" t="s">
        <v>791</v>
      </c>
      <c r="AG109" s="34" t="str">
        <f>IFERROR(VLOOKUP(AB109, 할인점점포등록!E:I, 5, 0), AB109)</f>
        <v>6250-0321-8986-6954</v>
      </c>
    </row>
    <row r="110" spans="2:33" x14ac:dyDescent="0.3">
      <c r="B110" t="s">
        <v>158</v>
      </c>
      <c r="C110" t="s">
        <v>1130</v>
      </c>
      <c r="D110">
        <v>10</v>
      </c>
      <c r="E110" t="s">
        <v>1788</v>
      </c>
      <c r="F110" s="20" t="s">
        <v>779</v>
      </c>
      <c r="G110" t="s">
        <v>160</v>
      </c>
      <c r="H110" t="s">
        <v>1134</v>
      </c>
      <c r="I110" s="2">
        <v>37800</v>
      </c>
      <c r="J110" s="2">
        <v>0</v>
      </c>
      <c r="L110">
        <v>0</v>
      </c>
      <c r="M110">
        <v>0</v>
      </c>
      <c r="N110">
        <v>0</v>
      </c>
      <c r="O110" t="s">
        <v>790</v>
      </c>
      <c r="Q110">
        <v>0</v>
      </c>
      <c r="R110">
        <v>0</v>
      </c>
      <c r="S110">
        <v>0</v>
      </c>
      <c r="T110" t="s">
        <v>159</v>
      </c>
      <c r="U110" s="3">
        <v>46273</v>
      </c>
      <c r="V110" s="21">
        <v>46273</v>
      </c>
      <c r="W110" t="s">
        <v>212</v>
      </c>
      <c r="AG110" s="34">
        <f>IFERROR(VLOOKUP(AB110, 할인점점포등록!E:I, 5, 0), AB110)</f>
        <v>0</v>
      </c>
    </row>
    <row r="111" spans="2:33" x14ac:dyDescent="0.3">
      <c r="B111" t="s">
        <v>158</v>
      </c>
      <c r="C111" t="s">
        <v>1130</v>
      </c>
      <c r="D111">
        <v>11</v>
      </c>
      <c r="E111" t="s">
        <v>1788</v>
      </c>
      <c r="F111" s="20" t="s">
        <v>780</v>
      </c>
      <c r="H111" t="s">
        <v>1134</v>
      </c>
      <c r="I111" s="2">
        <v>0</v>
      </c>
      <c r="J111" s="2">
        <v>37800</v>
      </c>
      <c r="L111">
        <v>0</v>
      </c>
      <c r="M111">
        <v>0</v>
      </c>
      <c r="N111">
        <v>0</v>
      </c>
      <c r="O111" t="s">
        <v>790</v>
      </c>
      <c r="Q111">
        <v>0</v>
      </c>
      <c r="R111">
        <v>0</v>
      </c>
      <c r="S111">
        <v>0</v>
      </c>
      <c r="T111" t="s">
        <v>159</v>
      </c>
      <c r="U111" s="3">
        <v>46273</v>
      </c>
      <c r="V111" s="21">
        <v>46273</v>
      </c>
      <c r="AB111" t="s">
        <v>791</v>
      </c>
      <c r="AC111" s="2"/>
      <c r="AE111" s="2"/>
      <c r="AG111" s="34" t="str">
        <f>IFERROR(VLOOKUP(AB111, 할인점점포등록!E:I, 5, 0), AB111)</f>
        <v>6250-0321-8986-6954</v>
      </c>
    </row>
    <row r="112" spans="2:33" x14ac:dyDescent="0.3">
      <c r="B112" t="s">
        <v>158</v>
      </c>
      <c r="C112" t="s">
        <v>1130</v>
      </c>
      <c r="D112">
        <v>12</v>
      </c>
      <c r="E112" t="s">
        <v>1788</v>
      </c>
      <c r="F112" s="20" t="s">
        <v>792</v>
      </c>
      <c r="G112" t="s">
        <v>160</v>
      </c>
      <c r="H112" t="s">
        <v>785</v>
      </c>
      <c r="I112" s="2">
        <v>6000</v>
      </c>
      <c r="J112" s="2">
        <v>0</v>
      </c>
      <c r="L112">
        <v>0</v>
      </c>
      <c r="M112">
        <v>0</v>
      </c>
      <c r="N112">
        <v>0</v>
      </c>
      <c r="O112" t="s">
        <v>790</v>
      </c>
      <c r="Q112">
        <v>0</v>
      </c>
      <c r="R112">
        <v>0</v>
      </c>
      <c r="S112">
        <v>0</v>
      </c>
      <c r="T112" t="s">
        <v>159</v>
      </c>
      <c r="U112" s="3">
        <v>46273</v>
      </c>
      <c r="V112" s="21">
        <v>46273</v>
      </c>
      <c r="W112" t="s">
        <v>212</v>
      </c>
      <c r="AB112" t="s">
        <v>785</v>
      </c>
      <c r="AC112" t="s">
        <v>794</v>
      </c>
      <c r="AG112" s="34" t="str">
        <f>IFERROR(VLOOKUP(AB112, 할인점점포등록!E:I, 5, 0), AB112)</f>
        <v>주차비</v>
      </c>
    </row>
    <row r="113" spans="2:33" x14ac:dyDescent="0.3">
      <c r="B113" t="s">
        <v>158</v>
      </c>
      <c r="C113" t="s">
        <v>1130</v>
      </c>
      <c r="D113">
        <v>13</v>
      </c>
      <c r="E113" t="s">
        <v>1788</v>
      </c>
      <c r="F113" s="20" t="s">
        <v>780</v>
      </c>
      <c r="H113" t="s">
        <v>785</v>
      </c>
      <c r="I113" s="2">
        <v>0</v>
      </c>
      <c r="J113" s="2">
        <v>6000</v>
      </c>
      <c r="L113">
        <v>0</v>
      </c>
      <c r="M113">
        <v>0</v>
      </c>
      <c r="N113">
        <v>0</v>
      </c>
      <c r="O113" t="s">
        <v>790</v>
      </c>
      <c r="Q113">
        <v>0</v>
      </c>
      <c r="R113">
        <v>0</v>
      </c>
      <c r="S113">
        <v>0</v>
      </c>
      <c r="T113" t="s">
        <v>159</v>
      </c>
      <c r="U113" s="3">
        <v>46273</v>
      </c>
      <c r="V113" s="21">
        <v>46273</v>
      </c>
      <c r="AB113" t="s">
        <v>791</v>
      </c>
      <c r="AC113" s="3"/>
      <c r="AE113" s="2"/>
      <c r="AG113" s="34" t="str">
        <f>IFERROR(VLOOKUP(AB113, 할인점점포등록!E:I, 5, 0), AB113)</f>
        <v>6250-0321-8986-6954</v>
      </c>
    </row>
    <row r="114" spans="2:33" x14ac:dyDescent="0.3">
      <c r="B114" t="s">
        <v>157</v>
      </c>
      <c r="C114" t="s">
        <v>1135</v>
      </c>
      <c r="D114">
        <v>1</v>
      </c>
      <c r="E114" t="s">
        <v>1136</v>
      </c>
      <c r="F114" s="20" t="s">
        <v>38</v>
      </c>
      <c r="H114" t="s">
        <v>1137</v>
      </c>
      <c r="I114" s="2">
        <v>4000</v>
      </c>
      <c r="J114" s="2">
        <v>0</v>
      </c>
      <c r="L114">
        <v>0</v>
      </c>
      <c r="M114">
        <v>0</v>
      </c>
      <c r="N114">
        <v>0</v>
      </c>
      <c r="O114" t="s">
        <v>796</v>
      </c>
      <c r="Q114">
        <v>0</v>
      </c>
      <c r="R114">
        <v>0</v>
      </c>
      <c r="S114">
        <v>0</v>
      </c>
      <c r="T114" t="s">
        <v>154</v>
      </c>
      <c r="U114" s="3">
        <v>46273</v>
      </c>
      <c r="V114" s="21">
        <v>46273</v>
      </c>
      <c r="AB114" t="s">
        <v>48</v>
      </c>
      <c r="AC114" s="3"/>
      <c r="AE114" s="2"/>
      <c r="AG114" s="34" t="str">
        <f>IFERROR(VLOOKUP(AB114, 할인점점포등록!E:I, 5, 0), AB114)</f>
        <v>입금통보</v>
      </c>
    </row>
    <row r="115" spans="2:33" x14ac:dyDescent="0.3">
      <c r="B115" t="s">
        <v>157</v>
      </c>
      <c r="C115" t="s">
        <v>1135</v>
      </c>
      <c r="D115">
        <v>2</v>
      </c>
      <c r="E115" t="s">
        <v>1136</v>
      </c>
      <c r="F115" s="20" t="s">
        <v>38</v>
      </c>
      <c r="H115" t="s">
        <v>1138</v>
      </c>
      <c r="I115" s="2">
        <v>3526740</v>
      </c>
      <c r="J115" s="2">
        <v>0</v>
      </c>
      <c r="L115">
        <v>0</v>
      </c>
      <c r="M115">
        <v>0</v>
      </c>
      <c r="N115">
        <v>0</v>
      </c>
      <c r="O115" t="s">
        <v>796</v>
      </c>
      <c r="Q115">
        <v>0</v>
      </c>
      <c r="R115">
        <v>0</v>
      </c>
      <c r="S115">
        <v>0</v>
      </c>
      <c r="T115" t="s">
        <v>154</v>
      </c>
      <c r="U115" s="3">
        <v>46273</v>
      </c>
      <c r="V115" s="21">
        <v>46273</v>
      </c>
      <c r="AB115" t="s">
        <v>48</v>
      </c>
      <c r="AG115" s="34" t="str">
        <f>IFERROR(VLOOKUP(AB115, 할인점점포등록!E:I, 5, 0), AB115)</f>
        <v>입금통보</v>
      </c>
    </row>
    <row r="116" spans="2:33" x14ac:dyDescent="0.3">
      <c r="B116" t="s">
        <v>157</v>
      </c>
      <c r="C116" t="s">
        <v>1135</v>
      </c>
      <c r="D116">
        <v>3</v>
      </c>
      <c r="E116" t="s">
        <v>1136</v>
      </c>
      <c r="F116" s="20" t="s">
        <v>14</v>
      </c>
      <c r="H116" t="s">
        <v>1139</v>
      </c>
      <c r="I116" s="2">
        <v>0</v>
      </c>
      <c r="J116" s="2">
        <v>4000</v>
      </c>
      <c r="L116">
        <v>0</v>
      </c>
      <c r="M116">
        <v>0</v>
      </c>
      <c r="N116">
        <v>0</v>
      </c>
      <c r="O116" t="s">
        <v>796</v>
      </c>
      <c r="Q116">
        <v>0</v>
      </c>
      <c r="R116">
        <v>0</v>
      </c>
      <c r="S116">
        <v>0</v>
      </c>
      <c r="T116" t="s">
        <v>154</v>
      </c>
      <c r="U116" s="3">
        <v>46273</v>
      </c>
      <c r="V116" s="21">
        <v>46273</v>
      </c>
      <c r="W116" t="s">
        <v>212</v>
      </c>
      <c r="Y116">
        <v>6068631149</v>
      </c>
      <c r="AB116" t="s">
        <v>572</v>
      </c>
      <c r="AC116" s="3"/>
      <c r="AE116" s="2"/>
      <c r="AG116" s="34" t="str">
        <f>IFERROR(VLOOKUP(AB116, 할인점점포등록!E:I, 5, 0), AB116)</f>
        <v>센텀메디팜</v>
      </c>
    </row>
    <row r="117" spans="2:33" x14ac:dyDescent="0.3">
      <c r="B117" t="s">
        <v>157</v>
      </c>
      <c r="C117" t="s">
        <v>1135</v>
      </c>
      <c r="D117">
        <v>4</v>
      </c>
      <c r="E117" t="s">
        <v>1136</v>
      </c>
      <c r="F117" s="20" t="s">
        <v>14</v>
      </c>
      <c r="H117" t="s">
        <v>1140</v>
      </c>
      <c r="I117" s="2">
        <v>0</v>
      </c>
      <c r="J117" s="2">
        <v>3526740</v>
      </c>
      <c r="L117">
        <v>0</v>
      </c>
      <c r="M117">
        <v>0</v>
      </c>
      <c r="N117">
        <v>0</v>
      </c>
      <c r="O117" t="s">
        <v>796</v>
      </c>
      <c r="Q117">
        <v>0</v>
      </c>
      <c r="R117">
        <v>0</v>
      </c>
      <c r="S117">
        <v>0</v>
      </c>
      <c r="T117" t="s">
        <v>154</v>
      </c>
      <c r="U117" s="3">
        <v>46273</v>
      </c>
      <c r="V117" s="21">
        <v>46273</v>
      </c>
      <c r="W117" t="s">
        <v>212</v>
      </c>
      <c r="Y117">
        <v>1368600583</v>
      </c>
      <c r="AB117" t="s">
        <v>550</v>
      </c>
      <c r="AG117" s="34" t="str">
        <f>IFERROR(VLOOKUP(AB117, 할인점점포등록!E:I, 5, 0), AB117)</f>
        <v>제일팜</v>
      </c>
    </row>
    <row r="118" spans="2:33" x14ac:dyDescent="0.3">
      <c r="B118" t="s">
        <v>158</v>
      </c>
      <c r="C118" t="s">
        <v>1141</v>
      </c>
      <c r="D118">
        <v>1</v>
      </c>
      <c r="E118" t="s">
        <v>1789</v>
      </c>
      <c r="F118" s="20" t="s">
        <v>779</v>
      </c>
      <c r="G118" t="s">
        <v>160</v>
      </c>
      <c r="H118" t="s">
        <v>779</v>
      </c>
      <c r="I118" s="2">
        <v>54000</v>
      </c>
      <c r="J118" s="2">
        <v>0</v>
      </c>
      <c r="L118">
        <v>0</v>
      </c>
      <c r="M118">
        <v>0</v>
      </c>
      <c r="N118">
        <v>0</v>
      </c>
      <c r="O118" t="s">
        <v>618</v>
      </c>
      <c r="Q118">
        <v>0</v>
      </c>
      <c r="R118">
        <v>0</v>
      </c>
      <c r="S118">
        <v>0</v>
      </c>
      <c r="T118" t="s">
        <v>159</v>
      </c>
      <c r="U118" s="3">
        <v>46273</v>
      </c>
      <c r="V118" s="21">
        <v>46273</v>
      </c>
      <c r="W118" t="s">
        <v>212</v>
      </c>
      <c r="AC118" s="3"/>
      <c r="AE118" s="2"/>
      <c r="AG118" s="34">
        <f>IFERROR(VLOOKUP(AB118, 할인점점포등록!E:I, 5, 0), AB118)</f>
        <v>0</v>
      </c>
    </row>
    <row r="119" spans="2:33" x14ac:dyDescent="0.3">
      <c r="B119" t="s">
        <v>158</v>
      </c>
      <c r="C119" t="s">
        <v>1141</v>
      </c>
      <c r="D119">
        <v>2</v>
      </c>
      <c r="E119" t="s">
        <v>1789</v>
      </c>
      <c r="F119" s="20" t="s">
        <v>780</v>
      </c>
      <c r="H119" t="s">
        <v>779</v>
      </c>
      <c r="I119" s="2">
        <v>0</v>
      </c>
      <c r="J119" s="2">
        <v>54000</v>
      </c>
      <c r="L119">
        <v>0</v>
      </c>
      <c r="M119">
        <v>0</v>
      </c>
      <c r="N119">
        <v>0</v>
      </c>
      <c r="O119" t="s">
        <v>618</v>
      </c>
      <c r="Q119">
        <v>0</v>
      </c>
      <c r="R119">
        <v>0</v>
      </c>
      <c r="S119">
        <v>0</v>
      </c>
      <c r="T119" t="s">
        <v>159</v>
      </c>
      <c r="U119" s="3">
        <v>46273</v>
      </c>
      <c r="V119" s="21">
        <v>46273</v>
      </c>
      <c r="AB119" t="s">
        <v>798</v>
      </c>
      <c r="AC119" s="3"/>
      <c r="AE119" s="2"/>
      <c r="AG119" s="34" t="str">
        <f>IFERROR(VLOOKUP(AB119, 할인점점포등록!E:I, 5, 0), AB119)</f>
        <v>6250-0309-0782-9981</v>
      </c>
    </row>
    <row r="120" spans="2:33" x14ac:dyDescent="0.3">
      <c r="B120" t="s">
        <v>158</v>
      </c>
      <c r="C120" t="s">
        <v>1141</v>
      </c>
      <c r="D120">
        <v>3</v>
      </c>
      <c r="E120" t="s">
        <v>1789</v>
      </c>
      <c r="F120" s="20" t="s">
        <v>783</v>
      </c>
      <c r="G120" t="s">
        <v>160</v>
      </c>
      <c r="H120" t="s">
        <v>825</v>
      </c>
      <c r="I120" s="2">
        <v>65000</v>
      </c>
      <c r="J120" s="2">
        <v>0</v>
      </c>
      <c r="L120">
        <v>0</v>
      </c>
      <c r="M120">
        <v>0</v>
      </c>
      <c r="N120">
        <v>0</v>
      </c>
      <c r="O120" t="s">
        <v>618</v>
      </c>
      <c r="Q120">
        <v>0</v>
      </c>
      <c r="R120">
        <v>0</v>
      </c>
      <c r="S120">
        <v>0</v>
      </c>
      <c r="T120" t="s">
        <v>159</v>
      </c>
      <c r="U120" s="3">
        <v>46273</v>
      </c>
      <c r="V120" s="21">
        <v>46273</v>
      </c>
      <c r="W120" t="s">
        <v>212</v>
      </c>
      <c r="AG120" s="34">
        <f>IFERROR(VLOOKUP(AB120, 할인점점포등록!E:I, 5, 0), AB120)</f>
        <v>0</v>
      </c>
    </row>
    <row r="121" spans="2:33" x14ac:dyDescent="0.3">
      <c r="B121" t="s">
        <v>158</v>
      </c>
      <c r="C121" t="s">
        <v>1141</v>
      </c>
      <c r="D121">
        <v>4</v>
      </c>
      <c r="E121" t="s">
        <v>1789</v>
      </c>
      <c r="F121" s="20" t="s">
        <v>780</v>
      </c>
      <c r="H121" t="s">
        <v>825</v>
      </c>
      <c r="I121" s="2">
        <v>0</v>
      </c>
      <c r="J121" s="2">
        <v>65000</v>
      </c>
      <c r="L121">
        <v>0</v>
      </c>
      <c r="M121">
        <v>0</v>
      </c>
      <c r="N121">
        <v>0</v>
      </c>
      <c r="O121" t="s">
        <v>618</v>
      </c>
      <c r="Q121">
        <v>0</v>
      </c>
      <c r="R121">
        <v>0</v>
      </c>
      <c r="S121">
        <v>0</v>
      </c>
      <c r="T121" t="s">
        <v>159</v>
      </c>
      <c r="U121" s="3">
        <v>46273</v>
      </c>
      <c r="V121" s="21">
        <v>46273</v>
      </c>
      <c r="AB121" t="s">
        <v>798</v>
      </c>
      <c r="AC121" s="3"/>
      <c r="AE121" s="2"/>
      <c r="AG121" s="34" t="str">
        <f>IFERROR(VLOOKUP(AB121, 할인점점포등록!E:I, 5, 0), AB121)</f>
        <v>6250-0309-0782-9981</v>
      </c>
    </row>
    <row r="122" spans="2:33" x14ac:dyDescent="0.3">
      <c r="B122" t="s">
        <v>158</v>
      </c>
      <c r="C122" t="s">
        <v>1142</v>
      </c>
      <c r="D122">
        <v>1</v>
      </c>
      <c r="E122" t="s">
        <v>1790</v>
      </c>
      <c r="F122" s="20" t="s">
        <v>800</v>
      </c>
      <c r="G122" t="s">
        <v>160</v>
      </c>
      <c r="H122" t="s">
        <v>801</v>
      </c>
      <c r="I122" s="2">
        <v>5000</v>
      </c>
      <c r="J122" s="2">
        <v>0</v>
      </c>
      <c r="L122">
        <v>0</v>
      </c>
      <c r="M122">
        <v>0</v>
      </c>
      <c r="N122">
        <v>0</v>
      </c>
      <c r="O122" t="s">
        <v>790</v>
      </c>
      <c r="Q122">
        <v>0</v>
      </c>
      <c r="R122">
        <v>0</v>
      </c>
      <c r="S122">
        <v>0</v>
      </c>
      <c r="T122" t="s">
        <v>159</v>
      </c>
      <c r="U122" s="3">
        <v>46274</v>
      </c>
      <c r="V122" s="21">
        <v>46274</v>
      </c>
      <c r="W122" t="s">
        <v>212</v>
      </c>
      <c r="AB122" t="s">
        <v>802</v>
      </c>
      <c r="AC122" s="2"/>
      <c r="AG122" s="34" t="str">
        <f>IFERROR(VLOOKUP(AB122, 할인점점포등록!E:I, 5, 0), AB122)</f>
        <v>식대</v>
      </c>
    </row>
    <row r="123" spans="2:33" x14ac:dyDescent="0.3">
      <c r="B123" t="s">
        <v>158</v>
      </c>
      <c r="C123" t="s">
        <v>1142</v>
      </c>
      <c r="D123">
        <v>2</v>
      </c>
      <c r="E123" t="s">
        <v>1790</v>
      </c>
      <c r="F123" s="20" t="s">
        <v>161</v>
      </c>
      <c r="H123" t="s">
        <v>803</v>
      </c>
      <c r="I123" s="2">
        <v>500</v>
      </c>
      <c r="J123" s="2">
        <v>0</v>
      </c>
      <c r="L123">
        <v>0</v>
      </c>
      <c r="M123">
        <v>0</v>
      </c>
      <c r="N123">
        <v>0</v>
      </c>
      <c r="O123" t="s">
        <v>790</v>
      </c>
      <c r="Q123">
        <v>0</v>
      </c>
      <c r="R123">
        <v>0</v>
      </c>
      <c r="S123">
        <v>0</v>
      </c>
      <c r="T123" t="s">
        <v>159</v>
      </c>
      <c r="U123" s="3">
        <v>46274</v>
      </c>
      <c r="V123" s="21">
        <v>46274</v>
      </c>
      <c r="Y123">
        <v>8378103150</v>
      </c>
      <c r="AB123" t="s">
        <v>1778</v>
      </c>
      <c r="AC123" s="3">
        <v>46274</v>
      </c>
      <c r="AD123" t="s">
        <v>788</v>
      </c>
      <c r="AE123" s="2">
        <v>5000</v>
      </c>
      <c r="AF123" t="s">
        <v>791</v>
      </c>
      <c r="AG123" s="34" t="str">
        <f>IFERROR(VLOOKUP(AB123, 할인점점포등록!E:I, 5, 0), AB123)</f>
        <v>골든몰트</v>
      </c>
    </row>
    <row r="124" spans="2:33" x14ac:dyDescent="0.3">
      <c r="B124" t="s">
        <v>158</v>
      </c>
      <c r="C124" t="s">
        <v>1142</v>
      </c>
      <c r="D124">
        <v>3</v>
      </c>
      <c r="E124" t="s">
        <v>1790</v>
      </c>
      <c r="F124" s="20" t="s">
        <v>780</v>
      </c>
      <c r="H124" t="s">
        <v>801</v>
      </c>
      <c r="I124" s="2">
        <v>0</v>
      </c>
      <c r="J124" s="2">
        <v>5500</v>
      </c>
      <c r="L124">
        <v>0</v>
      </c>
      <c r="M124">
        <v>0</v>
      </c>
      <c r="N124">
        <v>0</v>
      </c>
      <c r="O124" t="s">
        <v>790</v>
      </c>
      <c r="Q124">
        <v>0</v>
      </c>
      <c r="R124">
        <v>0</v>
      </c>
      <c r="S124">
        <v>0</v>
      </c>
      <c r="T124" t="s">
        <v>159</v>
      </c>
      <c r="U124" s="3">
        <v>46274</v>
      </c>
      <c r="V124" s="21">
        <v>46274</v>
      </c>
      <c r="AB124" t="s">
        <v>791</v>
      </c>
      <c r="AC124" s="2"/>
      <c r="AE124" s="2"/>
      <c r="AG124" s="34" t="str">
        <f>IFERROR(VLOOKUP(AB124, 할인점점포등록!E:I, 5, 0), AB124)</f>
        <v>6250-0321-8986-6954</v>
      </c>
    </row>
    <row r="125" spans="2:33" x14ac:dyDescent="0.3">
      <c r="B125" t="s">
        <v>158</v>
      </c>
      <c r="C125" t="s">
        <v>1142</v>
      </c>
      <c r="D125">
        <v>4</v>
      </c>
      <c r="E125" t="s">
        <v>1790</v>
      </c>
      <c r="F125" s="20" t="s">
        <v>800</v>
      </c>
      <c r="G125" t="s">
        <v>160</v>
      </c>
      <c r="H125" t="s">
        <v>813</v>
      </c>
      <c r="I125" s="2">
        <v>37273</v>
      </c>
      <c r="J125" s="2">
        <v>0</v>
      </c>
      <c r="L125">
        <v>0</v>
      </c>
      <c r="M125">
        <v>0</v>
      </c>
      <c r="N125">
        <v>0</v>
      </c>
      <c r="O125" t="s">
        <v>790</v>
      </c>
      <c r="Q125">
        <v>0</v>
      </c>
      <c r="R125">
        <v>0</v>
      </c>
      <c r="S125">
        <v>0</v>
      </c>
      <c r="T125" t="s">
        <v>159</v>
      </c>
      <c r="U125" s="3">
        <v>46274</v>
      </c>
      <c r="V125" s="21">
        <v>46274</v>
      </c>
      <c r="W125" t="s">
        <v>212</v>
      </c>
      <c r="AB125" t="s">
        <v>802</v>
      </c>
      <c r="AG125" s="34" t="str">
        <f>IFERROR(VLOOKUP(AB125, 할인점점포등록!E:I, 5, 0), AB125)</f>
        <v>식대</v>
      </c>
    </row>
    <row r="126" spans="2:33" x14ac:dyDescent="0.3">
      <c r="B126" t="s">
        <v>158</v>
      </c>
      <c r="C126" t="s">
        <v>1142</v>
      </c>
      <c r="D126">
        <v>5</v>
      </c>
      <c r="E126" t="s">
        <v>1790</v>
      </c>
      <c r="F126" s="20" t="s">
        <v>161</v>
      </c>
      <c r="H126" t="s">
        <v>803</v>
      </c>
      <c r="I126" s="2">
        <v>3727</v>
      </c>
      <c r="J126" s="2">
        <v>0</v>
      </c>
      <c r="L126">
        <v>0</v>
      </c>
      <c r="M126">
        <v>0</v>
      </c>
      <c r="N126">
        <v>0</v>
      </c>
      <c r="O126" t="s">
        <v>790</v>
      </c>
      <c r="Q126">
        <v>0</v>
      </c>
      <c r="R126">
        <v>0</v>
      </c>
      <c r="S126">
        <v>0</v>
      </c>
      <c r="T126" t="s">
        <v>159</v>
      </c>
      <c r="U126" s="3">
        <v>46274</v>
      </c>
      <c r="V126" s="21">
        <v>46274</v>
      </c>
      <c r="Y126">
        <v>4152200368</v>
      </c>
      <c r="AB126" t="s">
        <v>827</v>
      </c>
      <c r="AC126" s="3">
        <v>46274</v>
      </c>
      <c r="AD126" t="s">
        <v>788</v>
      </c>
      <c r="AE126" s="2">
        <v>37273</v>
      </c>
      <c r="AF126" t="s">
        <v>791</v>
      </c>
      <c r="AG126" s="34" t="str">
        <f>IFERROR(VLOOKUP(AB126, 할인점점포등록!E:I, 5, 0), AB126)</f>
        <v>평안루</v>
      </c>
    </row>
    <row r="127" spans="2:33" x14ac:dyDescent="0.3">
      <c r="B127" t="s">
        <v>158</v>
      </c>
      <c r="C127" t="s">
        <v>1142</v>
      </c>
      <c r="D127">
        <v>6</v>
      </c>
      <c r="E127" t="s">
        <v>1790</v>
      </c>
      <c r="F127" s="20" t="s">
        <v>780</v>
      </c>
      <c r="H127" t="s">
        <v>813</v>
      </c>
      <c r="I127" s="2">
        <v>0</v>
      </c>
      <c r="J127" s="2">
        <v>41000</v>
      </c>
      <c r="L127">
        <v>0</v>
      </c>
      <c r="M127">
        <v>0</v>
      </c>
      <c r="N127">
        <v>0</v>
      </c>
      <c r="O127" t="s">
        <v>790</v>
      </c>
      <c r="Q127">
        <v>0</v>
      </c>
      <c r="R127">
        <v>0</v>
      </c>
      <c r="S127">
        <v>0</v>
      </c>
      <c r="T127" t="s">
        <v>159</v>
      </c>
      <c r="U127" s="3">
        <v>46274</v>
      </c>
      <c r="V127" s="21">
        <v>46274</v>
      </c>
      <c r="AB127" t="s">
        <v>791</v>
      </c>
      <c r="AG127" s="34" t="str">
        <f>IFERROR(VLOOKUP(AB127, 할인점점포등록!E:I, 5, 0), AB127)</f>
        <v>6250-0321-8986-6954</v>
      </c>
    </row>
    <row r="128" spans="2:33" x14ac:dyDescent="0.3">
      <c r="B128" t="s">
        <v>158</v>
      </c>
      <c r="C128" t="s">
        <v>1142</v>
      </c>
      <c r="D128">
        <v>7</v>
      </c>
      <c r="E128" t="s">
        <v>1790</v>
      </c>
      <c r="F128" s="20" t="s">
        <v>779</v>
      </c>
      <c r="G128" t="s">
        <v>160</v>
      </c>
      <c r="H128" t="s">
        <v>1143</v>
      </c>
      <c r="I128" s="2">
        <v>17900</v>
      </c>
      <c r="J128" s="2">
        <v>0</v>
      </c>
      <c r="L128">
        <v>0</v>
      </c>
      <c r="M128">
        <v>0</v>
      </c>
      <c r="N128">
        <v>0</v>
      </c>
      <c r="O128" t="s">
        <v>790</v>
      </c>
      <c r="Q128">
        <v>0</v>
      </c>
      <c r="R128">
        <v>0</v>
      </c>
      <c r="S128">
        <v>0</v>
      </c>
      <c r="T128" t="s">
        <v>159</v>
      </c>
      <c r="U128" s="3">
        <v>46274</v>
      </c>
      <c r="V128" s="21">
        <v>46274</v>
      </c>
      <c r="W128" t="s">
        <v>212</v>
      </c>
      <c r="AG128" s="34">
        <f>IFERROR(VLOOKUP(AB128, 할인점점포등록!E:I, 5, 0), AB128)</f>
        <v>0</v>
      </c>
    </row>
    <row r="129" spans="2:33" x14ac:dyDescent="0.3">
      <c r="B129" t="s">
        <v>158</v>
      </c>
      <c r="C129" t="s">
        <v>1142</v>
      </c>
      <c r="D129">
        <v>8</v>
      </c>
      <c r="E129" t="s">
        <v>1790</v>
      </c>
      <c r="F129" s="20" t="s">
        <v>780</v>
      </c>
      <c r="H129" t="s">
        <v>1143</v>
      </c>
      <c r="I129" s="2">
        <v>0</v>
      </c>
      <c r="J129" s="2">
        <v>17900</v>
      </c>
      <c r="L129">
        <v>0</v>
      </c>
      <c r="M129">
        <v>0</v>
      </c>
      <c r="N129">
        <v>0</v>
      </c>
      <c r="O129" t="s">
        <v>790</v>
      </c>
      <c r="Q129">
        <v>0</v>
      </c>
      <c r="R129">
        <v>0</v>
      </c>
      <c r="S129">
        <v>0</v>
      </c>
      <c r="T129" t="s">
        <v>159</v>
      </c>
      <c r="U129" s="3">
        <v>46274</v>
      </c>
      <c r="V129" s="21">
        <v>46274</v>
      </c>
      <c r="AB129" t="s">
        <v>791</v>
      </c>
      <c r="AG129" s="34" t="str">
        <f>IFERROR(VLOOKUP(AB129, 할인점점포등록!E:I, 5, 0), AB129)</f>
        <v>6250-0321-8986-6954</v>
      </c>
    </row>
    <row r="130" spans="2:33" x14ac:dyDescent="0.3">
      <c r="B130" t="s">
        <v>157</v>
      </c>
      <c r="C130" t="s">
        <v>1144</v>
      </c>
      <c r="D130">
        <v>1</v>
      </c>
      <c r="E130" t="s">
        <v>1145</v>
      </c>
      <c r="F130" s="20" t="s">
        <v>38</v>
      </c>
      <c r="H130" t="s">
        <v>1146</v>
      </c>
      <c r="I130" s="2">
        <v>4033800</v>
      </c>
      <c r="J130" s="2">
        <v>0</v>
      </c>
      <c r="L130">
        <v>0</v>
      </c>
      <c r="M130">
        <v>0</v>
      </c>
      <c r="N130">
        <v>0</v>
      </c>
      <c r="O130" t="s">
        <v>796</v>
      </c>
      <c r="Q130">
        <v>0</v>
      </c>
      <c r="R130">
        <v>0</v>
      </c>
      <c r="S130">
        <v>0</v>
      </c>
      <c r="T130" t="s">
        <v>154</v>
      </c>
      <c r="U130" s="3">
        <v>46274</v>
      </c>
      <c r="V130" s="21">
        <v>46274</v>
      </c>
      <c r="AB130" t="s">
        <v>48</v>
      </c>
      <c r="AC130" s="2"/>
      <c r="AG130" s="34" t="str">
        <f>IFERROR(VLOOKUP(AB130, 할인점점포등록!E:I, 5, 0), AB130)</f>
        <v>입금통보</v>
      </c>
    </row>
    <row r="131" spans="2:33" x14ac:dyDescent="0.3">
      <c r="B131" t="s">
        <v>157</v>
      </c>
      <c r="C131" t="s">
        <v>1144</v>
      </c>
      <c r="D131">
        <v>2</v>
      </c>
      <c r="E131" t="s">
        <v>1145</v>
      </c>
      <c r="F131" s="20" t="s">
        <v>14</v>
      </c>
      <c r="H131" t="s">
        <v>1147</v>
      </c>
      <c r="I131" s="2">
        <v>0</v>
      </c>
      <c r="J131" s="2">
        <v>4033800</v>
      </c>
      <c r="L131">
        <v>0</v>
      </c>
      <c r="M131">
        <v>0</v>
      </c>
      <c r="N131">
        <v>0</v>
      </c>
      <c r="O131" t="s">
        <v>796</v>
      </c>
      <c r="Q131">
        <v>0</v>
      </c>
      <c r="R131">
        <v>0</v>
      </c>
      <c r="S131">
        <v>0</v>
      </c>
      <c r="T131" t="s">
        <v>154</v>
      </c>
      <c r="U131" s="3">
        <v>46274</v>
      </c>
      <c r="V131" s="21">
        <v>46274</v>
      </c>
      <c r="W131" t="s">
        <v>212</v>
      </c>
      <c r="Y131">
        <v>1368600583</v>
      </c>
      <c r="AB131" t="s">
        <v>550</v>
      </c>
      <c r="AC131" s="2"/>
      <c r="AE131" s="2"/>
      <c r="AG131" s="34" t="str">
        <f>IFERROR(VLOOKUP(AB131, 할인점점포등록!E:I, 5, 0), AB131)</f>
        <v>제일팜</v>
      </c>
    </row>
    <row r="132" spans="2:33" x14ac:dyDescent="0.3">
      <c r="B132" t="s">
        <v>158</v>
      </c>
      <c r="C132" t="s">
        <v>1148</v>
      </c>
      <c r="D132">
        <v>1</v>
      </c>
      <c r="E132" t="s">
        <v>1791</v>
      </c>
      <c r="F132" s="20" t="s">
        <v>800</v>
      </c>
      <c r="G132" t="s">
        <v>160</v>
      </c>
      <c r="H132" t="s">
        <v>1149</v>
      </c>
      <c r="I132" s="2">
        <v>10000</v>
      </c>
      <c r="J132" s="2">
        <v>0</v>
      </c>
      <c r="L132">
        <v>0</v>
      </c>
      <c r="M132">
        <v>0</v>
      </c>
      <c r="N132">
        <v>0</v>
      </c>
      <c r="O132" t="s">
        <v>618</v>
      </c>
      <c r="Q132">
        <v>0</v>
      </c>
      <c r="R132">
        <v>0</v>
      </c>
      <c r="S132">
        <v>0</v>
      </c>
      <c r="T132" t="s">
        <v>159</v>
      </c>
      <c r="U132" s="3">
        <v>46274</v>
      </c>
      <c r="V132" s="21">
        <v>46274</v>
      </c>
      <c r="W132" t="s">
        <v>212</v>
      </c>
      <c r="AB132" t="s">
        <v>802</v>
      </c>
      <c r="AG132" s="34" t="str">
        <f>IFERROR(VLOOKUP(AB132, 할인점점포등록!E:I, 5, 0), AB132)</f>
        <v>식대</v>
      </c>
    </row>
    <row r="133" spans="2:33" x14ac:dyDescent="0.3">
      <c r="B133" t="s">
        <v>158</v>
      </c>
      <c r="C133" t="s">
        <v>1148</v>
      </c>
      <c r="D133">
        <v>2</v>
      </c>
      <c r="E133" t="s">
        <v>1791</v>
      </c>
      <c r="F133" s="20" t="s">
        <v>161</v>
      </c>
      <c r="H133" t="s">
        <v>1149</v>
      </c>
      <c r="I133" s="2">
        <v>1000</v>
      </c>
      <c r="J133" s="2">
        <v>0</v>
      </c>
      <c r="L133">
        <v>0</v>
      </c>
      <c r="M133">
        <v>0</v>
      </c>
      <c r="N133">
        <v>0</v>
      </c>
      <c r="O133" t="s">
        <v>618</v>
      </c>
      <c r="Q133">
        <v>0</v>
      </c>
      <c r="R133">
        <v>0</v>
      </c>
      <c r="S133">
        <v>0</v>
      </c>
      <c r="T133" t="s">
        <v>159</v>
      </c>
      <c r="U133" s="3">
        <v>46274</v>
      </c>
      <c r="V133" s="21">
        <v>46274</v>
      </c>
      <c r="Y133">
        <v>4578800150</v>
      </c>
      <c r="AB133" t="s">
        <v>1150</v>
      </c>
      <c r="AC133" s="2">
        <v>46274</v>
      </c>
      <c r="AD133" t="s">
        <v>788</v>
      </c>
      <c r="AE133" s="2">
        <v>10000</v>
      </c>
      <c r="AF133" t="s">
        <v>798</v>
      </c>
      <c r="AG133" s="34" t="str">
        <f>IFERROR(VLOOKUP(AB133, 할인점점포등록!E:I, 5, 0), AB133)</f>
        <v>매송(상)휴게소</v>
      </c>
    </row>
    <row r="134" spans="2:33" x14ac:dyDescent="0.3">
      <c r="B134" t="s">
        <v>158</v>
      </c>
      <c r="C134" t="s">
        <v>1148</v>
      </c>
      <c r="D134">
        <v>3</v>
      </c>
      <c r="E134" t="s">
        <v>1791</v>
      </c>
      <c r="F134" s="20" t="s">
        <v>780</v>
      </c>
      <c r="H134" t="s">
        <v>1149</v>
      </c>
      <c r="I134" s="2">
        <v>0</v>
      </c>
      <c r="J134" s="2">
        <v>11000</v>
      </c>
      <c r="L134">
        <v>0</v>
      </c>
      <c r="M134">
        <v>0</v>
      </c>
      <c r="N134">
        <v>0</v>
      </c>
      <c r="O134" t="s">
        <v>618</v>
      </c>
      <c r="Q134">
        <v>0</v>
      </c>
      <c r="R134">
        <v>0</v>
      </c>
      <c r="S134">
        <v>0</v>
      </c>
      <c r="T134" t="s">
        <v>159</v>
      </c>
      <c r="U134" s="3">
        <v>46274</v>
      </c>
      <c r="V134" s="21">
        <v>46274</v>
      </c>
      <c r="AB134" t="s">
        <v>798</v>
      </c>
      <c r="AC134" s="2"/>
      <c r="AE134" s="2"/>
      <c r="AG134" s="34" t="str">
        <f>IFERROR(VLOOKUP(AB134, 할인점점포등록!E:I, 5, 0), AB134)</f>
        <v>6250-0309-0782-9981</v>
      </c>
    </row>
    <row r="135" spans="2:33" x14ac:dyDescent="0.3">
      <c r="B135" t="s">
        <v>158</v>
      </c>
      <c r="C135" t="s">
        <v>1148</v>
      </c>
      <c r="D135">
        <v>4</v>
      </c>
      <c r="E135" t="s">
        <v>1791</v>
      </c>
      <c r="F135" s="20" t="s">
        <v>783</v>
      </c>
      <c r="G135" t="s">
        <v>160</v>
      </c>
      <c r="H135" t="s">
        <v>806</v>
      </c>
      <c r="I135" s="2">
        <v>100000</v>
      </c>
      <c r="J135" s="2">
        <v>0</v>
      </c>
      <c r="L135">
        <v>0</v>
      </c>
      <c r="M135">
        <v>0</v>
      </c>
      <c r="N135">
        <v>0</v>
      </c>
      <c r="O135" t="s">
        <v>618</v>
      </c>
      <c r="Q135">
        <v>0</v>
      </c>
      <c r="R135">
        <v>0</v>
      </c>
      <c r="S135">
        <v>0</v>
      </c>
      <c r="T135" t="s">
        <v>159</v>
      </c>
      <c r="U135" s="3">
        <v>46274</v>
      </c>
      <c r="V135" s="21">
        <v>46274</v>
      </c>
      <c r="W135" t="s">
        <v>212</v>
      </c>
      <c r="AG135" s="34">
        <f>IFERROR(VLOOKUP(AB135, 할인점점포등록!E:I, 5, 0), AB135)</f>
        <v>0</v>
      </c>
    </row>
    <row r="136" spans="2:33" x14ac:dyDescent="0.3">
      <c r="B136" t="s">
        <v>158</v>
      </c>
      <c r="C136" t="s">
        <v>1148</v>
      </c>
      <c r="D136">
        <v>5</v>
      </c>
      <c r="E136" t="s">
        <v>1791</v>
      </c>
      <c r="F136" s="20" t="s">
        <v>780</v>
      </c>
      <c r="H136" t="s">
        <v>806</v>
      </c>
      <c r="I136" s="2">
        <v>0</v>
      </c>
      <c r="J136" s="2">
        <v>100000</v>
      </c>
      <c r="L136">
        <v>0</v>
      </c>
      <c r="M136">
        <v>0</v>
      </c>
      <c r="N136">
        <v>0</v>
      </c>
      <c r="O136" t="s">
        <v>618</v>
      </c>
      <c r="Q136">
        <v>0</v>
      </c>
      <c r="R136">
        <v>0</v>
      </c>
      <c r="S136">
        <v>0</v>
      </c>
      <c r="T136" t="s">
        <v>159</v>
      </c>
      <c r="U136" s="3">
        <v>46274</v>
      </c>
      <c r="V136" s="21">
        <v>46274</v>
      </c>
      <c r="AB136" t="s">
        <v>798</v>
      </c>
      <c r="AC136" s="3"/>
      <c r="AE136" s="2"/>
      <c r="AG136" s="34" t="str">
        <f>IFERROR(VLOOKUP(AB136, 할인점점포등록!E:I, 5, 0), AB136)</f>
        <v>6250-0309-0782-9981</v>
      </c>
    </row>
    <row r="137" spans="2:33" x14ac:dyDescent="0.3">
      <c r="B137" t="s">
        <v>158</v>
      </c>
      <c r="C137" t="s">
        <v>1151</v>
      </c>
      <c r="D137">
        <v>1</v>
      </c>
      <c r="E137" t="s">
        <v>1792</v>
      </c>
      <c r="F137" s="20" t="s">
        <v>800</v>
      </c>
      <c r="G137" t="s">
        <v>160</v>
      </c>
      <c r="H137" t="s">
        <v>801</v>
      </c>
      <c r="I137" s="2">
        <v>6636</v>
      </c>
      <c r="J137" s="2">
        <v>0</v>
      </c>
      <c r="L137">
        <v>0</v>
      </c>
      <c r="M137">
        <v>0</v>
      </c>
      <c r="N137">
        <v>0</v>
      </c>
      <c r="O137" t="s">
        <v>790</v>
      </c>
      <c r="Q137">
        <v>0</v>
      </c>
      <c r="R137">
        <v>0</v>
      </c>
      <c r="S137">
        <v>0</v>
      </c>
      <c r="T137" t="s">
        <v>159</v>
      </c>
      <c r="U137" s="3">
        <v>46275</v>
      </c>
      <c r="V137" s="21">
        <v>46275</v>
      </c>
      <c r="W137" t="s">
        <v>212</v>
      </c>
      <c r="AB137" t="s">
        <v>802</v>
      </c>
      <c r="AC137" s="2"/>
      <c r="AG137" s="34" t="str">
        <f>IFERROR(VLOOKUP(AB137, 할인점점포등록!E:I, 5, 0), AB137)</f>
        <v>식대</v>
      </c>
    </row>
    <row r="138" spans="2:33" x14ac:dyDescent="0.3">
      <c r="B138" t="s">
        <v>158</v>
      </c>
      <c r="C138" t="s">
        <v>1151</v>
      </c>
      <c r="D138">
        <v>2</v>
      </c>
      <c r="E138" t="s">
        <v>1792</v>
      </c>
      <c r="F138" s="20" t="s">
        <v>161</v>
      </c>
      <c r="H138" t="s">
        <v>803</v>
      </c>
      <c r="I138" s="2">
        <v>664</v>
      </c>
      <c r="J138" s="2">
        <v>0</v>
      </c>
      <c r="L138">
        <v>0</v>
      </c>
      <c r="M138">
        <v>0</v>
      </c>
      <c r="N138">
        <v>0</v>
      </c>
      <c r="O138" t="s">
        <v>790</v>
      </c>
      <c r="Q138">
        <v>0</v>
      </c>
      <c r="R138">
        <v>0</v>
      </c>
      <c r="S138">
        <v>0</v>
      </c>
      <c r="T138" t="s">
        <v>159</v>
      </c>
      <c r="U138" s="3">
        <v>46275</v>
      </c>
      <c r="V138" s="21">
        <v>46275</v>
      </c>
      <c r="Y138">
        <v>5188500212</v>
      </c>
      <c r="AB138" t="s">
        <v>816</v>
      </c>
      <c r="AC138" s="2">
        <v>46275</v>
      </c>
      <c r="AD138" t="s">
        <v>788</v>
      </c>
      <c r="AE138" s="2">
        <v>6636</v>
      </c>
      <c r="AF138" t="s">
        <v>791</v>
      </c>
      <c r="AG138" s="34" t="str">
        <f>IFERROR(VLOOKUP(AB138, 할인점점포등록!E:I, 5, 0), AB138)</f>
        <v>핫도그</v>
      </c>
    </row>
    <row r="139" spans="2:33" x14ac:dyDescent="0.3">
      <c r="B139" t="s">
        <v>158</v>
      </c>
      <c r="C139" t="s">
        <v>1151</v>
      </c>
      <c r="D139">
        <v>3</v>
      </c>
      <c r="E139" t="s">
        <v>1792</v>
      </c>
      <c r="F139" s="20" t="s">
        <v>780</v>
      </c>
      <c r="H139" t="s">
        <v>801</v>
      </c>
      <c r="I139" s="2">
        <v>0</v>
      </c>
      <c r="J139" s="2">
        <v>7300</v>
      </c>
      <c r="L139">
        <v>0</v>
      </c>
      <c r="M139">
        <v>0</v>
      </c>
      <c r="N139">
        <v>0</v>
      </c>
      <c r="O139" t="s">
        <v>790</v>
      </c>
      <c r="Q139">
        <v>0</v>
      </c>
      <c r="R139">
        <v>0</v>
      </c>
      <c r="S139">
        <v>0</v>
      </c>
      <c r="T139" t="s">
        <v>159</v>
      </c>
      <c r="U139" s="3">
        <v>46275</v>
      </c>
      <c r="V139" s="21">
        <v>46275</v>
      </c>
      <c r="AB139" t="s">
        <v>791</v>
      </c>
      <c r="AG139" s="34" t="str">
        <f>IFERROR(VLOOKUP(AB139, 할인점점포등록!E:I, 5, 0), AB139)</f>
        <v>6250-0321-8986-6954</v>
      </c>
    </row>
    <row r="140" spans="2:33" x14ac:dyDescent="0.3">
      <c r="B140" t="s">
        <v>158</v>
      </c>
      <c r="C140" t="s">
        <v>1151</v>
      </c>
      <c r="D140">
        <v>4</v>
      </c>
      <c r="E140" t="s">
        <v>1792</v>
      </c>
      <c r="F140" s="20" t="s">
        <v>779</v>
      </c>
      <c r="G140" t="s">
        <v>160</v>
      </c>
      <c r="H140" t="s">
        <v>1152</v>
      </c>
      <c r="I140" s="2">
        <v>24000</v>
      </c>
      <c r="J140" s="2">
        <v>0</v>
      </c>
      <c r="L140">
        <v>0</v>
      </c>
      <c r="M140">
        <v>0</v>
      </c>
      <c r="N140">
        <v>0</v>
      </c>
      <c r="O140" t="s">
        <v>790</v>
      </c>
      <c r="Q140">
        <v>0</v>
      </c>
      <c r="R140">
        <v>0</v>
      </c>
      <c r="S140">
        <v>0</v>
      </c>
      <c r="T140" t="s">
        <v>159</v>
      </c>
      <c r="U140" s="3">
        <v>46275</v>
      </c>
      <c r="V140" s="21">
        <v>46275</v>
      </c>
      <c r="W140" t="s">
        <v>212</v>
      </c>
      <c r="AG140" s="34">
        <f>IFERROR(VLOOKUP(AB140, 할인점점포등록!E:I, 5, 0), AB140)</f>
        <v>0</v>
      </c>
    </row>
    <row r="141" spans="2:33" x14ac:dyDescent="0.3">
      <c r="B141" t="s">
        <v>158</v>
      </c>
      <c r="C141" t="s">
        <v>1151</v>
      </c>
      <c r="D141">
        <v>5</v>
      </c>
      <c r="E141" t="s">
        <v>1792</v>
      </c>
      <c r="F141" s="20" t="s">
        <v>780</v>
      </c>
      <c r="H141" t="s">
        <v>1152</v>
      </c>
      <c r="I141" s="2">
        <v>0</v>
      </c>
      <c r="J141" s="2">
        <v>24000</v>
      </c>
      <c r="L141">
        <v>0</v>
      </c>
      <c r="M141">
        <v>0</v>
      </c>
      <c r="N141">
        <v>0</v>
      </c>
      <c r="O141" t="s">
        <v>790</v>
      </c>
      <c r="Q141">
        <v>0</v>
      </c>
      <c r="R141">
        <v>0</v>
      </c>
      <c r="S141">
        <v>0</v>
      </c>
      <c r="T141" t="s">
        <v>159</v>
      </c>
      <c r="U141" s="3">
        <v>46275</v>
      </c>
      <c r="V141" s="21">
        <v>46275</v>
      </c>
      <c r="AB141" t="s">
        <v>791</v>
      </c>
      <c r="AG141" s="34" t="str">
        <f>IFERROR(VLOOKUP(AB141, 할인점점포등록!E:I, 5, 0), AB141)</f>
        <v>6250-0321-8986-6954</v>
      </c>
    </row>
    <row r="142" spans="2:33" x14ac:dyDescent="0.3">
      <c r="B142" t="s">
        <v>158</v>
      </c>
      <c r="C142" t="s">
        <v>1151</v>
      </c>
      <c r="D142">
        <v>6</v>
      </c>
      <c r="E142" t="s">
        <v>1792</v>
      </c>
      <c r="F142" s="20" t="s">
        <v>779</v>
      </c>
      <c r="G142" t="s">
        <v>160</v>
      </c>
      <c r="H142" t="s">
        <v>1153</v>
      </c>
      <c r="I142" s="2">
        <v>11200</v>
      </c>
      <c r="J142" s="2">
        <v>0</v>
      </c>
      <c r="L142">
        <v>0</v>
      </c>
      <c r="M142">
        <v>0</v>
      </c>
      <c r="N142">
        <v>0</v>
      </c>
      <c r="O142" t="s">
        <v>790</v>
      </c>
      <c r="Q142">
        <v>0</v>
      </c>
      <c r="R142">
        <v>0</v>
      </c>
      <c r="S142">
        <v>0</v>
      </c>
      <c r="T142" t="s">
        <v>159</v>
      </c>
      <c r="U142" s="3">
        <v>46275</v>
      </c>
      <c r="V142" s="21">
        <v>46275</v>
      </c>
      <c r="W142" t="s">
        <v>212</v>
      </c>
      <c r="AC142" s="2"/>
      <c r="AG142" s="34">
        <f>IFERROR(VLOOKUP(AB142, 할인점점포등록!E:I, 5, 0), AB142)</f>
        <v>0</v>
      </c>
    </row>
    <row r="143" spans="2:33" x14ac:dyDescent="0.3">
      <c r="B143" t="s">
        <v>158</v>
      </c>
      <c r="C143" t="s">
        <v>1151</v>
      </c>
      <c r="D143">
        <v>7</v>
      </c>
      <c r="E143" t="s">
        <v>1792</v>
      </c>
      <c r="F143" s="20" t="s">
        <v>780</v>
      </c>
      <c r="H143" t="s">
        <v>1153</v>
      </c>
      <c r="I143" s="2">
        <v>0</v>
      </c>
      <c r="J143" s="2">
        <v>11200</v>
      </c>
      <c r="L143">
        <v>0</v>
      </c>
      <c r="M143">
        <v>0</v>
      </c>
      <c r="N143">
        <v>0</v>
      </c>
      <c r="O143" t="s">
        <v>790</v>
      </c>
      <c r="Q143">
        <v>0</v>
      </c>
      <c r="R143">
        <v>0</v>
      </c>
      <c r="S143">
        <v>0</v>
      </c>
      <c r="T143" t="s">
        <v>159</v>
      </c>
      <c r="U143" s="3">
        <v>46275</v>
      </c>
      <c r="V143" s="21">
        <v>46275</v>
      </c>
      <c r="AB143" t="s">
        <v>791</v>
      </c>
      <c r="AG143" s="34" t="str">
        <f>IFERROR(VLOOKUP(AB143, 할인점점포등록!E:I, 5, 0), AB143)</f>
        <v>6250-0321-8986-6954</v>
      </c>
    </row>
    <row r="144" spans="2:33" x14ac:dyDescent="0.3">
      <c r="B144" t="s">
        <v>158</v>
      </c>
      <c r="C144" t="s">
        <v>1151</v>
      </c>
      <c r="D144">
        <v>8</v>
      </c>
      <c r="E144" t="s">
        <v>1792</v>
      </c>
      <c r="F144" s="20" t="s">
        <v>792</v>
      </c>
      <c r="G144" t="s">
        <v>160</v>
      </c>
      <c r="H144" t="s">
        <v>785</v>
      </c>
      <c r="I144" s="2">
        <v>4000</v>
      </c>
      <c r="J144" s="2">
        <v>0</v>
      </c>
      <c r="L144">
        <v>0</v>
      </c>
      <c r="M144">
        <v>0</v>
      </c>
      <c r="N144">
        <v>0</v>
      </c>
      <c r="O144" t="s">
        <v>790</v>
      </c>
      <c r="Q144">
        <v>0</v>
      </c>
      <c r="R144">
        <v>0</v>
      </c>
      <c r="S144">
        <v>0</v>
      </c>
      <c r="T144" t="s">
        <v>159</v>
      </c>
      <c r="U144" s="3">
        <v>46275</v>
      </c>
      <c r="V144" s="21">
        <v>46275</v>
      </c>
      <c r="W144" t="s">
        <v>212</v>
      </c>
      <c r="AB144" t="s">
        <v>785</v>
      </c>
      <c r="AC144" t="s">
        <v>794</v>
      </c>
      <c r="AG144" s="34" t="str">
        <f>IFERROR(VLOOKUP(AB144, 할인점점포등록!E:I, 5, 0), AB144)</f>
        <v>주차비</v>
      </c>
    </row>
    <row r="145" spans="2:33" x14ac:dyDescent="0.3">
      <c r="B145" t="s">
        <v>158</v>
      </c>
      <c r="C145" t="s">
        <v>1151</v>
      </c>
      <c r="D145">
        <v>9</v>
      </c>
      <c r="E145" t="s">
        <v>1792</v>
      </c>
      <c r="F145" s="20" t="s">
        <v>780</v>
      </c>
      <c r="H145" t="s">
        <v>785</v>
      </c>
      <c r="I145" s="2">
        <v>0</v>
      </c>
      <c r="J145" s="2">
        <v>4000</v>
      </c>
      <c r="L145">
        <v>0</v>
      </c>
      <c r="M145">
        <v>0</v>
      </c>
      <c r="N145">
        <v>0</v>
      </c>
      <c r="O145" t="s">
        <v>790</v>
      </c>
      <c r="Q145">
        <v>0</v>
      </c>
      <c r="R145">
        <v>0</v>
      </c>
      <c r="S145">
        <v>0</v>
      </c>
      <c r="T145" t="s">
        <v>159</v>
      </c>
      <c r="U145" s="3">
        <v>46275</v>
      </c>
      <c r="V145" s="21">
        <v>46275</v>
      </c>
      <c r="AB145" t="s">
        <v>791</v>
      </c>
      <c r="AG145" s="34" t="str">
        <f>IFERROR(VLOOKUP(AB145, 할인점점포등록!E:I, 5, 0), AB145)</f>
        <v>6250-0321-8986-6954</v>
      </c>
    </row>
    <row r="146" spans="2:33" x14ac:dyDescent="0.3">
      <c r="B146" t="s">
        <v>158</v>
      </c>
      <c r="C146" t="s">
        <v>1151</v>
      </c>
      <c r="D146">
        <v>10</v>
      </c>
      <c r="E146" t="s">
        <v>1792</v>
      </c>
      <c r="F146" s="20" t="s">
        <v>779</v>
      </c>
      <c r="G146" t="s">
        <v>160</v>
      </c>
      <c r="H146" t="s">
        <v>817</v>
      </c>
      <c r="I146" s="2">
        <v>6800</v>
      </c>
      <c r="J146" s="2">
        <v>0</v>
      </c>
      <c r="L146">
        <v>0</v>
      </c>
      <c r="M146">
        <v>0</v>
      </c>
      <c r="N146">
        <v>0</v>
      </c>
      <c r="O146" t="s">
        <v>790</v>
      </c>
      <c r="Q146">
        <v>0</v>
      </c>
      <c r="R146">
        <v>0</v>
      </c>
      <c r="S146">
        <v>0</v>
      </c>
      <c r="T146" t="s">
        <v>159</v>
      </c>
      <c r="U146" s="3">
        <v>46275</v>
      </c>
      <c r="V146" s="21">
        <v>46275</v>
      </c>
      <c r="W146" t="s">
        <v>212</v>
      </c>
      <c r="AC146" s="2"/>
      <c r="AG146" s="34">
        <f>IFERROR(VLOOKUP(AB146, 할인점점포등록!E:I, 5, 0), AB146)</f>
        <v>0</v>
      </c>
    </row>
    <row r="147" spans="2:33" x14ac:dyDescent="0.3">
      <c r="B147" t="s">
        <v>158</v>
      </c>
      <c r="C147" t="s">
        <v>1151</v>
      </c>
      <c r="D147">
        <v>11</v>
      </c>
      <c r="E147" t="s">
        <v>1792</v>
      </c>
      <c r="F147" s="20" t="s">
        <v>780</v>
      </c>
      <c r="H147" t="s">
        <v>817</v>
      </c>
      <c r="I147" s="2">
        <v>0</v>
      </c>
      <c r="J147" s="2">
        <v>6800</v>
      </c>
      <c r="L147">
        <v>0</v>
      </c>
      <c r="M147">
        <v>0</v>
      </c>
      <c r="N147">
        <v>0</v>
      </c>
      <c r="O147" t="s">
        <v>790</v>
      </c>
      <c r="Q147">
        <v>0</v>
      </c>
      <c r="R147">
        <v>0</v>
      </c>
      <c r="S147">
        <v>0</v>
      </c>
      <c r="T147" t="s">
        <v>159</v>
      </c>
      <c r="U147" s="3">
        <v>46275</v>
      </c>
      <c r="V147" s="21">
        <v>46275</v>
      </c>
      <c r="AB147" t="s">
        <v>791</v>
      </c>
      <c r="AC147" s="2"/>
      <c r="AE147" s="2"/>
      <c r="AG147" s="34" t="str">
        <f>IFERROR(VLOOKUP(AB147, 할인점점포등록!E:I, 5, 0), AB147)</f>
        <v>6250-0321-8986-6954</v>
      </c>
    </row>
    <row r="148" spans="2:33" x14ac:dyDescent="0.3">
      <c r="B148" t="s">
        <v>158</v>
      </c>
      <c r="C148" t="s">
        <v>1151</v>
      </c>
      <c r="D148">
        <v>12</v>
      </c>
      <c r="E148" t="s">
        <v>1792</v>
      </c>
      <c r="F148" s="20" t="s">
        <v>800</v>
      </c>
      <c r="G148" t="s">
        <v>160</v>
      </c>
      <c r="H148" t="s">
        <v>801</v>
      </c>
      <c r="I148" s="2">
        <v>6454</v>
      </c>
      <c r="J148" s="2">
        <v>0</v>
      </c>
      <c r="L148">
        <v>0</v>
      </c>
      <c r="M148">
        <v>0</v>
      </c>
      <c r="N148">
        <v>0</v>
      </c>
      <c r="O148" t="s">
        <v>790</v>
      </c>
      <c r="Q148">
        <v>0</v>
      </c>
      <c r="R148">
        <v>0</v>
      </c>
      <c r="S148">
        <v>0</v>
      </c>
      <c r="T148" t="s">
        <v>159</v>
      </c>
      <c r="U148" s="3">
        <v>46275</v>
      </c>
      <c r="V148" s="21">
        <v>46275</v>
      </c>
      <c r="W148" t="s">
        <v>212</v>
      </c>
      <c r="AB148" t="s">
        <v>802</v>
      </c>
      <c r="AG148" s="34" t="str">
        <f>IFERROR(VLOOKUP(AB148, 할인점점포등록!E:I, 5, 0), AB148)</f>
        <v>식대</v>
      </c>
    </row>
    <row r="149" spans="2:33" x14ac:dyDescent="0.3">
      <c r="B149" t="s">
        <v>158</v>
      </c>
      <c r="C149" t="s">
        <v>1151</v>
      </c>
      <c r="D149">
        <v>13</v>
      </c>
      <c r="E149" t="s">
        <v>1792</v>
      </c>
      <c r="F149" s="20" t="s">
        <v>161</v>
      </c>
      <c r="H149" t="s">
        <v>803</v>
      </c>
      <c r="I149" s="2">
        <v>646</v>
      </c>
      <c r="J149" s="2">
        <v>0</v>
      </c>
      <c r="L149">
        <v>0</v>
      </c>
      <c r="M149">
        <v>0</v>
      </c>
      <c r="N149">
        <v>0</v>
      </c>
      <c r="O149" t="s">
        <v>790</v>
      </c>
      <c r="Q149">
        <v>0</v>
      </c>
      <c r="R149">
        <v>0</v>
      </c>
      <c r="S149">
        <v>0</v>
      </c>
      <c r="T149" t="s">
        <v>159</v>
      </c>
      <c r="U149" s="3">
        <v>46275</v>
      </c>
      <c r="V149" s="21">
        <v>46275</v>
      </c>
      <c r="Y149">
        <v>1378549374</v>
      </c>
      <c r="AB149" t="s">
        <v>1154</v>
      </c>
      <c r="AC149" s="2">
        <v>46275</v>
      </c>
      <c r="AD149" t="s">
        <v>788</v>
      </c>
      <c r="AE149" s="2">
        <v>6454</v>
      </c>
      <c r="AF149" t="s">
        <v>791</v>
      </c>
      <c r="AG149" s="34" t="str">
        <f>IFERROR(VLOOKUP(AB149, 할인점점포등록!E:I, 5, 0), AB149)</f>
        <v>대신기업 군위영천지점</v>
      </c>
    </row>
    <row r="150" spans="2:33" x14ac:dyDescent="0.3">
      <c r="B150" t="s">
        <v>158</v>
      </c>
      <c r="C150" t="s">
        <v>1151</v>
      </c>
      <c r="D150">
        <v>14</v>
      </c>
      <c r="E150" t="s">
        <v>1792</v>
      </c>
      <c r="F150" s="20" t="s">
        <v>780</v>
      </c>
      <c r="H150" t="s">
        <v>803</v>
      </c>
      <c r="I150" s="2">
        <v>0</v>
      </c>
      <c r="J150" s="2">
        <v>7100</v>
      </c>
      <c r="L150">
        <v>0</v>
      </c>
      <c r="M150">
        <v>0</v>
      </c>
      <c r="N150">
        <v>0</v>
      </c>
      <c r="O150" t="s">
        <v>790</v>
      </c>
      <c r="Q150">
        <v>0</v>
      </c>
      <c r="R150">
        <v>0</v>
      </c>
      <c r="S150">
        <v>0</v>
      </c>
      <c r="T150" t="s">
        <v>159</v>
      </c>
      <c r="U150" s="3">
        <v>46275</v>
      </c>
      <c r="V150" s="21">
        <v>46275</v>
      </c>
      <c r="AB150" t="s">
        <v>791</v>
      </c>
      <c r="AC150" s="2"/>
      <c r="AG150" s="34" t="str">
        <f>IFERROR(VLOOKUP(AB150, 할인점점포등록!E:I, 5, 0), AB150)</f>
        <v>6250-0321-8986-6954</v>
      </c>
    </row>
    <row r="151" spans="2:33" x14ac:dyDescent="0.3">
      <c r="B151" t="s">
        <v>158</v>
      </c>
      <c r="C151" t="s">
        <v>1151</v>
      </c>
      <c r="D151">
        <v>15</v>
      </c>
      <c r="E151" t="s">
        <v>1792</v>
      </c>
      <c r="F151" s="20" t="s">
        <v>779</v>
      </c>
      <c r="G151" t="s">
        <v>160</v>
      </c>
      <c r="H151" t="s">
        <v>817</v>
      </c>
      <c r="I151" s="2">
        <v>4600</v>
      </c>
      <c r="J151" s="2">
        <v>0</v>
      </c>
      <c r="L151">
        <v>0</v>
      </c>
      <c r="M151">
        <v>0</v>
      </c>
      <c r="N151">
        <v>0</v>
      </c>
      <c r="O151" t="s">
        <v>790</v>
      </c>
      <c r="Q151">
        <v>0</v>
      </c>
      <c r="R151">
        <v>0</v>
      </c>
      <c r="S151">
        <v>0</v>
      </c>
      <c r="T151" t="s">
        <v>159</v>
      </c>
      <c r="U151" s="3">
        <v>46275</v>
      </c>
      <c r="V151" s="21">
        <v>46275</v>
      </c>
      <c r="W151" t="s">
        <v>212</v>
      </c>
      <c r="AG151" s="34">
        <f>IFERROR(VLOOKUP(AB151, 할인점점포등록!E:I, 5, 0), AB151)</f>
        <v>0</v>
      </c>
    </row>
    <row r="152" spans="2:33" x14ac:dyDescent="0.3">
      <c r="B152" t="s">
        <v>158</v>
      </c>
      <c r="C152" t="s">
        <v>1151</v>
      </c>
      <c r="D152">
        <v>16</v>
      </c>
      <c r="E152" t="s">
        <v>1792</v>
      </c>
      <c r="F152" s="20" t="s">
        <v>780</v>
      </c>
      <c r="H152" t="s">
        <v>817</v>
      </c>
      <c r="I152" s="2">
        <v>0</v>
      </c>
      <c r="J152" s="2">
        <v>4600</v>
      </c>
      <c r="L152">
        <v>0</v>
      </c>
      <c r="M152">
        <v>0</v>
      </c>
      <c r="N152">
        <v>0</v>
      </c>
      <c r="O152" t="s">
        <v>790</v>
      </c>
      <c r="Q152">
        <v>0</v>
      </c>
      <c r="R152">
        <v>0</v>
      </c>
      <c r="S152">
        <v>0</v>
      </c>
      <c r="T152" t="s">
        <v>159</v>
      </c>
      <c r="U152" s="3">
        <v>46275</v>
      </c>
      <c r="V152" s="21">
        <v>46275</v>
      </c>
      <c r="AB152" t="s">
        <v>791</v>
      </c>
      <c r="AC152" s="2"/>
      <c r="AG152" s="34" t="str">
        <f>IFERROR(VLOOKUP(AB152, 할인점점포등록!E:I, 5, 0), AB152)</f>
        <v>6250-0321-8986-6954</v>
      </c>
    </row>
    <row r="153" spans="2:33" x14ac:dyDescent="0.3">
      <c r="B153" t="s">
        <v>158</v>
      </c>
      <c r="C153" t="s">
        <v>1151</v>
      </c>
      <c r="D153">
        <v>17</v>
      </c>
      <c r="E153" t="s">
        <v>1792</v>
      </c>
      <c r="F153" s="20" t="s">
        <v>792</v>
      </c>
      <c r="G153" t="s">
        <v>160</v>
      </c>
      <c r="H153" t="s">
        <v>785</v>
      </c>
      <c r="I153" s="2">
        <v>950</v>
      </c>
      <c r="J153" s="2">
        <v>0</v>
      </c>
      <c r="L153">
        <v>0</v>
      </c>
      <c r="M153">
        <v>0</v>
      </c>
      <c r="N153">
        <v>0</v>
      </c>
      <c r="O153" t="s">
        <v>790</v>
      </c>
      <c r="Q153">
        <v>0</v>
      </c>
      <c r="R153">
        <v>0</v>
      </c>
      <c r="S153">
        <v>0</v>
      </c>
      <c r="T153" t="s">
        <v>159</v>
      </c>
      <c r="U153" s="3">
        <v>46275</v>
      </c>
      <c r="V153" s="21">
        <v>46275</v>
      </c>
      <c r="W153" t="s">
        <v>212</v>
      </c>
      <c r="AB153" t="s">
        <v>785</v>
      </c>
      <c r="AC153" s="2" t="s">
        <v>794</v>
      </c>
      <c r="AG153" s="34" t="str">
        <f>IFERROR(VLOOKUP(AB153, 할인점점포등록!E:I, 5, 0), AB153)</f>
        <v>주차비</v>
      </c>
    </row>
    <row r="154" spans="2:33" x14ac:dyDescent="0.3">
      <c r="B154" t="s">
        <v>158</v>
      </c>
      <c r="C154" t="s">
        <v>1151</v>
      </c>
      <c r="D154">
        <v>18</v>
      </c>
      <c r="E154" t="s">
        <v>1792</v>
      </c>
      <c r="F154" s="20" t="s">
        <v>780</v>
      </c>
      <c r="H154" t="s">
        <v>785</v>
      </c>
      <c r="I154" s="2">
        <v>0</v>
      </c>
      <c r="J154" s="2">
        <v>950</v>
      </c>
      <c r="L154">
        <v>0</v>
      </c>
      <c r="M154">
        <v>0</v>
      </c>
      <c r="N154">
        <v>0</v>
      </c>
      <c r="O154" t="s">
        <v>790</v>
      </c>
      <c r="Q154">
        <v>0</v>
      </c>
      <c r="R154">
        <v>0</v>
      </c>
      <c r="S154">
        <v>0</v>
      </c>
      <c r="T154" t="s">
        <v>159</v>
      </c>
      <c r="U154" s="3">
        <v>46275</v>
      </c>
      <c r="V154" s="21">
        <v>46275</v>
      </c>
      <c r="AB154" t="s">
        <v>791</v>
      </c>
      <c r="AG154" s="34" t="str">
        <f>IFERROR(VLOOKUP(AB154, 할인점점포등록!E:I, 5, 0), AB154)</f>
        <v>6250-0321-8986-6954</v>
      </c>
    </row>
    <row r="155" spans="2:33" x14ac:dyDescent="0.3">
      <c r="B155" t="s">
        <v>158</v>
      </c>
      <c r="C155" t="s">
        <v>1151</v>
      </c>
      <c r="D155">
        <v>19</v>
      </c>
      <c r="E155" t="s">
        <v>1792</v>
      </c>
      <c r="F155" s="20" t="s">
        <v>783</v>
      </c>
      <c r="G155" t="s">
        <v>160</v>
      </c>
      <c r="H155" t="s">
        <v>818</v>
      </c>
      <c r="I155" s="2">
        <v>70000</v>
      </c>
      <c r="J155" s="2">
        <v>0</v>
      </c>
      <c r="L155">
        <v>0</v>
      </c>
      <c r="M155">
        <v>0</v>
      </c>
      <c r="N155">
        <v>0</v>
      </c>
      <c r="O155" t="s">
        <v>790</v>
      </c>
      <c r="Q155">
        <v>0</v>
      </c>
      <c r="R155">
        <v>0</v>
      </c>
      <c r="S155">
        <v>0</v>
      </c>
      <c r="T155" t="s">
        <v>159</v>
      </c>
      <c r="U155" s="3">
        <v>46275</v>
      </c>
      <c r="V155" s="21">
        <v>46275</v>
      </c>
      <c r="W155" t="s">
        <v>212</v>
      </c>
      <c r="AC155" s="2"/>
      <c r="AG155" s="34">
        <f>IFERROR(VLOOKUP(AB155, 할인점점포등록!E:I, 5, 0), AB155)</f>
        <v>0</v>
      </c>
    </row>
    <row r="156" spans="2:33" x14ac:dyDescent="0.3">
      <c r="B156" t="s">
        <v>158</v>
      </c>
      <c r="C156" t="s">
        <v>1151</v>
      </c>
      <c r="D156">
        <v>20</v>
      </c>
      <c r="E156" t="s">
        <v>1792</v>
      </c>
      <c r="F156" s="20" t="s">
        <v>780</v>
      </c>
      <c r="H156" t="s">
        <v>818</v>
      </c>
      <c r="I156" s="2">
        <v>0</v>
      </c>
      <c r="J156" s="2">
        <v>70000</v>
      </c>
      <c r="L156">
        <v>0</v>
      </c>
      <c r="M156">
        <v>0</v>
      </c>
      <c r="N156">
        <v>0</v>
      </c>
      <c r="O156" t="s">
        <v>790</v>
      </c>
      <c r="Q156">
        <v>0</v>
      </c>
      <c r="R156">
        <v>0</v>
      </c>
      <c r="S156">
        <v>0</v>
      </c>
      <c r="T156" t="s">
        <v>159</v>
      </c>
      <c r="U156" s="3">
        <v>46275</v>
      </c>
      <c r="V156" s="21">
        <v>46275</v>
      </c>
      <c r="AB156" t="s">
        <v>791</v>
      </c>
      <c r="AG156" s="34" t="str">
        <f>IFERROR(VLOOKUP(AB156, 할인점점포등록!E:I, 5, 0), AB156)</f>
        <v>6250-0321-8986-6954</v>
      </c>
    </row>
    <row r="157" spans="2:33" x14ac:dyDescent="0.3">
      <c r="B157" t="s">
        <v>158</v>
      </c>
      <c r="C157" t="s">
        <v>1151</v>
      </c>
      <c r="D157">
        <v>21</v>
      </c>
      <c r="E157" t="s">
        <v>1792</v>
      </c>
      <c r="F157" s="20" t="s">
        <v>779</v>
      </c>
      <c r="G157" t="s">
        <v>160</v>
      </c>
      <c r="H157" t="s">
        <v>820</v>
      </c>
      <c r="I157" s="2">
        <v>38000</v>
      </c>
      <c r="J157" s="2">
        <v>0</v>
      </c>
      <c r="L157">
        <v>0</v>
      </c>
      <c r="M157">
        <v>0</v>
      </c>
      <c r="N157">
        <v>0</v>
      </c>
      <c r="O157" t="s">
        <v>790</v>
      </c>
      <c r="Q157">
        <v>0</v>
      </c>
      <c r="R157">
        <v>0</v>
      </c>
      <c r="S157">
        <v>0</v>
      </c>
      <c r="T157" t="s">
        <v>159</v>
      </c>
      <c r="U157" s="3">
        <v>46275</v>
      </c>
      <c r="V157" s="21">
        <v>46275</v>
      </c>
      <c r="W157" t="s">
        <v>212</v>
      </c>
      <c r="AG157" s="34">
        <f>IFERROR(VLOOKUP(AB157, 할인점점포등록!E:I, 5, 0), AB157)</f>
        <v>0</v>
      </c>
    </row>
    <row r="158" spans="2:33" x14ac:dyDescent="0.3">
      <c r="B158" t="s">
        <v>158</v>
      </c>
      <c r="C158" t="s">
        <v>1151</v>
      </c>
      <c r="D158">
        <v>22</v>
      </c>
      <c r="E158" t="s">
        <v>1792</v>
      </c>
      <c r="F158" s="20" t="s">
        <v>780</v>
      </c>
      <c r="H158" t="s">
        <v>820</v>
      </c>
      <c r="I158" s="2">
        <v>0</v>
      </c>
      <c r="J158" s="2">
        <v>38000</v>
      </c>
      <c r="L158">
        <v>0</v>
      </c>
      <c r="M158">
        <v>0</v>
      </c>
      <c r="N158">
        <v>0</v>
      </c>
      <c r="O158" t="s">
        <v>790</v>
      </c>
      <c r="Q158">
        <v>0</v>
      </c>
      <c r="R158">
        <v>0</v>
      </c>
      <c r="S158">
        <v>0</v>
      </c>
      <c r="T158" t="s">
        <v>159</v>
      </c>
      <c r="U158" s="3">
        <v>46275</v>
      </c>
      <c r="V158" s="21">
        <v>46275</v>
      </c>
      <c r="AB158" t="s">
        <v>791</v>
      </c>
      <c r="AC158" s="3"/>
      <c r="AE158" s="2"/>
      <c r="AG158" s="34" t="str">
        <f>IFERROR(VLOOKUP(AB158, 할인점점포등록!E:I, 5, 0), AB158)</f>
        <v>6250-0321-8986-6954</v>
      </c>
    </row>
    <row r="159" spans="2:33" x14ac:dyDescent="0.3">
      <c r="B159" t="s">
        <v>158</v>
      </c>
      <c r="C159" t="s">
        <v>1151</v>
      </c>
      <c r="D159">
        <v>23</v>
      </c>
      <c r="E159" t="s">
        <v>1792</v>
      </c>
      <c r="F159" s="20" t="s">
        <v>800</v>
      </c>
      <c r="G159" t="s">
        <v>160</v>
      </c>
      <c r="H159" t="s">
        <v>808</v>
      </c>
      <c r="I159" s="2">
        <v>29273</v>
      </c>
      <c r="J159" s="2">
        <v>0</v>
      </c>
      <c r="L159">
        <v>0</v>
      </c>
      <c r="M159">
        <v>0</v>
      </c>
      <c r="N159">
        <v>0</v>
      </c>
      <c r="O159" t="s">
        <v>790</v>
      </c>
      <c r="Q159">
        <v>0</v>
      </c>
      <c r="R159">
        <v>0</v>
      </c>
      <c r="S159">
        <v>0</v>
      </c>
      <c r="T159" t="s">
        <v>159</v>
      </c>
      <c r="U159" s="3">
        <v>46275</v>
      </c>
      <c r="V159" s="21">
        <v>46275</v>
      </c>
      <c r="W159" t="s">
        <v>212</v>
      </c>
      <c r="AB159" t="s">
        <v>802</v>
      </c>
      <c r="AG159" s="34" t="str">
        <f>IFERROR(VLOOKUP(AB159, 할인점점포등록!E:I, 5, 0), AB159)</f>
        <v>식대</v>
      </c>
    </row>
    <row r="160" spans="2:33" x14ac:dyDescent="0.3">
      <c r="B160" t="s">
        <v>158</v>
      </c>
      <c r="C160" t="s">
        <v>1151</v>
      </c>
      <c r="D160">
        <v>24</v>
      </c>
      <c r="E160" t="s">
        <v>1792</v>
      </c>
      <c r="F160" s="20" t="s">
        <v>161</v>
      </c>
      <c r="H160" t="s">
        <v>803</v>
      </c>
      <c r="I160" s="2">
        <v>2927</v>
      </c>
      <c r="J160" s="2">
        <v>0</v>
      </c>
      <c r="L160">
        <v>0</v>
      </c>
      <c r="M160">
        <v>0</v>
      </c>
      <c r="N160">
        <v>0</v>
      </c>
      <c r="O160" t="s">
        <v>790</v>
      </c>
      <c r="Q160">
        <v>0</v>
      </c>
      <c r="R160">
        <v>0</v>
      </c>
      <c r="S160">
        <v>0</v>
      </c>
      <c r="T160" t="s">
        <v>159</v>
      </c>
      <c r="U160" s="3">
        <v>46275</v>
      </c>
      <c r="V160" s="21">
        <v>46275</v>
      </c>
      <c r="Y160">
        <v>1208765763</v>
      </c>
      <c r="AB160" t="s">
        <v>819</v>
      </c>
      <c r="AC160" s="3">
        <v>46275</v>
      </c>
      <c r="AD160" t="s">
        <v>788</v>
      </c>
      <c r="AE160" s="2">
        <v>29273</v>
      </c>
      <c r="AF160" t="s">
        <v>791</v>
      </c>
      <c r="AG160" s="34" t="str">
        <f>IFERROR(VLOOKUP(AB160, 할인점점포등록!E:I, 5, 0), AB160)</f>
        <v>우아한형제들</v>
      </c>
    </row>
    <row r="161" spans="2:33" x14ac:dyDescent="0.3">
      <c r="B161" t="s">
        <v>158</v>
      </c>
      <c r="C161" t="s">
        <v>1151</v>
      </c>
      <c r="D161">
        <v>25</v>
      </c>
      <c r="E161" t="s">
        <v>1792</v>
      </c>
      <c r="F161" s="20" t="s">
        <v>780</v>
      </c>
      <c r="H161" t="s">
        <v>808</v>
      </c>
      <c r="I161" s="2">
        <v>0</v>
      </c>
      <c r="J161" s="2">
        <v>32200</v>
      </c>
      <c r="L161">
        <v>0</v>
      </c>
      <c r="M161">
        <v>0</v>
      </c>
      <c r="N161">
        <v>0</v>
      </c>
      <c r="O161" t="s">
        <v>790</v>
      </c>
      <c r="Q161">
        <v>0</v>
      </c>
      <c r="R161">
        <v>0</v>
      </c>
      <c r="S161">
        <v>0</v>
      </c>
      <c r="T161" t="s">
        <v>159</v>
      </c>
      <c r="U161" s="3">
        <v>46275</v>
      </c>
      <c r="V161" s="21">
        <v>46275</v>
      </c>
      <c r="AB161" t="s">
        <v>791</v>
      </c>
      <c r="AC161" s="2"/>
      <c r="AG161" s="34" t="str">
        <f>IFERROR(VLOOKUP(AB161, 할인점점포등록!E:I, 5, 0), AB161)</f>
        <v>6250-0321-8986-6954</v>
      </c>
    </row>
    <row r="162" spans="2:33" x14ac:dyDescent="0.3">
      <c r="B162" t="s">
        <v>158</v>
      </c>
      <c r="C162" t="s">
        <v>1151</v>
      </c>
      <c r="D162">
        <v>26</v>
      </c>
      <c r="E162" t="s">
        <v>1792</v>
      </c>
      <c r="F162" s="20" t="s">
        <v>792</v>
      </c>
      <c r="G162" t="s">
        <v>160</v>
      </c>
      <c r="H162" t="s">
        <v>785</v>
      </c>
      <c r="I162" s="2">
        <v>1000</v>
      </c>
      <c r="J162" s="2">
        <v>0</v>
      </c>
      <c r="L162">
        <v>0</v>
      </c>
      <c r="M162">
        <v>0</v>
      </c>
      <c r="N162">
        <v>0</v>
      </c>
      <c r="O162" t="s">
        <v>790</v>
      </c>
      <c r="Q162">
        <v>0</v>
      </c>
      <c r="R162">
        <v>0</v>
      </c>
      <c r="S162">
        <v>0</v>
      </c>
      <c r="T162" t="s">
        <v>159</v>
      </c>
      <c r="U162" s="3">
        <v>46275</v>
      </c>
      <c r="V162" s="21">
        <v>46275</v>
      </c>
      <c r="W162" t="s">
        <v>212</v>
      </c>
      <c r="AB162" t="s">
        <v>785</v>
      </c>
      <c r="AC162" s="2" t="s">
        <v>794</v>
      </c>
      <c r="AE162" s="2"/>
      <c r="AG162" s="34" t="str">
        <f>IFERROR(VLOOKUP(AB162, 할인점점포등록!E:I, 5, 0), AB162)</f>
        <v>주차비</v>
      </c>
    </row>
    <row r="163" spans="2:33" x14ac:dyDescent="0.3">
      <c r="B163" t="s">
        <v>158</v>
      </c>
      <c r="C163" t="s">
        <v>1151</v>
      </c>
      <c r="D163">
        <v>27</v>
      </c>
      <c r="E163" t="s">
        <v>1792</v>
      </c>
      <c r="F163" s="20" t="s">
        <v>780</v>
      </c>
      <c r="H163" t="s">
        <v>785</v>
      </c>
      <c r="I163" s="2">
        <v>0</v>
      </c>
      <c r="J163" s="2">
        <v>1000</v>
      </c>
      <c r="L163">
        <v>0</v>
      </c>
      <c r="M163">
        <v>0</v>
      </c>
      <c r="N163">
        <v>0</v>
      </c>
      <c r="O163" t="s">
        <v>790</v>
      </c>
      <c r="Q163">
        <v>0</v>
      </c>
      <c r="R163">
        <v>0</v>
      </c>
      <c r="S163">
        <v>0</v>
      </c>
      <c r="T163" t="s">
        <v>159</v>
      </c>
      <c r="U163" s="3">
        <v>46275</v>
      </c>
      <c r="V163" s="21">
        <v>46275</v>
      </c>
      <c r="AB163" t="s">
        <v>791</v>
      </c>
      <c r="AG163" s="34" t="str">
        <f>IFERROR(VLOOKUP(AB163, 할인점점포등록!E:I, 5, 0), AB163)</f>
        <v>6250-0321-8986-6954</v>
      </c>
    </row>
    <row r="164" spans="2:33" x14ac:dyDescent="0.3">
      <c r="B164" t="s">
        <v>158</v>
      </c>
      <c r="C164" t="s">
        <v>1155</v>
      </c>
      <c r="D164">
        <v>1</v>
      </c>
      <c r="E164" t="s">
        <v>1793</v>
      </c>
      <c r="F164" s="20" t="s">
        <v>783</v>
      </c>
      <c r="G164" t="s">
        <v>160</v>
      </c>
      <c r="H164" t="s">
        <v>823</v>
      </c>
      <c r="I164" s="2">
        <v>20000</v>
      </c>
      <c r="J164" s="2">
        <v>0</v>
      </c>
      <c r="L164">
        <v>0</v>
      </c>
      <c r="M164">
        <v>0</v>
      </c>
      <c r="N164">
        <v>0</v>
      </c>
      <c r="O164" t="s">
        <v>618</v>
      </c>
      <c r="Q164">
        <v>0</v>
      </c>
      <c r="R164">
        <v>0</v>
      </c>
      <c r="S164">
        <v>0</v>
      </c>
      <c r="T164" t="s">
        <v>159</v>
      </c>
      <c r="U164" s="3">
        <v>46275</v>
      </c>
      <c r="V164" s="21">
        <v>46275</v>
      </c>
      <c r="W164" t="s">
        <v>212</v>
      </c>
      <c r="AC164" s="2"/>
      <c r="AE164" s="2"/>
      <c r="AG164" s="34">
        <f>IFERROR(VLOOKUP(AB164, 할인점점포등록!E:I, 5, 0), AB164)</f>
        <v>0</v>
      </c>
    </row>
    <row r="165" spans="2:33" x14ac:dyDescent="0.3">
      <c r="B165" t="s">
        <v>158</v>
      </c>
      <c r="C165" t="s">
        <v>1155</v>
      </c>
      <c r="D165">
        <v>2</v>
      </c>
      <c r="E165" t="s">
        <v>1793</v>
      </c>
      <c r="F165" s="20" t="s">
        <v>780</v>
      </c>
      <c r="H165" t="s">
        <v>823</v>
      </c>
      <c r="I165" s="2">
        <v>0</v>
      </c>
      <c r="J165" s="2">
        <v>20000</v>
      </c>
      <c r="L165">
        <v>0</v>
      </c>
      <c r="M165">
        <v>0</v>
      </c>
      <c r="N165">
        <v>0</v>
      </c>
      <c r="O165" t="s">
        <v>618</v>
      </c>
      <c r="Q165">
        <v>0</v>
      </c>
      <c r="R165">
        <v>0</v>
      </c>
      <c r="S165">
        <v>0</v>
      </c>
      <c r="T165" t="s">
        <v>159</v>
      </c>
      <c r="U165" s="3">
        <v>46275</v>
      </c>
      <c r="V165" s="21">
        <v>46275</v>
      </c>
      <c r="AB165" t="s">
        <v>798</v>
      </c>
      <c r="AC165" s="2"/>
      <c r="AE165" s="2"/>
      <c r="AG165" s="34" t="str">
        <f>IFERROR(VLOOKUP(AB165, 할인점점포등록!E:I, 5, 0), AB165)</f>
        <v>6250-0309-0782-9981</v>
      </c>
    </row>
    <row r="166" spans="2:33" x14ac:dyDescent="0.3">
      <c r="B166" t="s">
        <v>158</v>
      </c>
      <c r="C166" t="s">
        <v>1156</v>
      </c>
      <c r="D166">
        <v>1</v>
      </c>
      <c r="E166" t="s">
        <v>1794</v>
      </c>
      <c r="F166" s="20" t="s">
        <v>779</v>
      </c>
      <c r="G166" t="s">
        <v>160</v>
      </c>
      <c r="H166" t="s">
        <v>821</v>
      </c>
      <c r="I166" s="2">
        <v>13800</v>
      </c>
      <c r="J166" s="2">
        <v>0</v>
      </c>
      <c r="L166">
        <v>0</v>
      </c>
      <c r="M166">
        <v>0</v>
      </c>
      <c r="N166">
        <v>0</v>
      </c>
      <c r="O166" t="s">
        <v>790</v>
      </c>
      <c r="Q166">
        <v>0</v>
      </c>
      <c r="R166">
        <v>0</v>
      </c>
      <c r="S166">
        <v>0</v>
      </c>
      <c r="T166" t="s">
        <v>159</v>
      </c>
      <c r="U166" s="3">
        <v>46276</v>
      </c>
      <c r="V166" s="21">
        <v>46276</v>
      </c>
      <c r="W166" t="s">
        <v>212</v>
      </c>
      <c r="AG166" s="34">
        <f>IFERROR(VLOOKUP(AB166, 할인점점포등록!E:I, 5, 0), AB166)</f>
        <v>0</v>
      </c>
    </row>
    <row r="167" spans="2:33" x14ac:dyDescent="0.3">
      <c r="B167" t="s">
        <v>158</v>
      </c>
      <c r="C167" t="s">
        <v>1156</v>
      </c>
      <c r="D167">
        <v>2</v>
      </c>
      <c r="E167" t="s">
        <v>1794</v>
      </c>
      <c r="F167" s="20" t="s">
        <v>780</v>
      </c>
      <c r="H167" t="s">
        <v>821</v>
      </c>
      <c r="I167" s="2">
        <v>0</v>
      </c>
      <c r="J167" s="2">
        <v>13800</v>
      </c>
      <c r="L167">
        <v>0</v>
      </c>
      <c r="M167">
        <v>0</v>
      </c>
      <c r="N167">
        <v>0</v>
      </c>
      <c r="O167" t="s">
        <v>790</v>
      </c>
      <c r="Q167">
        <v>0</v>
      </c>
      <c r="R167">
        <v>0</v>
      </c>
      <c r="S167">
        <v>0</v>
      </c>
      <c r="T167" t="s">
        <v>159</v>
      </c>
      <c r="U167" s="3">
        <v>46276</v>
      </c>
      <c r="V167" s="21">
        <v>46276</v>
      </c>
      <c r="AB167" t="s">
        <v>791</v>
      </c>
      <c r="AC167" s="3"/>
      <c r="AE167" s="2"/>
      <c r="AG167" s="34" t="str">
        <f>IFERROR(VLOOKUP(AB167, 할인점점포등록!E:I, 5, 0), AB167)</f>
        <v>6250-0321-8986-6954</v>
      </c>
    </row>
    <row r="168" spans="2:33" x14ac:dyDescent="0.3">
      <c r="B168" t="s">
        <v>158</v>
      </c>
      <c r="C168" t="s">
        <v>1156</v>
      </c>
      <c r="D168">
        <v>3</v>
      </c>
      <c r="E168" t="s">
        <v>1794</v>
      </c>
      <c r="F168" s="20" t="s">
        <v>779</v>
      </c>
      <c r="G168" t="s">
        <v>160</v>
      </c>
      <c r="H168" t="s">
        <v>1157</v>
      </c>
      <c r="I168" s="2">
        <v>30000</v>
      </c>
      <c r="J168" s="2">
        <v>0</v>
      </c>
      <c r="L168">
        <v>0</v>
      </c>
      <c r="M168">
        <v>0</v>
      </c>
      <c r="N168">
        <v>0</v>
      </c>
      <c r="O168" t="s">
        <v>790</v>
      </c>
      <c r="Q168">
        <v>0</v>
      </c>
      <c r="R168">
        <v>0</v>
      </c>
      <c r="S168">
        <v>0</v>
      </c>
      <c r="T168" t="s">
        <v>159</v>
      </c>
      <c r="U168" s="3">
        <v>46276</v>
      </c>
      <c r="V168" s="21">
        <v>46276</v>
      </c>
      <c r="W168" t="s">
        <v>212</v>
      </c>
      <c r="AC168" s="3"/>
      <c r="AE168" s="2"/>
      <c r="AG168" s="34">
        <f>IFERROR(VLOOKUP(AB168, 할인점점포등록!E:I, 5, 0), AB168)</f>
        <v>0</v>
      </c>
    </row>
    <row r="169" spans="2:33" x14ac:dyDescent="0.3">
      <c r="B169" t="s">
        <v>158</v>
      </c>
      <c r="C169" t="s">
        <v>1156</v>
      </c>
      <c r="D169">
        <v>4</v>
      </c>
      <c r="E169" t="s">
        <v>1794</v>
      </c>
      <c r="F169" s="20" t="s">
        <v>780</v>
      </c>
      <c r="H169" t="s">
        <v>1157</v>
      </c>
      <c r="I169" s="2">
        <v>0</v>
      </c>
      <c r="J169" s="2">
        <v>30000</v>
      </c>
      <c r="L169">
        <v>0</v>
      </c>
      <c r="M169">
        <v>0</v>
      </c>
      <c r="N169">
        <v>0</v>
      </c>
      <c r="O169" t="s">
        <v>790</v>
      </c>
      <c r="Q169">
        <v>0</v>
      </c>
      <c r="R169">
        <v>0</v>
      </c>
      <c r="S169">
        <v>0</v>
      </c>
      <c r="T169" t="s">
        <v>159</v>
      </c>
      <c r="U169" s="3">
        <v>46276</v>
      </c>
      <c r="V169" s="21">
        <v>46276</v>
      </c>
      <c r="AB169" t="s">
        <v>791</v>
      </c>
      <c r="AG169" s="34" t="str">
        <f>IFERROR(VLOOKUP(AB169, 할인점점포등록!E:I, 5, 0), AB169)</f>
        <v>6250-0321-8986-6954</v>
      </c>
    </row>
    <row r="170" spans="2:33" x14ac:dyDescent="0.3">
      <c r="B170" t="s">
        <v>158</v>
      </c>
      <c r="C170" t="s">
        <v>1156</v>
      </c>
      <c r="D170">
        <v>5</v>
      </c>
      <c r="E170" t="s">
        <v>1794</v>
      </c>
      <c r="F170" s="20" t="s">
        <v>792</v>
      </c>
      <c r="G170" t="s">
        <v>160</v>
      </c>
      <c r="H170" t="s">
        <v>785</v>
      </c>
      <c r="I170" s="2">
        <v>4000</v>
      </c>
      <c r="J170" s="2">
        <v>0</v>
      </c>
      <c r="L170">
        <v>0</v>
      </c>
      <c r="M170">
        <v>0</v>
      </c>
      <c r="N170">
        <v>0</v>
      </c>
      <c r="O170" t="s">
        <v>790</v>
      </c>
      <c r="Q170">
        <v>0</v>
      </c>
      <c r="R170">
        <v>0</v>
      </c>
      <c r="S170">
        <v>0</v>
      </c>
      <c r="T170" t="s">
        <v>159</v>
      </c>
      <c r="U170" s="3">
        <v>46276</v>
      </c>
      <c r="V170" s="21">
        <v>46276</v>
      </c>
      <c r="W170" t="s">
        <v>212</v>
      </c>
      <c r="AB170" t="s">
        <v>785</v>
      </c>
      <c r="AC170" t="s">
        <v>794</v>
      </c>
      <c r="AG170" s="34" t="str">
        <f>IFERROR(VLOOKUP(AB170, 할인점점포등록!E:I, 5, 0), AB170)</f>
        <v>주차비</v>
      </c>
    </row>
    <row r="171" spans="2:33" x14ac:dyDescent="0.3">
      <c r="B171" t="s">
        <v>158</v>
      </c>
      <c r="C171" t="s">
        <v>1156</v>
      </c>
      <c r="D171">
        <v>6</v>
      </c>
      <c r="E171" t="s">
        <v>1794</v>
      </c>
      <c r="F171" s="20" t="s">
        <v>780</v>
      </c>
      <c r="H171" t="s">
        <v>785</v>
      </c>
      <c r="I171" s="2">
        <v>0</v>
      </c>
      <c r="J171" s="2">
        <v>4000</v>
      </c>
      <c r="L171">
        <v>0</v>
      </c>
      <c r="M171">
        <v>0</v>
      </c>
      <c r="N171">
        <v>0</v>
      </c>
      <c r="O171" t="s">
        <v>790</v>
      </c>
      <c r="Q171">
        <v>0</v>
      </c>
      <c r="R171">
        <v>0</v>
      </c>
      <c r="S171">
        <v>0</v>
      </c>
      <c r="T171" t="s">
        <v>159</v>
      </c>
      <c r="U171" s="3">
        <v>46276</v>
      </c>
      <c r="V171" s="21">
        <v>46276</v>
      </c>
      <c r="AB171" t="s">
        <v>791</v>
      </c>
      <c r="AC171" s="3"/>
      <c r="AE171" s="2"/>
      <c r="AG171" s="34" t="str">
        <f>IFERROR(VLOOKUP(AB171, 할인점점포등록!E:I, 5, 0), AB171)</f>
        <v>6250-0321-8986-6954</v>
      </c>
    </row>
    <row r="172" spans="2:33" x14ac:dyDescent="0.3">
      <c r="B172" t="s">
        <v>158</v>
      </c>
      <c r="C172" t="s">
        <v>1156</v>
      </c>
      <c r="D172">
        <v>7</v>
      </c>
      <c r="E172" t="s">
        <v>1794</v>
      </c>
      <c r="F172" s="20" t="s">
        <v>792</v>
      </c>
      <c r="G172" t="s">
        <v>160</v>
      </c>
      <c r="H172" t="s">
        <v>793</v>
      </c>
      <c r="I172" s="2">
        <v>84000</v>
      </c>
      <c r="J172" s="2">
        <v>0</v>
      </c>
      <c r="L172">
        <v>0</v>
      </c>
      <c r="M172">
        <v>0</v>
      </c>
      <c r="N172">
        <v>0</v>
      </c>
      <c r="O172" t="s">
        <v>790</v>
      </c>
      <c r="Q172">
        <v>0</v>
      </c>
      <c r="R172">
        <v>0</v>
      </c>
      <c r="S172">
        <v>0</v>
      </c>
      <c r="T172" t="s">
        <v>159</v>
      </c>
      <c r="U172" s="3">
        <v>46276</v>
      </c>
      <c r="V172" s="21">
        <v>46276</v>
      </c>
      <c r="W172" t="s">
        <v>212</v>
      </c>
      <c r="AB172" t="s">
        <v>793</v>
      </c>
      <c r="AC172" t="s">
        <v>794</v>
      </c>
      <c r="AG172" s="34" t="str">
        <f>IFERROR(VLOOKUP(AB172, 할인점점포등록!E:I, 5, 0), AB172)</f>
        <v>유류비</v>
      </c>
    </row>
    <row r="173" spans="2:33" x14ac:dyDescent="0.3">
      <c r="B173" t="s">
        <v>158</v>
      </c>
      <c r="C173" t="s">
        <v>1156</v>
      </c>
      <c r="D173">
        <v>8</v>
      </c>
      <c r="E173" t="s">
        <v>1794</v>
      </c>
      <c r="F173" s="20" t="s">
        <v>780</v>
      </c>
      <c r="H173" t="s">
        <v>793</v>
      </c>
      <c r="I173" s="2">
        <v>0</v>
      </c>
      <c r="J173" s="2">
        <v>84000</v>
      </c>
      <c r="L173">
        <v>0</v>
      </c>
      <c r="M173">
        <v>0</v>
      </c>
      <c r="N173">
        <v>0</v>
      </c>
      <c r="O173" t="s">
        <v>790</v>
      </c>
      <c r="Q173">
        <v>0</v>
      </c>
      <c r="R173">
        <v>0</v>
      </c>
      <c r="S173">
        <v>0</v>
      </c>
      <c r="T173" t="s">
        <v>159</v>
      </c>
      <c r="U173" s="3">
        <v>46276</v>
      </c>
      <c r="V173" s="21">
        <v>46276</v>
      </c>
      <c r="AB173" t="s">
        <v>791</v>
      </c>
      <c r="AC173" s="3"/>
      <c r="AE173" s="2"/>
      <c r="AG173" s="34" t="str">
        <f>IFERROR(VLOOKUP(AB173, 할인점점포등록!E:I, 5, 0), AB173)</f>
        <v>6250-0321-8986-6954</v>
      </c>
    </row>
    <row r="174" spans="2:33" x14ac:dyDescent="0.3">
      <c r="B174" t="s">
        <v>158</v>
      </c>
      <c r="C174" t="s">
        <v>1156</v>
      </c>
      <c r="D174">
        <v>9</v>
      </c>
      <c r="E174" t="s">
        <v>1794</v>
      </c>
      <c r="F174" s="20" t="s">
        <v>800</v>
      </c>
      <c r="G174" t="s">
        <v>160</v>
      </c>
      <c r="H174" t="s">
        <v>813</v>
      </c>
      <c r="I174" s="2">
        <v>19091</v>
      </c>
      <c r="J174" s="2">
        <v>0</v>
      </c>
      <c r="L174">
        <v>0</v>
      </c>
      <c r="M174">
        <v>0</v>
      </c>
      <c r="N174">
        <v>0</v>
      </c>
      <c r="O174" t="s">
        <v>790</v>
      </c>
      <c r="Q174">
        <v>0</v>
      </c>
      <c r="R174">
        <v>0</v>
      </c>
      <c r="S174">
        <v>0</v>
      </c>
      <c r="T174" t="s">
        <v>159</v>
      </c>
      <c r="U174" s="3">
        <v>46276</v>
      </c>
      <c r="V174" s="21">
        <v>46276</v>
      </c>
      <c r="W174" t="s">
        <v>212</v>
      </c>
      <c r="AB174" t="s">
        <v>802</v>
      </c>
      <c r="AG174" s="34" t="str">
        <f>IFERROR(VLOOKUP(AB174, 할인점점포등록!E:I, 5, 0), AB174)</f>
        <v>식대</v>
      </c>
    </row>
    <row r="175" spans="2:33" x14ac:dyDescent="0.3">
      <c r="B175" t="s">
        <v>158</v>
      </c>
      <c r="C175" t="s">
        <v>1156</v>
      </c>
      <c r="D175">
        <v>10</v>
      </c>
      <c r="E175" t="s">
        <v>1794</v>
      </c>
      <c r="F175" s="20" t="s">
        <v>161</v>
      </c>
      <c r="H175" t="s">
        <v>803</v>
      </c>
      <c r="I175" s="2">
        <v>1909</v>
      </c>
      <c r="J175" s="2">
        <v>0</v>
      </c>
      <c r="L175">
        <v>0</v>
      </c>
      <c r="M175">
        <v>0</v>
      </c>
      <c r="N175">
        <v>0</v>
      </c>
      <c r="O175" t="s">
        <v>790</v>
      </c>
      <c r="Q175">
        <v>0</v>
      </c>
      <c r="R175">
        <v>0</v>
      </c>
      <c r="S175">
        <v>0</v>
      </c>
      <c r="T175" t="s">
        <v>159</v>
      </c>
      <c r="U175" s="3">
        <v>46276</v>
      </c>
      <c r="V175" s="21">
        <v>46276</v>
      </c>
      <c r="Y175">
        <v>5278502441</v>
      </c>
      <c r="AB175" t="s">
        <v>822</v>
      </c>
      <c r="AC175" s="3">
        <v>46276</v>
      </c>
      <c r="AD175" t="s">
        <v>788</v>
      </c>
      <c r="AE175" s="2">
        <v>19091</v>
      </c>
      <c r="AF175" t="s">
        <v>791</v>
      </c>
      <c r="AG175" s="34" t="str">
        <f>IFERROR(VLOOKUP(AB175, 할인점점포등록!E:I, 5, 0), AB175)</f>
        <v>드롭탑 이천휴게소 상행점</v>
      </c>
    </row>
    <row r="176" spans="2:33" x14ac:dyDescent="0.3">
      <c r="B176" t="s">
        <v>158</v>
      </c>
      <c r="C176" t="s">
        <v>1156</v>
      </c>
      <c r="D176">
        <v>11</v>
      </c>
      <c r="E176" t="s">
        <v>1794</v>
      </c>
      <c r="F176" s="20" t="s">
        <v>780</v>
      </c>
      <c r="H176" t="s">
        <v>813</v>
      </c>
      <c r="I176" s="2">
        <v>0</v>
      </c>
      <c r="J176" s="2">
        <v>21000</v>
      </c>
      <c r="L176">
        <v>0</v>
      </c>
      <c r="M176">
        <v>0</v>
      </c>
      <c r="N176">
        <v>0</v>
      </c>
      <c r="O176" t="s">
        <v>790</v>
      </c>
      <c r="Q176">
        <v>0</v>
      </c>
      <c r="R176">
        <v>0</v>
      </c>
      <c r="S176">
        <v>0</v>
      </c>
      <c r="T176" t="s">
        <v>159</v>
      </c>
      <c r="U176" s="3">
        <v>46276</v>
      </c>
      <c r="V176" s="21">
        <v>46276</v>
      </c>
      <c r="AB176" t="s">
        <v>791</v>
      </c>
      <c r="AC176" s="3"/>
      <c r="AE176" s="2"/>
      <c r="AG176" s="34" t="str">
        <f>IFERROR(VLOOKUP(AB176, 할인점점포등록!E:I, 5, 0), AB176)</f>
        <v>6250-0321-8986-6954</v>
      </c>
    </row>
    <row r="177" spans="2:33" x14ac:dyDescent="0.3">
      <c r="B177" t="s">
        <v>158</v>
      </c>
      <c r="C177" t="s">
        <v>1156</v>
      </c>
      <c r="D177">
        <v>12</v>
      </c>
      <c r="E177" t="s">
        <v>1794</v>
      </c>
      <c r="F177" s="20" t="s">
        <v>800</v>
      </c>
      <c r="G177" t="s">
        <v>160</v>
      </c>
      <c r="H177" t="s">
        <v>801</v>
      </c>
      <c r="I177" s="2">
        <v>4727</v>
      </c>
      <c r="J177" s="2">
        <v>0</v>
      </c>
      <c r="L177">
        <v>0</v>
      </c>
      <c r="M177">
        <v>0</v>
      </c>
      <c r="N177">
        <v>0</v>
      </c>
      <c r="O177" t="s">
        <v>790</v>
      </c>
      <c r="Q177">
        <v>0</v>
      </c>
      <c r="R177">
        <v>0</v>
      </c>
      <c r="S177">
        <v>0</v>
      </c>
      <c r="T177" t="s">
        <v>159</v>
      </c>
      <c r="U177" s="3">
        <v>46276</v>
      </c>
      <c r="V177" s="21">
        <v>46276</v>
      </c>
      <c r="W177" t="s">
        <v>212</v>
      </c>
      <c r="AB177" t="s">
        <v>802</v>
      </c>
      <c r="AG177" s="34" t="str">
        <f>IFERROR(VLOOKUP(AB177, 할인점점포등록!E:I, 5, 0), AB177)</f>
        <v>식대</v>
      </c>
    </row>
    <row r="178" spans="2:33" x14ac:dyDescent="0.3">
      <c r="B178" t="s">
        <v>158</v>
      </c>
      <c r="C178" t="s">
        <v>1156</v>
      </c>
      <c r="D178">
        <v>13</v>
      </c>
      <c r="E178" t="s">
        <v>1794</v>
      </c>
      <c r="F178" s="20" t="s">
        <v>161</v>
      </c>
      <c r="H178" t="s">
        <v>803</v>
      </c>
      <c r="I178" s="2">
        <v>473</v>
      </c>
      <c r="J178" s="2">
        <v>0</v>
      </c>
      <c r="L178">
        <v>0</v>
      </c>
      <c r="M178">
        <v>0</v>
      </c>
      <c r="N178">
        <v>0</v>
      </c>
      <c r="O178" t="s">
        <v>790</v>
      </c>
      <c r="Q178">
        <v>0</v>
      </c>
      <c r="R178">
        <v>0</v>
      </c>
      <c r="S178">
        <v>0</v>
      </c>
      <c r="T178" t="s">
        <v>159</v>
      </c>
      <c r="U178" s="3">
        <v>46276</v>
      </c>
      <c r="V178" s="21">
        <v>46276</v>
      </c>
      <c r="Y178">
        <v>6228510192</v>
      </c>
      <c r="AB178" t="s">
        <v>1158</v>
      </c>
      <c r="AC178" s="3">
        <v>46276</v>
      </c>
      <c r="AD178" t="s">
        <v>788</v>
      </c>
      <c r="AE178" s="2">
        <v>4727</v>
      </c>
      <c r="AF178" t="s">
        <v>791</v>
      </c>
      <c r="AG178" s="34" t="str">
        <f>IFERROR(VLOOKUP(AB178, 할인점점포등록!E:I, 5, 0), AB178)</f>
        <v>키다리식품 낙동강구미(상주)휴게소</v>
      </c>
    </row>
    <row r="179" spans="2:33" x14ac:dyDescent="0.3">
      <c r="B179" t="s">
        <v>158</v>
      </c>
      <c r="C179" t="s">
        <v>1156</v>
      </c>
      <c r="D179">
        <v>14</v>
      </c>
      <c r="E179" t="s">
        <v>1794</v>
      </c>
      <c r="F179" s="20" t="s">
        <v>780</v>
      </c>
      <c r="H179" t="s">
        <v>801</v>
      </c>
      <c r="I179" s="2">
        <v>0</v>
      </c>
      <c r="J179" s="2">
        <v>5200</v>
      </c>
      <c r="L179">
        <v>0</v>
      </c>
      <c r="M179">
        <v>0</v>
      </c>
      <c r="N179">
        <v>0</v>
      </c>
      <c r="O179" t="s">
        <v>790</v>
      </c>
      <c r="Q179">
        <v>0</v>
      </c>
      <c r="R179">
        <v>0</v>
      </c>
      <c r="S179">
        <v>0</v>
      </c>
      <c r="T179" t="s">
        <v>159</v>
      </c>
      <c r="U179" s="3">
        <v>46276</v>
      </c>
      <c r="V179" s="21">
        <v>46276</v>
      </c>
      <c r="AB179" t="s">
        <v>791</v>
      </c>
      <c r="AG179" s="34" t="str">
        <f>IFERROR(VLOOKUP(AB179, 할인점점포등록!E:I, 5, 0), AB179)</f>
        <v>6250-0321-8986-6954</v>
      </c>
    </row>
    <row r="180" spans="2:33" x14ac:dyDescent="0.3">
      <c r="B180" t="s">
        <v>157</v>
      </c>
      <c r="C180" t="s">
        <v>1159</v>
      </c>
      <c r="D180">
        <v>1</v>
      </c>
      <c r="E180" t="s">
        <v>1160</v>
      </c>
      <c r="F180" s="20" t="s">
        <v>38</v>
      </c>
      <c r="H180" t="s">
        <v>1161</v>
      </c>
      <c r="I180" s="2">
        <v>680400</v>
      </c>
      <c r="J180" s="2">
        <v>0</v>
      </c>
      <c r="L180">
        <v>0</v>
      </c>
      <c r="M180">
        <v>0</v>
      </c>
      <c r="N180">
        <v>0</v>
      </c>
      <c r="O180" t="s">
        <v>796</v>
      </c>
      <c r="Q180">
        <v>0</v>
      </c>
      <c r="R180">
        <v>0</v>
      </c>
      <c r="S180">
        <v>0</v>
      </c>
      <c r="T180" t="s">
        <v>154</v>
      </c>
      <c r="U180" s="3">
        <v>46276</v>
      </c>
      <c r="V180" s="21">
        <v>46276</v>
      </c>
      <c r="AB180" t="s">
        <v>48</v>
      </c>
      <c r="AC180" s="3"/>
      <c r="AE180" s="2"/>
      <c r="AG180" s="34" t="str">
        <f>IFERROR(VLOOKUP(AB180, 할인점점포등록!E:I, 5, 0), AB180)</f>
        <v>입금통보</v>
      </c>
    </row>
    <row r="181" spans="2:33" x14ac:dyDescent="0.3">
      <c r="B181" t="s">
        <v>157</v>
      </c>
      <c r="C181" t="s">
        <v>1159</v>
      </c>
      <c r="D181">
        <v>2</v>
      </c>
      <c r="E181" t="s">
        <v>1160</v>
      </c>
      <c r="F181" s="20" t="s">
        <v>38</v>
      </c>
      <c r="H181" t="s">
        <v>1162</v>
      </c>
      <c r="I181" s="2">
        <v>220000</v>
      </c>
      <c r="J181" s="2">
        <v>0</v>
      </c>
      <c r="L181">
        <v>0</v>
      </c>
      <c r="M181">
        <v>0</v>
      </c>
      <c r="N181">
        <v>0</v>
      </c>
      <c r="O181" t="s">
        <v>796</v>
      </c>
      <c r="Q181">
        <v>0</v>
      </c>
      <c r="R181">
        <v>0</v>
      </c>
      <c r="S181">
        <v>0</v>
      </c>
      <c r="T181" t="s">
        <v>154</v>
      </c>
      <c r="U181" s="3">
        <v>46276</v>
      </c>
      <c r="V181" s="21">
        <v>46276</v>
      </c>
      <c r="AB181" t="s">
        <v>48</v>
      </c>
      <c r="AG181" s="34" t="str">
        <f>IFERROR(VLOOKUP(AB181, 할인점점포등록!E:I, 5, 0), AB181)</f>
        <v>입금통보</v>
      </c>
    </row>
    <row r="182" spans="2:33" x14ac:dyDescent="0.3">
      <c r="B182" t="s">
        <v>157</v>
      </c>
      <c r="C182" t="s">
        <v>1159</v>
      </c>
      <c r="D182">
        <v>3</v>
      </c>
      <c r="E182" t="s">
        <v>1160</v>
      </c>
      <c r="F182" s="20" t="s">
        <v>38</v>
      </c>
      <c r="H182" t="s">
        <v>1163</v>
      </c>
      <c r="I182" s="2">
        <v>40080</v>
      </c>
      <c r="J182" s="2">
        <v>0</v>
      </c>
      <c r="L182">
        <v>0</v>
      </c>
      <c r="M182">
        <v>0</v>
      </c>
      <c r="N182">
        <v>0</v>
      </c>
      <c r="O182" t="s">
        <v>796</v>
      </c>
      <c r="Q182">
        <v>0</v>
      </c>
      <c r="R182">
        <v>0</v>
      </c>
      <c r="S182">
        <v>0</v>
      </c>
      <c r="T182" t="s">
        <v>154</v>
      </c>
      <c r="U182" s="3">
        <v>46276</v>
      </c>
      <c r="V182" s="21">
        <v>46276</v>
      </c>
      <c r="AB182" t="s">
        <v>48</v>
      </c>
      <c r="AG182" s="34" t="str">
        <f>IFERROR(VLOOKUP(AB182, 할인점점포등록!E:I, 5, 0), AB182)</f>
        <v>입금통보</v>
      </c>
    </row>
    <row r="183" spans="2:33" x14ac:dyDescent="0.3">
      <c r="B183" t="s">
        <v>157</v>
      </c>
      <c r="C183" t="s">
        <v>1159</v>
      </c>
      <c r="D183">
        <v>4</v>
      </c>
      <c r="E183" t="s">
        <v>1160</v>
      </c>
      <c r="F183" s="20" t="s">
        <v>14</v>
      </c>
      <c r="H183" t="s">
        <v>1164</v>
      </c>
      <c r="I183" s="2">
        <v>0</v>
      </c>
      <c r="J183" s="2">
        <v>680400</v>
      </c>
      <c r="L183">
        <v>0</v>
      </c>
      <c r="M183">
        <v>0</v>
      </c>
      <c r="N183">
        <v>0</v>
      </c>
      <c r="O183" t="s">
        <v>796</v>
      </c>
      <c r="Q183">
        <v>0</v>
      </c>
      <c r="R183">
        <v>0</v>
      </c>
      <c r="S183">
        <v>0</v>
      </c>
      <c r="T183" t="s">
        <v>154</v>
      </c>
      <c r="U183" s="3">
        <v>46276</v>
      </c>
      <c r="V183" s="21">
        <v>46276</v>
      </c>
      <c r="W183" t="s">
        <v>212</v>
      </c>
      <c r="Y183">
        <v>1368600583</v>
      </c>
      <c r="AB183" t="s">
        <v>550</v>
      </c>
      <c r="AG183" s="34" t="str">
        <f>IFERROR(VLOOKUP(AB183, 할인점점포등록!E:I, 5, 0), AB183)</f>
        <v>제일팜</v>
      </c>
    </row>
    <row r="184" spans="2:33" x14ac:dyDescent="0.3">
      <c r="B184" t="s">
        <v>157</v>
      </c>
      <c r="C184" t="s">
        <v>1159</v>
      </c>
      <c r="D184">
        <v>5</v>
      </c>
      <c r="E184" t="s">
        <v>1160</v>
      </c>
      <c r="F184" s="20" t="s">
        <v>14</v>
      </c>
      <c r="H184" t="s">
        <v>1165</v>
      </c>
      <c r="I184" s="2">
        <v>0</v>
      </c>
      <c r="J184" s="2">
        <v>220000</v>
      </c>
      <c r="L184">
        <v>0</v>
      </c>
      <c r="M184">
        <v>0</v>
      </c>
      <c r="N184">
        <v>0</v>
      </c>
      <c r="O184" t="s">
        <v>796</v>
      </c>
      <c r="Q184">
        <v>0</v>
      </c>
      <c r="R184">
        <v>0</v>
      </c>
      <c r="S184">
        <v>0</v>
      </c>
      <c r="T184" t="s">
        <v>154</v>
      </c>
      <c r="U184" s="3">
        <v>46276</v>
      </c>
      <c r="V184" s="21">
        <v>46276</v>
      </c>
      <c r="W184" t="s">
        <v>486</v>
      </c>
      <c r="Y184">
        <v>1358155834</v>
      </c>
      <c r="AB184" t="s">
        <v>778</v>
      </c>
      <c r="AC184" s="2"/>
      <c r="AE184" s="2"/>
      <c r="AG184" s="34" t="str">
        <f>IFERROR(VLOOKUP(AB184, 할인점점포등록!E:I, 5, 0), AB184)</f>
        <v>타스코</v>
      </c>
    </row>
    <row r="185" spans="2:33" x14ac:dyDescent="0.3">
      <c r="B185" t="s">
        <v>157</v>
      </c>
      <c r="C185" t="s">
        <v>1159</v>
      </c>
      <c r="D185">
        <v>6</v>
      </c>
      <c r="E185" t="s">
        <v>1160</v>
      </c>
      <c r="F185" s="20" t="s">
        <v>14</v>
      </c>
      <c r="H185" t="s">
        <v>1166</v>
      </c>
      <c r="I185" s="2">
        <v>0</v>
      </c>
      <c r="J185" s="2">
        <v>40080</v>
      </c>
      <c r="L185">
        <v>0</v>
      </c>
      <c r="M185">
        <v>0</v>
      </c>
      <c r="N185">
        <v>0</v>
      </c>
      <c r="O185" t="s">
        <v>796</v>
      </c>
      <c r="Q185">
        <v>0</v>
      </c>
      <c r="R185">
        <v>0</v>
      </c>
      <c r="S185">
        <v>0</v>
      </c>
      <c r="T185" t="s">
        <v>154</v>
      </c>
      <c r="U185" s="3">
        <v>46276</v>
      </c>
      <c r="V185" s="21">
        <v>46276</v>
      </c>
      <c r="W185" t="s">
        <v>483</v>
      </c>
      <c r="Y185">
        <v>2404701204</v>
      </c>
      <c r="AB185" t="s">
        <v>774</v>
      </c>
      <c r="AC185" s="2"/>
      <c r="AG185" s="34" t="str">
        <f>IFERROR(VLOOKUP(AB185, 할인점점포등록!E:I, 5, 0), AB185)</f>
        <v>건대365알찬약국</v>
      </c>
    </row>
    <row r="186" spans="2:33" x14ac:dyDescent="0.3">
      <c r="B186" t="s">
        <v>158</v>
      </c>
      <c r="C186" t="s">
        <v>1167</v>
      </c>
      <c r="D186">
        <v>1</v>
      </c>
      <c r="E186" t="s">
        <v>1795</v>
      </c>
      <c r="F186" s="20" t="s">
        <v>779</v>
      </c>
      <c r="G186" t="s">
        <v>160</v>
      </c>
      <c r="H186" t="s">
        <v>779</v>
      </c>
      <c r="I186" s="2">
        <v>6400</v>
      </c>
      <c r="J186" s="2">
        <v>0</v>
      </c>
      <c r="L186">
        <v>0</v>
      </c>
      <c r="M186">
        <v>0</v>
      </c>
      <c r="N186">
        <v>0</v>
      </c>
      <c r="O186" t="s">
        <v>618</v>
      </c>
      <c r="Q186">
        <v>0</v>
      </c>
      <c r="R186">
        <v>0</v>
      </c>
      <c r="S186">
        <v>0</v>
      </c>
      <c r="T186" t="s">
        <v>159</v>
      </c>
      <c r="U186" s="3">
        <v>46276</v>
      </c>
      <c r="V186" s="21">
        <v>46276</v>
      </c>
      <c r="W186" t="s">
        <v>212</v>
      </c>
      <c r="AG186" s="34">
        <f>IFERROR(VLOOKUP(AB186, 할인점점포등록!E:I, 5, 0), AB186)</f>
        <v>0</v>
      </c>
    </row>
    <row r="187" spans="2:33" x14ac:dyDescent="0.3">
      <c r="B187" t="s">
        <v>158</v>
      </c>
      <c r="C187" t="s">
        <v>1167</v>
      </c>
      <c r="D187">
        <v>2</v>
      </c>
      <c r="E187" t="s">
        <v>1795</v>
      </c>
      <c r="F187" s="20" t="s">
        <v>780</v>
      </c>
      <c r="H187" t="s">
        <v>779</v>
      </c>
      <c r="I187" s="2">
        <v>0</v>
      </c>
      <c r="J187" s="2">
        <v>6400</v>
      </c>
      <c r="L187">
        <v>0</v>
      </c>
      <c r="M187">
        <v>0</v>
      </c>
      <c r="N187">
        <v>0</v>
      </c>
      <c r="O187" t="s">
        <v>618</v>
      </c>
      <c r="Q187">
        <v>0</v>
      </c>
      <c r="R187">
        <v>0</v>
      </c>
      <c r="S187">
        <v>0</v>
      </c>
      <c r="T187" t="s">
        <v>159</v>
      </c>
      <c r="U187" s="3">
        <v>46276</v>
      </c>
      <c r="V187" s="21">
        <v>46276</v>
      </c>
      <c r="AB187" t="s">
        <v>798</v>
      </c>
      <c r="AC187" s="2"/>
      <c r="AG187" s="34" t="str">
        <f>IFERROR(VLOOKUP(AB187, 할인점점포등록!E:I, 5, 0), AB187)</f>
        <v>6250-0309-0782-9981</v>
      </c>
    </row>
    <row r="188" spans="2:33" x14ac:dyDescent="0.3">
      <c r="B188" t="s">
        <v>158</v>
      </c>
      <c r="C188" t="s">
        <v>1168</v>
      </c>
      <c r="D188">
        <v>1</v>
      </c>
      <c r="E188" t="s">
        <v>1796</v>
      </c>
      <c r="F188" s="20" t="s">
        <v>779</v>
      </c>
      <c r="G188" t="s">
        <v>160</v>
      </c>
      <c r="H188" t="s">
        <v>1169</v>
      </c>
      <c r="I188" s="2">
        <v>26400</v>
      </c>
      <c r="J188" s="2">
        <v>0</v>
      </c>
      <c r="L188">
        <v>0</v>
      </c>
      <c r="M188">
        <v>0</v>
      </c>
      <c r="N188">
        <v>0</v>
      </c>
      <c r="O188" t="s">
        <v>790</v>
      </c>
      <c r="Q188">
        <v>0</v>
      </c>
      <c r="R188">
        <v>0</v>
      </c>
      <c r="S188">
        <v>0</v>
      </c>
      <c r="T188" t="s">
        <v>159</v>
      </c>
      <c r="U188" s="3">
        <v>46279</v>
      </c>
      <c r="V188" s="21">
        <v>46279</v>
      </c>
      <c r="W188" t="s">
        <v>212</v>
      </c>
      <c r="AC188" s="2"/>
      <c r="AG188" s="34">
        <f>IFERROR(VLOOKUP(AB188, 할인점점포등록!E:I, 5, 0), AB188)</f>
        <v>0</v>
      </c>
    </row>
    <row r="189" spans="2:33" x14ac:dyDescent="0.3">
      <c r="B189" t="s">
        <v>158</v>
      </c>
      <c r="C189" t="s">
        <v>1168</v>
      </c>
      <c r="D189">
        <v>2</v>
      </c>
      <c r="E189" t="s">
        <v>1796</v>
      </c>
      <c r="F189" s="20" t="s">
        <v>780</v>
      </c>
      <c r="H189" t="s">
        <v>1169</v>
      </c>
      <c r="I189" s="2">
        <v>0</v>
      </c>
      <c r="J189" s="2">
        <v>26400</v>
      </c>
      <c r="L189">
        <v>0</v>
      </c>
      <c r="M189">
        <v>0</v>
      </c>
      <c r="N189">
        <v>0</v>
      </c>
      <c r="O189" t="s">
        <v>790</v>
      </c>
      <c r="Q189">
        <v>0</v>
      </c>
      <c r="R189">
        <v>0</v>
      </c>
      <c r="S189">
        <v>0</v>
      </c>
      <c r="T189" t="s">
        <v>159</v>
      </c>
      <c r="U189" s="3">
        <v>46279</v>
      </c>
      <c r="V189" s="21">
        <v>46279</v>
      </c>
      <c r="AB189" t="s">
        <v>791</v>
      </c>
      <c r="AC189" s="3"/>
      <c r="AE189" s="2"/>
      <c r="AG189" s="34" t="str">
        <f>IFERROR(VLOOKUP(AB189, 할인점점포등록!E:I, 5, 0), AB189)</f>
        <v>6250-0321-8986-6954</v>
      </c>
    </row>
    <row r="190" spans="2:33" x14ac:dyDescent="0.3">
      <c r="B190" t="s">
        <v>158</v>
      </c>
      <c r="C190" t="s">
        <v>1170</v>
      </c>
      <c r="D190">
        <v>1</v>
      </c>
      <c r="E190" t="s">
        <v>1797</v>
      </c>
      <c r="F190" s="20" t="s">
        <v>779</v>
      </c>
      <c r="G190" t="s">
        <v>160</v>
      </c>
      <c r="H190" t="s">
        <v>1171</v>
      </c>
      <c r="I190" s="2">
        <v>2000000</v>
      </c>
      <c r="J190" s="2">
        <v>0</v>
      </c>
      <c r="L190">
        <v>0</v>
      </c>
      <c r="M190">
        <v>0</v>
      </c>
      <c r="N190">
        <v>0</v>
      </c>
      <c r="O190" t="s">
        <v>790</v>
      </c>
      <c r="Q190">
        <v>0</v>
      </c>
      <c r="R190">
        <v>0</v>
      </c>
      <c r="S190">
        <v>0</v>
      </c>
      <c r="T190" t="s">
        <v>159</v>
      </c>
      <c r="U190" s="3">
        <v>46279</v>
      </c>
      <c r="V190" s="21">
        <v>46279</v>
      </c>
      <c r="W190" t="s">
        <v>212</v>
      </c>
      <c r="AC190" s="2"/>
      <c r="AG190" s="34">
        <f>IFERROR(VLOOKUP(AB190, 할인점점포등록!E:I, 5, 0), AB190)</f>
        <v>0</v>
      </c>
    </row>
    <row r="191" spans="2:33" x14ac:dyDescent="0.3">
      <c r="B191" t="s">
        <v>158</v>
      </c>
      <c r="C191" t="s">
        <v>1170</v>
      </c>
      <c r="D191">
        <v>2</v>
      </c>
      <c r="E191" t="s">
        <v>1797</v>
      </c>
      <c r="F191" s="20" t="s">
        <v>780</v>
      </c>
      <c r="H191" t="s">
        <v>1171</v>
      </c>
      <c r="I191" s="2">
        <v>0</v>
      </c>
      <c r="J191" s="2">
        <v>2000000</v>
      </c>
      <c r="L191">
        <v>0</v>
      </c>
      <c r="M191">
        <v>0</v>
      </c>
      <c r="N191">
        <v>0</v>
      </c>
      <c r="O191" t="s">
        <v>790</v>
      </c>
      <c r="Q191">
        <v>0</v>
      </c>
      <c r="R191">
        <v>0</v>
      </c>
      <c r="S191">
        <v>0</v>
      </c>
      <c r="T191" t="s">
        <v>159</v>
      </c>
      <c r="U191" s="3">
        <v>46279</v>
      </c>
      <c r="V191" s="21">
        <v>46279</v>
      </c>
      <c r="AB191" t="s">
        <v>791</v>
      </c>
      <c r="AC191" s="2"/>
      <c r="AE191" s="2"/>
      <c r="AG191" s="34" t="str">
        <f>IFERROR(VLOOKUP(AB191, 할인점점포등록!E:I, 5, 0), AB191)</f>
        <v>6250-0321-8986-6954</v>
      </c>
    </row>
    <row r="192" spans="2:33" x14ac:dyDescent="0.3">
      <c r="B192" t="s">
        <v>158</v>
      </c>
      <c r="C192" t="s">
        <v>1170</v>
      </c>
      <c r="D192">
        <v>3</v>
      </c>
      <c r="E192" t="s">
        <v>1797</v>
      </c>
      <c r="F192" s="20" t="s">
        <v>779</v>
      </c>
      <c r="G192" t="s">
        <v>160</v>
      </c>
      <c r="H192" t="s">
        <v>1171</v>
      </c>
      <c r="I192" s="2">
        <v>259790</v>
      </c>
      <c r="J192" s="2">
        <v>0</v>
      </c>
      <c r="L192">
        <v>0</v>
      </c>
      <c r="M192">
        <v>0</v>
      </c>
      <c r="N192">
        <v>0</v>
      </c>
      <c r="O192" t="s">
        <v>790</v>
      </c>
      <c r="Q192">
        <v>0</v>
      </c>
      <c r="R192">
        <v>0</v>
      </c>
      <c r="S192">
        <v>0</v>
      </c>
      <c r="T192" t="s">
        <v>159</v>
      </c>
      <c r="U192" s="3">
        <v>46279</v>
      </c>
      <c r="V192" s="21">
        <v>46279</v>
      </c>
      <c r="W192" t="s">
        <v>212</v>
      </c>
      <c r="AG192" s="34">
        <f>IFERROR(VLOOKUP(AB192, 할인점점포등록!E:I, 5, 0), AB192)</f>
        <v>0</v>
      </c>
    </row>
    <row r="193" spans="2:33" x14ac:dyDescent="0.3">
      <c r="B193" t="s">
        <v>158</v>
      </c>
      <c r="C193" t="s">
        <v>1170</v>
      </c>
      <c r="D193">
        <v>4</v>
      </c>
      <c r="E193" t="s">
        <v>1797</v>
      </c>
      <c r="F193" s="20" t="s">
        <v>780</v>
      </c>
      <c r="H193" t="s">
        <v>1171</v>
      </c>
      <c r="I193" s="2">
        <v>0</v>
      </c>
      <c r="J193" s="2">
        <v>259790</v>
      </c>
      <c r="L193">
        <v>0</v>
      </c>
      <c r="M193">
        <v>0</v>
      </c>
      <c r="N193">
        <v>0</v>
      </c>
      <c r="O193" t="s">
        <v>790</v>
      </c>
      <c r="Q193">
        <v>0</v>
      </c>
      <c r="R193">
        <v>0</v>
      </c>
      <c r="S193">
        <v>0</v>
      </c>
      <c r="T193" t="s">
        <v>159</v>
      </c>
      <c r="U193" s="3">
        <v>46279</v>
      </c>
      <c r="V193" s="21">
        <v>46279</v>
      </c>
      <c r="AB193" t="s">
        <v>791</v>
      </c>
      <c r="AG193" s="34" t="str">
        <f>IFERROR(VLOOKUP(AB193, 할인점점포등록!E:I, 5, 0), AB193)</f>
        <v>6250-0321-8986-6954</v>
      </c>
    </row>
    <row r="194" spans="2:33" x14ac:dyDescent="0.3">
      <c r="B194" t="s">
        <v>157</v>
      </c>
      <c r="C194" t="s">
        <v>1172</v>
      </c>
      <c r="D194">
        <v>1</v>
      </c>
      <c r="E194" t="s">
        <v>1173</v>
      </c>
      <c r="F194" s="20" t="s">
        <v>38</v>
      </c>
      <c r="H194" t="s">
        <v>1174</v>
      </c>
      <c r="I194" s="2">
        <v>17633700</v>
      </c>
      <c r="J194" s="2">
        <v>0</v>
      </c>
      <c r="L194">
        <v>0</v>
      </c>
      <c r="M194">
        <v>0</v>
      </c>
      <c r="N194">
        <v>0</v>
      </c>
      <c r="O194" t="s">
        <v>796</v>
      </c>
      <c r="Q194">
        <v>0</v>
      </c>
      <c r="R194">
        <v>0</v>
      </c>
      <c r="S194">
        <v>0</v>
      </c>
      <c r="T194" t="s">
        <v>154</v>
      </c>
      <c r="U194" s="3">
        <v>46279</v>
      </c>
      <c r="V194" s="21">
        <v>46279</v>
      </c>
      <c r="AB194" t="s">
        <v>48</v>
      </c>
      <c r="AC194" s="2"/>
      <c r="AG194" s="34" t="str">
        <f>IFERROR(VLOOKUP(AB194, 할인점점포등록!E:I, 5, 0), AB194)</f>
        <v>입금통보</v>
      </c>
    </row>
    <row r="195" spans="2:33" x14ac:dyDescent="0.3">
      <c r="B195" t="s">
        <v>157</v>
      </c>
      <c r="C195" t="s">
        <v>1172</v>
      </c>
      <c r="D195">
        <v>2</v>
      </c>
      <c r="E195" t="s">
        <v>1173</v>
      </c>
      <c r="F195" s="20" t="s">
        <v>14</v>
      </c>
      <c r="H195" t="s">
        <v>1175</v>
      </c>
      <c r="I195" s="2">
        <v>0</v>
      </c>
      <c r="J195" s="2">
        <v>17633700</v>
      </c>
      <c r="L195">
        <v>0</v>
      </c>
      <c r="M195">
        <v>0</v>
      </c>
      <c r="N195">
        <v>0</v>
      </c>
      <c r="O195" t="s">
        <v>796</v>
      </c>
      <c r="Q195">
        <v>0</v>
      </c>
      <c r="R195">
        <v>0</v>
      </c>
      <c r="S195">
        <v>0</v>
      </c>
      <c r="T195" t="s">
        <v>154</v>
      </c>
      <c r="U195" s="3">
        <v>46279</v>
      </c>
      <c r="V195" s="21">
        <v>46279</v>
      </c>
      <c r="W195" t="s">
        <v>212</v>
      </c>
      <c r="Y195">
        <v>1368600583</v>
      </c>
      <c r="AB195" t="s">
        <v>550</v>
      </c>
      <c r="AC195" s="2"/>
      <c r="AG195" s="34" t="str">
        <f>IFERROR(VLOOKUP(AB195, 할인점점포등록!E:I, 5, 0), AB195)</f>
        <v>제일팜</v>
      </c>
    </row>
    <row r="196" spans="2:33" x14ac:dyDescent="0.3">
      <c r="B196" t="s">
        <v>158</v>
      </c>
      <c r="C196" t="s">
        <v>1176</v>
      </c>
      <c r="D196">
        <v>1</v>
      </c>
      <c r="E196" t="s">
        <v>1798</v>
      </c>
      <c r="F196" s="20" t="s">
        <v>779</v>
      </c>
      <c r="G196" t="s">
        <v>160</v>
      </c>
      <c r="H196" t="s">
        <v>815</v>
      </c>
      <c r="I196" s="2">
        <v>8200</v>
      </c>
      <c r="J196" s="2">
        <v>0</v>
      </c>
      <c r="L196">
        <v>0</v>
      </c>
      <c r="M196">
        <v>0</v>
      </c>
      <c r="N196">
        <v>0</v>
      </c>
      <c r="O196" t="s">
        <v>790</v>
      </c>
      <c r="Q196">
        <v>0</v>
      </c>
      <c r="R196">
        <v>0</v>
      </c>
      <c r="S196">
        <v>0</v>
      </c>
      <c r="T196" t="s">
        <v>159</v>
      </c>
      <c r="U196" s="3">
        <v>46280</v>
      </c>
      <c r="V196" s="21">
        <v>46280</v>
      </c>
      <c r="W196" t="s">
        <v>212</v>
      </c>
      <c r="AG196" s="34">
        <f>IFERROR(VLOOKUP(AB196, 할인점점포등록!E:I, 5, 0), AB196)</f>
        <v>0</v>
      </c>
    </row>
    <row r="197" spans="2:33" x14ac:dyDescent="0.3">
      <c r="B197" t="s">
        <v>158</v>
      </c>
      <c r="C197" t="s">
        <v>1176</v>
      </c>
      <c r="D197">
        <v>2</v>
      </c>
      <c r="E197" t="s">
        <v>1798</v>
      </c>
      <c r="F197" s="20" t="s">
        <v>780</v>
      </c>
      <c r="H197" t="s">
        <v>815</v>
      </c>
      <c r="I197" s="2">
        <v>0</v>
      </c>
      <c r="J197" s="2">
        <v>8200</v>
      </c>
      <c r="L197">
        <v>0</v>
      </c>
      <c r="M197">
        <v>0</v>
      </c>
      <c r="N197">
        <v>0</v>
      </c>
      <c r="O197" t="s">
        <v>790</v>
      </c>
      <c r="Q197">
        <v>0</v>
      </c>
      <c r="R197">
        <v>0</v>
      </c>
      <c r="S197">
        <v>0</v>
      </c>
      <c r="T197" t="s">
        <v>159</v>
      </c>
      <c r="U197" s="3">
        <v>46280</v>
      </c>
      <c r="V197" s="21">
        <v>46280</v>
      </c>
      <c r="AB197" t="s">
        <v>791</v>
      </c>
      <c r="AC197" s="2"/>
      <c r="AG197" s="34" t="str">
        <f>IFERROR(VLOOKUP(AB197, 할인점점포등록!E:I, 5, 0), AB197)</f>
        <v>6250-0321-8986-6954</v>
      </c>
    </row>
    <row r="198" spans="2:33" x14ac:dyDescent="0.3">
      <c r="B198" t="s">
        <v>158</v>
      </c>
      <c r="C198" t="s">
        <v>1176</v>
      </c>
      <c r="D198">
        <v>3</v>
      </c>
      <c r="E198" t="s">
        <v>1798</v>
      </c>
      <c r="F198" s="20" t="s">
        <v>792</v>
      </c>
      <c r="G198" t="s">
        <v>160</v>
      </c>
      <c r="H198" t="s">
        <v>785</v>
      </c>
      <c r="I198" s="2">
        <v>7500</v>
      </c>
      <c r="J198" s="2">
        <v>0</v>
      </c>
      <c r="L198">
        <v>0</v>
      </c>
      <c r="M198">
        <v>0</v>
      </c>
      <c r="N198">
        <v>0</v>
      </c>
      <c r="O198" t="s">
        <v>790</v>
      </c>
      <c r="Q198">
        <v>0</v>
      </c>
      <c r="R198">
        <v>0</v>
      </c>
      <c r="S198">
        <v>0</v>
      </c>
      <c r="T198" t="s">
        <v>159</v>
      </c>
      <c r="U198" s="3">
        <v>46280</v>
      </c>
      <c r="V198" s="21">
        <v>46280</v>
      </c>
      <c r="W198" t="s">
        <v>212</v>
      </c>
      <c r="AB198" t="s">
        <v>785</v>
      </c>
      <c r="AC198" s="2" t="s">
        <v>794</v>
      </c>
      <c r="AG198" s="34" t="str">
        <f>IFERROR(VLOOKUP(AB198, 할인점점포등록!E:I, 5, 0), AB198)</f>
        <v>주차비</v>
      </c>
    </row>
    <row r="199" spans="2:33" x14ac:dyDescent="0.3">
      <c r="B199" t="s">
        <v>158</v>
      </c>
      <c r="C199" t="s">
        <v>1176</v>
      </c>
      <c r="D199">
        <v>4</v>
      </c>
      <c r="E199" t="s">
        <v>1798</v>
      </c>
      <c r="F199" s="20" t="s">
        <v>780</v>
      </c>
      <c r="H199" t="s">
        <v>785</v>
      </c>
      <c r="I199" s="2">
        <v>0</v>
      </c>
      <c r="J199" s="2">
        <v>7500</v>
      </c>
      <c r="L199">
        <v>0</v>
      </c>
      <c r="M199">
        <v>0</v>
      </c>
      <c r="N199">
        <v>0</v>
      </c>
      <c r="O199" t="s">
        <v>790</v>
      </c>
      <c r="Q199">
        <v>0</v>
      </c>
      <c r="R199">
        <v>0</v>
      </c>
      <c r="S199">
        <v>0</v>
      </c>
      <c r="T199" t="s">
        <v>159</v>
      </c>
      <c r="U199" s="3">
        <v>46280</v>
      </c>
      <c r="V199" s="21">
        <v>46280</v>
      </c>
      <c r="AB199" t="s">
        <v>791</v>
      </c>
      <c r="AC199" s="3"/>
      <c r="AE199" s="2"/>
      <c r="AG199" s="34" t="str">
        <f>IFERROR(VLOOKUP(AB199, 할인점점포등록!E:I, 5, 0), AB199)</f>
        <v>6250-0321-8986-6954</v>
      </c>
    </row>
    <row r="200" spans="2:33" x14ac:dyDescent="0.3">
      <c r="B200" t="s">
        <v>157</v>
      </c>
      <c r="C200" t="s">
        <v>1177</v>
      </c>
      <c r="D200">
        <v>1</v>
      </c>
      <c r="E200" t="s">
        <v>1178</v>
      </c>
      <c r="F200" s="20" t="s">
        <v>38</v>
      </c>
      <c r="H200" t="s">
        <v>1179</v>
      </c>
      <c r="I200" s="2">
        <v>8399998</v>
      </c>
      <c r="J200" s="2">
        <v>0</v>
      </c>
      <c r="L200">
        <v>0</v>
      </c>
      <c r="M200">
        <v>0</v>
      </c>
      <c r="N200">
        <v>0</v>
      </c>
      <c r="O200" t="s">
        <v>796</v>
      </c>
      <c r="Q200">
        <v>0</v>
      </c>
      <c r="R200">
        <v>0</v>
      </c>
      <c r="S200">
        <v>0</v>
      </c>
      <c r="T200" t="s">
        <v>154</v>
      </c>
      <c r="U200" s="3">
        <v>46280</v>
      </c>
      <c r="V200" s="21">
        <v>46280</v>
      </c>
      <c r="AB200" t="s">
        <v>48</v>
      </c>
      <c r="AC200" s="2"/>
      <c r="AG200" s="34" t="str">
        <f>IFERROR(VLOOKUP(AB200, 할인점점포등록!E:I, 5, 0), AB200)</f>
        <v>입금통보</v>
      </c>
    </row>
    <row r="201" spans="2:33" x14ac:dyDescent="0.3">
      <c r="B201" t="s">
        <v>157</v>
      </c>
      <c r="C201" t="s">
        <v>1177</v>
      </c>
      <c r="D201">
        <v>2</v>
      </c>
      <c r="E201" t="s">
        <v>1178</v>
      </c>
      <c r="F201" s="20" t="s">
        <v>38</v>
      </c>
      <c r="H201" t="s">
        <v>1180</v>
      </c>
      <c r="I201" s="2">
        <v>1147738</v>
      </c>
      <c r="J201" s="2">
        <v>0</v>
      </c>
      <c r="L201">
        <v>0</v>
      </c>
      <c r="M201">
        <v>0</v>
      </c>
      <c r="N201">
        <v>0</v>
      </c>
      <c r="O201" t="s">
        <v>796</v>
      </c>
      <c r="Q201">
        <v>0</v>
      </c>
      <c r="R201">
        <v>0</v>
      </c>
      <c r="S201">
        <v>0</v>
      </c>
      <c r="T201" t="s">
        <v>154</v>
      </c>
      <c r="U201" s="3">
        <v>46280</v>
      </c>
      <c r="V201" s="21">
        <v>46280</v>
      </c>
      <c r="AB201" t="s">
        <v>48</v>
      </c>
      <c r="AG201" s="34" t="str">
        <f>IFERROR(VLOOKUP(AB201, 할인점점포등록!E:I, 5, 0), AB201)</f>
        <v>입금통보</v>
      </c>
    </row>
    <row r="202" spans="2:33" x14ac:dyDescent="0.3">
      <c r="B202" t="s">
        <v>157</v>
      </c>
      <c r="C202" t="s">
        <v>1177</v>
      </c>
      <c r="D202">
        <v>3</v>
      </c>
      <c r="E202" t="s">
        <v>1178</v>
      </c>
      <c r="F202" s="20" t="s">
        <v>14</v>
      </c>
      <c r="H202" t="s">
        <v>1181</v>
      </c>
      <c r="I202" s="2">
        <v>0</v>
      </c>
      <c r="J202" s="2">
        <v>8399998</v>
      </c>
      <c r="L202">
        <v>0</v>
      </c>
      <c r="M202">
        <v>0</v>
      </c>
      <c r="N202">
        <v>0</v>
      </c>
      <c r="O202" t="s">
        <v>796</v>
      </c>
      <c r="Q202">
        <v>0</v>
      </c>
      <c r="R202">
        <v>0</v>
      </c>
      <c r="S202">
        <v>0</v>
      </c>
      <c r="T202" t="s">
        <v>154</v>
      </c>
      <c r="U202" s="3">
        <v>46280</v>
      </c>
      <c r="V202" s="21">
        <v>46280</v>
      </c>
      <c r="W202" t="s">
        <v>212</v>
      </c>
      <c r="Y202">
        <v>5178601893</v>
      </c>
      <c r="AB202" t="s">
        <v>701</v>
      </c>
      <c r="AC202" s="3"/>
      <c r="AE202" s="2"/>
      <c r="AG202" s="34" t="str">
        <f>IFERROR(VLOOKUP(AB202, 할인점점포등록!E:I, 5, 0), AB202)</f>
        <v>초이스메디케어</v>
      </c>
    </row>
    <row r="203" spans="2:33" x14ac:dyDescent="0.3">
      <c r="B203" t="s">
        <v>157</v>
      </c>
      <c r="C203" t="s">
        <v>1177</v>
      </c>
      <c r="D203">
        <v>4</v>
      </c>
      <c r="E203" t="s">
        <v>1178</v>
      </c>
      <c r="F203" s="20" t="s">
        <v>14</v>
      </c>
      <c r="H203" t="s">
        <v>1182</v>
      </c>
      <c r="I203" s="2">
        <v>0</v>
      </c>
      <c r="J203" s="2">
        <v>1147738</v>
      </c>
      <c r="L203">
        <v>0</v>
      </c>
      <c r="M203">
        <v>0</v>
      </c>
      <c r="N203">
        <v>0</v>
      </c>
      <c r="O203" t="s">
        <v>796</v>
      </c>
      <c r="Q203">
        <v>0</v>
      </c>
      <c r="R203">
        <v>0</v>
      </c>
      <c r="S203">
        <v>0</v>
      </c>
      <c r="T203" t="s">
        <v>154</v>
      </c>
      <c r="U203" s="3">
        <v>46280</v>
      </c>
      <c r="V203" s="21">
        <v>46280</v>
      </c>
      <c r="W203" t="s">
        <v>212</v>
      </c>
      <c r="Y203">
        <v>2268154067</v>
      </c>
      <c r="AB203" t="s">
        <v>598</v>
      </c>
      <c r="AC203" s="2"/>
      <c r="AG203" s="34" t="str">
        <f>IFERROR(VLOOKUP(AB203, 할인점점포등록!E:I, 5, 0), AB203)</f>
        <v>라온피에스</v>
      </c>
    </row>
    <row r="204" spans="2:33" x14ac:dyDescent="0.3">
      <c r="B204" t="s">
        <v>158</v>
      </c>
      <c r="C204" t="s">
        <v>1183</v>
      </c>
      <c r="D204">
        <v>1</v>
      </c>
      <c r="E204" t="s">
        <v>1799</v>
      </c>
      <c r="F204" s="20" t="s">
        <v>783</v>
      </c>
      <c r="G204" t="s">
        <v>160</v>
      </c>
      <c r="H204" t="s">
        <v>806</v>
      </c>
      <c r="I204" s="2">
        <v>100000</v>
      </c>
      <c r="J204" s="2">
        <v>0</v>
      </c>
      <c r="L204">
        <v>0</v>
      </c>
      <c r="M204">
        <v>0</v>
      </c>
      <c r="N204">
        <v>0</v>
      </c>
      <c r="O204" t="s">
        <v>618</v>
      </c>
      <c r="Q204">
        <v>0</v>
      </c>
      <c r="R204">
        <v>0</v>
      </c>
      <c r="S204">
        <v>0</v>
      </c>
      <c r="T204" t="s">
        <v>159</v>
      </c>
      <c r="U204" s="3">
        <v>46280</v>
      </c>
      <c r="V204" s="21">
        <v>46280</v>
      </c>
      <c r="W204" t="s">
        <v>212</v>
      </c>
      <c r="AC204" s="3"/>
      <c r="AE204" s="2"/>
      <c r="AG204" s="34">
        <f>IFERROR(VLOOKUP(AB204, 할인점점포등록!E:I, 5, 0), AB204)</f>
        <v>0</v>
      </c>
    </row>
    <row r="205" spans="2:33" x14ac:dyDescent="0.3">
      <c r="B205" t="s">
        <v>158</v>
      </c>
      <c r="C205" t="s">
        <v>1183</v>
      </c>
      <c r="D205">
        <v>2</v>
      </c>
      <c r="E205" t="s">
        <v>1799</v>
      </c>
      <c r="F205" s="20" t="s">
        <v>780</v>
      </c>
      <c r="H205" t="s">
        <v>806</v>
      </c>
      <c r="I205" s="2">
        <v>0</v>
      </c>
      <c r="J205" s="2">
        <v>100000</v>
      </c>
      <c r="L205">
        <v>0</v>
      </c>
      <c r="M205">
        <v>0</v>
      </c>
      <c r="N205">
        <v>0</v>
      </c>
      <c r="O205" t="s">
        <v>618</v>
      </c>
      <c r="Q205">
        <v>0</v>
      </c>
      <c r="R205">
        <v>0</v>
      </c>
      <c r="S205">
        <v>0</v>
      </c>
      <c r="T205" t="s">
        <v>159</v>
      </c>
      <c r="U205" s="3">
        <v>46280</v>
      </c>
      <c r="V205" s="21">
        <v>46280</v>
      </c>
      <c r="AB205" t="s">
        <v>798</v>
      </c>
      <c r="AG205" s="34" t="str">
        <f>IFERROR(VLOOKUP(AB205, 할인점점포등록!E:I, 5, 0), AB205)</f>
        <v>6250-0309-0782-9981</v>
      </c>
    </row>
    <row r="206" spans="2:33" x14ac:dyDescent="0.3">
      <c r="B206" t="s">
        <v>158</v>
      </c>
      <c r="C206" t="s">
        <v>1183</v>
      </c>
      <c r="D206">
        <v>3</v>
      </c>
      <c r="E206" t="s">
        <v>1799</v>
      </c>
      <c r="F206" s="20" t="s">
        <v>779</v>
      </c>
      <c r="G206" t="s">
        <v>160</v>
      </c>
      <c r="H206" t="s">
        <v>779</v>
      </c>
      <c r="I206" s="2">
        <v>28100</v>
      </c>
      <c r="J206" s="2">
        <v>0</v>
      </c>
      <c r="L206">
        <v>0</v>
      </c>
      <c r="M206">
        <v>0</v>
      </c>
      <c r="N206">
        <v>0</v>
      </c>
      <c r="O206" t="s">
        <v>618</v>
      </c>
      <c r="Q206">
        <v>0</v>
      </c>
      <c r="R206">
        <v>0</v>
      </c>
      <c r="S206">
        <v>0</v>
      </c>
      <c r="T206" t="s">
        <v>159</v>
      </c>
      <c r="U206" s="3">
        <v>46280</v>
      </c>
      <c r="V206" s="21">
        <v>46280</v>
      </c>
      <c r="W206" t="s">
        <v>212</v>
      </c>
      <c r="AC206" s="2"/>
      <c r="AG206" s="34">
        <f>IFERROR(VLOOKUP(AB206, 할인점점포등록!E:I, 5, 0), AB206)</f>
        <v>0</v>
      </c>
    </row>
    <row r="207" spans="2:33" x14ac:dyDescent="0.3">
      <c r="B207" t="s">
        <v>158</v>
      </c>
      <c r="C207" t="s">
        <v>1183</v>
      </c>
      <c r="D207">
        <v>4</v>
      </c>
      <c r="E207" t="s">
        <v>1799</v>
      </c>
      <c r="F207" s="20" t="s">
        <v>780</v>
      </c>
      <c r="H207" t="s">
        <v>779</v>
      </c>
      <c r="I207" s="2">
        <v>0</v>
      </c>
      <c r="J207" s="2">
        <v>28100</v>
      </c>
      <c r="L207">
        <v>0</v>
      </c>
      <c r="M207">
        <v>0</v>
      </c>
      <c r="N207">
        <v>0</v>
      </c>
      <c r="O207" t="s">
        <v>618</v>
      </c>
      <c r="Q207">
        <v>0</v>
      </c>
      <c r="R207">
        <v>0</v>
      </c>
      <c r="S207">
        <v>0</v>
      </c>
      <c r="T207" t="s">
        <v>159</v>
      </c>
      <c r="U207" s="3">
        <v>46280</v>
      </c>
      <c r="V207" s="21">
        <v>46280</v>
      </c>
      <c r="AB207" t="s">
        <v>798</v>
      </c>
      <c r="AC207" s="3"/>
      <c r="AE207" s="2"/>
      <c r="AG207" s="34" t="str">
        <f>IFERROR(VLOOKUP(AB207, 할인점점포등록!E:I, 5, 0), AB207)</f>
        <v>6250-0309-0782-9981</v>
      </c>
    </row>
    <row r="208" spans="2:33" x14ac:dyDescent="0.3">
      <c r="B208" t="s">
        <v>158</v>
      </c>
      <c r="C208" t="s">
        <v>1184</v>
      </c>
      <c r="D208">
        <v>1</v>
      </c>
      <c r="E208" t="s">
        <v>1800</v>
      </c>
      <c r="F208" s="20" t="s">
        <v>783</v>
      </c>
      <c r="G208" t="s">
        <v>160</v>
      </c>
      <c r="H208" t="s">
        <v>799</v>
      </c>
      <c r="I208" s="2">
        <v>70000</v>
      </c>
      <c r="J208" s="2">
        <v>0</v>
      </c>
      <c r="L208">
        <v>0</v>
      </c>
      <c r="M208">
        <v>0</v>
      </c>
      <c r="N208">
        <v>0</v>
      </c>
      <c r="O208" t="s">
        <v>618</v>
      </c>
      <c r="Q208">
        <v>0</v>
      </c>
      <c r="R208">
        <v>0</v>
      </c>
      <c r="S208">
        <v>0</v>
      </c>
      <c r="T208" t="s">
        <v>159</v>
      </c>
      <c r="U208" s="3">
        <v>46280</v>
      </c>
      <c r="V208" s="21">
        <v>46280</v>
      </c>
      <c r="W208" t="s">
        <v>212</v>
      </c>
      <c r="AG208" s="34">
        <f>IFERROR(VLOOKUP(AB208, 할인점점포등록!E:I, 5, 0), AB208)</f>
        <v>0</v>
      </c>
    </row>
    <row r="209" spans="2:33" x14ac:dyDescent="0.3">
      <c r="B209" t="s">
        <v>158</v>
      </c>
      <c r="C209" t="s">
        <v>1184</v>
      </c>
      <c r="D209">
        <v>2</v>
      </c>
      <c r="E209" t="s">
        <v>1800</v>
      </c>
      <c r="F209" s="20" t="s">
        <v>780</v>
      </c>
      <c r="H209" t="s">
        <v>799</v>
      </c>
      <c r="I209" s="2">
        <v>0</v>
      </c>
      <c r="J209" s="2">
        <v>70000</v>
      </c>
      <c r="L209">
        <v>0</v>
      </c>
      <c r="M209">
        <v>0</v>
      </c>
      <c r="N209">
        <v>0</v>
      </c>
      <c r="O209" t="s">
        <v>618</v>
      </c>
      <c r="Q209">
        <v>0</v>
      </c>
      <c r="R209">
        <v>0</v>
      </c>
      <c r="S209">
        <v>0</v>
      </c>
      <c r="T209" t="s">
        <v>159</v>
      </c>
      <c r="U209" s="3">
        <v>46280</v>
      </c>
      <c r="V209" s="21">
        <v>46280</v>
      </c>
      <c r="AB209" t="s">
        <v>798</v>
      </c>
      <c r="AG209" s="34" t="str">
        <f>IFERROR(VLOOKUP(AB209, 할인점점포등록!E:I, 5, 0), AB209)</f>
        <v>6250-0309-0782-9981</v>
      </c>
    </row>
    <row r="210" spans="2:33" x14ac:dyDescent="0.3">
      <c r="B210" t="s">
        <v>158</v>
      </c>
      <c r="C210" t="s">
        <v>1185</v>
      </c>
      <c r="D210">
        <v>1</v>
      </c>
      <c r="E210" t="s">
        <v>1801</v>
      </c>
      <c r="F210" s="20" t="s">
        <v>792</v>
      </c>
      <c r="G210" t="s">
        <v>160</v>
      </c>
      <c r="H210" t="s">
        <v>793</v>
      </c>
      <c r="I210" s="2">
        <v>81000</v>
      </c>
      <c r="J210" s="2">
        <v>0</v>
      </c>
      <c r="L210">
        <v>0</v>
      </c>
      <c r="M210">
        <v>0</v>
      </c>
      <c r="N210">
        <v>0</v>
      </c>
      <c r="O210" t="s">
        <v>790</v>
      </c>
      <c r="Q210">
        <v>0</v>
      </c>
      <c r="R210">
        <v>0</v>
      </c>
      <c r="S210">
        <v>0</v>
      </c>
      <c r="T210" t="s">
        <v>159</v>
      </c>
      <c r="U210" s="3">
        <v>46281</v>
      </c>
      <c r="V210" s="21">
        <v>46281</v>
      </c>
      <c r="W210" t="s">
        <v>212</v>
      </c>
      <c r="AB210" t="s">
        <v>793</v>
      </c>
      <c r="AC210" t="s">
        <v>794</v>
      </c>
      <c r="AG210" s="34" t="str">
        <f>IFERROR(VLOOKUP(AB210, 할인점점포등록!E:I, 5, 0), AB210)</f>
        <v>유류비</v>
      </c>
    </row>
    <row r="211" spans="2:33" x14ac:dyDescent="0.3">
      <c r="B211" t="s">
        <v>158</v>
      </c>
      <c r="C211" t="s">
        <v>1185</v>
      </c>
      <c r="D211">
        <v>2</v>
      </c>
      <c r="E211" t="s">
        <v>1801</v>
      </c>
      <c r="F211" s="20" t="s">
        <v>780</v>
      </c>
      <c r="H211" t="s">
        <v>793</v>
      </c>
      <c r="I211" s="2">
        <v>0</v>
      </c>
      <c r="J211" s="2">
        <v>81000</v>
      </c>
      <c r="L211">
        <v>0</v>
      </c>
      <c r="M211">
        <v>0</v>
      </c>
      <c r="N211">
        <v>0</v>
      </c>
      <c r="O211" t="s">
        <v>790</v>
      </c>
      <c r="Q211">
        <v>0</v>
      </c>
      <c r="R211">
        <v>0</v>
      </c>
      <c r="S211">
        <v>0</v>
      </c>
      <c r="T211" t="s">
        <v>159</v>
      </c>
      <c r="U211" s="3">
        <v>46281</v>
      </c>
      <c r="V211" s="21">
        <v>46281</v>
      </c>
      <c r="AB211" t="s">
        <v>791</v>
      </c>
      <c r="AG211" s="34" t="str">
        <f>IFERROR(VLOOKUP(AB211, 할인점점포등록!E:I, 5, 0), AB211)</f>
        <v>6250-0321-8986-6954</v>
      </c>
    </row>
    <row r="212" spans="2:33" x14ac:dyDescent="0.3">
      <c r="B212" t="s">
        <v>158</v>
      </c>
      <c r="C212" t="s">
        <v>1185</v>
      </c>
      <c r="D212">
        <v>3</v>
      </c>
      <c r="E212" t="s">
        <v>1801</v>
      </c>
      <c r="F212" s="20" t="s">
        <v>779</v>
      </c>
      <c r="G212" t="s">
        <v>160</v>
      </c>
      <c r="H212" t="s">
        <v>1186</v>
      </c>
      <c r="I212" s="2">
        <v>9500</v>
      </c>
      <c r="J212" s="2">
        <v>0</v>
      </c>
      <c r="L212">
        <v>0</v>
      </c>
      <c r="M212">
        <v>0</v>
      </c>
      <c r="N212">
        <v>0</v>
      </c>
      <c r="O212" t="s">
        <v>790</v>
      </c>
      <c r="Q212">
        <v>0</v>
      </c>
      <c r="R212">
        <v>0</v>
      </c>
      <c r="S212">
        <v>0</v>
      </c>
      <c r="T212" t="s">
        <v>159</v>
      </c>
      <c r="U212" s="3">
        <v>46281</v>
      </c>
      <c r="V212" s="21">
        <v>46281</v>
      </c>
      <c r="W212" t="s">
        <v>212</v>
      </c>
      <c r="AG212" s="34">
        <f>IFERROR(VLOOKUP(AB212, 할인점점포등록!E:I, 5, 0), AB212)</f>
        <v>0</v>
      </c>
    </row>
    <row r="213" spans="2:33" x14ac:dyDescent="0.3">
      <c r="B213" t="s">
        <v>158</v>
      </c>
      <c r="C213" t="s">
        <v>1185</v>
      </c>
      <c r="D213">
        <v>4</v>
      </c>
      <c r="E213" t="s">
        <v>1801</v>
      </c>
      <c r="F213" s="20" t="s">
        <v>780</v>
      </c>
      <c r="H213" t="s">
        <v>1186</v>
      </c>
      <c r="I213" s="2">
        <v>0</v>
      </c>
      <c r="J213" s="2">
        <v>9500</v>
      </c>
      <c r="L213">
        <v>0</v>
      </c>
      <c r="M213">
        <v>0</v>
      </c>
      <c r="N213">
        <v>0</v>
      </c>
      <c r="O213" t="s">
        <v>790</v>
      </c>
      <c r="Q213">
        <v>0</v>
      </c>
      <c r="R213">
        <v>0</v>
      </c>
      <c r="S213">
        <v>0</v>
      </c>
      <c r="T213" t="s">
        <v>159</v>
      </c>
      <c r="U213" s="3">
        <v>46281</v>
      </c>
      <c r="V213" s="21">
        <v>46281</v>
      </c>
      <c r="AB213" t="s">
        <v>791</v>
      </c>
      <c r="AC213" s="2"/>
      <c r="AE213" s="2"/>
      <c r="AG213" s="34" t="str">
        <f>IFERROR(VLOOKUP(AB213, 할인점점포등록!E:I, 5, 0), AB213)</f>
        <v>6250-0321-8986-6954</v>
      </c>
    </row>
    <row r="214" spans="2:33" x14ac:dyDescent="0.3">
      <c r="B214" t="s">
        <v>158</v>
      </c>
      <c r="C214" t="s">
        <v>1185</v>
      </c>
      <c r="D214">
        <v>5</v>
      </c>
      <c r="E214" t="s">
        <v>1801</v>
      </c>
      <c r="F214" s="20" t="s">
        <v>800</v>
      </c>
      <c r="G214" t="s">
        <v>160</v>
      </c>
      <c r="H214" t="s">
        <v>813</v>
      </c>
      <c r="I214" s="2">
        <v>21820</v>
      </c>
      <c r="J214" s="2">
        <v>0</v>
      </c>
      <c r="L214">
        <v>0</v>
      </c>
      <c r="M214">
        <v>0</v>
      </c>
      <c r="N214">
        <v>0</v>
      </c>
      <c r="O214" t="s">
        <v>790</v>
      </c>
      <c r="Q214">
        <v>0</v>
      </c>
      <c r="R214">
        <v>0</v>
      </c>
      <c r="S214">
        <v>0</v>
      </c>
      <c r="T214" t="s">
        <v>159</v>
      </c>
      <c r="U214" s="3">
        <v>46281</v>
      </c>
      <c r="V214" s="21">
        <v>46281</v>
      </c>
      <c r="W214" t="s">
        <v>212</v>
      </c>
      <c r="AB214" t="s">
        <v>802</v>
      </c>
      <c r="AC214" s="2"/>
      <c r="AG214" s="34" t="str">
        <f>IFERROR(VLOOKUP(AB214, 할인점점포등록!E:I, 5, 0), AB214)</f>
        <v>식대</v>
      </c>
    </row>
    <row r="215" spans="2:33" x14ac:dyDescent="0.3">
      <c r="B215" t="s">
        <v>158</v>
      </c>
      <c r="C215" t="s">
        <v>1185</v>
      </c>
      <c r="D215">
        <v>6</v>
      </c>
      <c r="E215" t="s">
        <v>1801</v>
      </c>
      <c r="F215" s="20" t="s">
        <v>161</v>
      </c>
      <c r="H215" t="s">
        <v>803</v>
      </c>
      <c r="I215" s="2">
        <v>2180</v>
      </c>
      <c r="J215" s="2">
        <v>0</v>
      </c>
      <c r="L215">
        <v>0</v>
      </c>
      <c r="M215">
        <v>0</v>
      </c>
      <c r="N215">
        <v>0</v>
      </c>
      <c r="O215" t="s">
        <v>790</v>
      </c>
      <c r="Q215">
        <v>0</v>
      </c>
      <c r="R215">
        <v>0</v>
      </c>
      <c r="S215">
        <v>0</v>
      </c>
      <c r="T215" t="s">
        <v>159</v>
      </c>
      <c r="U215" s="3">
        <v>46281</v>
      </c>
      <c r="V215" s="21">
        <v>46281</v>
      </c>
      <c r="Y215">
        <v>4794300969</v>
      </c>
      <c r="AB215" t="s">
        <v>1133</v>
      </c>
      <c r="AC215" s="2">
        <v>46281</v>
      </c>
      <c r="AD215" t="s">
        <v>788</v>
      </c>
      <c r="AE215" s="2">
        <v>21820</v>
      </c>
      <c r="AF215" t="s">
        <v>791</v>
      </c>
      <c r="AG215" s="34" t="str">
        <f>IFERROR(VLOOKUP(AB215, 할인점점포등록!E:I, 5, 0), AB215)</f>
        <v>황남국밥 연희본점</v>
      </c>
    </row>
    <row r="216" spans="2:33" x14ac:dyDescent="0.3">
      <c r="B216" t="s">
        <v>158</v>
      </c>
      <c r="C216" t="s">
        <v>1185</v>
      </c>
      <c r="D216">
        <v>7</v>
      </c>
      <c r="E216" t="s">
        <v>1801</v>
      </c>
      <c r="F216" s="20" t="s">
        <v>780</v>
      </c>
      <c r="H216" t="s">
        <v>813</v>
      </c>
      <c r="I216" s="2">
        <v>0</v>
      </c>
      <c r="J216" s="2">
        <v>24000</v>
      </c>
      <c r="L216">
        <v>0</v>
      </c>
      <c r="M216">
        <v>0</v>
      </c>
      <c r="N216">
        <v>0</v>
      </c>
      <c r="O216" t="s">
        <v>790</v>
      </c>
      <c r="Q216">
        <v>0</v>
      </c>
      <c r="R216">
        <v>0</v>
      </c>
      <c r="S216">
        <v>0</v>
      </c>
      <c r="T216" t="s">
        <v>159</v>
      </c>
      <c r="U216" s="3">
        <v>46281</v>
      </c>
      <c r="V216" s="21">
        <v>46281</v>
      </c>
      <c r="AB216" t="s">
        <v>791</v>
      </c>
      <c r="AC216" s="2"/>
      <c r="AG216" s="34" t="str">
        <f>IFERROR(VLOOKUP(AB216, 할인점점포등록!E:I, 5, 0), AB216)</f>
        <v>6250-0321-8986-6954</v>
      </c>
    </row>
    <row r="217" spans="2:33" x14ac:dyDescent="0.3">
      <c r="B217" t="s">
        <v>158</v>
      </c>
      <c r="C217" t="s">
        <v>1185</v>
      </c>
      <c r="D217">
        <v>8</v>
      </c>
      <c r="E217" t="s">
        <v>1801</v>
      </c>
      <c r="F217" s="20" t="s">
        <v>779</v>
      </c>
      <c r="G217" t="s">
        <v>160</v>
      </c>
      <c r="H217" t="s">
        <v>1187</v>
      </c>
      <c r="I217" s="2">
        <v>9900</v>
      </c>
      <c r="J217" s="2">
        <v>0</v>
      </c>
      <c r="L217">
        <v>0</v>
      </c>
      <c r="M217">
        <v>0</v>
      </c>
      <c r="N217">
        <v>0</v>
      </c>
      <c r="O217" t="s">
        <v>790</v>
      </c>
      <c r="Q217">
        <v>0</v>
      </c>
      <c r="R217">
        <v>0</v>
      </c>
      <c r="S217">
        <v>0</v>
      </c>
      <c r="T217" t="s">
        <v>159</v>
      </c>
      <c r="U217" s="3">
        <v>46281</v>
      </c>
      <c r="V217" s="21">
        <v>46281</v>
      </c>
      <c r="W217" t="s">
        <v>212</v>
      </c>
      <c r="AC217" s="2"/>
      <c r="AG217" s="34">
        <f>IFERROR(VLOOKUP(AB217, 할인점점포등록!E:I, 5, 0), AB217)</f>
        <v>0</v>
      </c>
    </row>
    <row r="218" spans="2:33" x14ac:dyDescent="0.3">
      <c r="B218" t="s">
        <v>158</v>
      </c>
      <c r="C218" t="s">
        <v>1185</v>
      </c>
      <c r="D218">
        <v>9</v>
      </c>
      <c r="E218" t="s">
        <v>1801</v>
      </c>
      <c r="F218" s="20" t="s">
        <v>780</v>
      </c>
      <c r="H218" t="s">
        <v>1187</v>
      </c>
      <c r="I218" s="2">
        <v>0</v>
      </c>
      <c r="J218" s="2">
        <v>9900</v>
      </c>
      <c r="L218">
        <v>0</v>
      </c>
      <c r="M218">
        <v>0</v>
      </c>
      <c r="N218">
        <v>0</v>
      </c>
      <c r="O218" t="s">
        <v>790</v>
      </c>
      <c r="Q218">
        <v>0</v>
      </c>
      <c r="R218">
        <v>0</v>
      </c>
      <c r="S218">
        <v>0</v>
      </c>
      <c r="T218" t="s">
        <v>159</v>
      </c>
      <c r="U218" s="3">
        <v>46281</v>
      </c>
      <c r="V218" s="21">
        <v>46281</v>
      </c>
      <c r="AB218" t="s">
        <v>791</v>
      </c>
      <c r="AC218" s="3"/>
      <c r="AE218" s="2"/>
      <c r="AG218" s="34" t="str">
        <f>IFERROR(VLOOKUP(AB218, 할인점점포등록!E:I, 5, 0), AB218)</f>
        <v>6250-0321-8986-6954</v>
      </c>
    </row>
    <row r="219" spans="2:33" x14ac:dyDescent="0.3">
      <c r="B219" t="s">
        <v>158</v>
      </c>
      <c r="C219" t="s">
        <v>1185</v>
      </c>
      <c r="D219">
        <v>10</v>
      </c>
      <c r="E219" t="s">
        <v>1801</v>
      </c>
      <c r="F219" s="20" t="s">
        <v>792</v>
      </c>
      <c r="G219" t="s">
        <v>160</v>
      </c>
      <c r="H219" t="s">
        <v>785</v>
      </c>
      <c r="I219" s="2">
        <v>700</v>
      </c>
      <c r="J219" s="2">
        <v>0</v>
      </c>
      <c r="L219">
        <v>0</v>
      </c>
      <c r="M219">
        <v>0</v>
      </c>
      <c r="N219">
        <v>0</v>
      </c>
      <c r="O219" t="s">
        <v>790</v>
      </c>
      <c r="Q219">
        <v>0</v>
      </c>
      <c r="R219">
        <v>0</v>
      </c>
      <c r="S219">
        <v>0</v>
      </c>
      <c r="T219" t="s">
        <v>159</v>
      </c>
      <c r="U219" s="3">
        <v>46281</v>
      </c>
      <c r="V219" s="21">
        <v>46281</v>
      </c>
      <c r="W219" t="s">
        <v>212</v>
      </c>
      <c r="AB219" t="s">
        <v>785</v>
      </c>
      <c r="AC219" s="2" t="s">
        <v>794</v>
      </c>
      <c r="AG219" s="34" t="str">
        <f>IFERROR(VLOOKUP(AB219, 할인점점포등록!E:I, 5, 0), AB219)</f>
        <v>주차비</v>
      </c>
    </row>
    <row r="220" spans="2:33" x14ac:dyDescent="0.3">
      <c r="B220" t="s">
        <v>158</v>
      </c>
      <c r="C220" t="s">
        <v>1185</v>
      </c>
      <c r="D220">
        <v>11</v>
      </c>
      <c r="E220" t="s">
        <v>1801</v>
      </c>
      <c r="F220" s="20" t="s">
        <v>780</v>
      </c>
      <c r="H220" t="s">
        <v>785</v>
      </c>
      <c r="I220" s="2">
        <v>0</v>
      </c>
      <c r="J220" s="2">
        <v>700</v>
      </c>
      <c r="L220">
        <v>0</v>
      </c>
      <c r="M220">
        <v>0</v>
      </c>
      <c r="N220">
        <v>0</v>
      </c>
      <c r="O220" t="s">
        <v>790</v>
      </c>
      <c r="Q220">
        <v>0</v>
      </c>
      <c r="R220">
        <v>0</v>
      </c>
      <c r="S220">
        <v>0</v>
      </c>
      <c r="T220" t="s">
        <v>159</v>
      </c>
      <c r="U220" s="3">
        <v>46281</v>
      </c>
      <c r="V220" s="21">
        <v>46281</v>
      </c>
      <c r="AB220" t="s">
        <v>791</v>
      </c>
      <c r="AC220" s="2"/>
      <c r="AG220" s="34" t="str">
        <f>IFERROR(VLOOKUP(AB220, 할인점점포등록!E:I, 5, 0), AB220)</f>
        <v>6250-0321-8986-6954</v>
      </c>
    </row>
    <row r="221" spans="2:33" x14ac:dyDescent="0.3">
      <c r="B221" t="s">
        <v>158</v>
      </c>
      <c r="C221" t="s">
        <v>1185</v>
      </c>
      <c r="D221">
        <v>12</v>
      </c>
      <c r="E221" t="s">
        <v>1801</v>
      </c>
      <c r="F221" s="20" t="s">
        <v>779</v>
      </c>
      <c r="G221" t="s">
        <v>160</v>
      </c>
      <c r="H221" t="s">
        <v>1188</v>
      </c>
      <c r="I221" s="2">
        <v>22300</v>
      </c>
      <c r="J221" s="2">
        <v>0</v>
      </c>
      <c r="L221">
        <v>0</v>
      </c>
      <c r="M221">
        <v>0</v>
      </c>
      <c r="N221">
        <v>0</v>
      </c>
      <c r="O221" t="s">
        <v>790</v>
      </c>
      <c r="Q221">
        <v>0</v>
      </c>
      <c r="R221">
        <v>0</v>
      </c>
      <c r="S221">
        <v>0</v>
      </c>
      <c r="T221" t="s">
        <v>159</v>
      </c>
      <c r="U221" s="3">
        <v>46281</v>
      </c>
      <c r="V221" s="21">
        <v>46281</v>
      </c>
      <c r="W221" t="s">
        <v>212</v>
      </c>
      <c r="AG221" s="34">
        <f>IFERROR(VLOOKUP(AB221, 할인점점포등록!E:I, 5, 0), AB221)</f>
        <v>0</v>
      </c>
    </row>
    <row r="222" spans="2:33" x14ac:dyDescent="0.3">
      <c r="B222" t="s">
        <v>158</v>
      </c>
      <c r="C222" t="s">
        <v>1185</v>
      </c>
      <c r="D222">
        <v>13</v>
      </c>
      <c r="E222" t="s">
        <v>1801</v>
      </c>
      <c r="F222" s="20" t="s">
        <v>780</v>
      </c>
      <c r="H222" t="s">
        <v>1188</v>
      </c>
      <c r="I222" s="2">
        <v>0</v>
      </c>
      <c r="J222" s="2">
        <v>22300</v>
      </c>
      <c r="L222">
        <v>0</v>
      </c>
      <c r="M222">
        <v>0</v>
      </c>
      <c r="N222">
        <v>0</v>
      </c>
      <c r="O222" t="s">
        <v>790</v>
      </c>
      <c r="Q222">
        <v>0</v>
      </c>
      <c r="R222">
        <v>0</v>
      </c>
      <c r="S222">
        <v>0</v>
      </c>
      <c r="T222" t="s">
        <v>159</v>
      </c>
      <c r="U222" s="3">
        <v>46281</v>
      </c>
      <c r="V222" s="21">
        <v>46281</v>
      </c>
      <c r="AB222" t="s">
        <v>791</v>
      </c>
      <c r="AC222" s="2"/>
      <c r="AG222" s="34" t="str">
        <f>IFERROR(VLOOKUP(AB222, 할인점점포등록!E:I, 5, 0), AB222)</f>
        <v>6250-0321-8986-6954</v>
      </c>
    </row>
    <row r="223" spans="2:33" x14ac:dyDescent="0.3">
      <c r="B223" t="s">
        <v>157</v>
      </c>
      <c r="C223" t="s">
        <v>1189</v>
      </c>
      <c r="D223">
        <v>1</v>
      </c>
      <c r="E223" t="s">
        <v>1190</v>
      </c>
      <c r="F223" s="20" t="s">
        <v>38</v>
      </c>
      <c r="H223" t="s">
        <v>1191</v>
      </c>
      <c r="I223" s="2">
        <v>13933620</v>
      </c>
      <c r="J223" s="2">
        <v>0</v>
      </c>
      <c r="L223">
        <v>0</v>
      </c>
      <c r="M223">
        <v>0</v>
      </c>
      <c r="N223">
        <v>0</v>
      </c>
      <c r="O223" t="s">
        <v>796</v>
      </c>
      <c r="Q223">
        <v>0</v>
      </c>
      <c r="R223">
        <v>0</v>
      </c>
      <c r="S223">
        <v>0</v>
      </c>
      <c r="T223" t="s">
        <v>154</v>
      </c>
      <c r="U223" s="3">
        <v>46281</v>
      </c>
      <c r="V223" s="21">
        <v>46281</v>
      </c>
      <c r="AB223" t="s">
        <v>48</v>
      </c>
      <c r="AC223" s="2"/>
      <c r="AG223" s="34" t="str">
        <f>IFERROR(VLOOKUP(AB223, 할인점점포등록!E:I, 5, 0), AB223)</f>
        <v>입금통보</v>
      </c>
    </row>
    <row r="224" spans="2:33" x14ac:dyDescent="0.3">
      <c r="B224" t="s">
        <v>157</v>
      </c>
      <c r="C224" t="s">
        <v>1189</v>
      </c>
      <c r="D224">
        <v>2</v>
      </c>
      <c r="E224" t="s">
        <v>1190</v>
      </c>
      <c r="F224" s="20" t="s">
        <v>38</v>
      </c>
      <c r="H224" t="s">
        <v>1192</v>
      </c>
      <c r="I224" s="2">
        <v>4393440</v>
      </c>
      <c r="J224" s="2">
        <v>0</v>
      </c>
      <c r="L224">
        <v>0</v>
      </c>
      <c r="M224">
        <v>0</v>
      </c>
      <c r="N224">
        <v>0</v>
      </c>
      <c r="O224" t="s">
        <v>796</v>
      </c>
      <c r="Q224">
        <v>0</v>
      </c>
      <c r="R224">
        <v>0</v>
      </c>
      <c r="S224">
        <v>0</v>
      </c>
      <c r="T224" t="s">
        <v>154</v>
      </c>
      <c r="U224" s="3">
        <v>46281</v>
      </c>
      <c r="V224" s="21">
        <v>46281</v>
      </c>
      <c r="AB224" t="s">
        <v>48</v>
      </c>
      <c r="AG224" s="34" t="str">
        <f>IFERROR(VLOOKUP(AB224, 할인점점포등록!E:I, 5, 0), AB224)</f>
        <v>입금통보</v>
      </c>
    </row>
    <row r="225" spans="2:33" x14ac:dyDescent="0.3">
      <c r="B225" t="s">
        <v>157</v>
      </c>
      <c r="C225" t="s">
        <v>1189</v>
      </c>
      <c r="D225">
        <v>3</v>
      </c>
      <c r="E225" t="s">
        <v>1190</v>
      </c>
      <c r="F225" s="20" t="s">
        <v>14</v>
      </c>
      <c r="H225" t="s">
        <v>1193</v>
      </c>
      <c r="I225" s="2">
        <v>0</v>
      </c>
      <c r="J225" s="2">
        <v>13933620</v>
      </c>
      <c r="L225">
        <v>0</v>
      </c>
      <c r="M225">
        <v>0</v>
      </c>
      <c r="N225">
        <v>0</v>
      </c>
      <c r="O225" t="s">
        <v>796</v>
      </c>
      <c r="Q225">
        <v>0</v>
      </c>
      <c r="R225">
        <v>0</v>
      </c>
      <c r="S225">
        <v>0</v>
      </c>
      <c r="T225" t="s">
        <v>154</v>
      </c>
      <c r="U225" s="3">
        <v>46281</v>
      </c>
      <c r="V225" s="21">
        <v>46281</v>
      </c>
      <c r="W225" t="s">
        <v>212</v>
      </c>
      <c r="Y225">
        <v>1368600583</v>
      </c>
      <c r="AB225" t="s">
        <v>550</v>
      </c>
      <c r="AG225" s="34" t="str">
        <f>IFERROR(VLOOKUP(AB225, 할인점점포등록!E:I, 5, 0), AB225)</f>
        <v>제일팜</v>
      </c>
    </row>
    <row r="226" spans="2:33" x14ac:dyDescent="0.3">
      <c r="B226" t="s">
        <v>157</v>
      </c>
      <c r="C226" t="s">
        <v>1189</v>
      </c>
      <c r="D226">
        <v>4</v>
      </c>
      <c r="E226" t="s">
        <v>1190</v>
      </c>
      <c r="F226" s="20" t="s">
        <v>14</v>
      </c>
      <c r="H226" t="s">
        <v>1194</v>
      </c>
      <c r="I226" s="2">
        <v>0</v>
      </c>
      <c r="J226" s="2">
        <v>4393440</v>
      </c>
      <c r="L226">
        <v>0</v>
      </c>
      <c r="M226">
        <v>0</v>
      </c>
      <c r="N226">
        <v>0</v>
      </c>
      <c r="O226" t="s">
        <v>796</v>
      </c>
      <c r="Q226">
        <v>0</v>
      </c>
      <c r="R226">
        <v>0</v>
      </c>
      <c r="S226">
        <v>0</v>
      </c>
      <c r="T226" t="s">
        <v>154</v>
      </c>
      <c r="U226" s="3">
        <v>46281</v>
      </c>
      <c r="V226" s="21">
        <v>46281</v>
      </c>
      <c r="W226" t="s">
        <v>212</v>
      </c>
      <c r="Y226">
        <v>4808802556</v>
      </c>
      <c r="AB226" t="s">
        <v>690</v>
      </c>
      <c r="AG226" s="34" t="str">
        <f>IFERROR(VLOOKUP(AB226, 할인점점포등록!E:I, 5, 0), AB226)</f>
        <v>에이치팜(광주)</v>
      </c>
    </row>
    <row r="227" spans="2:33" x14ac:dyDescent="0.3">
      <c r="B227" t="s">
        <v>158</v>
      </c>
      <c r="C227" t="s">
        <v>1195</v>
      </c>
      <c r="D227">
        <v>1</v>
      </c>
      <c r="E227" t="s">
        <v>1802</v>
      </c>
      <c r="F227" s="20" t="s">
        <v>783</v>
      </c>
      <c r="G227" t="s">
        <v>160</v>
      </c>
      <c r="H227" t="s">
        <v>825</v>
      </c>
      <c r="I227" s="2">
        <v>75000</v>
      </c>
      <c r="J227" s="2">
        <v>0</v>
      </c>
      <c r="L227">
        <v>0</v>
      </c>
      <c r="M227">
        <v>0</v>
      </c>
      <c r="N227">
        <v>0</v>
      </c>
      <c r="O227" t="s">
        <v>618</v>
      </c>
      <c r="Q227">
        <v>0</v>
      </c>
      <c r="R227">
        <v>0</v>
      </c>
      <c r="S227">
        <v>0</v>
      </c>
      <c r="T227" t="s">
        <v>159</v>
      </c>
      <c r="U227" s="3">
        <v>46281</v>
      </c>
      <c r="V227" s="21">
        <v>46281</v>
      </c>
      <c r="W227" t="s">
        <v>212</v>
      </c>
      <c r="AC227" s="2"/>
      <c r="AG227" s="34">
        <f>IFERROR(VLOOKUP(AB227, 할인점점포등록!E:I, 5, 0), AB227)</f>
        <v>0</v>
      </c>
    </row>
    <row r="228" spans="2:33" x14ac:dyDescent="0.3">
      <c r="B228" t="s">
        <v>158</v>
      </c>
      <c r="C228" t="s">
        <v>1195</v>
      </c>
      <c r="D228">
        <v>2</v>
      </c>
      <c r="E228" t="s">
        <v>1802</v>
      </c>
      <c r="F228" s="20" t="s">
        <v>780</v>
      </c>
      <c r="H228" t="s">
        <v>825</v>
      </c>
      <c r="I228" s="2">
        <v>0</v>
      </c>
      <c r="J228" s="2">
        <v>75000</v>
      </c>
      <c r="L228">
        <v>0</v>
      </c>
      <c r="M228">
        <v>0</v>
      </c>
      <c r="N228">
        <v>0</v>
      </c>
      <c r="O228" t="s">
        <v>618</v>
      </c>
      <c r="Q228">
        <v>0</v>
      </c>
      <c r="R228">
        <v>0</v>
      </c>
      <c r="S228">
        <v>0</v>
      </c>
      <c r="T228" t="s">
        <v>159</v>
      </c>
      <c r="U228" s="3">
        <v>46281</v>
      </c>
      <c r="V228" s="21">
        <v>46281</v>
      </c>
      <c r="AB228" t="s">
        <v>798</v>
      </c>
      <c r="AC228" s="3"/>
      <c r="AE228" s="2"/>
      <c r="AG228" s="34" t="str">
        <f>IFERROR(VLOOKUP(AB228, 할인점점포등록!E:I, 5, 0), AB228)</f>
        <v>6250-0309-0782-9981</v>
      </c>
    </row>
    <row r="229" spans="2:33" x14ac:dyDescent="0.3">
      <c r="B229" t="s">
        <v>158</v>
      </c>
      <c r="C229" t="s">
        <v>1195</v>
      </c>
      <c r="D229">
        <v>3</v>
      </c>
      <c r="E229" t="s">
        <v>1802</v>
      </c>
      <c r="F229" s="20" t="s">
        <v>779</v>
      </c>
      <c r="G229" t="s">
        <v>160</v>
      </c>
      <c r="H229" t="s">
        <v>779</v>
      </c>
      <c r="I229" s="2">
        <v>63000</v>
      </c>
      <c r="J229" s="2">
        <v>0</v>
      </c>
      <c r="L229">
        <v>0</v>
      </c>
      <c r="M229">
        <v>0</v>
      </c>
      <c r="N229">
        <v>0</v>
      </c>
      <c r="O229" t="s">
        <v>618</v>
      </c>
      <c r="Q229">
        <v>0</v>
      </c>
      <c r="R229">
        <v>0</v>
      </c>
      <c r="S229">
        <v>0</v>
      </c>
      <c r="T229" t="s">
        <v>159</v>
      </c>
      <c r="U229" s="3">
        <v>46281</v>
      </c>
      <c r="V229" s="21">
        <v>46281</v>
      </c>
      <c r="W229" t="s">
        <v>212</v>
      </c>
      <c r="AG229" s="34">
        <f>IFERROR(VLOOKUP(AB229, 할인점점포등록!E:I, 5, 0), AB229)</f>
        <v>0</v>
      </c>
    </row>
    <row r="230" spans="2:33" x14ac:dyDescent="0.3">
      <c r="B230" t="s">
        <v>158</v>
      </c>
      <c r="C230" t="s">
        <v>1195</v>
      </c>
      <c r="D230">
        <v>4</v>
      </c>
      <c r="E230" t="s">
        <v>1802</v>
      </c>
      <c r="F230" s="20" t="s">
        <v>780</v>
      </c>
      <c r="H230" t="s">
        <v>779</v>
      </c>
      <c r="I230" s="2">
        <v>0</v>
      </c>
      <c r="J230" s="2">
        <v>63000</v>
      </c>
      <c r="L230">
        <v>0</v>
      </c>
      <c r="M230">
        <v>0</v>
      </c>
      <c r="N230">
        <v>0</v>
      </c>
      <c r="O230" t="s">
        <v>618</v>
      </c>
      <c r="Q230">
        <v>0</v>
      </c>
      <c r="R230">
        <v>0</v>
      </c>
      <c r="S230">
        <v>0</v>
      </c>
      <c r="T230" t="s">
        <v>159</v>
      </c>
      <c r="U230" s="3">
        <v>46281</v>
      </c>
      <c r="V230" s="21">
        <v>46281</v>
      </c>
      <c r="AB230" t="s">
        <v>798</v>
      </c>
      <c r="AG230" s="34" t="str">
        <f>IFERROR(VLOOKUP(AB230, 할인점점포등록!E:I, 5, 0), AB230)</f>
        <v>6250-0309-0782-9981</v>
      </c>
    </row>
    <row r="231" spans="2:33" x14ac:dyDescent="0.3">
      <c r="B231" t="s">
        <v>158</v>
      </c>
      <c r="C231" t="s">
        <v>1195</v>
      </c>
      <c r="D231">
        <v>5</v>
      </c>
      <c r="E231" t="s">
        <v>1802</v>
      </c>
      <c r="F231" s="20" t="s">
        <v>783</v>
      </c>
      <c r="G231" t="s">
        <v>160</v>
      </c>
      <c r="H231" t="s">
        <v>807</v>
      </c>
      <c r="I231" s="2">
        <v>50000</v>
      </c>
      <c r="J231" s="2">
        <v>0</v>
      </c>
      <c r="L231">
        <v>0</v>
      </c>
      <c r="M231">
        <v>0</v>
      </c>
      <c r="N231">
        <v>0</v>
      </c>
      <c r="O231" t="s">
        <v>618</v>
      </c>
      <c r="Q231">
        <v>0</v>
      </c>
      <c r="R231">
        <v>0</v>
      </c>
      <c r="S231">
        <v>0</v>
      </c>
      <c r="T231" t="s">
        <v>159</v>
      </c>
      <c r="U231" s="3">
        <v>46281</v>
      </c>
      <c r="V231" s="21">
        <v>46281</v>
      </c>
      <c r="W231" t="s">
        <v>212</v>
      </c>
      <c r="AC231" s="2"/>
      <c r="AE231" s="2"/>
      <c r="AG231" s="34">
        <f>IFERROR(VLOOKUP(AB231, 할인점점포등록!E:I, 5, 0), AB231)</f>
        <v>0</v>
      </c>
    </row>
    <row r="232" spans="2:33" x14ac:dyDescent="0.3">
      <c r="B232" t="s">
        <v>158</v>
      </c>
      <c r="C232" t="s">
        <v>1195</v>
      </c>
      <c r="D232">
        <v>6</v>
      </c>
      <c r="E232" t="s">
        <v>1802</v>
      </c>
      <c r="F232" s="20" t="s">
        <v>780</v>
      </c>
      <c r="H232" t="s">
        <v>807</v>
      </c>
      <c r="I232" s="2">
        <v>0</v>
      </c>
      <c r="J232" s="2">
        <v>50000</v>
      </c>
      <c r="L232">
        <v>0</v>
      </c>
      <c r="M232">
        <v>0</v>
      </c>
      <c r="N232">
        <v>0</v>
      </c>
      <c r="O232" t="s">
        <v>618</v>
      </c>
      <c r="Q232">
        <v>0</v>
      </c>
      <c r="R232">
        <v>0</v>
      </c>
      <c r="S232">
        <v>0</v>
      </c>
      <c r="T232" t="s">
        <v>159</v>
      </c>
      <c r="U232" s="3">
        <v>46281</v>
      </c>
      <c r="V232" s="21">
        <v>46281</v>
      </c>
      <c r="AB232" t="s">
        <v>798</v>
      </c>
      <c r="AC232" s="2"/>
      <c r="AE232" s="2"/>
      <c r="AG232" s="34" t="str">
        <f>IFERROR(VLOOKUP(AB232, 할인점점포등록!E:I, 5, 0), AB232)</f>
        <v>6250-0309-0782-9981</v>
      </c>
    </row>
    <row r="233" spans="2:33" x14ac:dyDescent="0.3">
      <c r="B233" t="s">
        <v>158</v>
      </c>
      <c r="C233" t="s">
        <v>1196</v>
      </c>
      <c r="D233">
        <v>1</v>
      </c>
      <c r="E233" t="s">
        <v>1803</v>
      </c>
      <c r="F233" s="20" t="s">
        <v>800</v>
      </c>
      <c r="G233" t="s">
        <v>160</v>
      </c>
      <c r="H233" t="s">
        <v>801</v>
      </c>
      <c r="I233" s="2">
        <v>9637</v>
      </c>
      <c r="J233" s="2">
        <v>0</v>
      </c>
      <c r="L233">
        <v>0</v>
      </c>
      <c r="M233">
        <v>0</v>
      </c>
      <c r="N233">
        <v>0</v>
      </c>
      <c r="O233" t="s">
        <v>790</v>
      </c>
      <c r="Q233">
        <v>0</v>
      </c>
      <c r="R233">
        <v>0</v>
      </c>
      <c r="S233">
        <v>0</v>
      </c>
      <c r="T233" t="s">
        <v>159</v>
      </c>
      <c r="U233" s="3">
        <v>46282</v>
      </c>
      <c r="V233" s="21">
        <v>46282</v>
      </c>
      <c r="W233" t="s">
        <v>212</v>
      </c>
      <c r="AB233" t="s">
        <v>802</v>
      </c>
      <c r="AC233" s="3"/>
      <c r="AE233" s="2"/>
      <c r="AG233" s="34" t="str">
        <f>IFERROR(VLOOKUP(AB233, 할인점점포등록!E:I, 5, 0), AB233)</f>
        <v>식대</v>
      </c>
    </row>
    <row r="234" spans="2:33" x14ac:dyDescent="0.3">
      <c r="B234" t="s">
        <v>158</v>
      </c>
      <c r="C234" t="s">
        <v>1196</v>
      </c>
      <c r="D234">
        <v>2</v>
      </c>
      <c r="E234" t="s">
        <v>1803</v>
      </c>
      <c r="F234" s="20" t="s">
        <v>161</v>
      </c>
      <c r="H234" t="s">
        <v>803</v>
      </c>
      <c r="I234" s="2">
        <v>963</v>
      </c>
      <c r="J234" s="2">
        <v>0</v>
      </c>
      <c r="L234">
        <v>0</v>
      </c>
      <c r="M234">
        <v>0</v>
      </c>
      <c r="N234">
        <v>0</v>
      </c>
      <c r="O234" t="s">
        <v>790</v>
      </c>
      <c r="Q234">
        <v>0</v>
      </c>
      <c r="R234">
        <v>0</v>
      </c>
      <c r="S234">
        <v>0</v>
      </c>
      <c r="T234" t="s">
        <v>159</v>
      </c>
      <c r="U234" s="3">
        <v>46282</v>
      </c>
      <c r="V234" s="21">
        <v>46282</v>
      </c>
      <c r="Y234">
        <v>2018121515</v>
      </c>
      <c r="AB234" t="s">
        <v>804</v>
      </c>
      <c r="AC234" s="3">
        <v>46282</v>
      </c>
      <c r="AD234" t="s">
        <v>788</v>
      </c>
      <c r="AE234" s="2">
        <v>9637</v>
      </c>
      <c r="AF234" t="s">
        <v>791</v>
      </c>
      <c r="AG234" s="34" t="str">
        <f>IFERROR(VLOOKUP(AB234, 할인점점포등록!E:I, 5, 0), AB234)</f>
        <v>스타벅스</v>
      </c>
    </row>
    <row r="235" spans="2:33" x14ac:dyDescent="0.3">
      <c r="B235" t="s">
        <v>158</v>
      </c>
      <c r="C235" t="s">
        <v>1196</v>
      </c>
      <c r="D235">
        <v>3</v>
      </c>
      <c r="E235" t="s">
        <v>1803</v>
      </c>
      <c r="F235" s="20" t="s">
        <v>780</v>
      </c>
      <c r="H235" t="s">
        <v>801</v>
      </c>
      <c r="I235" s="2">
        <v>0</v>
      </c>
      <c r="J235" s="2">
        <v>10600</v>
      </c>
      <c r="L235">
        <v>0</v>
      </c>
      <c r="M235">
        <v>0</v>
      </c>
      <c r="N235">
        <v>0</v>
      </c>
      <c r="O235" t="s">
        <v>790</v>
      </c>
      <c r="Q235">
        <v>0</v>
      </c>
      <c r="R235">
        <v>0</v>
      </c>
      <c r="S235">
        <v>0</v>
      </c>
      <c r="T235" t="s">
        <v>159</v>
      </c>
      <c r="U235" s="3">
        <v>46282</v>
      </c>
      <c r="V235" s="21">
        <v>46282</v>
      </c>
      <c r="AB235" t="s">
        <v>791</v>
      </c>
      <c r="AC235" s="3"/>
      <c r="AE235" s="2"/>
      <c r="AG235" s="34" t="str">
        <f>IFERROR(VLOOKUP(AB235, 할인점점포등록!E:I, 5, 0), AB235)</f>
        <v>6250-0321-8986-6954</v>
      </c>
    </row>
    <row r="236" spans="2:33" x14ac:dyDescent="0.3">
      <c r="B236" t="s">
        <v>158</v>
      </c>
      <c r="C236" t="s">
        <v>1196</v>
      </c>
      <c r="D236">
        <v>4</v>
      </c>
      <c r="E236" t="s">
        <v>1803</v>
      </c>
      <c r="F236" s="20" t="s">
        <v>800</v>
      </c>
      <c r="G236" t="s">
        <v>160</v>
      </c>
      <c r="H236" t="s">
        <v>813</v>
      </c>
      <c r="I236" s="2">
        <v>6728</v>
      </c>
      <c r="J236" s="2">
        <v>0</v>
      </c>
      <c r="L236">
        <v>0</v>
      </c>
      <c r="M236">
        <v>0</v>
      </c>
      <c r="N236">
        <v>0</v>
      </c>
      <c r="O236" t="s">
        <v>790</v>
      </c>
      <c r="Q236">
        <v>0</v>
      </c>
      <c r="R236">
        <v>0</v>
      </c>
      <c r="S236">
        <v>0</v>
      </c>
      <c r="T236" t="s">
        <v>159</v>
      </c>
      <c r="U236" s="3">
        <v>46282</v>
      </c>
      <c r="V236" s="21">
        <v>46282</v>
      </c>
      <c r="W236" t="s">
        <v>212</v>
      </c>
      <c r="AB236" t="s">
        <v>802</v>
      </c>
      <c r="AC236" s="2"/>
      <c r="AE236" s="2"/>
      <c r="AG236" s="34" t="str">
        <f>IFERROR(VLOOKUP(AB236, 할인점점포등록!E:I, 5, 0), AB236)</f>
        <v>식대</v>
      </c>
    </row>
    <row r="237" spans="2:33" x14ac:dyDescent="0.3">
      <c r="B237" t="s">
        <v>158</v>
      </c>
      <c r="C237" t="s">
        <v>1196</v>
      </c>
      <c r="D237">
        <v>5</v>
      </c>
      <c r="E237" t="s">
        <v>1803</v>
      </c>
      <c r="F237" s="20" t="s">
        <v>161</v>
      </c>
      <c r="H237" t="s">
        <v>803</v>
      </c>
      <c r="I237" s="2">
        <v>672</v>
      </c>
      <c r="J237" s="2">
        <v>0</v>
      </c>
      <c r="L237">
        <v>0</v>
      </c>
      <c r="M237">
        <v>0</v>
      </c>
      <c r="N237">
        <v>0</v>
      </c>
      <c r="O237" t="s">
        <v>790</v>
      </c>
      <c r="Q237">
        <v>0</v>
      </c>
      <c r="R237">
        <v>0</v>
      </c>
      <c r="S237">
        <v>0</v>
      </c>
      <c r="T237" t="s">
        <v>159</v>
      </c>
      <c r="U237" s="3">
        <v>46282</v>
      </c>
      <c r="V237" s="21">
        <v>46282</v>
      </c>
      <c r="Y237">
        <v>1018126409</v>
      </c>
      <c r="AB237" t="s">
        <v>814</v>
      </c>
      <c r="AC237" s="3">
        <v>46282</v>
      </c>
      <c r="AD237" t="s">
        <v>788</v>
      </c>
      <c r="AE237" s="2">
        <v>6728</v>
      </c>
      <c r="AF237" t="s">
        <v>791</v>
      </c>
      <c r="AG237" s="34" t="str">
        <f>IFERROR(VLOOKUP(AB237, 할인점점포등록!E:I, 5, 0), AB237)</f>
        <v>맥도날드유한회사</v>
      </c>
    </row>
    <row r="238" spans="2:33" x14ac:dyDescent="0.3">
      <c r="B238" t="s">
        <v>158</v>
      </c>
      <c r="C238" t="s">
        <v>1196</v>
      </c>
      <c r="D238">
        <v>6</v>
      </c>
      <c r="E238" t="s">
        <v>1803</v>
      </c>
      <c r="F238" s="20" t="s">
        <v>780</v>
      </c>
      <c r="H238" t="s">
        <v>803</v>
      </c>
      <c r="I238" s="2">
        <v>0</v>
      </c>
      <c r="J238" s="2">
        <v>7400</v>
      </c>
      <c r="L238">
        <v>0</v>
      </c>
      <c r="M238">
        <v>0</v>
      </c>
      <c r="N238">
        <v>0</v>
      </c>
      <c r="O238" t="s">
        <v>790</v>
      </c>
      <c r="Q238">
        <v>0</v>
      </c>
      <c r="R238">
        <v>0</v>
      </c>
      <c r="S238">
        <v>0</v>
      </c>
      <c r="T238" t="s">
        <v>159</v>
      </c>
      <c r="U238" s="3">
        <v>46282</v>
      </c>
      <c r="V238" s="21">
        <v>46282</v>
      </c>
      <c r="AB238" t="s">
        <v>791</v>
      </c>
      <c r="AG238" s="34" t="str">
        <f>IFERROR(VLOOKUP(AB238, 할인점점포등록!E:I, 5, 0), AB238)</f>
        <v>6250-0321-8986-6954</v>
      </c>
    </row>
    <row r="239" spans="2:33" x14ac:dyDescent="0.3">
      <c r="B239" t="s">
        <v>158</v>
      </c>
      <c r="C239" t="s">
        <v>1196</v>
      </c>
      <c r="D239">
        <v>7</v>
      </c>
      <c r="E239" t="s">
        <v>1803</v>
      </c>
      <c r="F239" s="20" t="s">
        <v>779</v>
      </c>
      <c r="G239" t="s">
        <v>160</v>
      </c>
      <c r="H239" t="s">
        <v>812</v>
      </c>
      <c r="I239" s="2">
        <v>35000</v>
      </c>
      <c r="J239" s="2">
        <v>0</v>
      </c>
      <c r="L239">
        <v>0</v>
      </c>
      <c r="M239">
        <v>0</v>
      </c>
      <c r="N239">
        <v>0</v>
      </c>
      <c r="O239" t="s">
        <v>790</v>
      </c>
      <c r="Q239">
        <v>0</v>
      </c>
      <c r="R239">
        <v>0</v>
      </c>
      <c r="S239">
        <v>0</v>
      </c>
      <c r="T239" t="s">
        <v>159</v>
      </c>
      <c r="U239" s="3">
        <v>46282</v>
      </c>
      <c r="V239" s="21">
        <v>46282</v>
      </c>
      <c r="W239" t="s">
        <v>212</v>
      </c>
      <c r="AC239" s="3"/>
      <c r="AE239" s="2"/>
      <c r="AG239" s="34">
        <f>IFERROR(VLOOKUP(AB239, 할인점점포등록!E:I, 5, 0), AB239)</f>
        <v>0</v>
      </c>
    </row>
    <row r="240" spans="2:33" x14ac:dyDescent="0.3">
      <c r="B240" t="s">
        <v>158</v>
      </c>
      <c r="C240" t="s">
        <v>1196</v>
      </c>
      <c r="D240">
        <v>8</v>
      </c>
      <c r="E240" t="s">
        <v>1803</v>
      </c>
      <c r="F240" s="20" t="s">
        <v>780</v>
      </c>
      <c r="H240" t="s">
        <v>812</v>
      </c>
      <c r="I240" s="2">
        <v>0</v>
      </c>
      <c r="J240" s="2">
        <v>35000</v>
      </c>
      <c r="L240">
        <v>0</v>
      </c>
      <c r="M240">
        <v>0</v>
      </c>
      <c r="N240">
        <v>0</v>
      </c>
      <c r="O240" t="s">
        <v>790</v>
      </c>
      <c r="Q240">
        <v>0</v>
      </c>
      <c r="R240">
        <v>0</v>
      </c>
      <c r="S240">
        <v>0</v>
      </c>
      <c r="T240" t="s">
        <v>159</v>
      </c>
      <c r="U240" s="3">
        <v>46282</v>
      </c>
      <c r="V240" s="21">
        <v>46282</v>
      </c>
      <c r="AB240" t="s">
        <v>791</v>
      </c>
      <c r="AG240" s="34" t="str">
        <f>IFERROR(VLOOKUP(AB240, 할인점점포등록!E:I, 5, 0), AB240)</f>
        <v>6250-0321-8986-6954</v>
      </c>
    </row>
    <row r="241" spans="2:33" x14ac:dyDescent="0.3">
      <c r="B241" t="s">
        <v>158</v>
      </c>
      <c r="C241" t="s">
        <v>1197</v>
      </c>
      <c r="D241">
        <v>1</v>
      </c>
      <c r="E241" t="s">
        <v>1804</v>
      </c>
      <c r="F241" s="20" t="s">
        <v>779</v>
      </c>
      <c r="G241" t="s">
        <v>160</v>
      </c>
      <c r="H241" t="s">
        <v>779</v>
      </c>
      <c r="I241" s="2">
        <v>180000</v>
      </c>
      <c r="J241" s="2">
        <v>0</v>
      </c>
      <c r="L241">
        <v>0</v>
      </c>
      <c r="M241">
        <v>0</v>
      </c>
      <c r="N241">
        <v>0</v>
      </c>
      <c r="O241" t="s">
        <v>618</v>
      </c>
      <c r="Q241">
        <v>0</v>
      </c>
      <c r="R241">
        <v>0</v>
      </c>
      <c r="S241">
        <v>0</v>
      </c>
      <c r="T241" t="s">
        <v>159</v>
      </c>
      <c r="U241" s="3">
        <v>46282</v>
      </c>
      <c r="V241" s="21">
        <v>46282</v>
      </c>
      <c r="W241" t="s">
        <v>212</v>
      </c>
      <c r="AG241" s="34">
        <f>IFERROR(VLOOKUP(AB241, 할인점점포등록!E:I, 5, 0), AB241)</f>
        <v>0</v>
      </c>
    </row>
    <row r="242" spans="2:33" x14ac:dyDescent="0.3">
      <c r="B242" t="s">
        <v>158</v>
      </c>
      <c r="C242" t="s">
        <v>1197</v>
      </c>
      <c r="D242">
        <v>2</v>
      </c>
      <c r="E242" t="s">
        <v>1804</v>
      </c>
      <c r="F242" s="20" t="s">
        <v>780</v>
      </c>
      <c r="H242" t="s">
        <v>779</v>
      </c>
      <c r="I242" s="2">
        <v>0</v>
      </c>
      <c r="J242" s="2">
        <v>180000</v>
      </c>
      <c r="L242">
        <v>0</v>
      </c>
      <c r="M242">
        <v>0</v>
      </c>
      <c r="N242">
        <v>0</v>
      </c>
      <c r="O242" t="s">
        <v>618</v>
      </c>
      <c r="Q242">
        <v>0</v>
      </c>
      <c r="R242">
        <v>0</v>
      </c>
      <c r="S242">
        <v>0</v>
      </c>
      <c r="T242" t="s">
        <v>159</v>
      </c>
      <c r="U242" s="3">
        <v>46282</v>
      </c>
      <c r="V242" s="21">
        <v>46282</v>
      </c>
      <c r="AB242" t="s">
        <v>798</v>
      </c>
      <c r="AC242" s="3"/>
      <c r="AE242" s="2"/>
      <c r="AG242" s="34" t="str">
        <f>IFERROR(VLOOKUP(AB242, 할인점점포등록!E:I, 5, 0), AB242)</f>
        <v>6250-0309-0782-9981</v>
      </c>
    </row>
    <row r="243" spans="2:33" x14ac:dyDescent="0.3">
      <c r="B243" t="s">
        <v>158</v>
      </c>
      <c r="C243" t="s">
        <v>1198</v>
      </c>
      <c r="D243">
        <v>1</v>
      </c>
      <c r="E243" t="s">
        <v>1805</v>
      </c>
      <c r="F243" s="20" t="s">
        <v>779</v>
      </c>
      <c r="G243" t="s">
        <v>160</v>
      </c>
      <c r="H243" t="s">
        <v>1199</v>
      </c>
      <c r="I243" s="2">
        <v>19900</v>
      </c>
      <c r="J243" s="2">
        <v>0</v>
      </c>
      <c r="L243">
        <v>0</v>
      </c>
      <c r="M243">
        <v>0</v>
      </c>
      <c r="N243">
        <v>0</v>
      </c>
      <c r="O243" t="s">
        <v>790</v>
      </c>
      <c r="Q243">
        <v>0</v>
      </c>
      <c r="R243">
        <v>0</v>
      </c>
      <c r="S243">
        <v>0</v>
      </c>
      <c r="T243" t="s">
        <v>159</v>
      </c>
      <c r="U243" s="3">
        <v>46283</v>
      </c>
      <c r="V243" s="21">
        <v>46283</v>
      </c>
      <c r="W243" t="s">
        <v>212</v>
      </c>
      <c r="AG243" s="34">
        <f>IFERROR(VLOOKUP(AB243, 할인점점포등록!E:I, 5, 0), AB243)</f>
        <v>0</v>
      </c>
    </row>
    <row r="244" spans="2:33" x14ac:dyDescent="0.3">
      <c r="B244" t="s">
        <v>158</v>
      </c>
      <c r="C244" t="s">
        <v>1198</v>
      </c>
      <c r="D244">
        <v>2</v>
      </c>
      <c r="E244" t="s">
        <v>1805</v>
      </c>
      <c r="F244" s="20" t="s">
        <v>780</v>
      </c>
      <c r="H244" t="s">
        <v>1199</v>
      </c>
      <c r="I244" s="2">
        <v>0</v>
      </c>
      <c r="J244" s="2">
        <v>19900</v>
      </c>
      <c r="L244">
        <v>0</v>
      </c>
      <c r="M244">
        <v>0</v>
      </c>
      <c r="N244">
        <v>0</v>
      </c>
      <c r="O244" t="s">
        <v>790</v>
      </c>
      <c r="Q244">
        <v>0</v>
      </c>
      <c r="R244">
        <v>0</v>
      </c>
      <c r="S244">
        <v>0</v>
      </c>
      <c r="T244" t="s">
        <v>159</v>
      </c>
      <c r="U244" s="3">
        <v>46283</v>
      </c>
      <c r="V244" s="21">
        <v>46283</v>
      </c>
      <c r="AB244" t="s">
        <v>791</v>
      </c>
      <c r="AG244" s="34" t="str">
        <f>IFERROR(VLOOKUP(AB244, 할인점점포등록!E:I, 5, 0), AB244)</f>
        <v>6250-0321-8986-6954</v>
      </c>
    </row>
    <row r="245" spans="2:33" x14ac:dyDescent="0.3">
      <c r="B245" t="s">
        <v>158</v>
      </c>
      <c r="C245" t="s">
        <v>1198</v>
      </c>
      <c r="D245">
        <v>3</v>
      </c>
      <c r="E245" t="s">
        <v>1805</v>
      </c>
      <c r="F245" s="20" t="s">
        <v>779</v>
      </c>
      <c r="G245" t="s">
        <v>160</v>
      </c>
      <c r="H245" t="s">
        <v>1200</v>
      </c>
      <c r="I245" s="2">
        <v>57000</v>
      </c>
      <c r="J245" s="2">
        <v>0</v>
      </c>
      <c r="L245">
        <v>0</v>
      </c>
      <c r="M245">
        <v>0</v>
      </c>
      <c r="N245">
        <v>0</v>
      </c>
      <c r="O245" t="s">
        <v>790</v>
      </c>
      <c r="Q245">
        <v>0</v>
      </c>
      <c r="R245">
        <v>0</v>
      </c>
      <c r="S245">
        <v>0</v>
      </c>
      <c r="T245" t="s">
        <v>159</v>
      </c>
      <c r="U245" s="3">
        <v>46283</v>
      </c>
      <c r="V245" s="21">
        <v>46283</v>
      </c>
      <c r="W245" t="s">
        <v>212</v>
      </c>
      <c r="AG245" s="34">
        <f>IFERROR(VLOOKUP(AB245, 할인점점포등록!E:I, 5, 0), AB245)</f>
        <v>0</v>
      </c>
    </row>
    <row r="246" spans="2:33" x14ac:dyDescent="0.3">
      <c r="B246" t="s">
        <v>158</v>
      </c>
      <c r="C246" t="s">
        <v>1198</v>
      </c>
      <c r="D246">
        <v>4</v>
      </c>
      <c r="E246" t="s">
        <v>1805</v>
      </c>
      <c r="F246" s="20" t="s">
        <v>780</v>
      </c>
      <c r="H246" t="s">
        <v>1200</v>
      </c>
      <c r="I246" s="2">
        <v>0</v>
      </c>
      <c r="J246" s="2">
        <v>57000</v>
      </c>
      <c r="L246">
        <v>0</v>
      </c>
      <c r="M246">
        <v>0</v>
      </c>
      <c r="N246">
        <v>0</v>
      </c>
      <c r="O246" t="s">
        <v>790</v>
      </c>
      <c r="Q246">
        <v>0</v>
      </c>
      <c r="R246">
        <v>0</v>
      </c>
      <c r="S246">
        <v>0</v>
      </c>
      <c r="T246" t="s">
        <v>159</v>
      </c>
      <c r="U246" s="3">
        <v>46283</v>
      </c>
      <c r="V246" s="21">
        <v>46283</v>
      </c>
      <c r="AB246" t="s">
        <v>791</v>
      </c>
      <c r="AC246" s="3"/>
      <c r="AE246" s="2"/>
      <c r="AG246" s="34" t="str">
        <f>IFERROR(VLOOKUP(AB246, 할인점점포등록!E:I, 5, 0), AB246)</f>
        <v>6250-0321-8986-6954</v>
      </c>
    </row>
    <row r="247" spans="2:33" x14ac:dyDescent="0.3">
      <c r="B247" t="s">
        <v>157</v>
      </c>
      <c r="C247" t="s">
        <v>1201</v>
      </c>
      <c r="D247">
        <v>1</v>
      </c>
      <c r="E247" t="s">
        <v>1202</v>
      </c>
      <c r="F247" s="20" t="s">
        <v>38</v>
      </c>
      <c r="H247" t="s">
        <v>1203</v>
      </c>
      <c r="I247" s="2">
        <v>8240940</v>
      </c>
      <c r="J247" s="2">
        <v>0</v>
      </c>
      <c r="L247">
        <v>0</v>
      </c>
      <c r="M247">
        <v>0</v>
      </c>
      <c r="N247">
        <v>0</v>
      </c>
      <c r="O247" t="s">
        <v>796</v>
      </c>
      <c r="Q247">
        <v>0</v>
      </c>
      <c r="R247">
        <v>0</v>
      </c>
      <c r="S247">
        <v>0</v>
      </c>
      <c r="T247" t="s">
        <v>154</v>
      </c>
      <c r="U247" s="3">
        <v>46283</v>
      </c>
      <c r="V247" s="21">
        <v>46283</v>
      </c>
      <c r="AB247" t="s">
        <v>48</v>
      </c>
      <c r="AG247" s="34" t="str">
        <f>IFERROR(VLOOKUP(AB247, 할인점점포등록!E:I, 5, 0), AB247)</f>
        <v>입금통보</v>
      </c>
    </row>
    <row r="248" spans="2:33" x14ac:dyDescent="0.3">
      <c r="B248" t="s">
        <v>157</v>
      </c>
      <c r="C248" t="s">
        <v>1201</v>
      </c>
      <c r="D248">
        <v>2</v>
      </c>
      <c r="E248" t="s">
        <v>1202</v>
      </c>
      <c r="F248" s="20" t="s">
        <v>38</v>
      </c>
      <c r="H248" t="s">
        <v>1204</v>
      </c>
      <c r="I248" s="2">
        <v>4000</v>
      </c>
      <c r="J248" s="2">
        <v>0</v>
      </c>
      <c r="L248">
        <v>0</v>
      </c>
      <c r="M248">
        <v>0</v>
      </c>
      <c r="N248">
        <v>0</v>
      </c>
      <c r="O248" t="s">
        <v>796</v>
      </c>
      <c r="Q248">
        <v>0</v>
      </c>
      <c r="R248">
        <v>0</v>
      </c>
      <c r="S248">
        <v>0</v>
      </c>
      <c r="T248" t="s">
        <v>154</v>
      </c>
      <c r="U248" s="3">
        <v>46283</v>
      </c>
      <c r="V248" s="21">
        <v>46283</v>
      </c>
      <c r="AB248" t="s">
        <v>48</v>
      </c>
      <c r="AG248" s="34" t="str">
        <f>IFERROR(VLOOKUP(AB248, 할인점점포등록!E:I, 5, 0), AB248)</f>
        <v>입금통보</v>
      </c>
    </row>
    <row r="249" spans="2:33" x14ac:dyDescent="0.3">
      <c r="B249" t="s">
        <v>157</v>
      </c>
      <c r="C249" t="s">
        <v>1201</v>
      </c>
      <c r="D249">
        <v>3</v>
      </c>
      <c r="E249" t="s">
        <v>1202</v>
      </c>
      <c r="F249" s="20" t="s">
        <v>38</v>
      </c>
      <c r="H249" t="s">
        <v>1205</v>
      </c>
      <c r="I249" s="2">
        <v>40080</v>
      </c>
      <c r="J249" s="2">
        <v>0</v>
      </c>
      <c r="L249">
        <v>0</v>
      </c>
      <c r="M249">
        <v>0</v>
      </c>
      <c r="N249">
        <v>0</v>
      </c>
      <c r="O249" t="s">
        <v>796</v>
      </c>
      <c r="Q249">
        <v>0</v>
      </c>
      <c r="R249">
        <v>0</v>
      </c>
      <c r="S249">
        <v>0</v>
      </c>
      <c r="T249" t="s">
        <v>154</v>
      </c>
      <c r="U249" s="3">
        <v>46283</v>
      </c>
      <c r="V249" s="21">
        <v>46283</v>
      </c>
      <c r="AB249" t="s">
        <v>48</v>
      </c>
      <c r="AC249" s="2"/>
      <c r="AG249" s="34" t="str">
        <f>IFERROR(VLOOKUP(AB249, 할인점점포등록!E:I, 5, 0), AB249)</f>
        <v>입금통보</v>
      </c>
    </row>
    <row r="250" spans="2:33" x14ac:dyDescent="0.3">
      <c r="B250" t="s">
        <v>157</v>
      </c>
      <c r="C250" t="s">
        <v>1201</v>
      </c>
      <c r="D250">
        <v>4</v>
      </c>
      <c r="E250" t="s">
        <v>1202</v>
      </c>
      <c r="F250" s="20" t="s">
        <v>38</v>
      </c>
      <c r="H250" t="s">
        <v>1206</v>
      </c>
      <c r="I250" s="2">
        <v>5265840</v>
      </c>
      <c r="J250" s="2">
        <v>0</v>
      </c>
      <c r="L250">
        <v>0</v>
      </c>
      <c r="M250">
        <v>0</v>
      </c>
      <c r="N250">
        <v>0</v>
      </c>
      <c r="O250" t="s">
        <v>796</v>
      </c>
      <c r="Q250">
        <v>0</v>
      </c>
      <c r="R250">
        <v>0</v>
      </c>
      <c r="S250">
        <v>0</v>
      </c>
      <c r="T250" t="s">
        <v>154</v>
      </c>
      <c r="U250" s="3">
        <v>46283</v>
      </c>
      <c r="V250" s="21">
        <v>46283</v>
      </c>
      <c r="AB250" t="s">
        <v>48</v>
      </c>
      <c r="AG250" s="34" t="str">
        <f>IFERROR(VLOOKUP(AB250, 할인점점포등록!E:I, 5, 0), AB250)</f>
        <v>입금통보</v>
      </c>
    </row>
    <row r="251" spans="2:33" x14ac:dyDescent="0.3">
      <c r="B251" t="s">
        <v>157</v>
      </c>
      <c r="C251" t="s">
        <v>1201</v>
      </c>
      <c r="D251">
        <v>5</v>
      </c>
      <c r="E251" t="s">
        <v>1202</v>
      </c>
      <c r="F251" s="20" t="s">
        <v>38</v>
      </c>
      <c r="H251" t="s">
        <v>1203</v>
      </c>
      <c r="I251" s="2">
        <v>3353400</v>
      </c>
      <c r="J251" s="2">
        <v>0</v>
      </c>
      <c r="L251">
        <v>0</v>
      </c>
      <c r="M251">
        <v>0</v>
      </c>
      <c r="N251">
        <v>0</v>
      </c>
      <c r="O251" t="s">
        <v>796</v>
      </c>
      <c r="Q251">
        <v>0</v>
      </c>
      <c r="R251">
        <v>0</v>
      </c>
      <c r="S251">
        <v>0</v>
      </c>
      <c r="T251" t="s">
        <v>154</v>
      </c>
      <c r="U251" s="3">
        <v>46283</v>
      </c>
      <c r="V251" s="21">
        <v>46283</v>
      </c>
      <c r="AB251" t="s">
        <v>48</v>
      </c>
      <c r="AC251" s="3"/>
      <c r="AE251" s="2"/>
      <c r="AG251" s="34" t="str">
        <f>IFERROR(VLOOKUP(AB251, 할인점점포등록!E:I, 5, 0), AB251)</f>
        <v>입금통보</v>
      </c>
    </row>
    <row r="252" spans="2:33" x14ac:dyDescent="0.3">
      <c r="B252" t="s">
        <v>157</v>
      </c>
      <c r="C252" t="s">
        <v>1201</v>
      </c>
      <c r="D252">
        <v>6</v>
      </c>
      <c r="E252" t="s">
        <v>1202</v>
      </c>
      <c r="F252" s="20" t="s">
        <v>14</v>
      </c>
      <c r="H252" t="s">
        <v>1207</v>
      </c>
      <c r="I252" s="2">
        <v>0</v>
      </c>
      <c r="J252" s="2">
        <v>8240940</v>
      </c>
      <c r="L252">
        <v>0</v>
      </c>
      <c r="M252">
        <v>0</v>
      </c>
      <c r="N252">
        <v>0</v>
      </c>
      <c r="O252" t="s">
        <v>796</v>
      </c>
      <c r="Q252">
        <v>0</v>
      </c>
      <c r="R252">
        <v>0</v>
      </c>
      <c r="S252">
        <v>0</v>
      </c>
      <c r="T252" t="s">
        <v>154</v>
      </c>
      <c r="U252" s="3">
        <v>46283</v>
      </c>
      <c r="V252" s="21">
        <v>46283</v>
      </c>
      <c r="W252" t="s">
        <v>212</v>
      </c>
      <c r="Y252">
        <v>1368600583</v>
      </c>
      <c r="AB252" t="s">
        <v>550</v>
      </c>
      <c r="AC252" s="2"/>
      <c r="AG252" s="34" t="str">
        <f>IFERROR(VLOOKUP(AB252, 할인점점포등록!E:I, 5, 0), AB252)</f>
        <v>제일팜</v>
      </c>
    </row>
    <row r="253" spans="2:33" x14ac:dyDescent="0.3">
      <c r="B253" t="s">
        <v>157</v>
      </c>
      <c r="C253" t="s">
        <v>1201</v>
      </c>
      <c r="D253">
        <v>7</v>
      </c>
      <c r="E253" t="s">
        <v>1202</v>
      </c>
      <c r="F253" s="20" t="s">
        <v>14</v>
      </c>
      <c r="H253" t="s">
        <v>1208</v>
      </c>
      <c r="I253" s="2">
        <v>0</v>
      </c>
      <c r="J253" s="2">
        <v>4000</v>
      </c>
      <c r="L253">
        <v>0</v>
      </c>
      <c r="M253">
        <v>0</v>
      </c>
      <c r="N253">
        <v>0</v>
      </c>
      <c r="O253" t="s">
        <v>796</v>
      </c>
      <c r="Q253">
        <v>0</v>
      </c>
      <c r="R253">
        <v>0</v>
      </c>
      <c r="S253">
        <v>0</v>
      </c>
      <c r="T253" t="s">
        <v>154</v>
      </c>
      <c r="U253" s="3">
        <v>46283</v>
      </c>
      <c r="V253" s="21">
        <v>46283</v>
      </c>
      <c r="W253" t="s">
        <v>212</v>
      </c>
      <c r="Y253">
        <v>1948100584</v>
      </c>
      <c r="AB253" t="s">
        <v>686</v>
      </c>
      <c r="AG253" s="34" t="str">
        <f>IFERROR(VLOOKUP(AB253, 할인점점포등록!E:I, 5, 0), AB253)</f>
        <v>지성팜</v>
      </c>
    </row>
    <row r="254" spans="2:33" x14ac:dyDescent="0.3">
      <c r="B254" t="s">
        <v>157</v>
      </c>
      <c r="C254" t="s">
        <v>1201</v>
      </c>
      <c r="D254">
        <v>8</v>
      </c>
      <c r="E254" t="s">
        <v>1202</v>
      </c>
      <c r="F254" s="20" t="s">
        <v>14</v>
      </c>
      <c r="H254" t="s">
        <v>1209</v>
      </c>
      <c r="I254" s="2">
        <v>0</v>
      </c>
      <c r="J254" s="2">
        <v>40080</v>
      </c>
      <c r="L254">
        <v>0</v>
      </c>
      <c r="M254">
        <v>0</v>
      </c>
      <c r="N254">
        <v>0</v>
      </c>
      <c r="O254" t="s">
        <v>796</v>
      </c>
      <c r="Q254">
        <v>0</v>
      </c>
      <c r="R254">
        <v>0</v>
      </c>
      <c r="S254">
        <v>0</v>
      </c>
      <c r="T254" t="s">
        <v>154</v>
      </c>
      <c r="U254" s="3">
        <v>46283</v>
      </c>
      <c r="V254" s="21">
        <v>46283</v>
      </c>
      <c r="W254" t="s">
        <v>483</v>
      </c>
      <c r="Y254">
        <v>4580103668</v>
      </c>
      <c r="AB254" t="s">
        <v>775</v>
      </c>
      <c r="AG254" s="34" t="str">
        <f>IFERROR(VLOOKUP(AB254, 할인점점포등록!E:I, 5, 0), AB254)</f>
        <v>옵티마웰니스뮤지엄이태원약국</v>
      </c>
    </row>
    <row r="255" spans="2:33" x14ac:dyDescent="0.3">
      <c r="B255" t="s">
        <v>157</v>
      </c>
      <c r="C255" t="s">
        <v>1201</v>
      </c>
      <c r="D255">
        <v>9</v>
      </c>
      <c r="E255" t="s">
        <v>1202</v>
      </c>
      <c r="F255" s="20" t="s">
        <v>14</v>
      </c>
      <c r="H255" t="s">
        <v>1210</v>
      </c>
      <c r="I255" s="2">
        <v>0</v>
      </c>
      <c r="J255" s="2">
        <v>5265840</v>
      </c>
      <c r="L255">
        <v>0</v>
      </c>
      <c r="M255">
        <v>0</v>
      </c>
      <c r="N255">
        <v>0</v>
      </c>
      <c r="O255" t="s">
        <v>796</v>
      </c>
      <c r="Q255">
        <v>0</v>
      </c>
      <c r="R255">
        <v>0</v>
      </c>
      <c r="S255">
        <v>0</v>
      </c>
      <c r="T255" t="s">
        <v>154</v>
      </c>
      <c r="U255" s="3">
        <v>46283</v>
      </c>
      <c r="V255" s="21">
        <v>46283</v>
      </c>
      <c r="W255" t="s">
        <v>212</v>
      </c>
      <c r="Y255">
        <v>4198803515</v>
      </c>
      <c r="AB255" t="s">
        <v>1004</v>
      </c>
      <c r="AG255" s="34" t="str">
        <f>IFERROR(VLOOKUP(AB255, 할인점점포등록!E:I, 5, 0), AB255)</f>
        <v>메디코어팜</v>
      </c>
    </row>
    <row r="256" spans="2:33" x14ac:dyDescent="0.3">
      <c r="B256" t="s">
        <v>157</v>
      </c>
      <c r="C256" t="s">
        <v>1201</v>
      </c>
      <c r="D256">
        <v>10</v>
      </c>
      <c r="E256" t="s">
        <v>1202</v>
      </c>
      <c r="F256" s="20" t="s">
        <v>14</v>
      </c>
      <c r="H256" t="s">
        <v>1207</v>
      </c>
      <c r="I256" s="2">
        <v>0</v>
      </c>
      <c r="J256" s="2">
        <v>3353400</v>
      </c>
      <c r="L256">
        <v>0</v>
      </c>
      <c r="M256">
        <v>0</v>
      </c>
      <c r="N256">
        <v>0</v>
      </c>
      <c r="O256" t="s">
        <v>796</v>
      </c>
      <c r="Q256">
        <v>0</v>
      </c>
      <c r="R256">
        <v>0</v>
      </c>
      <c r="S256">
        <v>0</v>
      </c>
      <c r="T256" t="s">
        <v>154</v>
      </c>
      <c r="U256" s="3">
        <v>46283</v>
      </c>
      <c r="V256" s="21">
        <v>46283</v>
      </c>
      <c r="W256" t="s">
        <v>212</v>
      </c>
      <c r="Y256">
        <v>1368600583</v>
      </c>
      <c r="AB256" t="s">
        <v>550</v>
      </c>
      <c r="AC256" s="2"/>
      <c r="AG256" s="34" t="str">
        <f>IFERROR(VLOOKUP(AB256, 할인점점포등록!E:I, 5, 0), AB256)</f>
        <v>제일팜</v>
      </c>
    </row>
    <row r="257" spans="2:33" x14ac:dyDescent="0.3">
      <c r="B257" t="s">
        <v>158</v>
      </c>
      <c r="C257" t="s">
        <v>1211</v>
      </c>
      <c r="D257">
        <v>1</v>
      </c>
      <c r="E257" t="s">
        <v>1806</v>
      </c>
      <c r="F257" s="20" t="s">
        <v>792</v>
      </c>
      <c r="G257" t="s">
        <v>160</v>
      </c>
      <c r="H257" t="s">
        <v>810</v>
      </c>
      <c r="I257" s="2">
        <v>50000</v>
      </c>
      <c r="J257" s="2">
        <v>0</v>
      </c>
      <c r="L257">
        <v>0</v>
      </c>
      <c r="M257">
        <v>0</v>
      </c>
      <c r="N257">
        <v>0</v>
      </c>
      <c r="O257" t="s">
        <v>790</v>
      </c>
      <c r="Q257">
        <v>0</v>
      </c>
      <c r="R257">
        <v>0</v>
      </c>
      <c r="S257">
        <v>0</v>
      </c>
      <c r="T257" t="s">
        <v>159</v>
      </c>
      <c r="U257" s="3">
        <v>46286</v>
      </c>
      <c r="V257" s="21">
        <v>46286</v>
      </c>
      <c r="W257" t="s">
        <v>212</v>
      </c>
      <c r="AB257" t="s">
        <v>811</v>
      </c>
      <c r="AC257" s="3" t="s">
        <v>794</v>
      </c>
      <c r="AE257" s="2"/>
      <c r="AG257" s="34" t="str">
        <f>IFERROR(VLOOKUP(AB257, 할인점점포등록!E:I, 5, 0), AB257)</f>
        <v>통행료</v>
      </c>
    </row>
    <row r="258" spans="2:33" x14ac:dyDescent="0.3">
      <c r="B258" t="s">
        <v>158</v>
      </c>
      <c r="C258" t="s">
        <v>1211</v>
      </c>
      <c r="D258">
        <v>2</v>
      </c>
      <c r="E258" t="s">
        <v>1806</v>
      </c>
      <c r="F258" s="20" t="s">
        <v>780</v>
      </c>
      <c r="H258" t="s">
        <v>810</v>
      </c>
      <c r="I258" s="2">
        <v>0</v>
      </c>
      <c r="J258" s="2">
        <v>50000</v>
      </c>
      <c r="L258">
        <v>0</v>
      </c>
      <c r="M258">
        <v>0</v>
      </c>
      <c r="N258">
        <v>0</v>
      </c>
      <c r="O258" t="s">
        <v>790</v>
      </c>
      <c r="Q258">
        <v>0</v>
      </c>
      <c r="R258">
        <v>0</v>
      </c>
      <c r="S258">
        <v>0</v>
      </c>
      <c r="T258" t="s">
        <v>159</v>
      </c>
      <c r="U258" s="3">
        <v>46286</v>
      </c>
      <c r="V258" s="21">
        <v>46286</v>
      </c>
      <c r="AB258" t="s">
        <v>791</v>
      </c>
      <c r="AC258" s="3"/>
      <c r="AE258" s="2"/>
      <c r="AG258" s="34" t="str">
        <f>IFERROR(VLOOKUP(AB258, 할인점점포등록!E:I, 5, 0), AB258)</f>
        <v>6250-0321-8986-6954</v>
      </c>
    </row>
    <row r="259" spans="2:33" x14ac:dyDescent="0.3">
      <c r="B259" t="s">
        <v>158</v>
      </c>
      <c r="C259" t="s">
        <v>1211</v>
      </c>
      <c r="D259">
        <v>3</v>
      </c>
      <c r="E259" t="s">
        <v>1806</v>
      </c>
      <c r="F259" s="20" t="s">
        <v>800</v>
      </c>
      <c r="G259" t="s">
        <v>160</v>
      </c>
      <c r="H259" t="s">
        <v>813</v>
      </c>
      <c r="I259" s="2">
        <v>30909</v>
      </c>
      <c r="J259" s="2">
        <v>0</v>
      </c>
      <c r="L259">
        <v>0</v>
      </c>
      <c r="M259">
        <v>0</v>
      </c>
      <c r="N259">
        <v>0</v>
      </c>
      <c r="O259" t="s">
        <v>790</v>
      </c>
      <c r="Q259">
        <v>0</v>
      </c>
      <c r="R259">
        <v>0</v>
      </c>
      <c r="S259">
        <v>0</v>
      </c>
      <c r="T259" t="s">
        <v>159</v>
      </c>
      <c r="U259" s="3">
        <v>46286</v>
      </c>
      <c r="V259" s="21">
        <v>46286</v>
      </c>
      <c r="W259" t="s">
        <v>212</v>
      </c>
      <c r="AB259" t="s">
        <v>802</v>
      </c>
      <c r="AC259" s="2"/>
      <c r="AG259" s="34" t="str">
        <f>IFERROR(VLOOKUP(AB259, 할인점점포등록!E:I, 5, 0), AB259)</f>
        <v>식대</v>
      </c>
    </row>
    <row r="260" spans="2:33" x14ac:dyDescent="0.3">
      <c r="B260" t="s">
        <v>158</v>
      </c>
      <c r="C260" t="s">
        <v>1211</v>
      </c>
      <c r="D260">
        <v>4</v>
      </c>
      <c r="E260" t="s">
        <v>1806</v>
      </c>
      <c r="F260" s="20" t="s">
        <v>161</v>
      </c>
      <c r="H260" t="s">
        <v>803</v>
      </c>
      <c r="I260" s="2">
        <v>3091</v>
      </c>
      <c r="J260" s="2">
        <v>0</v>
      </c>
      <c r="L260">
        <v>0</v>
      </c>
      <c r="M260">
        <v>0</v>
      </c>
      <c r="N260">
        <v>0</v>
      </c>
      <c r="O260" t="s">
        <v>790</v>
      </c>
      <c r="Q260">
        <v>0</v>
      </c>
      <c r="R260">
        <v>0</v>
      </c>
      <c r="S260">
        <v>0</v>
      </c>
      <c r="T260" t="s">
        <v>159</v>
      </c>
      <c r="U260" s="3">
        <v>46286</v>
      </c>
      <c r="V260" s="21">
        <v>46286</v>
      </c>
      <c r="Y260">
        <v>6178550436</v>
      </c>
      <c r="AB260" t="s">
        <v>1807</v>
      </c>
      <c r="AC260" s="3">
        <v>46286</v>
      </c>
      <c r="AD260" t="s">
        <v>788</v>
      </c>
      <c r="AE260" s="2">
        <v>30909</v>
      </c>
      <c r="AF260" t="s">
        <v>791</v>
      </c>
      <c r="AG260" s="34" t="str">
        <f>IFERROR(VLOOKUP(AB260, 할인점점포등록!E:I, 5, 0), AB260)</f>
        <v>미담재 갤러리아백화점 광교</v>
      </c>
    </row>
    <row r="261" spans="2:33" x14ac:dyDescent="0.3">
      <c r="B261" t="s">
        <v>158</v>
      </c>
      <c r="C261" t="s">
        <v>1211</v>
      </c>
      <c r="D261">
        <v>5</v>
      </c>
      <c r="E261" t="s">
        <v>1806</v>
      </c>
      <c r="F261" s="20" t="s">
        <v>780</v>
      </c>
      <c r="H261" t="s">
        <v>813</v>
      </c>
      <c r="I261" s="2">
        <v>0</v>
      </c>
      <c r="J261" s="2">
        <v>34000</v>
      </c>
      <c r="L261">
        <v>0</v>
      </c>
      <c r="M261">
        <v>0</v>
      </c>
      <c r="N261">
        <v>0</v>
      </c>
      <c r="O261" t="s">
        <v>790</v>
      </c>
      <c r="Q261">
        <v>0</v>
      </c>
      <c r="R261">
        <v>0</v>
      </c>
      <c r="S261">
        <v>0</v>
      </c>
      <c r="T261" t="s">
        <v>159</v>
      </c>
      <c r="U261" s="3">
        <v>46286</v>
      </c>
      <c r="V261" s="21">
        <v>46286</v>
      </c>
      <c r="AB261" t="s">
        <v>791</v>
      </c>
      <c r="AC261" s="3"/>
      <c r="AE261" s="2"/>
      <c r="AG261" s="34" t="str">
        <f>IFERROR(VLOOKUP(AB261, 할인점점포등록!E:I, 5, 0), AB261)</f>
        <v>6250-0321-8986-6954</v>
      </c>
    </row>
    <row r="262" spans="2:33" x14ac:dyDescent="0.3">
      <c r="B262" t="s">
        <v>158</v>
      </c>
      <c r="C262" t="s">
        <v>1211</v>
      </c>
      <c r="D262">
        <v>6</v>
      </c>
      <c r="E262" t="s">
        <v>1806</v>
      </c>
      <c r="F262" s="20" t="s">
        <v>800</v>
      </c>
      <c r="G262" t="s">
        <v>160</v>
      </c>
      <c r="H262" t="s">
        <v>808</v>
      </c>
      <c r="I262" s="2">
        <v>6273</v>
      </c>
      <c r="J262" s="2">
        <v>0</v>
      </c>
      <c r="L262">
        <v>0</v>
      </c>
      <c r="M262">
        <v>0</v>
      </c>
      <c r="N262">
        <v>0</v>
      </c>
      <c r="O262" t="s">
        <v>790</v>
      </c>
      <c r="Q262">
        <v>0</v>
      </c>
      <c r="R262">
        <v>0</v>
      </c>
      <c r="S262">
        <v>0</v>
      </c>
      <c r="T262" t="s">
        <v>159</v>
      </c>
      <c r="U262" s="3">
        <v>46286</v>
      </c>
      <c r="V262" s="21">
        <v>46286</v>
      </c>
      <c r="W262" t="s">
        <v>212</v>
      </c>
      <c r="AB262" t="s">
        <v>802</v>
      </c>
      <c r="AC262" s="3"/>
      <c r="AE262" s="2"/>
      <c r="AG262" s="34" t="str">
        <f>IFERROR(VLOOKUP(AB262, 할인점점포등록!E:I, 5, 0), AB262)</f>
        <v>식대</v>
      </c>
    </row>
    <row r="263" spans="2:33" x14ac:dyDescent="0.3">
      <c r="B263" t="s">
        <v>158</v>
      </c>
      <c r="C263" t="s">
        <v>1211</v>
      </c>
      <c r="D263">
        <v>7</v>
      </c>
      <c r="E263" t="s">
        <v>1806</v>
      </c>
      <c r="F263" s="20" t="s">
        <v>161</v>
      </c>
      <c r="H263" t="s">
        <v>803</v>
      </c>
      <c r="I263" s="2">
        <v>627</v>
      </c>
      <c r="J263" s="2">
        <v>0</v>
      </c>
      <c r="L263">
        <v>0</v>
      </c>
      <c r="M263">
        <v>0</v>
      </c>
      <c r="N263">
        <v>0</v>
      </c>
      <c r="O263" t="s">
        <v>790</v>
      </c>
      <c r="Q263">
        <v>0</v>
      </c>
      <c r="R263">
        <v>0</v>
      </c>
      <c r="S263">
        <v>0</v>
      </c>
      <c r="T263" t="s">
        <v>159</v>
      </c>
      <c r="U263" s="3">
        <v>46286</v>
      </c>
      <c r="V263" s="21">
        <v>46286</v>
      </c>
      <c r="Y263">
        <v>1018126409</v>
      </c>
      <c r="AB263" t="s">
        <v>814</v>
      </c>
      <c r="AC263" s="3">
        <v>46286</v>
      </c>
      <c r="AD263" t="s">
        <v>788</v>
      </c>
      <c r="AE263" s="2">
        <v>6273</v>
      </c>
      <c r="AF263" t="s">
        <v>791</v>
      </c>
      <c r="AG263" s="34" t="str">
        <f>IFERROR(VLOOKUP(AB263, 할인점점포등록!E:I, 5, 0), AB263)</f>
        <v>맥도날드유한회사</v>
      </c>
    </row>
    <row r="264" spans="2:33" x14ac:dyDescent="0.3">
      <c r="B264" t="s">
        <v>158</v>
      </c>
      <c r="C264" t="s">
        <v>1211</v>
      </c>
      <c r="D264">
        <v>8</v>
      </c>
      <c r="E264" t="s">
        <v>1806</v>
      </c>
      <c r="F264" s="20" t="s">
        <v>780</v>
      </c>
      <c r="H264" t="s">
        <v>808</v>
      </c>
      <c r="I264" s="2">
        <v>0</v>
      </c>
      <c r="J264" s="2">
        <v>6900</v>
      </c>
      <c r="L264">
        <v>0</v>
      </c>
      <c r="M264">
        <v>0</v>
      </c>
      <c r="N264">
        <v>0</v>
      </c>
      <c r="O264" t="s">
        <v>790</v>
      </c>
      <c r="Q264">
        <v>0</v>
      </c>
      <c r="R264">
        <v>0</v>
      </c>
      <c r="S264">
        <v>0</v>
      </c>
      <c r="T264" t="s">
        <v>159</v>
      </c>
      <c r="U264" s="3">
        <v>46286</v>
      </c>
      <c r="V264" s="21">
        <v>46286</v>
      </c>
      <c r="AB264" t="s">
        <v>791</v>
      </c>
      <c r="AG264" s="34" t="str">
        <f>IFERROR(VLOOKUP(AB264, 할인점점포등록!E:I, 5, 0), AB264)</f>
        <v>6250-0321-8986-6954</v>
      </c>
    </row>
    <row r="265" spans="2:33" x14ac:dyDescent="0.3">
      <c r="B265" t="s">
        <v>158</v>
      </c>
      <c r="C265" t="s">
        <v>1211</v>
      </c>
      <c r="D265">
        <v>9</v>
      </c>
      <c r="E265" t="s">
        <v>1806</v>
      </c>
      <c r="F265" s="20" t="s">
        <v>792</v>
      </c>
      <c r="G265" t="s">
        <v>160</v>
      </c>
      <c r="H265" t="s">
        <v>795</v>
      </c>
      <c r="I265" s="2">
        <v>10000</v>
      </c>
      <c r="J265" s="2">
        <v>0</v>
      </c>
      <c r="L265">
        <v>0</v>
      </c>
      <c r="M265">
        <v>0</v>
      </c>
      <c r="N265">
        <v>0</v>
      </c>
      <c r="O265" t="s">
        <v>790</v>
      </c>
      <c r="Q265">
        <v>0</v>
      </c>
      <c r="R265">
        <v>0</v>
      </c>
      <c r="S265">
        <v>0</v>
      </c>
      <c r="T265" t="s">
        <v>159</v>
      </c>
      <c r="U265" s="3">
        <v>46286</v>
      </c>
      <c r="V265" s="21">
        <v>46286</v>
      </c>
      <c r="W265" t="s">
        <v>212</v>
      </c>
      <c r="AB265" t="s">
        <v>183</v>
      </c>
      <c r="AC265" t="s">
        <v>794</v>
      </c>
      <c r="AG265" s="34" t="str">
        <f>IFERROR(VLOOKUP(AB265, 할인점점포등록!E:I, 5, 0), AB265)</f>
        <v>기타</v>
      </c>
    </row>
    <row r="266" spans="2:33" x14ac:dyDescent="0.3">
      <c r="B266" t="s">
        <v>158</v>
      </c>
      <c r="C266" t="s">
        <v>1211</v>
      </c>
      <c r="D266">
        <v>10</v>
      </c>
      <c r="E266" t="s">
        <v>1806</v>
      </c>
      <c r="F266" s="20" t="s">
        <v>780</v>
      </c>
      <c r="H266" t="s">
        <v>795</v>
      </c>
      <c r="I266" s="2">
        <v>0</v>
      </c>
      <c r="J266" s="2">
        <v>10000</v>
      </c>
      <c r="L266">
        <v>0</v>
      </c>
      <c r="M266">
        <v>0</v>
      </c>
      <c r="N266">
        <v>0</v>
      </c>
      <c r="O266" t="s">
        <v>790</v>
      </c>
      <c r="Q266">
        <v>0</v>
      </c>
      <c r="R266">
        <v>0</v>
      </c>
      <c r="S266">
        <v>0</v>
      </c>
      <c r="T266" t="s">
        <v>159</v>
      </c>
      <c r="U266" s="3">
        <v>46286</v>
      </c>
      <c r="V266" s="21">
        <v>46286</v>
      </c>
      <c r="AB266" t="s">
        <v>791</v>
      </c>
      <c r="AG266" s="34" t="str">
        <f>IFERROR(VLOOKUP(AB266, 할인점점포등록!E:I, 5, 0), AB266)</f>
        <v>6250-0321-8986-6954</v>
      </c>
    </row>
    <row r="267" spans="2:33" x14ac:dyDescent="0.3">
      <c r="B267" t="s">
        <v>158</v>
      </c>
      <c r="C267" t="s">
        <v>1211</v>
      </c>
      <c r="D267">
        <v>11</v>
      </c>
      <c r="E267" t="s">
        <v>1806</v>
      </c>
      <c r="F267" s="20" t="s">
        <v>779</v>
      </c>
      <c r="G267" t="s">
        <v>160</v>
      </c>
      <c r="H267" t="s">
        <v>1212</v>
      </c>
      <c r="I267" s="2">
        <v>32900</v>
      </c>
      <c r="J267" s="2">
        <v>0</v>
      </c>
      <c r="L267">
        <v>0</v>
      </c>
      <c r="M267">
        <v>0</v>
      </c>
      <c r="N267">
        <v>0</v>
      </c>
      <c r="O267" t="s">
        <v>790</v>
      </c>
      <c r="Q267">
        <v>0</v>
      </c>
      <c r="R267">
        <v>0</v>
      </c>
      <c r="S267">
        <v>0</v>
      </c>
      <c r="T267" t="s">
        <v>159</v>
      </c>
      <c r="U267" s="3">
        <v>46286</v>
      </c>
      <c r="V267" s="21">
        <v>46286</v>
      </c>
      <c r="W267" t="s">
        <v>212</v>
      </c>
      <c r="AC267" s="2"/>
      <c r="AG267" s="34">
        <f>IFERROR(VLOOKUP(AB267, 할인점점포등록!E:I, 5, 0), AB267)</f>
        <v>0</v>
      </c>
    </row>
    <row r="268" spans="2:33" x14ac:dyDescent="0.3">
      <c r="B268" t="s">
        <v>158</v>
      </c>
      <c r="C268" t="s">
        <v>1211</v>
      </c>
      <c r="D268">
        <v>12</v>
      </c>
      <c r="E268" t="s">
        <v>1806</v>
      </c>
      <c r="F268" s="20" t="s">
        <v>780</v>
      </c>
      <c r="H268" t="s">
        <v>1212</v>
      </c>
      <c r="I268" s="2">
        <v>0</v>
      </c>
      <c r="J268" s="2">
        <v>32900</v>
      </c>
      <c r="L268">
        <v>0</v>
      </c>
      <c r="M268">
        <v>0</v>
      </c>
      <c r="N268">
        <v>0</v>
      </c>
      <c r="O268" t="s">
        <v>790</v>
      </c>
      <c r="Q268">
        <v>0</v>
      </c>
      <c r="R268">
        <v>0</v>
      </c>
      <c r="S268">
        <v>0</v>
      </c>
      <c r="T268" t="s">
        <v>159</v>
      </c>
      <c r="U268" s="3">
        <v>46286</v>
      </c>
      <c r="V268" s="21">
        <v>46286</v>
      </c>
      <c r="AB268" t="s">
        <v>791</v>
      </c>
      <c r="AC268" s="2"/>
      <c r="AG268" s="34" t="str">
        <f>IFERROR(VLOOKUP(AB268, 할인점점포등록!E:I, 5, 0), AB268)</f>
        <v>6250-0321-8986-6954</v>
      </c>
    </row>
    <row r="269" spans="2:33" x14ac:dyDescent="0.3">
      <c r="B269" t="s">
        <v>157</v>
      </c>
      <c r="C269" t="s">
        <v>1213</v>
      </c>
      <c r="D269">
        <v>1</v>
      </c>
      <c r="E269" t="s">
        <v>1214</v>
      </c>
      <c r="F269" s="20" t="s">
        <v>38</v>
      </c>
      <c r="H269" t="s">
        <v>1215</v>
      </c>
      <c r="I269" s="2">
        <v>732600</v>
      </c>
      <c r="J269" s="2">
        <v>0</v>
      </c>
      <c r="L269">
        <v>0</v>
      </c>
      <c r="M269">
        <v>0</v>
      </c>
      <c r="N269">
        <v>0</v>
      </c>
      <c r="O269" t="s">
        <v>796</v>
      </c>
      <c r="Q269">
        <v>0</v>
      </c>
      <c r="R269">
        <v>0</v>
      </c>
      <c r="S269">
        <v>0</v>
      </c>
      <c r="T269" t="s">
        <v>154</v>
      </c>
      <c r="U269" s="3">
        <v>46286</v>
      </c>
      <c r="V269" s="21">
        <v>46286</v>
      </c>
      <c r="AB269" t="s">
        <v>48</v>
      </c>
      <c r="AG269" s="34" t="str">
        <f>IFERROR(VLOOKUP(AB269, 할인점점포등록!E:I, 5, 0), AB269)</f>
        <v>입금통보</v>
      </c>
    </row>
    <row r="270" spans="2:33" x14ac:dyDescent="0.3">
      <c r="B270" t="s">
        <v>157</v>
      </c>
      <c r="C270" t="s">
        <v>1213</v>
      </c>
      <c r="D270">
        <v>2</v>
      </c>
      <c r="E270" t="s">
        <v>1214</v>
      </c>
      <c r="F270" s="20" t="s">
        <v>38</v>
      </c>
      <c r="H270" t="s">
        <v>1216</v>
      </c>
      <c r="I270" s="2">
        <v>1908900</v>
      </c>
      <c r="J270" s="2">
        <v>0</v>
      </c>
      <c r="L270">
        <v>0</v>
      </c>
      <c r="M270">
        <v>0</v>
      </c>
      <c r="N270">
        <v>0</v>
      </c>
      <c r="O270" t="s">
        <v>796</v>
      </c>
      <c r="Q270">
        <v>0</v>
      </c>
      <c r="R270">
        <v>0</v>
      </c>
      <c r="S270">
        <v>0</v>
      </c>
      <c r="T270" t="s">
        <v>154</v>
      </c>
      <c r="U270" s="3">
        <v>46286</v>
      </c>
      <c r="V270" s="21">
        <v>46286</v>
      </c>
      <c r="AB270" t="s">
        <v>48</v>
      </c>
      <c r="AG270" s="34" t="str">
        <f>IFERROR(VLOOKUP(AB270, 할인점점포등록!E:I, 5, 0), AB270)</f>
        <v>입금통보</v>
      </c>
    </row>
    <row r="271" spans="2:33" x14ac:dyDescent="0.3">
      <c r="B271" t="s">
        <v>157</v>
      </c>
      <c r="C271" t="s">
        <v>1213</v>
      </c>
      <c r="D271">
        <v>3</v>
      </c>
      <c r="E271" t="s">
        <v>1214</v>
      </c>
      <c r="F271" s="20" t="s">
        <v>38</v>
      </c>
      <c r="H271" t="s">
        <v>1217</v>
      </c>
      <c r="I271" s="2">
        <v>17460360</v>
      </c>
      <c r="J271" s="2">
        <v>0</v>
      </c>
      <c r="L271">
        <v>0</v>
      </c>
      <c r="M271">
        <v>0</v>
      </c>
      <c r="N271">
        <v>0</v>
      </c>
      <c r="O271" t="s">
        <v>796</v>
      </c>
      <c r="Q271">
        <v>0</v>
      </c>
      <c r="R271">
        <v>0</v>
      </c>
      <c r="S271">
        <v>0</v>
      </c>
      <c r="T271" t="s">
        <v>154</v>
      </c>
      <c r="U271" s="3">
        <v>46286</v>
      </c>
      <c r="V271" s="21">
        <v>46286</v>
      </c>
      <c r="AB271" t="s">
        <v>48</v>
      </c>
      <c r="AC271" s="3"/>
      <c r="AE271" s="2"/>
      <c r="AG271" s="34" t="str">
        <f>IFERROR(VLOOKUP(AB271, 할인점점포등록!E:I, 5, 0), AB271)</f>
        <v>입금통보</v>
      </c>
    </row>
    <row r="272" spans="2:33" x14ac:dyDescent="0.3">
      <c r="B272" t="s">
        <v>157</v>
      </c>
      <c r="C272" t="s">
        <v>1213</v>
      </c>
      <c r="D272">
        <v>4</v>
      </c>
      <c r="E272" t="s">
        <v>1214</v>
      </c>
      <c r="F272" s="20" t="s">
        <v>38</v>
      </c>
      <c r="H272" t="s">
        <v>1218</v>
      </c>
      <c r="I272" s="2">
        <v>1110321</v>
      </c>
      <c r="J272" s="2">
        <v>0</v>
      </c>
      <c r="L272">
        <v>0</v>
      </c>
      <c r="M272">
        <v>0</v>
      </c>
      <c r="N272">
        <v>0</v>
      </c>
      <c r="O272" t="s">
        <v>796</v>
      </c>
      <c r="Q272">
        <v>0</v>
      </c>
      <c r="R272">
        <v>0</v>
      </c>
      <c r="S272">
        <v>0</v>
      </c>
      <c r="T272" t="s">
        <v>154</v>
      </c>
      <c r="U272" s="3">
        <v>46286</v>
      </c>
      <c r="V272" s="21">
        <v>46286</v>
      </c>
      <c r="AB272" t="s">
        <v>48</v>
      </c>
      <c r="AC272" s="2"/>
      <c r="AG272" s="34" t="str">
        <f>IFERROR(VLOOKUP(AB272, 할인점점포등록!E:I, 5, 0), AB272)</f>
        <v>입금통보</v>
      </c>
    </row>
    <row r="273" spans="2:33" x14ac:dyDescent="0.3">
      <c r="B273" t="s">
        <v>157</v>
      </c>
      <c r="C273" t="s">
        <v>1213</v>
      </c>
      <c r="D273">
        <v>5</v>
      </c>
      <c r="E273" t="s">
        <v>1214</v>
      </c>
      <c r="F273" s="20" t="s">
        <v>38</v>
      </c>
      <c r="H273" t="s">
        <v>1217</v>
      </c>
      <c r="I273" s="2">
        <v>1360800</v>
      </c>
      <c r="J273" s="2">
        <v>0</v>
      </c>
      <c r="L273">
        <v>0</v>
      </c>
      <c r="M273">
        <v>0</v>
      </c>
      <c r="N273">
        <v>0</v>
      </c>
      <c r="O273" t="s">
        <v>796</v>
      </c>
      <c r="Q273">
        <v>0</v>
      </c>
      <c r="R273">
        <v>0</v>
      </c>
      <c r="S273">
        <v>0</v>
      </c>
      <c r="T273" t="s">
        <v>154</v>
      </c>
      <c r="U273" s="3">
        <v>46286</v>
      </c>
      <c r="V273" s="21">
        <v>46286</v>
      </c>
      <c r="AB273" t="s">
        <v>48</v>
      </c>
      <c r="AC273" s="2"/>
      <c r="AE273" s="2"/>
      <c r="AG273" s="34" t="str">
        <f>IFERROR(VLOOKUP(AB273, 할인점점포등록!E:I, 5, 0), AB273)</f>
        <v>입금통보</v>
      </c>
    </row>
    <row r="274" spans="2:33" x14ac:dyDescent="0.3">
      <c r="B274" t="s">
        <v>157</v>
      </c>
      <c r="C274" t="s">
        <v>1213</v>
      </c>
      <c r="D274">
        <v>6</v>
      </c>
      <c r="E274" t="s">
        <v>1214</v>
      </c>
      <c r="F274" s="20" t="s">
        <v>14</v>
      </c>
      <c r="H274" t="s">
        <v>1219</v>
      </c>
      <c r="I274" s="2">
        <v>0</v>
      </c>
      <c r="J274" s="2">
        <v>732600</v>
      </c>
      <c r="L274">
        <v>0</v>
      </c>
      <c r="M274">
        <v>0</v>
      </c>
      <c r="N274">
        <v>0</v>
      </c>
      <c r="O274" t="s">
        <v>796</v>
      </c>
      <c r="Q274">
        <v>0</v>
      </c>
      <c r="R274">
        <v>0</v>
      </c>
      <c r="S274">
        <v>0</v>
      </c>
      <c r="T274" t="s">
        <v>154</v>
      </c>
      <c r="U274" s="3">
        <v>46286</v>
      </c>
      <c r="V274" s="21">
        <v>46286</v>
      </c>
      <c r="W274" t="s">
        <v>212</v>
      </c>
      <c r="Y274">
        <v>7113100496</v>
      </c>
      <c r="AB274" t="s">
        <v>278</v>
      </c>
      <c r="AG274" s="34" t="str">
        <f>IFERROR(VLOOKUP(AB274, 할인점점포등록!E:I, 5, 0), AB274)</f>
        <v>훈민약품</v>
      </c>
    </row>
    <row r="275" spans="2:33" x14ac:dyDescent="0.3">
      <c r="B275" t="s">
        <v>157</v>
      </c>
      <c r="C275" t="s">
        <v>1213</v>
      </c>
      <c r="D275">
        <v>7</v>
      </c>
      <c r="E275" t="s">
        <v>1214</v>
      </c>
      <c r="F275" s="20" t="s">
        <v>14</v>
      </c>
      <c r="H275" t="s">
        <v>1220</v>
      </c>
      <c r="I275" s="2">
        <v>0</v>
      </c>
      <c r="J275" s="2">
        <v>1908900</v>
      </c>
      <c r="L275">
        <v>0</v>
      </c>
      <c r="M275">
        <v>0</v>
      </c>
      <c r="N275">
        <v>0</v>
      </c>
      <c r="O275" t="s">
        <v>796</v>
      </c>
      <c r="Q275">
        <v>0</v>
      </c>
      <c r="R275">
        <v>0</v>
      </c>
      <c r="S275">
        <v>0</v>
      </c>
      <c r="T275" t="s">
        <v>154</v>
      </c>
      <c r="U275" s="3">
        <v>46286</v>
      </c>
      <c r="V275" s="21">
        <v>46286</v>
      </c>
      <c r="W275" t="s">
        <v>212</v>
      </c>
      <c r="Y275">
        <v>2698703193</v>
      </c>
      <c r="AB275" t="s">
        <v>529</v>
      </c>
      <c r="AC275" s="3"/>
      <c r="AE275" s="2"/>
      <c r="AG275" s="34" t="str">
        <f>IFERROR(VLOOKUP(AB275, 할인점점포등록!E:I, 5, 0), AB275)</f>
        <v>세인약품(광주)</v>
      </c>
    </row>
    <row r="276" spans="2:33" x14ac:dyDescent="0.3">
      <c r="B276" t="s">
        <v>157</v>
      </c>
      <c r="C276" t="s">
        <v>1213</v>
      </c>
      <c r="D276">
        <v>8</v>
      </c>
      <c r="E276" t="s">
        <v>1214</v>
      </c>
      <c r="F276" s="20" t="s">
        <v>14</v>
      </c>
      <c r="H276" t="s">
        <v>1221</v>
      </c>
      <c r="I276" s="2">
        <v>0</v>
      </c>
      <c r="J276" s="2">
        <v>17460360</v>
      </c>
      <c r="L276">
        <v>0</v>
      </c>
      <c r="M276">
        <v>0</v>
      </c>
      <c r="N276">
        <v>0</v>
      </c>
      <c r="O276" t="s">
        <v>796</v>
      </c>
      <c r="Q276">
        <v>0</v>
      </c>
      <c r="R276">
        <v>0</v>
      </c>
      <c r="S276">
        <v>0</v>
      </c>
      <c r="T276" t="s">
        <v>154</v>
      </c>
      <c r="U276" s="3">
        <v>46286</v>
      </c>
      <c r="V276" s="21">
        <v>46286</v>
      </c>
      <c r="W276" t="s">
        <v>212</v>
      </c>
      <c r="Y276">
        <v>1368600583</v>
      </c>
      <c r="AB276" t="s">
        <v>550</v>
      </c>
      <c r="AC276" s="2"/>
      <c r="AE276" s="2"/>
      <c r="AG276" s="34" t="str">
        <f>IFERROR(VLOOKUP(AB276, 할인점점포등록!E:I, 5, 0), AB276)</f>
        <v>제일팜</v>
      </c>
    </row>
    <row r="277" spans="2:33" x14ac:dyDescent="0.3">
      <c r="B277" t="s">
        <v>157</v>
      </c>
      <c r="C277" t="s">
        <v>1213</v>
      </c>
      <c r="D277">
        <v>9</v>
      </c>
      <c r="E277" t="s">
        <v>1214</v>
      </c>
      <c r="F277" s="20" t="s">
        <v>14</v>
      </c>
      <c r="H277" t="s">
        <v>1222</v>
      </c>
      <c r="I277" s="2">
        <v>0</v>
      </c>
      <c r="J277" s="2">
        <v>1110321</v>
      </c>
      <c r="L277">
        <v>0</v>
      </c>
      <c r="M277">
        <v>0</v>
      </c>
      <c r="N277">
        <v>0</v>
      </c>
      <c r="O277" t="s">
        <v>796</v>
      </c>
      <c r="Q277">
        <v>0</v>
      </c>
      <c r="R277">
        <v>0</v>
      </c>
      <c r="S277">
        <v>0</v>
      </c>
      <c r="T277" t="s">
        <v>154</v>
      </c>
      <c r="U277" s="3">
        <v>46286</v>
      </c>
      <c r="V277" s="21">
        <v>46286</v>
      </c>
      <c r="W277" t="s">
        <v>212</v>
      </c>
      <c r="Y277">
        <v>4528603629</v>
      </c>
      <c r="AB277" t="s">
        <v>767</v>
      </c>
      <c r="AC277" s="2"/>
      <c r="AG277" s="34" t="str">
        <f>IFERROR(VLOOKUP(AB277, 할인점점포등록!E:I, 5, 0), AB277)</f>
        <v>유한회사 바른약품</v>
      </c>
    </row>
    <row r="278" spans="2:33" x14ac:dyDescent="0.3">
      <c r="B278" t="s">
        <v>157</v>
      </c>
      <c r="C278" t="s">
        <v>1213</v>
      </c>
      <c r="D278">
        <v>10</v>
      </c>
      <c r="E278" t="s">
        <v>1214</v>
      </c>
      <c r="F278" s="20" t="s">
        <v>14</v>
      </c>
      <c r="H278" t="s">
        <v>1221</v>
      </c>
      <c r="I278" s="2">
        <v>0</v>
      </c>
      <c r="J278" s="2">
        <v>1360800</v>
      </c>
      <c r="L278">
        <v>0</v>
      </c>
      <c r="M278">
        <v>0</v>
      </c>
      <c r="N278">
        <v>0</v>
      </c>
      <c r="O278" t="s">
        <v>796</v>
      </c>
      <c r="Q278">
        <v>0</v>
      </c>
      <c r="R278">
        <v>0</v>
      </c>
      <c r="S278">
        <v>0</v>
      </c>
      <c r="T278" t="s">
        <v>154</v>
      </c>
      <c r="U278" s="3">
        <v>46286</v>
      </c>
      <c r="V278" s="21">
        <v>46286</v>
      </c>
      <c r="W278" t="s">
        <v>212</v>
      </c>
      <c r="Y278">
        <v>1368600583</v>
      </c>
      <c r="AB278" t="s">
        <v>550</v>
      </c>
      <c r="AG278" s="34" t="str">
        <f>IFERROR(VLOOKUP(AB278, 할인점점포등록!E:I, 5, 0), AB278)</f>
        <v>제일팜</v>
      </c>
    </row>
    <row r="279" spans="2:33" x14ac:dyDescent="0.3">
      <c r="B279" t="s">
        <v>158</v>
      </c>
      <c r="C279" t="s">
        <v>1223</v>
      </c>
      <c r="D279">
        <v>1</v>
      </c>
      <c r="E279" t="s">
        <v>1808</v>
      </c>
      <c r="F279" s="20" t="s">
        <v>779</v>
      </c>
      <c r="G279" t="s">
        <v>160</v>
      </c>
      <c r="H279" t="s">
        <v>797</v>
      </c>
      <c r="I279" s="2">
        <v>31500</v>
      </c>
      <c r="J279" s="2">
        <v>0</v>
      </c>
      <c r="L279">
        <v>0</v>
      </c>
      <c r="M279">
        <v>0</v>
      </c>
      <c r="N279">
        <v>0</v>
      </c>
      <c r="O279" t="s">
        <v>618</v>
      </c>
      <c r="Q279">
        <v>0</v>
      </c>
      <c r="R279">
        <v>0</v>
      </c>
      <c r="S279">
        <v>0</v>
      </c>
      <c r="T279" t="s">
        <v>159</v>
      </c>
      <c r="U279" s="3">
        <v>46286</v>
      </c>
      <c r="V279" s="21">
        <v>46286</v>
      </c>
      <c r="W279" t="s">
        <v>212</v>
      </c>
      <c r="AC279" s="2"/>
      <c r="AG279" s="34">
        <f>IFERROR(VLOOKUP(AB279, 할인점점포등록!E:I, 5, 0), AB279)</f>
        <v>0</v>
      </c>
    </row>
    <row r="280" spans="2:33" x14ac:dyDescent="0.3">
      <c r="B280" t="s">
        <v>158</v>
      </c>
      <c r="C280" t="s">
        <v>1223</v>
      </c>
      <c r="D280">
        <v>2</v>
      </c>
      <c r="E280" t="s">
        <v>1808</v>
      </c>
      <c r="F280" s="20" t="s">
        <v>780</v>
      </c>
      <c r="H280" t="s">
        <v>797</v>
      </c>
      <c r="I280" s="2">
        <v>0</v>
      </c>
      <c r="J280" s="2">
        <v>31500</v>
      </c>
      <c r="L280">
        <v>0</v>
      </c>
      <c r="M280">
        <v>0</v>
      </c>
      <c r="N280">
        <v>0</v>
      </c>
      <c r="O280" t="s">
        <v>618</v>
      </c>
      <c r="Q280">
        <v>0</v>
      </c>
      <c r="R280">
        <v>0</v>
      </c>
      <c r="S280">
        <v>0</v>
      </c>
      <c r="T280" t="s">
        <v>159</v>
      </c>
      <c r="U280" s="3">
        <v>46286</v>
      </c>
      <c r="V280" s="21">
        <v>46286</v>
      </c>
      <c r="AB280" t="s">
        <v>798</v>
      </c>
      <c r="AC280" s="3"/>
      <c r="AE280" s="2"/>
      <c r="AG280" s="34" t="str">
        <f>IFERROR(VLOOKUP(AB280, 할인점점포등록!E:I, 5, 0), AB280)</f>
        <v>6250-0309-0782-9981</v>
      </c>
    </row>
    <row r="281" spans="2:33" x14ac:dyDescent="0.3">
      <c r="B281" t="s">
        <v>158</v>
      </c>
      <c r="C281" t="s">
        <v>1224</v>
      </c>
      <c r="D281">
        <v>1</v>
      </c>
      <c r="E281" t="s">
        <v>1809</v>
      </c>
      <c r="F281" s="20" t="s">
        <v>800</v>
      </c>
      <c r="G281" t="s">
        <v>160</v>
      </c>
      <c r="H281" t="s">
        <v>801</v>
      </c>
      <c r="I281" s="2">
        <v>6455</v>
      </c>
      <c r="J281" s="2">
        <v>0</v>
      </c>
      <c r="L281">
        <v>0</v>
      </c>
      <c r="M281">
        <v>0</v>
      </c>
      <c r="N281">
        <v>0</v>
      </c>
      <c r="O281" t="s">
        <v>790</v>
      </c>
      <c r="Q281">
        <v>0</v>
      </c>
      <c r="R281">
        <v>0</v>
      </c>
      <c r="S281">
        <v>0</v>
      </c>
      <c r="T281" t="s">
        <v>159</v>
      </c>
      <c r="U281" s="3">
        <v>46287</v>
      </c>
      <c r="V281" s="21">
        <v>46287</v>
      </c>
      <c r="W281" t="s">
        <v>212</v>
      </c>
      <c r="AB281" t="s">
        <v>802</v>
      </c>
      <c r="AG281" s="34" t="str">
        <f>IFERROR(VLOOKUP(AB281, 할인점점포등록!E:I, 5, 0), AB281)</f>
        <v>식대</v>
      </c>
    </row>
    <row r="282" spans="2:33" x14ac:dyDescent="0.3">
      <c r="B282" t="s">
        <v>158</v>
      </c>
      <c r="C282" t="s">
        <v>1224</v>
      </c>
      <c r="D282">
        <v>2</v>
      </c>
      <c r="E282" t="s">
        <v>1809</v>
      </c>
      <c r="F282" s="20" t="s">
        <v>161</v>
      </c>
      <c r="H282" t="s">
        <v>803</v>
      </c>
      <c r="I282" s="2">
        <v>645</v>
      </c>
      <c r="J282" s="2">
        <v>0</v>
      </c>
      <c r="L282">
        <v>0</v>
      </c>
      <c r="M282">
        <v>0</v>
      </c>
      <c r="N282">
        <v>0</v>
      </c>
      <c r="O282" t="s">
        <v>790</v>
      </c>
      <c r="Q282">
        <v>0</v>
      </c>
      <c r="R282">
        <v>0</v>
      </c>
      <c r="S282">
        <v>0</v>
      </c>
      <c r="T282" t="s">
        <v>159</v>
      </c>
      <c r="U282" s="3">
        <v>46287</v>
      </c>
      <c r="V282" s="21">
        <v>46287</v>
      </c>
      <c r="Y282">
        <v>1420529475</v>
      </c>
      <c r="AB282" t="s">
        <v>1225</v>
      </c>
      <c r="AC282" s="2">
        <v>46287</v>
      </c>
      <c r="AD282" t="s">
        <v>788</v>
      </c>
      <c r="AE282" s="2">
        <v>6455</v>
      </c>
      <c r="AF282" t="s">
        <v>791</v>
      </c>
      <c r="AG282" s="34" t="str">
        <f>IFERROR(VLOOKUP(AB282, 할인점점포등록!E:I, 5, 0), AB282)</f>
        <v>기흥휴게소</v>
      </c>
    </row>
    <row r="283" spans="2:33" x14ac:dyDescent="0.3">
      <c r="B283" t="s">
        <v>158</v>
      </c>
      <c r="C283" t="s">
        <v>1224</v>
      </c>
      <c r="D283">
        <v>3</v>
      </c>
      <c r="E283" t="s">
        <v>1809</v>
      </c>
      <c r="F283" s="20" t="s">
        <v>780</v>
      </c>
      <c r="H283" t="s">
        <v>801</v>
      </c>
      <c r="I283" s="2">
        <v>0</v>
      </c>
      <c r="J283" s="2">
        <v>7100</v>
      </c>
      <c r="L283">
        <v>0</v>
      </c>
      <c r="M283">
        <v>0</v>
      </c>
      <c r="N283">
        <v>0</v>
      </c>
      <c r="O283" t="s">
        <v>790</v>
      </c>
      <c r="Q283">
        <v>0</v>
      </c>
      <c r="R283">
        <v>0</v>
      </c>
      <c r="S283">
        <v>0</v>
      </c>
      <c r="T283" t="s">
        <v>159</v>
      </c>
      <c r="U283" s="3">
        <v>46287</v>
      </c>
      <c r="V283" s="21">
        <v>46287</v>
      </c>
      <c r="AB283" t="s">
        <v>791</v>
      </c>
      <c r="AG283" s="34" t="str">
        <f>IFERROR(VLOOKUP(AB283, 할인점점포등록!E:I, 5, 0), AB283)</f>
        <v>6250-0321-8986-6954</v>
      </c>
    </row>
    <row r="284" spans="2:33" x14ac:dyDescent="0.3">
      <c r="B284" t="s">
        <v>158</v>
      </c>
      <c r="C284" t="s">
        <v>1224</v>
      </c>
      <c r="D284">
        <v>4</v>
      </c>
      <c r="E284" t="s">
        <v>1809</v>
      </c>
      <c r="F284" s="20" t="s">
        <v>779</v>
      </c>
      <c r="G284" t="s">
        <v>160</v>
      </c>
      <c r="H284" t="s">
        <v>1226</v>
      </c>
      <c r="I284" s="2">
        <v>250000</v>
      </c>
      <c r="J284" s="2">
        <v>0</v>
      </c>
      <c r="L284">
        <v>0</v>
      </c>
      <c r="M284">
        <v>0</v>
      </c>
      <c r="N284">
        <v>0</v>
      </c>
      <c r="O284" t="s">
        <v>790</v>
      </c>
      <c r="Q284">
        <v>0</v>
      </c>
      <c r="R284">
        <v>0</v>
      </c>
      <c r="S284">
        <v>0</v>
      </c>
      <c r="T284" t="s">
        <v>159</v>
      </c>
      <c r="U284" s="3">
        <v>46287</v>
      </c>
      <c r="V284" s="21">
        <v>46287</v>
      </c>
      <c r="W284" t="s">
        <v>212</v>
      </c>
      <c r="AC284" s="3"/>
      <c r="AE284" s="2"/>
      <c r="AG284" s="34">
        <f>IFERROR(VLOOKUP(AB284, 할인점점포등록!E:I, 5, 0), AB284)</f>
        <v>0</v>
      </c>
    </row>
    <row r="285" spans="2:33" x14ac:dyDescent="0.3">
      <c r="B285" t="s">
        <v>158</v>
      </c>
      <c r="C285" t="s">
        <v>1224</v>
      </c>
      <c r="D285">
        <v>5</v>
      </c>
      <c r="E285" t="s">
        <v>1809</v>
      </c>
      <c r="F285" s="20" t="s">
        <v>780</v>
      </c>
      <c r="H285" t="s">
        <v>1226</v>
      </c>
      <c r="I285" s="2">
        <v>0</v>
      </c>
      <c r="J285" s="2">
        <v>250000</v>
      </c>
      <c r="L285">
        <v>0</v>
      </c>
      <c r="M285">
        <v>0</v>
      </c>
      <c r="N285">
        <v>0</v>
      </c>
      <c r="O285" t="s">
        <v>790</v>
      </c>
      <c r="Q285">
        <v>0</v>
      </c>
      <c r="R285">
        <v>0</v>
      </c>
      <c r="S285">
        <v>0</v>
      </c>
      <c r="T285" t="s">
        <v>159</v>
      </c>
      <c r="U285" s="3">
        <v>46287</v>
      </c>
      <c r="V285" s="21">
        <v>46287</v>
      </c>
      <c r="AB285" t="s">
        <v>791</v>
      </c>
      <c r="AG285" s="34" t="str">
        <f>IFERROR(VLOOKUP(AB285, 할인점점포등록!E:I, 5, 0), AB285)</f>
        <v>6250-0321-8986-6954</v>
      </c>
    </row>
    <row r="286" spans="2:33" x14ac:dyDescent="0.3">
      <c r="B286" t="s">
        <v>158</v>
      </c>
      <c r="C286" t="s">
        <v>1224</v>
      </c>
      <c r="D286">
        <v>6</v>
      </c>
      <c r="E286" t="s">
        <v>1809</v>
      </c>
      <c r="F286" s="20" t="s">
        <v>792</v>
      </c>
      <c r="G286" t="s">
        <v>160</v>
      </c>
      <c r="H286" t="s">
        <v>785</v>
      </c>
      <c r="I286" s="2">
        <v>400</v>
      </c>
      <c r="J286" s="2">
        <v>0</v>
      </c>
      <c r="L286">
        <v>0</v>
      </c>
      <c r="M286">
        <v>0</v>
      </c>
      <c r="N286">
        <v>0</v>
      </c>
      <c r="O286" t="s">
        <v>790</v>
      </c>
      <c r="Q286">
        <v>0</v>
      </c>
      <c r="R286">
        <v>0</v>
      </c>
      <c r="S286">
        <v>0</v>
      </c>
      <c r="T286" t="s">
        <v>159</v>
      </c>
      <c r="U286" s="3">
        <v>46287</v>
      </c>
      <c r="V286" s="21">
        <v>46287</v>
      </c>
      <c r="W286" t="s">
        <v>212</v>
      </c>
      <c r="AB286" t="s">
        <v>785</v>
      </c>
      <c r="AC286" s="2" t="s">
        <v>794</v>
      </c>
      <c r="AE286" s="2"/>
      <c r="AG286" s="34" t="str">
        <f>IFERROR(VLOOKUP(AB286, 할인점점포등록!E:I, 5, 0), AB286)</f>
        <v>주차비</v>
      </c>
    </row>
    <row r="287" spans="2:33" x14ac:dyDescent="0.3">
      <c r="B287" t="s">
        <v>158</v>
      </c>
      <c r="C287" t="s">
        <v>1224</v>
      </c>
      <c r="D287">
        <v>7</v>
      </c>
      <c r="E287" t="s">
        <v>1809</v>
      </c>
      <c r="F287" s="20" t="s">
        <v>780</v>
      </c>
      <c r="H287" t="s">
        <v>785</v>
      </c>
      <c r="I287" s="2">
        <v>0</v>
      </c>
      <c r="J287" s="2">
        <v>400</v>
      </c>
      <c r="L287">
        <v>0</v>
      </c>
      <c r="M287">
        <v>0</v>
      </c>
      <c r="N287">
        <v>0</v>
      </c>
      <c r="O287" t="s">
        <v>790</v>
      </c>
      <c r="Q287">
        <v>0</v>
      </c>
      <c r="R287">
        <v>0</v>
      </c>
      <c r="S287">
        <v>0</v>
      </c>
      <c r="T287" t="s">
        <v>159</v>
      </c>
      <c r="U287" s="3">
        <v>46287</v>
      </c>
      <c r="V287" s="21">
        <v>46287</v>
      </c>
      <c r="AB287" t="s">
        <v>791</v>
      </c>
      <c r="AC287" s="3"/>
      <c r="AE287" s="2"/>
      <c r="AG287" s="34" t="str">
        <f>IFERROR(VLOOKUP(AB287, 할인점점포등록!E:I, 5, 0), AB287)</f>
        <v>6250-0321-8986-6954</v>
      </c>
    </row>
    <row r="288" spans="2:33" x14ac:dyDescent="0.3">
      <c r="B288" t="s">
        <v>158</v>
      </c>
      <c r="C288" t="s">
        <v>1224</v>
      </c>
      <c r="D288">
        <v>8</v>
      </c>
      <c r="E288" t="s">
        <v>1809</v>
      </c>
      <c r="F288" s="20" t="s">
        <v>792</v>
      </c>
      <c r="G288" t="s">
        <v>160</v>
      </c>
      <c r="H288" t="s">
        <v>793</v>
      </c>
      <c r="I288" s="2">
        <v>66000</v>
      </c>
      <c r="J288" s="2">
        <v>0</v>
      </c>
      <c r="L288">
        <v>0</v>
      </c>
      <c r="M288">
        <v>0</v>
      </c>
      <c r="N288">
        <v>0</v>
      </c>
      <c r="O288" t="s">
        <v>790</v>
      </c>
      <c r="Q288">
        <v>0</v>
      </c>
      <c r="R288">
        <v>0</v>
      </c>
      <c r="S288">
        <v>0</v>
      </c>
      <c r="T288" t="s">
        <v>159</v>
      </c>
      <c r="U288" s="3">
        <v>46287</v>
      </c>
      <c r="V288" s="21">
        <v>46287</v>
      </c>
      <c r="W288" t="s">
        <v>212</v>
      </c>
      <c r="AB288" t="s">
        <v>793</v>
      </c>
      <c r="AC288" t="s">
        <v>794</v>
      </c>
      <c r="AG288" s="34" t="str">
        <f>IFERROR(VLOOKUP(AB288, 할인점점포등록!E:I, 5, 0), AB288)</f>
        <v>유류비</v>
      </c>
    </row>
    <row r="289" spans="2:33" x14ac:dyDescent="0.3">
      <c r="B289" t="s">
        <v>158</v>
      </c>
      <c r="C289" t="s">
        <v>1224</v>
      </c>
      <c r="D289">
        <v>9</v>
      </c>
      <c r="E289" t="s">
        <v>1809</v>
      </c>
      <c r="F289" s="20" t="s">
        <v>780</v>
      </c>
      <c r="H289" t="s">
        <v>793</v>
      </c>
      <c r="I289" s="2">
        <v>0</v>
      </c>
      <c r="J289" s="2">
        <v>66000</v>
      </c>
      <c r="L289">
        <v>0</v>
      </c>
      <c r="M289">
        <v>0</v>
      </c>
      <c r="N289">
        <v>0</v>
      </c>
      <c r="O289" t="s">
        <v>790</v>
      </c>
      <c r="Q289">
        <v>0</v>
      </c>
      <c r="R289">
        <v>0</v>
      </c>
      <c r="S289">
        <v>0</v>
      </c>
      <c r="T289" t="s">
        <v>159</v>
      </c>
      <c r="U289" s="3">
        <v>46287</v>
      </c>
      <c r="V289" s="21">
        <v>46287</v>
      </c>
      <c r="AB289" t="s">
        <v>791</v>
      </c>
      <c r="AC289" s="3"/>
      <c r="AE289" s="2"/>
      <c r="AG289" s="34" t="str">
        <f>IFERROR(VLOOKUP(AB289, 할인점점포등록!E:I, 5, 0), AB289)</f>
        <v>6250-0321-8986-6954</v>
      </c>
    </row>
    <row r="290" spans="2:33" x14ac:dyDescent="0.3">
      <c r="B290" t="s">
        <v>158</v>
      </c>
      <c r="C290" t="s">
        <v>1224</v>
      </c>
      <c r="D290">
        <v>10</v>
      </c>
      <c r="E290" t="s">
        <v>1809</v>
      </c>
      <c r="F290" s="20" t="s">
        <v>779</v>
      </c>
      <c r="G290" t="s">
        <v>160</v>
      </c>
      <c r="H290" t="s">
        <v>824</v>
      </c>
      <c r="I290" s="2">
        <v>22790</v>
      </c>
      <c r="J290" s="2">
        <v>0</v>
      </c>
      <c r="L290">
        <v>0</v>
      </c>
      <c r="M290">
        <v>0</v>
      </c>
      <c r="N290">
        <v>0</v>
      </c>
      <c r="O290" t="s">
        <v>790</v>
      </c>
      <c r="Q290">
        <v>0</v>
      </c>
      <c r="R290">
        <v>0</v>
      </c>
      <c r="S290">
        <v>0</v>
      </c>
      <c r="T290" t="s">
        <v>159</v>
      </c>
      <c r="U290" s="3">
        <v>46287</v>
      </c>
      <c r="V290" s="21">
        <v>46287</v>
      </c>
      <c r="W290" t="s">
        <v>212</v>
      </c>
      <c r="AG290" s="34">
        <f>IFERROR(VLOOKUP(AB290, 할인점점포등록!E:I, 5, 0), AB290)</f>
        <v>0</v>
      </c>
    </row>
    <row r="291" spans="2:33" x14ac:dyDescent="0.3">
      <c r="B291" t="s">
        <v>158</v>
      </c>
      <c r="C291" t="s">
        <v>1224</v>
      </c>
      <c r="D291">
        <v>11</v>
      </c>
      <c r="E291" t="s">
        <v>1809</v>
      </c>
      <c r="F291" s="20" t="s">
        <v>780</v>
      </c>
      <c r="H291" t="s">
        <v>824</v>
      </c>
      <c r="I291" s="2">
        <v>0</v>
      </c>
      <c r="J291" s="2">
        <v>22790</v>
      </c>
      <c r="L291">
        <v>0</v>
      </c>
      <c r="M291">
        <v>0</v>
      </c>
      <c r="N291">
        <v>0</v>
      </c>
      <c r="O291" t="s">
        <v>790</v>
      </c>
      <c r="Q291">
        <v>0</v>
      </c>
      <c r="R291">
        <v>0</v>
      </c>
      <c r="S291">
        <v>0</v>
      </c>
      <c r="T291" t="s">
        <v>159</v>
      </c>
      <c r="U291" s="3">
        <v>46287</v>
      </c>
      <c r="V291" s="21">
        <v>46287</v>
      </c>
      <c r="AB291" t="s">
        <v>791</v>
      </c>
      <c r="AG291" s="34" t="str">
        <f>IFERROR(VLOOKUP(AB291, 할인점점포등록!E:I, 5, 0), AB291)</f>
        <v>6250-0321-8986-6954</v>
      </c>
    </row>
    <row r="292" spans="2:33" x14ac:dyDescent="0.3">
      <c r="B292" t="s">
        <v>157</v>
      </c>
      <c r="C292" t="s">
        <v>1227</v>
      </c>
      <c r="D292">
        <v>1</v>
      </c>
      <c r="E292" t="s">
        <v>1228</v>
      </c>
      <c r="F292" s="20" t="s">
        <v>38</v>
      </c>
      <c r="H292" t="s">
        <v>1229</v>
      </c>
      <c r="I292" s="2">
        <v>29277417</v>
      </c>
      <c r="J292" s="2">
        <v>0</v>
      </c>
      <c r="L292">
        <v>0</v>
      </c>
      <c r="M292">
        <v>0</v>
      </c>
      <c r="N292">
        <v>0</v>
      </c>
      <c r="O292" t="s">
        <v>796</v>
      </c>
      <c r="Q292">
        <v>0</v>
      </c>
      <c r="R292">
        <v>0</v>
      </c>
      <c r="S292">
        <v>0</v>
      </c>
      <c r="T292" t="s">
        <v>154</v>
      </c>
      <c r="U292" s="3">
        <v>46287</v>
      </c>
      <c r="V292" s="21">
        <v>46287</v>
      </c>
      <c r="AB292" t="s">
        <v>48</v>
      </c>
      <c r="AG292" s="34" t="str">
        <f>IFERROR(VLOOKUP(AB292, 할인점점포등록!E:I, 5, 0), AB292)</f>
        <v>입금통보</v>
      </c>
    </row>
    <row r="293" spans="2:33" x14ac:dyDescent="0.3">
      <c r="B293" t="s">
        <v>157</v>
      </c>
      <c r="C293" t="s">
        <v>1227</v>
      </c>
      <c r="D293">
        <v>2</v>
      </c>
      <c r="E293" t="s">
        <v>1228</v>
      </c>
      <c r="F293" s="20" t="s">
        <v>38</v>
      </c>
      <c r="H293" t="s">
        <v>1230</v>
      </c>
      <c r="I293" s="2">
        <v>7387200</v>
      </c>
      <c r="J293" s="2">
        <v>0</v>
      </c>
      <c r="L293">
        <v>0</v>
      </c>
      <c r="M293">
        <v>0</v>
      </c>
      <c r="N293">
        <v>0</v>
      </c>
      <c r="O293" t="s">
        <v>796</v>
      </c>
      <c r="Q293">
        <v>0</v>
      </c>
      <c r="R293">
        <v>0</v>
      </c>
      <c r="S293">
        <v>0</v>
      </c>
      <c r="T293" t="s">
        <v>154</v>
      </c>
      <c r="U293" s="3">
        <v>46287</v>
      </c>
      <c r="V293" s="21">
        <v>46287</v>
      </c>
      <c r="AB293" t="s">
        <v>48</v>
      </c>
      <c r="AG293" s="34" t="str">
        <f>IFERROR(VLOOKUP(AB293, 할인점점포등록!E:I, 5, 0), AB293)</f>
        <v>입금통보</v>
      </c>
    </row>
    <row r="294" spans="2:33" x14ac:dyDescent="0.3">
      <c r="B294" t="s">
        <v>157</v>
      </c>
      <c r="C294" t="s">
        <v>1227</v>
      </c>
      <c r="D294">
        <v>3</v>
      </c>
      <c r="E294" t="s">
        <v>1228</v>
      </c>
      <c r="F294" s="20" t="s">
        <v>38</v>
      </c>
      <c r="H294" t="s">
        <v>1231</v>
      </c>
      <c r="I294" s="2">
        <v>28748358</v>
      </c>
      <c r="J294" s="2">
        <v>0</v>
      </c>
      <c r="L294">
        <v>0</v>
      </c>
      <c r="M294">
        <v>0</v>
      </c>
      <c r="N294">
        <v>0</v>
      </c>
      <c r="O294" t="s">
        <v>796</v>
      </c>
      <c r="Q294">
        <v>0</v>
      </c>
      <c r="R294">
        <v>0</v>
      </c>
      <c r="S294">
        <v>0</v>
      </c>
      <c r="T294" t="s">
        <v>154</v>
      </c>
      <c r="U294" s="3">
        <v>46287</v>
      </c>
      <c r="V294" s="21">
        <v>46287</v>
      </c>
      <c r="AB294" t="s">
        <v>48</v>
      </c>
      <c r="AG294" s="34" t="str">
        <f>IFERROR(VLOOKUP(AB294, 할인점점포등록!E:I, 5, 0), AB294)</f>
        <v>입금통보</v>
      </c>
    </row>
    <row r="295" spans="2:33" x14ac:dyDescent="0.3">
      <c r="B295" t="s">
        <v>157</v>
      </c>
      <c r="C295" t="s">
        <v>1227</v>
      </c>
      <c r="D295">
        <v>4</v>
      </c>
      <c r="E295" t="s">
        <v>1228</v>
      </c>
      <c r="F295" s="20" t="s">
        <v>14</v>
      </c>
      <c r="H295" t="s">
        <v>1232</v>
      </c>
      <c r="I295" s="2">
        <v>0</v>
      </c>
      <c r="J295" s="2">
        <v>29277417</v>
      </c>
      <c r="L295">
        <v>0</v>
      </c>
      <c r="M295">
        <v>0</v>
      </c>
      <c r="N295">
        <v>0</v>
      </c>
      <c r="O295" t="s">
        <v>796</v>
      </c>
      <c r="Q295">
        <v>0</v>
      </c>
      <c r="R295">
        <v>0</v>
      </c>
      <c r="S295">
        <v>0</v>
      </c>
      <c r="T295" t="s">
        <v>154</v>
      </c>
      <c r="U295" s="3">
        <v>46287</v>
      </c>
      <c r="V295" s="21">
        <v>46287</v>
      </c>
      <c r="W295" t="s">
        <v>212</v>
      </c>
      <c r="Y295">
        <v>6768800839</v>
      </c>
      <c r="AB295" t="s">
        <v>616</v>
      </c>
      <c r="AG295" s="34" t="str">
        <f>IFERROR(VLOOKUP(AB295, 할인점점포등록!E:I, 5, 0), AB295)</f>
        <v>에스지메디언스</v>
      </c>
    </row>
    <row r="296" spans="2:33" x14ac:dyDescent="0.3">
      <c r="B296" t="s">
        <v>157</v>
      </c>
      <c r="C296" t="s">
        <v>1227</v>
      </c>
      <c r="D296">
        <v>5</v>
      </c>
      <c r="E296" t="s">
        <v>1228</v>
      </c>
      <c r="F296" s="20" t="s">
        <v>14</v>
      </c>
      <c r="H296" t="s">
        <v>1233</v>
      </c>
      <c r="I296" s="2">
        <v>0</v>
      </c>
      <c r="J296" s="2">
        <v>7387200</v>
      </c>
      <c r="L296">
        <v>0</v>
      </c>
      <c r="M296">
        <v>0</v>
      </c>
      <c r="N296">
        <v>0</v>
      </c>
      <c r="O296" t="s">
        <v>796</v>
      </c>
      <c r="Q296">
        <v>0</v>
      </c>
      <c r="R296">
        <v>0</v>
      </c>
      <c r="S296">
        <v>0</v>
      </c>
      <c r="T296" t="s">
        <v>154</v>
      </c>
      <c r="U296" s="3">
        <v>46287</v>
      </c>
      <c r="V296" s="21">
        <v>46287</v>
      </c>
      <c r="W296" t="s">
        <v>212</v>
      </c>
      <c r="Y296">
        <v>1368600583</v>
      </c>
      <c r="AB296" t="s">
        <v>550</v>
      </c>
      <c r="AG296" s="34" t="str">
        <f>IFERROR(VLOOKUP(AB296, 할인점점포등록!E:I, 5, 0), AB296)</f>
        <v>제일팜</v>
      </c>
    </row>
    <row r="297" spans="2:33" x14ac:dyDescent="0.3">
      <c r="B297" t="s">
        <v>157</v>
      </c>
      <c r="C297" t="s">
        <v>1227</v>
      </c>
      <c r="D297">
        <v>6</v>
      </c>
      <c r="E297" t="s">
        <v>1228</v>
      </c>
      <c r="F297" s="20" t="s">
        <v>14</v>
      </c>
      <c r="H297" t="s">
        <v>1234</v>
      </c>
      <c r="I297" s="2">
        <v>0</v>
      </c>
      <c r="J297" s="2">
        <v>28748358</v>
      </c>
      <c r="L297">
        <v>0</v>
      </c>
      <c r="M297">
        <v>0</v>
      </c>
      <c r="N297">
        <v>0</v>
      </c>
      <c r="O297" t="s">
        <v>796</v>
      </c>
      <c r="Q297">
        <v>0</v>
      </c>
      <c r="R297">
        <v>0</v>
      </c>
      <c r="S297">
        <v>0</v>
      </c>
      <c r="T297" t="s">
        <v>154</v>
      </c>
      <c r="U297" s="3">
        <v>46287</v>
      </c>
      <c r="V297" s="21">
        <v>46287</v>
      </c>
      <c r="W297" t="s">
        <v>212</v>
      </c>
      <c r="Y297">
        <v>3518102792</v>
      </c>
      <c r="AB297" t="s">
        <v>472</v>
      </c>
      <c r="AC297" s="3"/>
      <c r="AE297" s="2"/>
      <c r="AG297" s="34" t="str">
        <f>IFERROR(VLOOKUP(AB297, 할인점점포등록!E:I, 5, 0), AB297)</f>
        <v>잘팜</v>
      </c>
    </row>
    <row r="298" spans="2:33" x14ac:dyDescent="0.3">
      <c r="B298" t="s">
        <v>158</v>
      </c>
      <c r="C298" t="s">
        <v>1235</v>
      </c>
      <c r="D298">
        <v>1</v>
      </c>
      <c r="E298" t="s">
        <v>1810</v>
      </c>
      <c r="F298" s="20" t="s">
        <v>779</v>
      </c>
      <c r="G298" t="s">
        <v>160</v>
      </c>
      <c r="H298" t="s">
        <v>797</v>
      </c>
      <c r="I298" s="2">
        <v>18000</v>
      </c>
      <c r="J298" s="2">
        <v>0</v>
      </c>
      <c r="L298">
        <v>0</v>
      </c>
      <c r="M298">
        <v>0</v>
      </c>
      <c r="N298">
        <v>0</v>
      </c>
      <c r="O298" t="s">
        <v>618</v>
      </c>
      <c r="Q298">
        <v>0</v>
      </c>
      <c r="R298">
        <v>0</v>
      </c>
      <c r="S298">
        <v>0</v>
      </c>
      <c r="T298" t="s">
        <v>159</v>
      </c>
      <c r="U298" s="3">
        <v>46287</v>
      </c>
      <c r="V298" s="21">
        <v>46287</v>
      </c>
      <c r="W298" t="s">
        <v>212</v>
      </c>
      <c r="AG298" s="34">
        <f>IFERROR(VLOOKUP(AB298, 할인점점포등록!E:I, 5, 0), AB298)</f>
        <v>0</v>
      </c>
    </row>
    <row r="299" spans="2:33" x14ac:dyDescent="0.3">
      <c r="B299" t="s">
        <v>158</v>
      </c>
      <c r="C299" t="s">
        <v>1235</v>
      </c>
      <c r="D299">
        <v>2</v>
      </c>
      <c r="E299" t="s">
        <v>1810</v>
      </c>
      <c r="F299" s="20" t="s">
        <v>780</v>
      </c>
      <c r="H299" t="s">
        <v>797</v>
      </c>
      <c r="I299" s="2">
        <v>0</v>
      </c>
      <c r="J299" s="2">
        <v>18000</v>
      </c>
      <c r="L299">
        <v>0</v>
      </c>
      <c r="M299">
        <v>0</v>
      </c>
      <c r="N299">
        <v>0</v>
      </c>
      <c r="O299" t="s">
        <v>618</v>
      </c>
      <c r="Q299">
        <v>0</v>
      </c>
      <c r="R299">
        <v>0</v>
      </c>
      <c r="S299">
        <v>0</v>
      </c>
      <c r="T299" t="s">
        <v>159</v>
      </c>
      <c r="U299" s="3">
        <v>46287</v>
      </c>
      <c r="V299" s="21">
        <v>46287</v>
      </c>
      <c r="AB299" t="s">
        <v>798</v>
      </c>
      <c r="AC299" s="3"/>
      <c r="AE299" s="2"/>
      <c r="AG299" s="34" t="str">
        <f>IFERROR(VLOOKUP(AB299, 할인점점포등록!E:I, 5, 0), AB299)</f>
        <v>6250-0309-0782-9981</v>
      </c>
    </row>
    <row r="300" spans="2:33" x14ac:dyDescent="0.3">
      <c r="B300" t="s">
        <v>158</v>
      </c>
      <c r="C300" t="s">
        <v>1235</v>
      </c>
      <c r="D300">
        <v>3</v>
      </c>
      <c r="E300" t="s">
        <v>1810</v>
      </c>
      <c r="F300" s="20" t="s">
        <v>800</v>
      </c>
      <c r="G300" t="s">
        <v>160</v>
      </c>
      <c r="H300" t="s">
        <v>826</v>
      </c>
      <c r="I300" s="2">
        <v>10000</v>
      </c>
      <c r="J300" s="2">
        <v>0</v>
      </c>
      <c r="L300">
        <v>0</v>
      </c>
      <c r="M300">
        <v>0</v>
      </c>
      <c r="N300">
        <v>0</v>
      </c>
      <c r="O300" t="s">
        <v>618</v>
      </c>
      <c r="Q300">
        <v>0</v>
      </c>
      <c r="R300">
        <v>0</v>
      </c>
      <c r="S300">
        <v>0</v>
      </c>
      <c r="T300" t="s">
        <v>159</v>
      </c>
      <c r="U300" s="3">
        <v>46287</v>
      </c>
      <c r="V300" s="21">
        <v>46287</v>
      </c>
      <c r="W300" t="s">
        <v>212</v>
      </c>
      <c r="AB300" t="s">
        <v>802</v>
      </c>
      <c r="AC300" s="3"/>
      <c r="AE300" s="2"/>
      <c r="AG300" s="34" t="str">
        <f>IFERROR(VLOOKUP(AB300, 할인점점포등록!E:I, 5, 0), AB300)</f>
        <v>식대</v>
      </c>
    </row>
    <row r="301" spans="2:33" x14ac:dyDescent="0.3">
      <c r="B301" t="s">
        <v>158</v>
      </c>
      <c r="C301" t="s">
        <v>1235</v>
      </c>
      <c r="D301">
        <v>4</v>
      </c>
      <c r="E301" t="s">
        <v>1810</v>
      </c>
      <c r="F301" s="20" t="s">
        <v>161</v>
      </c>
      <c r="H301" t="s">
        <v>826</v>
      </c>
      <c r="I301" s="2">
        <v>1000</v>
      </c>
      <c r="J301" s="2">
        <v>0</v>
      </c>
      <c r="L301">
        <v>0</v>
      </c>
      <c r="M301">
        <v>0</v>
      </c>
      <c r="N301">
        <v>0</v>
      </c>
      <c r="O301" t="s">
        <v>618</v>
      </c>
      <c r="Q301">
        <v>0</v>
      </c>
      <c r="R301">
        <v>0</v>
      </c>
      <c r="S301">
        <v>0</v>
      </c>
      <c r="T301" t="s">
        <v>159</v>
      </c>
      <c r="U301" s="3">
        <v>46287</v>
      </c>
      <c r="V301" s="21">
        <v>46287</v>
      </c>
      <c r="Y301">
        <v>8743600429</v>
      </c>
      <c r="AB301" t="s">
        <v>1236</v>
      </c>
      <c r="AC301" s="3">
        <v>46287</v>
      </c>
      <c r="AD301" t="s">
        <v>788</v>
      </c>
      <c r="AE301" s="2">
        <v>10000</v>
      </c>
      <c r="AF301" t="s">
        <v>798</v>
      </c>
      <c r="AG301" s="34" t="str">
        <f>IFERROR(VLOOKUP(AB301, 할인점점포등록!E:I, 5, 0), AB301)</f>
        <v>라이바짬뽕</v>
      </c>
    </row>
    <row r="302" spans="2:33" x14ac:dyDescent="0.3">
      <c r="B302" t="s">
        <v>158</v>
      </c>
      <c r="C302" t="s">
        <v>1235</v>
      </c>
      <c r="D302">
        <v>5</v>
      </c>
      <c r="E302" t="s">
        <v>1810</v>
      </c>
      <c r="F302" s="20" t="s">
        <v>780</v>
      </c>
      <c r="H302" t="s">
        <v>826</v>
      </c>
      <c r="I302" s="2">
        <v>0</v>
      </c>
      <c r="J302" s="2">
        <v>11000</v>
      </c>
      <c r="L302">
        <v>0</v>
      </c>
      <c r="M302">
        <v>0</v>
      </c>
      <c r="N302">
        <v>0</v>
      </c>
      <c r="O302" t="s">
        <v>618</v>
      </c>
      <c r="Q302">
        <v>0</v>
      </c>
      <c r="R302">
        <v>0</v>
      </c>
      <c r="S302">
        <v>0</v>
      </c>
      <c r="T302" t="s">
        <v>159</v>
      </c>
      <c r="U302" s="3">
        <v>46287</v>
      </c>
      <c r="V302" s="21">
        <v>46287</v>
      </c>
      <c r="AB302" t="s">
        <v>798</v>
      </c>
      <c r="AC302" s="3"/>
      <c r="AE302" s="2"/>
      <c r="AG302" s="34" t="str">
        <f>IFERROR(VLOOKUP(AB302, 할인점점포등록!E:I, 5, 0), AB302)</f>
        <v>6250-0309-0782-9981</v>
      </c>
    </row>
    <row r="303" spans="2:33" x14ac:dyDescent="0.3">
      <c r="B303" t="s">
        <v>158</v>
      </c>
      <c r="C303" t="s">
        <v>1235</v>
      </c>
      <c r="D303">
        <v>6</v>
      </c>
      <c r="E303" t="s">
        <v>1810</v>
      </c>
      <c r="F303" s="20" t="s">
        <v>779</v>
      </c>
      <c r="G303" t="s">
        <v>160</v>
      </c>
      <c r="H303" t="s">
        <v>797</v>
      </c>
      <c r="I303" s="2">
        <v>45000</v>
      </c>
      <c r="J303" s="2">
        <v>0</v>
      </c>
      <c r="L303">
        <v>0</v>
      </c>
      <c r="M303">
        <v>0</v>
      </c>
      <c r="N303">
        <v>0</v>
      </c>
      <c r="O303" t="s">
        <v>618</v>
      </c>
      <c r="Q303">
        <v>0</v>
      </c>
      <c r="R303">
        <v>0</v>
      </c>
      <c r="S303">
        <v>0</v>
      </c>
      <c r="T303" t="s">
        <v>159</v>
      </c>
      <c r="U303" s="3">
        <v>46287</v>
      </c>
      <c r="V303" s="21">
        <v>46287</v>
      </c>
      <c r="W303" t="s">
        <v>212</v>
      </c>
      <c r="AC303" s="3"/>
      <c r="AE303" s="2"/>
      <c r="AG303" s="34">
        <f>IFERROR(VLOOKUP(AB303, 할인점점포등록!E:I, 5, 0), AB303)</f>
        <v>0</v>
      </c>
    </row>
    <row r="304" spans="2:33" x14ac:dyDescent="0.3">
      <c r="B304" t="s">
        <v>158</v>
      </c>
      <c r="C304" t="s">
        <v>1235</v>
      </c>
      <c r="D304">
        <v>7</v>
      </c>
      <c r="E304" t="s">
        <v>1810</v>
      </c>
      <c r="F304" s="20" t="s">
        <v>780</v>
      </c>
      <c r="H304" t="s">
        <v>797</v>
      </c>
      <c r="I304" s="2">
        <v>0</v>
      </c>
      <c r="J304" s="2">
        <v>45000</v>
      </c>
      <c r="L304">
        <v>0</v>
      </c>
      <c r="M304">
        <v>0</v>
      </c>
      <c r="N304">
        <v>0</v>
      </c>
      <c r="O304" t="s">
        <v>618</v>
      </c>
      <c r="Q304">
        <v>0</v>
      </c>
      <c r="R304">
        <v>0</v>
      </c>
      <c r="S304">
        <v>0</v>
      </c>
      <c r="T304" t="s">
        <v>159</v>
      </c>
      <c r="U304" s="3">
        <v>46287</v>
      </c>
      <c r="V304" s="21">
        <v>46287</v>
      </c>
      <c r="AB304" t="s">
        <v>798</v>
      </c>
      <c r="AC304" s="3"/>
      <c r="AE304" s="2"/>
      <c r="AG304" s="34" t="str">
        <f>IFERROR(VLOOKUP(AB304, 할인점점포등록!E:I, 5, 0), AB304)</f>
        <v>6250-0309-0782-9981</v>
      </c>
    </row>
    <row r="305" spans="2:33" x14ac:dyDescent="0.3">
      <c r="B305" t="s">
        <v>158</v>
      </c>
      <c r="C305" t="s">
        <v>1235</v>
      </c>
      <c r="D305">
        <v>8</v>
      </c>
      <c r="E305" t="s">
        <v>1810</v>
      </c>
      <c r="F305" s="20" t="s">
        <v>783</v>
      </c>
      <c r="G305" t="s">
        <v>160</v>
      </c>
      <c r="H305" t="s">
        <v>806</v>
      </c>
      <c r="I305" s="2">
        <v>120000</v>
      </c>
      <c r="J305" s="2">
        <v>0</v>
      </c>
      <c r="L305">
        <v>0</v>
      </c>
      <c r="M305">
        <v>0</v>
      </c>
      <c r="N305">
        <v>0</v>
      </c>
      <c r="O305" t="s">
        <v>618</v>
      </c>
      <c r="Q305">
        <v>0</v>
      </c>
      <c r="R305">
        <v>0</v>
      </c>
      <c r="S305">
        <v>0</v>
      </c>
      <c r="T305" t="s">
        <v>159</v>
      </c>
      <c r="U305" s="3">
        <v>46287</v>
      </c>
      <c r="V305" s="21">
        <v>46287</v>
      </c>
      <c r="W305" t="s">
        <v>212</v>
      </c>
      <c r="AG305" s="34">
        <f>IFERROR(VLOOKUP(AB305, 할인점점포등록!E:I, 5, 0), AB305)</f>
        <v>0</v>
      </c>
    </row>
    <row r="306" spans="2:33" x14ac:dyDescent="0.3">
      <c r="B306" t="s">
        <v>158</v>
      </c>
      <c r="C306" t="s">
        <v>1235</v>
      </c>
      <c r="D306">
        <v>9</v>
      </c>
      <c r="E306" t="s">
        <v>1810</v>
      </c>
      <c r="F306" s="20" t="s">
        <v>780</v>
      </c>
      <c r="H306" t="s">
        <v>806</v>
      </c>
      <c r="I306" s="2">
        <v>0</v>
      </c>
      <c r="J306" s="2">
        <v>120000</v>
      </c>
      <c r="L306">
        <v>0</v>
      </c>
      <c r="M306">
        <v>0</v>
      </c>
      <c r="N306">
        <v>0</v>
      </c>
      <c r="O306" t="s">
        <v>618</v>
      </c>
      <c r="Q306">
        <v>0</v>
      </c>
      <c r="R306">
        <v>0</v>
      </c>
      <c r="S306">
        <v>0</v>
      </c>
      <c r="T306" t="s">
        <v>159</v>
      </c>
      <c r="U306" s="3">
        <v>46287</v>
      </c>
      <c r="V306" s="21">
        <v>46287</v>
      </c>
      <c r="AB306" t="s">
        <v>798</v>
      </c>
      <c r="AC306" s="3"/>
      <c r="AE306" s="2"/>
      <c r="AG306" s="34" t="str">
        <f>IFERROR(VLOOKUP(AB306, 할인점점포등록!E:I, 5, 0), AB306)</f>
        <v>6250-0309-0782-9981</v>
      </c>
    </row>
    <row r="307" spans="2:33" x14ac:dyDescent="0.3">
      <c r="B307" t="s">
        <v>158</v>
      </c>
      <c r="C307" t="s">
        <v>1237</v>
      </c>
      <c r="D307">
        <v>1</v>
      </c>
      <c r="E307" t="s">
        <v>1811</v>
      </c>
      <c r="F307" s="20" t="s">
        <v>779</v>
      </c>
      <c r="G307" t="s">
        <v>160</v>
      </c>
      <c r="H307" t="s">
        <v>830</v>
      </c>
      <c r="I307" s="2">
        <v>4700</v>
      </c>
      <c r="J307" s="2">
        <v>0</v>
      </c>
      <c r="L307">
        <v>0</v>
      </c>
      <c r="M307">
        <v>0</v>
      </c>
      <c r="N307">
        <v>0</v>
      </c>
      <c r="O307" t="s">
        <v>790</v>
      </c>
      <c r="Q307">
        <v>0</v>
      </c>
      <c r="R307">
        <v>0</v>
      </c>
      <c r="S307">
        <v>0</v>
      </c>
      <c r="T307" t="s">
        <v>159</v>
      </c>
      <c r="U307" s="3">
        <v>46288</v>
      </c>
      <c r="V307" s="21">
        <v>46288</v>
      </c>
      <c r="W307" t="s">
        <v>212</v>
      </c>
      <c r="AG307" s="34">
        <f>IFERROR(VLOOKUP(AB307, 할인점점포등록!E:I, 5, 0), AB307)</f>
        <v>0</v>
      </c>
    </row>
    <row r="308" spans="2:33" x14ac:dyDescent="0.3">
      <c r="B308" t="s">
        <v>158</v>
      </c>
      <c r="C308" t="s">
        <v>1237</v>
      </c>
      <c r="D308">
        <v>2</v>
      </c>
      <c r="E308" t="s">
        <v>1811</v>
      </c>
      <c r="F308" s="20" t="s">
        <v>780</v>
      </c>
      <c r="H308" t="s">
        <v>830</v>
      </c>
      <c r="I308" s="2">
        <v>0</v>
      </c>
      <c r="J308" s="2">
        <v>4700</v>
      </c>
      <c r="L308">
        <v>0</v>
      </c>
      <c r="M308">
        <v>0</v>
      </c>
      <c r="N308">
        <v>0</v>
      </c>
      <c r="O308" t="s">
        <v>790</v>
      </c>
      <c r="Q308">
        <v>0</v>
      </c>
      <c r="R308">
        <v>0</v>
      </c>
      <c r="S308">
        <v>0</v>
      </c>
      <c r="T308" t="s">
        <v>159</v>
      </c>
      <c r="U308" s="3">
        <v>46288</v>
      </c>
      <c r="V308" s="21">
        <v>46288</v>
      </c>
      <c r="AB308" t="s">
        <v>791</v>
      </c>
      <c r="AC308" s="3"/>
      <c r="AE308" s="2"/>
      <c r="AG308" s="34" t="str">
        <f>IFERROR(VLOOKUP(AB308, 할인점점포등록!E:I, 5, 0), AB308)</f>
        <v>6250-0321-8986-6954</v>
      </c>
    </row>
    <row r="309" spans="2:33" x14ac:dyDescent="0.3">
      <c r="B309" t="s">
        <v>158</v>
      </c>
      <c r="C309" t="s">
        <v>1237</v>
      </c>
      <c r="D309">
        <v>3</v>
      </c>
      <c r="E309" t="s">
        <v>1811</v>
      </c>
      <c r="F309" s="20" t="s">
        <v>800</v>
      </c>
      <c r="G309" t="s">
        <v>160</v>
      </c>
      <c r="H309" t="s">
        <v>801</v>
      </c>
      <c r="I309" s="2">
        <v>3637</v>
      </c>
      <c r="J309" s="2">
        <v>0</v>
      </c>
      <c r="L309">
        <v>0</v>
      </c>
      <c r="M309">
        <v>0</v>
      </c>
      <c r="N309">
        <v>0</v>
      </c>
      <c r="O309" t="s">
        <v>790</v>
      </c>
      <c r="Q309">
        <v>0</v>
      </c>
      <c r="R309">
        <v>0</v>
      </c>
      <c r="S309">
        <v>0</v>
      </c>
      <c r="T309" t="s">
        <v>159</v>
      </c>
      <c r="U309" s="3">
        <v>46288</v>
      </c>
      <c r="V309" s="21">
        <v>46288</v>
      </c>
      <c r="W309" t="s">
        <v>212</v>
      </c>
      <c r="AB309" t="s">
        <v>802</v>
      </c>
      <c r="AC309" s="3"/>
      <c r="AE309" s="2"/>
      <c r="AG309" s="34" t="str">
        <f>IFERROR(VLOOKUP(AB309, 할인점점포등록!E:I, 5, 0), AB309)</f>
        <v>식대</v>
      </c>
    </row>
    <row r="310" spans="2:33" x14ac:dyDescent="0.3">
      <c r="B310" t="s">
        <v>158</v>
      </c>
      <c r="C310" t="s">
        <v>1237</v>
      </c>
      <c r="D310">
        <v>4</v>
      </c>
      <c r="E310" t="s">
        <v>1811</v>
      </c>
      <c r="F310" s="20" t="s">
        <v>161</v>
      </c>
      <c r="H310" t="s">
        <v>803</v>
      </c>
      <c r="I310" s="2">
        <v>363</v>
      </c>
      <c r="J310" s="2">
        <v>0</v>
      </c>
      <c r="L310">
        <v>0</v>
      </c>
      <c r="M310">
        <v>0</v>
      </c>
      <c r="N310">
        <v>0</v>
      </c>
      <c r="O310" t="s">
        <v>790</v>
      </c>
      <c r="Q310">
        <v>0</v>
      </c>
      <c r="R310">
        <v>0</v>
      </c>
      <c r="S310">
        <v>0</v>
      </c>
      <c r="T310" t="s">
        <v>159</v>
      </c>
      <c r="U310" s="3">
        <v>46288</v>
      </c>
      <c r="V310" s="21">
        <v>46288</v>
      </c>
      <c r="Y310">
        <v>8378103150</v>
      </c>
      <c r="AB310" t="s">
        <v>1778</v>
      </c>
      <c r="AC310" s="2">
        <v>46288</v>
      </c>
      <c r="AD310" t="s">
        <v>788</v>
      </c>
      <c r="AE310" s="2">
        <v>3637</v>
      </c>
      <c r="AF310" t="s">
        <v>791</v>
      </c>
      <c r="AG310" s="34" t="str">
        <f>IFERROR(VLOOKUP(AB310, 할인점점포등록!E:I, 5, 0), AB310)</f>
        <v>골든몰트</v>
      </c>
    </row>
    <row r="311" spans="2:33" x14ac:dyDescent="0.3">
      <c r="B311" t="s">
        <v>158</v>
      </c>
      <c r="C311" t="s">
        <v>1237</v>
      </c>
      <c r="D311">
        <v>5</v>
      </c>
      <c r="E311" t="s">
        <v>1811</v>
      </c>
      <c r="F311" s="20" t="s">
        <v>780</v>
      </c>
      <c r="H311" t="s">
        <v>801</v>
      </c>
      <c r="I311" s="2">
        <v>0</v>
      </c>
      <c r="J311" s="2">
        <v>4000</v>
      </c>
      <c r="L311">
        <v>0</v>
      </c>
      <c r="M311">
        <v>0</v>
      </c>
      <c r="N311">
        <v>0</v>
      </c>
      <c r="O311" t="s">
        <v>790</v>
      </c>
      <c r="Q311">
        <v>0</v>
      </c>
      <c r="R311">
        <v>0</v>
      </c>
      <c r="S311">
        <v>0</v>
      </c>
      <c r="T311" t="s">
        <v>159</v>
      </c>
      <c r="U311" s="3">
        <v>46288</v>
      </c>
      <c r="V311" s="21">
        <v>46288</v>
      </c>
      <c r="AB311" t="s">
        <v>791</v>
      </c>
      <c r="AC311" s="2"/>
      <c r="AE311" s="2"/>
      <c r="AG311" s="34" t="str">
        <f>IFERROR(VLOOKUP(AB311, 할인점점포등록!E:I, 5, 0), AB311)</f>
        <v>6250-0321-8986-6954</v>
      </c>
    </row>
    <row r="312" spans="2:33" x14ac:dyDescent="0.3">
      <c r="B312" t="s">
        <v>157</v>
      </c>
      <c r="C312" t="s">
        <v>1238</v>
      </c>
      <c r="D312">
        <v>1</v>
      </c>
      <c r="E312" t="s">
        <v>1239</v>
      </c>
      <c r="F312" s="20" t="s">
        <v>38</v>
      </c>
      <c r="H312" t="s">
        <v>1240</v>
      </c>
      <c r="I312" s="2">
        <v>842400</v>
      </c>
      <c r="J312" s="2">
        <v>0</v>
      </c>
      <c r="L312">
        <v>0</v>
      </c>
      <c r="M312">
        <v>0</v>
      </c>
      <c r="N312">
        <v>0</v>
      </c>
      <c r="O312" t="s">
        <v>796</v>
      </c>
      <c r="Q312">
        <v>0</v>
      </c>
      <c r="R312">
        <v>0</v>
      </c>
      <c r="S312">
        <v>0</v>
      </c>
      <c r="T312" t="s">
        <v>154</v>
      </c>
      <c r="U312" s="3">
        <v>46288</v>
      </c>
      <c r="V312" s="21">
        <v>46288</v>
      </c>
      <c r="AB312" t="s">
        <v>48</v>
      </c>
      <c r="AC312" s="2"/>
      <c r="AE312" s="2"/>
      <c r="AG312" s="34" t="str">
        <f>IFERROR(VLOOKUP(AB312, 할인점점포등록!E:I, 5, 0), AB312)</f>
        <v>입금통보</v>
      </c>
    </row>
    <row r="313" spans="2:33" x14ac:dyDescent="0.3">
      <c r="B313" t="s">
        <v>157</v>
      </c>
      <c r="C313" t="s">
        <v>1238</v>
      </c>
      <c r="D313">
        <v>2</v>
      </c>
      <c r="E313" t="s">
        <v>1239</v>
      </c>
      <c r="F313" s="20" t="s">
        <v>38</v>
      </c>
      <c r="H313" t="s">
        <v>1241</v>
      </c>
      <c r="I313" s="2">
        <v>5346000</v>
      </c>
      <c r="J313" s="2">
        <v>0</v>
      </c>
      <c r="L313">
        <v>0</v>
      </c>
      <c r="M313">
        <v>0</v>
      </c>
      <c r="N313">
        <v>0</v>
      </c>
      <c r="O313" t="s">
        <v>796</v>
      </c>
      <c r="Q313">
        <v>0</v>
      </c>
      <c r="R313">
        <v>0</v>
      </c>
      <c r="S313">
        <v>0</v>
      </c>
      <c r="T313" t="s">
        <v>154</v>
      </c>
      <c r="U313" s="3">
        <v>46288</v>
      </c>
      <c r="V313" s="21">
        <v>46288</v>
      </c>
      <c r="AB313" t="s">
        <v>48</v>
      </c>
      <c r="AC313" s="2"/>
      <c r="AE313" s="2"/>
      <c r="AG313" s="34" t="str">
        <f>IFERROR(VLOOKUP(AB313, 할인점점포등록!E:I, 5, 0), AB313)</f>
        <v>입금통보</v>
      </c>
    </row>
    <row r="314" spans="2:33" x14ac:dyDescent="0.3">
      <c r="B314" t="s">
        <v>157</v>
      </c>
      <c r="C314" t="s">
        <v>1238</v>
      </c>
      <c r="D314">
        <v>3</v>
      </c>
      <c r="E314" t="s">
        <v>1239</v>
      </c>
      <c r="F314" s="20" t="s">
        <v>38</v>
      </c>
      <c r="H314" t="s">
        <v>1242</v>
      </c>
      <c r="I314" s="2">
        <v>6915600</v>
      </c>
      <c r="J314" s="2">
        <v>0</v>
      </c>
      <c r="L314">
        <v>0</v>
      </c>
      <c r="M314">
        <v>0</v>
      </c>
      <c r="N314">
        <v>0</v>
      </c>
      <c r="O314" t="s">
        <v>796</v>
      </c>
      <c r="Q314">
        <v>0</v>
      </c>
      <c r="R314">
        <v>0</v>
      </c>
      <c r="S314">
        <v>0</v>
      </c>
      <c r="T314" t="s">
        <v>154</v>
      </c>
      <c r="U314" s="3">
        <v>46288</v>
      </c>
      <c r="V314" s="21">
        <v>46288</v>
      </c>
      <c r="AB314" t="s">
        <v>48</v>
      </c>
      <c r="AG314" s="34" t="str">
        <f>IFERROR(VLOOKUP(AB314, 할인점점포등록!E:I, 5, 0), AB314)</f>
        <v>입금통보</v>
      </c>
    </row>
    <row r="315" spans="2:33" x14ac:dyDescent="0.3">
      <c r="B315" t="s">
        <v>157</v>
      </c>
      <c r="C315" t="s">
        <v>1238</v>
      </c>
      <c r="D315">
        <v>4</v>
      </c>
      <c r="E315" t="s">
        <v>1239</v>
      </c>
      <c r="F315" s="20" t="s">
        <v>14</v>
      </c>
      <c r="H315" t="s">
        <v>1243</v>
      </c>
      <c r="I315" s="2">
        <v>0</v>
      </c>
      <c r="J315" s="2">
        <v>842400</v>
      </c>
      <c r="L315">
        <v>0</v>
      </c>
      <c r="M315">
        <v>0</v>
      </c>
      <c r="N315">
        <v>0</v>
      </c>
      <c r="O315" t="s">
        <v>796</v>
      </c>
      <c r="Q315">
        <v>0</v>
      </c>
      <c r="R315">
        <v>0</v>
      </c>
      <c r="S315">
        <v>0</v>
      </c>
      <c r="T315" t="s">
        <v>154</v>
      </c>
      <c r="U315" s="3">
        <v>46288</v>
      </c>
      <c r="V315" s="21">
        <v>46288</v>
      </c>
      <c r="W315" t="s">
        <v>212</v>
      </c>
      <c r="Y315">
        <v>8811001601</v>
      </c>
      <c r="AB315" t="s">
        <v>361</v>
      </c>
      <c r="AC315" s="2"/>
      <c r="AG315" s="34" t="str">
        <f>IFERROR(VLOOKUP(AB315, 할인점점포등록!E:I, 5, 0), AB315)</f>
        <v>한신메디팜</v>
      </c>
    </row>
    <row r="316" spans="2:33" x14ac:dyDescent="0.3">
      <c r="B316" t="s">
        <v>157</v>
      </c>
      <c r="C316" t="s">
        <v>1238</v>
      </c>
      <c r="D316">
        <v>5</v>
      </c>
      <c r="E316" t="s">
        <v>1239</v>
      </c>
      <c r="F316" s="20" t="s">
        <v>14</v>
      </c>
      <c r="H316" t="s">
        <v>1244</v>
      </c>
      <c r="I316" s="2">
        <v>0</v>
      </c>
      <c r="J316" s="2">
        <v>5346000</v>
      </c>
      <c r="L316">
        <v>0</v>
      </c>
      <c r="M316">
        <v>0</v>
      </c>
      <c r="N316">
        <v>0</v>
      </c>
      <c r="O316" t="s">
        <v>796</v>
      </c>
      <c r="Q316">
        <v>0</v>
      </c>
      <c r="R316">
        <v>0</v>
      </c>
      <c r="S316">
        <v>0</v>
      </c>
      <c r="T316" t="s">
        <v>154</v>
      </c>
      <c r="U316" s="3">
        <v>46288</v>
      </c>
      <c r="V316" s="21">
        <v>46288</v>
      </c>
      <c r="W316" t="s">
        <v>212</v>
      </c>
      <c r="Y316">
        <v>4121424347</v>
      </c>
      <c r="AB316" t="s">
        <v>629</v>
      </c>
      <c r="AC316" s="2"/>
      <c r="AG316" s="34" t="str">
        <f>IFERROR(VLOOKUP(AB316, 할인점점포등록!E:I, 5, 0), AB316)</f>
        <v>포인트팜</v>
      </c>
    </row>
    <row r="317" spans="2:33" x14ac:dyDescent="0.3">
      <c r="B317" t="s">
        <v>157</v>
      </c>
      <c r="C317" t="s">
        <v>1238</v>
      </c>
      <c r="D317">
        <v>6</v>
      </c>
      <c r="E317" t="s">
        <v>1239</v>
      </c>
      <c r="F317" s="20" t="s">
        <v>14</v>
      </c>
      <c r="H317" t="s">
        <v>1245</v>
      </c>
      <c r="I317" s="2">
        <v>0</v>
      </c>
      <c r="J317" s="2">
        <v>6915600</v>
      </c>
      <c r="L317">
        <v>0</v>
      </c>
      <c r="M317">
        <v>0</v>
      </c>
      <c r="N317">
        <v>0</v>
      </c>
      <c r="O317" t="s">
        <v>796</v>
      </c>
      <c r="Q317">
        <v>0</v>
      </c>
      <c r="R317">
        <v>0</v>
      </c>
      <c r="S317">
        <v>0</v>
      </c>
      <c r="T317" t="s">
        <v>154</v>
      </c>
      <c r="U317" s="3">
        <v>46288</v>
      </c>
      <c r="V317" s="21">
        <v>46288</v>
      </c>
      <c r="W317" t="s">
        <v>212</v>
      </c>
      <c r="Y317">
        <v>3058604512</v>
      </c>
      <c r="AB317" t="s">
        <v>756</v>
      </c>
      <c r="AC317" s="2"/>
      <c r="AG317" s="34" t="str">
        <f>IFERROR(VLOOKUP(AB317, 할인점점포등록!E:I, 5, 0), AB317)</f>
        <v>넥스팜</v>
      </c>
    </row>
    <row r="318" spans="2:33" x14ac:dyDescent="0.3">
      <c r="B318" t="s">
        <v>158</v>
      </c>
      <c r="C318" t="s">
        <v>1246</v>
      </c>
      <c r="D318">
        <v>1</v>
      </c>
      <c r="E318" t="s">
        <v>1812</v>
      </c>
      <c r="F318" s="20" t="s">
        <v>783</v>
      </c>
      <c r="G318" t="s">
        <v>160</v>
      </c>
      <c r="H318" t="s">
        <v>806</v>
      </c>
      <c r="I318" s="2">
        <v>100000</v>
      </c>
      <c r="J318" s="2">
        <v>0</v>
      </c>
      <c r="L318">
        <v>0</v>
      </c>
      <c r="M318">
        <v>0</v>
      </c>
      <c r="N318">
        <v>0</v>
      </c>
      <c r="O318" t="s">
        <v>618</v>
      </c>
      <c r="Q318">
        <v>0</v>
      </c>
      <c r="R318">
        <v>0</v>
      </c>
      <c r="S318">
        <v>0</v>
      </c>
      <c r="T318" t="s">
        <v>159</v>
      </c>
      <c r="U318" s="3">
        <v>46292</v>
      </c>
      <c r="V318" s="21">
        <v>46292</v>
      </c>
      <c r="W318" t="s">
        <v>212</v>
      </c>
      <c r="AG318" s="34">
        <f>IFERROR(VLOOKUP(AB318, 할인점점포등록!E:I, 5, 0), AB318)</f>
        <v>0</v>
      </c>
    </row>
    <row r="319" spans="2:33" x14ac:dyDescent="0.3">
      <c r="B319" t="s">
        <v>158</v>
      </c>
      <c r="C319" t="s">
        <v>1246</v>
      </c>
      <c r="D319">
        <v>2</v>
      </c>
      <c r="E319" t="s">
        <v>1812</v>
      </c>
      <c r="F319" s="20" t="s">
        <v>780</v>
      </c>
      <c r="H319" t="s">
        <v>806</v>
      </c>
      <c r="I319" s="2">
        <v>0</v>
      </c>
      <c r="J319" s="2">
        <v>100000</v>
      </c>
      <c r="L319">
        <v>0</v>
      </c>
      <c r="M319">
        <v>0</v>
      </c>
      <c r="N319">
        <v>0</v>
      </c>
      <c r="O319" t="s">
        <v>618</v>
      </c>
      <c r="Q319">
        <v>0</v>
      </c>
      <c r="R319">
        <v>0</v>
      </c>
      <c r="S319">
        <v>0</v>
      </c>
      <c r="T319" t="s">
        <v>159</v>
      </c>
      <c r="U319" s="3">
        <v>46292</v>
      </c>
      <c r="V319" s="21">
        <v>46292</v>
      </c>
      <c r="AB319" t="s">
        <v>798</v>
      </c>
      <c r="AC319" s="2"/>
      <c r="AG319" s="34" t="str">
        <f>IFERROR(VLOOKUP(AB319, 할인점점포등록!E:I, 5, 0), AB319)</f>
        <v>6250-0309-0782-9981</v>
      </c>
    </row>
    <row r="320" spans="2:33" x14ac:dyDescent="0.3">
      <c r="B320" t="s">
        <v>158</v>
      </c>
      <c r="C320" t="s">
        <v>1247</v>
      </c>
      <c r="D320">
        <v>1</v>
      </c>
      <c r="E320" t="s">
        <v>1813</v>
      </c>
      <c r="F320" s="20" t="s">
        <v>168</v>
      </c>
      <c r="H320" t="s">
        <v>598</v>
      </c>
      <c r="I320" s="2">
        <v>0</v>
      </c>
      <c r="J320" s="2">
        <v>516899</v>
      </c>
      <c r="L320">
        <v>0</v>
      </c>
      <c r="M320">
        <v>0</v>
      </c>
      <c r="N320">
        <v>0</v>
      </c>
      <c r="O320" t="s">
        <v>213</v>
      </c>
      <c r="Q320">
        <v>0</v>
      </c>
      <c r="R320">
        <v>0</v>
      </c>
      <c r="S320">
        <v>0</v>
      </c>
      <c r="T320" t="s">
        <v>159</v>
      </c>
      <c r="U320" s="3">
        <v>46293</v>
      </c>
      <c r="V320" s="21">
        <v>46293</v>
      </c>
      <c r="W320" t="s">
        <v>212</v>
      </c>
      <c r="Y320">
        <v>2268154067</v>
      </c>
      <c r="AB320" t="s">
        <v>598</v>
      </c>
      <c r="AG320" s="34" t="str">
        <f>IFERROR(VLOOKUP(AB320, 할인점점포등록!E:I, 5, 0), AB320)</f>
        <v>라온피에스</v>
      </c>
    </row>
    <row r="321" spans="2:33" x14ac:dyDescent="0.3">
      <c r="B321" t="s">
        <v>158</v>
      </c>
      <c r="C321" t="s">
        <v>1247</v>
      </c>
      <c r="D321">
        <v>2</v>
      </c>
      <c r="E321" t="s">
        <v>1813</v>
      </c>
      <c r="F321" s="20" t="s">
        <v>156</v>
      </c>
      <c r="H321" t="s">
        <v>598</v>
      </c>
      <c r="I321" s="2">
        <v>0</v>
      </c>
      <c r="J321" s="2">
        <v>51689</v>
      </c>
      <c r="L321">
        <v>0</v>
      </c>
      <c r="M321">
        <v>0</v>
      </c>
      <c r="N321">
        <v>0</v>
      </c>
      <c r="O321" t="s">
        <v>213</v>
      </c>
      <c r="Q321">
        <v>0</v>
      </c>
      <c r="R321">
        <v>0</v>
      </c>
      <c r="S321">
        <v>0</v>
      </c>
      <c r="T321" t="s">
        <v>159</v>
      </c>
      <c r="U321" s="3">
        <v>46293</v>
      </c>
      <c r="V321" s="21">
        <v>46293</v>
      </c>
      <c r="Y321">
        <v>2268154067</v>
      </c>
      <c r="AB321" t="s">
        <v>598</v>
      </c>
      <c r="AC321" s="3">
        <v>516899</v>
      </c>
      <c r="AD321" t="s">
        <v>788</v>
      </c>
      <c r="AE321" s="2"/>
      <c r="AG321" s="34" t="str">
        <f>IFERROR(VLOOKUP(AB321, 할인점점포등록!E:I, 5, 0), AB321)</f>
        <v>라온피에스</v>
      </c>
    </row>
    <row r="322" spans="2:33" x14ac:dyDescent="0.3">
      <c r="B322" t="s">
        <v>158</v>
      </c>
      <c r="C322" t="s">
        <v>1247</v>
      </c>
      <c r="D322">
        <v>3</v>
      </c>
      <c r="E322" t="s">
        <v>1813</v>
      </c>
      <c r="F322" s="20" t="s">
        <v>14</v>
      </c>
      <c r="H322" t="s">
        <v>598</v>
      </c>
      <c r="I322" s="2">
        <v>568588</v>
      </c>
      <c r="J322" s="2">
        <v>0</v>
      </c>
      <c r="L322">
        <v>0</v>
      </c>
      <c r="M322">
        <v>0</v>
      </c>
      <c r="N322">
        <v>0</v>
      </c>
      <c r="O322" t="s">
        <v>213</v>
      </c>
      <c r="Q322">
        <v>0</v>
      </c>
      <c r="R322">
        <v>0</v>
      </c>
      <c r="S322">
        <v>0</v>
      </c>
      <c r="T322" t="s">
        <v>159</v>
      </c>
      <c r="U322" s="3">
        <v>46293</v>
      </c>
      <c r="V322" s="21">
        <v>46293</v>
      </c>
      <c r="Y322">
        <v>2268154067</v>
      </c>
      <c r="AB322" t="s">
        <v>598</v>
      </c>
      <c r="AC322" s="3"/>
      <c r="AE322" s="2"/>
      <c r="AG322" s="34" t="str">
        <f>IFERROR(VLOOKUP(AB322, 할인점점포등록!E:I, 5, 0), AB322)</f>
        <v>라온피에스</v>
      </c>
    </row>
    <row r="323" spans="2:33" x14ac:dyDescent="0.3">
      <c r="B323" t="s">
        <v>158</v>
      </c>
      <c r="C323" t="s">
        <v>1248</v>
      </c>
      <c r="D323">
        <v>1</v>
      </c>
      <c r="E323" t="s">
        <v>1814</v>
      </c>
      <c r="F323" s="20" t="s">
        <v>800</v>
      </c>
      <c r="G323" t="s">
        <v>160</v>
      </c>
      <c r="H323" t="s">
        <v>801</v>
      </c>
      <c r="I323" s="2">
        <v>4091</v>
      </c>
      <c r="J323" s="2">
        <v>0</v>
      </c>
      <c r="L323">
        <v>0</v>
      </c>
      <c r="M323">
        <v>0</v>
      </c>
      <c r="N323">
        <v>0</v>
      </c>
      <c r="O323" t="s">
        <v>790</v>
      </c>
      <c r="Q323">
        <v>0</v>
      </c>
      <c r="R323">
        <v>0</v>
      </c>
      <c r="S323">
        <v>0</v>
      </c>
      <c r="T323" t="s">
        <v>159</v>
      </c>
      <c r="U323" s="3">
        <v>46293</v>
      </c>
      <c r="V323" s="21">
        <v>46293</v>
      </c>
      <c r="W323" t="s">
        <v>212</v>
      </c>
      <c r="AB323" t="s">
        <v>802</v>
      </c>
      <c r="AG323" s="34" t="str">
        <f>IFERROR(VLOOKUP(AB323, 할인점점포등록!E:I, 5, 0), AB323)</f>
        <v>식대</v>
      </c>
    </row>
    <row r="324" spans="2:33" x14ac:dyDescent="0.3">
      <c r="B324" t="s">
        <v>158</v>
      </c>
      <c r="C324" t="s">
        <v>1248</v>
      </c>
      <c r="D324">
        <v>2</v>
      </c>
      <c r="E324" t="s">
        <v>1814</v>
      </c>
      <c r="F324" s="20" t="s">
        <v>161</v>
      </c>
      <c r="H324" t="s">
        <v>803</v>
      </c>
      <c r="I324" s="2">
        <v>409</v>
      </c>
      <c r="J324" s="2">
        <v>0</v>
      </c>
      <c r="L324">
        <v>0</v>
      </c>
      <c r="M324">
        <v>0</v>
      </c>
      <c r="N324">
        <v>0</v>
      </c>
      <c r="O324" t="s">
        <v>790</v>
      </c>
      <c r="Q324">
        <v>0</v>
      </c>
      <c r="R324">
        <v>0</v>
      </c>
      <c r="S324">
        <v>0</v>
      </c>
      <c r="T324" t="s">
        <v>159</v>
      </c>
      <c r="U324" s="3">
        <v>46293</v>
      </c>
      <c r="V324" s="21">
        <v>46293</v>
      </c>
      <c r="Y324">
        <v>8378103150</v>
      </c>
      <c r="AB324" t="s">
        <v>1778</v>
      </c>
      <c r="AC324" s="3">
        <v>46293</v>
      </c>
      <c r="AD324" t="s">
        <v>788</v>
      </c>
      <c r="AE324" s="2">
        <v>4091</v>
      </c>
      <c r="AF324" t="s">
        <v>1249</v>
      </c>
      <c r="AG324" s="34" t="str">
        <f>IFERROR(VLOOKUP(AB324, 할인점점포등록!E:I, 5, 0), AB324)</f>
        <v>골든몰트</v>
      </c>
    </row>
    <row r="325" spans="2:33" x14ac:dyDescent="0.3">
      <c r="B325" t="s">
        <v>158</v>
      </c>
      <c r="C325" t="s">
        <v>1248</v>
      </c>
      <c r="D325">
        <v>3</v>
      </c>
      <c r="E325" t="s">
        <v>1814</v>
      </c>
      <c r="F325" s="20" t="s">
        <v>780</v>
      </c>
      <c r="H325" t="s">
        <v>801</v>
      </c>
      <c r="I325" s="2">
        <v>0</v>
      </c>
      <c r="J325" s="2">
        <v>4500</v>
      </c>
      <c r="L325">
        <v>0</v>
      </c>
      <c r="M325">
        <v>0</v>
      </c>
      <c r="N325">
        <v>0</v>
      </c>
      <c r="O325" t="s">
        <v>790</v>
      </c>
      <c r="Q325">
        <v>0</v>
      </c>
      <c r="R325">
        <v>0</v>
      </c>
      <c r="S325">
        <v>0</v>
      </c>
      <c r="T325" t="s">
        <v>159</v>
      </c>
      <c r="U325" s="3">
        <v>46293</v>
      </c>
      <c r="V325" s="21">
        <v>46293</v>
      </c>
      <c r="AB325" t="s">
        <v>1249</v>
      </c>
      <c r="AG325" s="34" t="str">
        <f>IFERROR(VLOOKUP(AB325, 할인점점포등록!E:I, 5, 0), AB325)</f>
        <v>6250-0333-1282-0900</v>
      </c>
    </row>
    <row r="326" spans="2:33" x14ac:dyDescent="0.3">
      <c r="B326" t="s">
        <v>157</v>
      </c>
      <c r="C326" t="s">
        <v>1250</v>
      </c>
      <c r="D326">
        <v>1</v>
      </c>
      <c r="E326" t="s">
        <v>1251</v>
      </c>
      <c r="F326" s="20" t="s">
        <v>38</v>
      </c>
      <c r="H326" t="s">
        <v>1252</v>
      </c>
      <c r="I326" s="2">
        <v>204452351</v>
      </c>
      <c r="J326" s="2">
        <v>0</v>
      </c>
      <c r="L326">
        <v>0</v>
      </c>
      <c r="M326">
        <v>0</v>
      </c>
      <c r="N326">
        <v>0</v>
      </c>
      <c r="O326" t="s">
        <v>796</v>
      </c>
      <c r="Q326">
        <v>0</v>
      </c>
      <c r="R326">
        <v>0</v>
      </c>
      <c r="S326">
        <v>0</v>
      </c>
      <c r="T326" t="s">
        <v>154</v>
      </c>
      <c r="U326" s="3">
        <v>46293</v>
      </c>
      <c r="V326" s="21">
        <v>46293</v>
      </c>
      <c r="AB326" t="s">
        <v>48</v>
      </c>
      <c r="AG326" s="34" t="str">
        <f>IFERROR(VLOOKUP(AB326, 할인점점포등록!E:I, 5, 0), AB326)</f>
        <v>입금통보</v>
      </c>
    </row>
    <row r="327" spans="2:33" x14ac:dyDescent="0.3">
      <c r="B327" t="s">
        <v>157</v>
      </c>
      <c r="C327" t="s">
        <v>1250</v>
      </c>
      <c r="D327">
        <v>2</v>
      </c>
      <c r="E327" t="s">
        <v>1251</v>
      </c>
      <c r="F327" s="20" t="s">
        <v>38</v>
      </c>
      <c r="H327" t="s">
        <v>1253</v>
      </c>
      <c r="I327" s="2">
        <v>1853550</v>
      </c>
      <c r="J327" s="2">
        <v>0</v>
      </c>
      <c r="L327">
        <v>0</v>
      </c>
      <c r="M327">
        <v>0</v>
      </c>
      <c r="N327">
        <v>0</v>
      </c>
      <c r="O327" t="s">
        <v>796</v>
      </c>
      <c r="Q327">
        <v>0</v>
      </c>
      <c r="R327">
        <v>0</v>
      </c>
      <c r="S327">
        <v>0</v>
      </c>
      <c r="T327" t="s">
        <v>154</v>
      </c>
      <c r="U327" s="3">
        <v>46293</v>
      </c>
      <c r="V327" s="21">
        <v>46293</v>
      </c>
      <c r="AB327" t="s">
        <v>48</v>
      </c>
      <c r="AC327" s="2"/>
      <c r="AE327" s="2"/>
      <c r="AG327" s="34" t="str">
        <f>IFERROR(VLOOKUP(AB327, 할인점점포등록!E:I, 5, 0), AB327)</f>
        <v>입금통보</v>
      </c>
    </row>
    <row r="328" spans="2:33" x14ac:dyDescent="0.3">
      <c r="B328" t="s">
        <v>157</v>
      </c>
      <c r="C328" t="s">
        <v>1250</v>
      </c>
      <c r="D328">
        <v>3</v>
      </c>
      <c r="E328" t="s">
        <v>1251</v>
      </c>
      <c r="F328" s="20" t="s">
        <v>38</v>
      </c>
      <c r="H328" t="s">
        <v>1254</v>
      </c>
      <c r="I328" s="2">
        <v>247246560</v>
      </c>
      <c r="J328" s="2">
        <v>0</v>
      </c>
      <c r="L328">
        <v>0</v>
      </c>
      <c r="M328">
        <v>0</v>
      </c>
      <c r="N328">
        <v>0</v>
      </c>
      <c r="O328" t="s">
        <v>796</v>
      </c>
      <c r="Q328">
        <v>0</v>
      </c>
      <c r="R328">
        <v>0</v>
      </c>
      <c r="S328">
        <v>0</v>
      </c>
      <c r="T328" t="s">
        <v>154</v>
      </c>
      <c r="U328" s="3">
        <v>46293</v>
      </c>
      <c r="V328" s="21">
        <v>46293</v>
      </c>
      <c r="AB328" t="s">
        <v>48</v>
      </c>
      <c r="AG328" s="34" t="str">
        <f>IFERROR(VLOOKUP(AB328, 할인점점포등록!E:I, 5, 0), AB328)</f>
        <v>입금통보</v>
      </c>
    </row>
    <row r="329" spans="2:33" x14ac:dyDescent="0.3">
      <c r="B329" t="s">
        <v>157</v>
      </c>
      <c r="C329" t="s">
        <v>1250</v>
      </c>
      <c r="D329">
        <v>4</v>
      </c>
      <c r="E329" t="s">
        <v>1251</v>
      </c>
      <c r="F329" s="20" t="s">
        <v>38</v>
      </c>
      <c r="H329" t="s">
        <v>1255</v>
      </c>
      <c r="I329" s="2">
        <v>1004400</v>
      </c>
      <c r="J329" s="2">
        <v>0</v>
      </c>
      <c r="L329">
        <v>0</v>
      </c>
      <c r="M329">
        <v>0</v>
      </c>
      <c r="N329">
        <v>0</v>
      </c>
      <c r="O329" t="s">
        <v>796</v>
      </c>
      <c r="Q329">
        <v>0</v>
      </c>
      <c r="R329">
        <v>0</v>
      </c>
      <c r="S329">
        <v>0</v>
      </c>
      <c r="T329" t="s">
        <v>154</v>
      </c>
      <c r="U329" s="3">
        <v>46293</v>
      </c>
      <c r="V329" s="21">
        <v>46293</v>
      </c>
      <c r="AB329" t="s">
        <v>48</v>
      </c>
      <c r="AG329" s="34" t="str">
        <f>IFERROR(VLOOKUP(AB329, 할인점점포등록!E:I, 5, 0), AB329)</f>
        <v>입금통보</v>
      </c>
    </row>
    <row r="330" spans="2:33" x14ac:dyDescent="0.3">
      <c r="B330" t="s">
        <v>157</v>
      </c>
      <c r="C330" t="s">
        <v>1250</v>
      </c>
      <c r="D330">
        <v>5</v>
      </c>
      <c r="E330" t="s">
        <v>1251</v>
      </c>
      <c r="F330" s="20" t="s">
        <v>14</v>
      </c>
      <c r="H330" t="s">
        <v>1256</v>
      </c>
      <c r="I330" s="2">
        <v>0</v>
      </c>
      <c r="J330" s="2">
        <v>204452351</v>
      </c>
      <c r="L330">
        <v>0</v>
      </c>
      <c r="M330">
        <v>0</v>
      </c>
      <c r="N330">
        <v>0</v>
      </c>
      <c r="O330" t="s">
        <v>796</v>
      </c>
      <c r="Q330">
        <v>0</v>
      </c>
      <c r="R330">
        <v>0</v>
      </c>
      <c r="S330">
        <v>0</v>
      </c>
      <c r="T330" t="s">
        <v>154</v>
      </c>
      <c r="U330" s="3">
        <v>46293</v>
      </c>
      <c r="V330" s="21">
        <v>46293</v>
      </c>
      <c r="W330" t="s">
        <v>486</v>
      </c>
      <c r="Y330">
        <v>1388105823</v>
      </c>
      <c r="AB330" t="s">
        <v>532</v>
      </c>
      <c r="AG330" s="34" t="str">
        <f>IFERROR(VLOOKUP(AB330, 할인점점포등록!E:I, 5, 0), AB330)</f>
        <v>삼아제약</v>
      </c>
    </row>
    <row r="331" spans="2:33" x14ac:dyDescent="0.3">
      <c r="B331" t="s">
        <v>157</v>
      </c>
      <c r="C331" t="s">
        <v>1250</v>
      </c>
      <c r="D331">
        <v>6</v>
      </c>
      <c r="E331" t="s">
        <v>1251</v>
      </c>
      <c r="F331" s="20" t="s">
        <v>14</v>
      </c>
      <c r="H331" t="s">
        <v>1257</v>
      </c>
      <c r="I331" s="2">
        <v>0</v>
      </c>
      <c r="J331" s="2">
        <v>1853550</v>
      </c>
      <c r="L331">
        <v>0</v>
      </c>
      <c r="M331">
        <v>0</v>
      </c>
      <c r="N331">
        <v>0</v>
      </c>
      <c r="O331" t="s">
        <v>796</v>
      </c>
      <c r="Q331">
        <v>0</v>
      </c>
      <c r="R331">
        <v>0</v>
      </c>
      <c r="S331">
        <v>0</v>
      </c>
      <c r="T331" t="s">
        <v>154</v>
      </c>
      <c r="U331" s="3">
        <v>46293</v>
      </c>
      <c r="V331" s="21">
        <v>46293</v>
      </c>
      <c r="W331" t="s">
        <v>212</v>
      </c>
      <c r="Y331">
        <v>7142601146</v>
      </c>
      <c r="AB331" t="s">
        <v>490</v>
      </c>
      <c r="AG331" s="34" t="str">
        <f>IFERROR(VLOOKUP(AB331, 할인점점포등록!E:I, 5, 0), AB331)</f>
        <v>안심팜</v>
      </c>
    </row>
    <row r="332" spans="2:33" x14ac:dyDescent="0.3">
      <c r="B332" t="s">
        <v>157</v>
      </c>
      <c r="C332" t="s">
        <v>1250</v>
      </c>
      <c r="D332">
        <v>7</v>
      </c>
      <c r="E332" t="s">
        <v>1251</v>
      </c>
      <c r="F332" s="20" t="s">
        <v>14</v>
      </c>
      <c r="H332" t="s">
        <v>1258</v>
      </c>
      <c r="I332" s="2">
        <v>0</v>
      </c>
      <c r="J332" s="2">
        <v>247246560</v>
      </c>
      <c r="L332">
        <v>0</v>
      </c>
      <c r="M332">
        <v>0</v>
      </c>
      <c r="N332">
        <v>0</v>
      </c>
      <c r="O332" t="s">
        <v>796</v>
      </c>
      <c r="Q332">
        <v>0</v>
      </c>
      <c r="R332">
        <v>0</v>
      </c>
      <c r="S332">
        <v>0</v>
      </c>
      <c r="T332" t="s">
        <v>154</v>
      </c>
      <c r="U332" s="3">
        <v>46293</v>
      </c>
      <c r="V332" s="21">
        <v>46293</v>
      </c>
      <c r="W332" t="s">
        <v>486</v>
      </c>
      <c r="Y332">
        <v>3038117108</v>
      </c>
      <c r="AB332" t="s">
        <v>587</v>
      </c>
      <c r="AC332" s="2"/>
      <c r="AG332" s="34" t="str">
        <f>IFERROR(VLOOKUP(AB332, 할인점점포등록!E:I, 5, 0), AB332)</f>
        <v>녹십자</v>
      </c>
    </row>
    <row r="333" spans="2:33" x14ac:dyDescent="0.3">
      <c r="B333" t="s">
        <v>157</v>
      </c>
      <c r="C333" t="s">
        <v>1250</v>
      </c>
      <c r="D333">
        <v>8</v>
      </c>
      <c r="E333" t="s">
        <v>1251</v>
      </c>
      <c r="F333" s="20" t="s">
        <v>14</v>
      </c>
      <c r="H333" t="s">
        <v>1259</v>
      </c>
      <c r="I333" s="2">
        <v>0</v>
      </c>
      <c r="J333" s="2">
        <v>1004400</v>
      </c>
      <c r="L333">
        <v>0</v>
      </c>
      <c r="M333">
        <v>0</v>
      </c>
      <c r="N333">
        <v>0</v>
      </c>
      <c r="O333" t="s">
        <v>796</v>
      </c>
      <c r="Q333">
        <v>0</v>
      </c>
      <c r="R333">
        <v>0</v>
      </c>
      <c r="S333">
        <v>0</v>
      </c>
      <c r="T333" t="s">
        <v>154</v>
      </c>
      <c r="U333" s="3">
        <v>46293</v>
      </c>
      <c r="V333" s="21">
        <v>46293</v>
      </c>
      <c r="W333" t="s">
        <v>212</v>
      </c>
      <c r="Y333">
        <v>6230702324</v>
      </c>
      <c r="AB333" t="s">
        <v>760</v>
      </c>
      <c r="AG333" s="34" t="str">
        <f>IFERROR(VLOOKUP(AB333, 할인점점포등록!E:I, 5, 0), AB333)</f>
        <v>하린메디칼</v>
      </c>
    </row>
    <row r="334" spans="2:33" x14ac:dyDescent="0.3">
      <c r="B334" t="s">
        <v>158</v>
      </c>
      <c r="C334" t="s">
        <v>1260</v>
      </c>
      <c r="D334">
        <v>1</v>
      </c>
      <c r="E334" t="s">
        <v>1815</v>
      </c>
      <c r="F334" s="20" t="s">
        <v>792</v>
      </c>
      <c r="G334" t="s">
        <v>160</v>
      </c>
      <c r="H334" t="s">
        <v>785</v>
      </c>
      <c r="I334" s="2">
        <v>4000</v>
      </c>
      <c r="J334" s="2">
        <v>0</v>
      </c>
      <c r="L334">
        <v>0</v>
      </c>
      <c r="M334">
        <v>0</v>
      </c>
      <c r="N334">
        <v>0</v>
      </c>
      <c r="O334" t="s">
        <v>790</v>
      </c>
      <c r="Q334">
        <v>0</v>
      </c>
      <c r="R334">
        <v>0</v>
      </c>
      <c r="S334">
        <v>0</v>
      </c>
      <c r="T334" t="s">
        <v>159</v>
      </c>
      <c r="U334" s="3">
        <v>46294</v>
      </c>
      <c r="V334" s="21">
        <v>46294</v>
      </c>
      <c r="W334" t="s">
        <v>212</v>
      </c>
      <c r="AB334" t="s">
        <v>785</v>
      </c>
      <c r="AC334" s="2" t="s">
        <v>794</v>
      </c>
      <c r="AG334" s="34" t="str">
        <f>IFERROR(VLOOKUP(AB334, 할인점점포등록!E:I, 5, 0), AB334)</f>
        <v>주차비</v>
      </c>
    </row>
    <row r="335" spans="2:33" x14ac:dyDescent="0.3">
      <c r="B335" t="s">
        <v>158</v>
      </c>
      <c r="C335" t="s">
        <v>1260</v>
      </c>
      <c r="D335">
        <v>2</v>
      </c>
      <c r="E335" t="s">
        <v>1815</v>
      </c>
      <c r="F335" s="20" t="s">
        <v>780</v>
      </c>
      <c r="H335" t="s">
        <v>785</v>
      </c>
      <c r="I335" s="2">
        <v>0</v>
      </c>
      <c r="J335" s="2">
        <v>4000</v>
      </c>
      <c r="L335">
        <v>0</v>
      </c>
      <c r="M335">
        <v>0</v>
      </c>
      <c r="N335">
        <v>0</v>
      </c>
      <c r="O335" t="s">
        <v>790</v>
      </c>
      <c r="Q335">
        <v>0</v>
      </c>
      <c r="R335">
        <v>0</v>
      </c>
      <c r="S335">
        <v>0</v>
      </c>
      <c r="T335" t="s">
        <v>159</v>
      </c>
      <c r="U335" s="3">
        <v>46294</v>
      </c>
      <c r="V335" s="21">
        <v>46294</v>
      </c>
      <c r="AB335" t="s">
        <v>1249</v>
      </c>
      <c r="AC335" s="2"/>
      <c r="AE335" s="2"/>
      <c r="AG335" s="34" t="str">
        <f>IFERROR(VLOOKUP(AB335, 할인점점포등록!E:I, 5, 0), AB335)</f>
        <v>6250-0333-1282-0900</v>
      </c>
    </row>
    <row r="336" spans="2:33" x14ac:dyDescent="0.3">
      <c r="B336" t="s">
        <v>158</v>
      </c>
      <c r="C336" t="s">
        <v>1260</v>
      </c>
      <c r="D336">
        <v>3</v>
      </c>
      <c r="E336" t="s">
        <v>1815</v>
      </c>
      <c r="F336" s="20" t="s">
        <v>800</v>
      </c>
      <c r="G336" t="s">
        <v>160</v>
      </c>
      <c r="H336" t="s">
        <v>813</v>
      </c>
      <c r="I336" s="2">
        <v>38182</v>
      </c>
      <c r="J336" s="2">
        <v>0</v>
      </c>
      <c r="L336">
        <v>0</v>
      </c>
      <c r="M336">
        <v>0</v>
      </c>
      <c r="N336">
        <v>0</v>
      </c>
      <c r="O336" t="s">
        <v>790</v>
      </c>
      <c r="Q336">
        <v>0</v>
      </c>
      <c r="R336">
        <v>0</v>
      </c>
      <c r="S336">
        <v>0</v>
      </c>
      <c r="T336" t="s">
        <v>159</v>
      </c>
      <c r="U336" s="3">
        <v>46294</v>
      </c>
      <c r="V336" s="21">
        <v>46294</v>
      </c>
      <c r="W336" t="s">
        <v>212</v>
      </c>
      <c r="AB336" t="s">
        <v>802</v>
      </c>
      <c r="AG336" s="34" t="str">
        <f>IFERROR(VLOOKUP(AB336, 할인점점포등록!E:I, 5, 0), AB336)</f>
        <v>식대</v>
      </c>
    </row>
    <row r="337" spans="2:33" x14ac:dyDescent="0.3">
      <c r="B337" t="s">
        <v>158</v>
      </c>
      <c r="C337" t="s">
        <v>1260</v>
      </c>
      <c r="D337">
        <v>4</v>
      </c>
      <c r="E337" t="s">
        <v>1815</v>
      </c>
      <c r="F337" s="20" t="s">
        <v>161</v>
      </c>
      <c r="H337" t="s">
        <v>803</v>
      </c>
      <c r="I337" s="2">
        <v>3818</v>
      </c>
      <c r="J337" s="2">
        <v>0</v>
      </c>
      <c r="L337">
        <v>0</v>
      </c>
      <c r="M337">
        <v>0</v>
      </c>
      <c r="N337">
        <v>0</v>
      </c>
      <c r="O337" t="s">
        <v>790</v>
      </c>
      <c r="Q337">
        <v>0</v>
      </c>
      <c r="R337">
        <v>0</v>
      </c>
      <c r="S337">
        <v>0</v>
      </c>
      <c r="T337" t="s">
        <v>159</v>
      </c>
      <c r="U337" s="3">
        <v>46294</v>
      </c>
      <c r="V337" s="21">
        <v>46294</v>
      </c>
      <c r="Y337">
        <v>4152200368</v>
      </c>
      <c r="AB337" t="s">
        <v>827</v>
      </c>
      <c r="AC337" s="2">
        <v>46294</v>
      </c>
      <c r="AD337" t="s">
        <v>788</v>
      </c>
      <c r="AE337" s="2">
        <v>38182</v>
      </c>
      <c r="AF337" t="s">
        <v>1249</v>
      </c>
      <c r="AG337" s="34" t="str">
        <f>IFERROR(VLOOKUP(AB337, 할인점점포등록!E:I, 5, 0), AB337)</f>
        <v>평안루</v>
      </c>
    </row>
    <row r="338" spans="2:33" x14ac:dyDescent="0.3">
      <c r="B338" t="s">
        <v>158</v>
      </c>
      <c r="C338" t="s">
        <v>1260</v>
      </c>
      <c r="D338">
        <v>5</v>
      </c>
      <c r="E338" t="s">
        <v>1815</v>
      </c>
      <c r="F338" s="20" t="s">
        <v>780</v>
      </c>
      <c r="H338" t="s">
        <v>813</v>
      </c>
      <c r="I338" s="2">
        <v>0</v>
      </c>
      <c r="J338" s="2">
        <v>42000</v>
      </c>
      <c r="L338">
        <v>0</v>
      </c>
      <c r="M338">
        <v>0</v>
      </c>
      <c r="N338">
        <v>0</v>
      </c>
      <c r="O338" t="s">
        <v>790</v>
      </c>
      <c r="Q338">
        <v>0</v>
      </c>
      <c r="R338">
        <v>0</v>
      </c>
      <c r="S338">
        <v>0</v>
      </c>
      <c r="T338" t="s">
        <v>159</v>
      </c>
      <c r="U338" s="3">
        <v>46294</v>
      </c>
      <c r="V338" s="21">
        <v>46294</v>
      </c>
      <c r="AB338" t="s">
        <v>1249</v>
      </c>
      <c r="AG338" s="34" t="str">
        <f>IFERROR(VLOOKUP(AB338, 할인점점포등록!E:I, 5, 0), AB338)</f>
        <v>6250-0333-1282-0900</v>
      </c>
    </row>
    <row r="339" spans="2:33" x14ac:dyDescent="0.3">
      <c r="B339" t="s">
        <v>157</v>
      </c>
      <c r="C339" t="s">
        <v>1261</v>
      </c>
      <c r="D339">
        <v>1</v>
      </c>
      <c r="E339" t="s">
        <v>1262</v>
      </c>
      <c r="F339" s="20" t="s">
        <v>38</v>
      </c>
      <c r="H339" t="s">
        <v>1263</v>
      </c>
      <c r="I339" s="2">
        <v>7550550</v>
      </c>
      <c r="J339" s="2">
        <v>0</v>
      </c>
      <c r="L339">
        <v>0</v>
      </c>
      <c r="M339">
        <v>0</v>
      </c>
      <c r="N339">
        <v>0</v>
      </c>
      <c r="O339" t="s">
        <v>796</v>
      </c>
      <c r="Q339">
        <v>0</v>
      </c>
      <c r="R339">
        <v>0</v>
      </c>
      <c r="S339">
        <v>0</v>
      </c>
      <c r="T339" t="s">
        <v>154</v>
      </c>
      <c r="U339" s="3">
        <v>46294</v>
      </c>
      <c r="V339" s="21">
        <v>46294</v>
      </c>
      <c r="AB339" t="s">
        <v>48</v>
      </c>
      <c r="AG339" s="34" t="str">
        <f>IFERROR(VLOOKUP(AB339, 할인점점포등록!E:I, 5, 0), AB339)</f>
        <v>입금통보</v>
      </c>
    </row>
    <row r="340" spans="2:33" x14ac:dyDescent="0.3">
      <c r="B340" t="s">
        <v>157</v>
      </c>
      <c r="C340" t="s">
        <v>1261</v>
      </c>
      <c r="D340">
        <v>2</v>
      </c>
      <c r="E340" t="s">
        <v>1262</v>
      </c>
      <c r="F340" s="20" t="s">
        <v>38</v>
      </c>
      <c r="H340" t="s">
        <v>1264</v>
      </c>
      <c r="I340" s="2">
        <v>13875000</v>
      </c>
      <c r="J340" s="2">
        <v>0</v>
      </c>
      <c r="L340">
        <v>0</v>
      </c>
      <c r="M340">
        <v>0</v>
      </c>
      <c r="N340">
        <v>0</v>
      </c>
      <c r="O340" t="s">
        <v>796</v>
      </c>
      <c r="Q340">
        <v>0</v>
      </c>
      <c r="R340">
        <v>0</v>
      </c>
      <c r="S340">
        <v>0</v>
      </c>
      <c r="T340" t="s">
        <v>154</v>
      </c>
      <c r="U340" s="3">
        <v>46294</v>
      </c>
      <c r="V340" s="21">
        <v>46294</v>
      </c>
      <c r="AB340" t="s">
        <v>48</v>
      </c>
      <c r="AC340" s="2"/>
      <c r="AE340" s="2"/>
      <c r="AG340" s="34" t="str">
        <f>IFERROR(VLOOKUP(AB340, 할인점점포등록!E:I, 5, 0), AB340)</f>
        <v>입금통보</v>
      </c>
    </row>
    <row r="341" spans="2:33" x14ac:dyDescent="0.3">
      <c r="B341" t="s">
        <v>157</v>
      </c>
      <c r="C341" t="s">
        <v>1261</v>
      </c>
      <c r="D341">
        <v>3</v>
      </c>
      <c r="E341" t="s">
        <v>1262</v>
      </c>
      <c r="F341" s="20" t="s">
        <v>38</v>
      </c>
      <c r="H341" t="s">
        <v>1265</v>
      </c>
      <c r="I341" s="2">
        <v>5144364</v>
      </c>
      <c r="J341" s="2">
        <v>0</v>
      </c>
      <c r="L341">
        <v>0</v>
      </c>
      <c r="M341">
        <v>0</v>
      </c>
      <c r="N341">
        <v>0</v>
      </c>
      <c r="O341" t="s">
        <v>796</v>
      </c>
      <c r="Q341">
        <v>0</v>
      </c>
      <c r="R341">
        <v>0</v>
      </c>
      <c r="S341">
        <v>0</v>
      </c>
      <c r="T341" t="s">
        <v>154</v>
      </c>
      <c r="U341" s="3">
        <v>46294</v>
      </c>
      <c r="V341" s="21">
        <v>46294</v>
      </c>
      <c r="AB341" t="s">
        <v>48</v>
      </c>
      <c r="AC341" s="2"/>
      <c r="AG341" s="34" t="str">
        <f>IFERROR(VLOOKUP(AB341, 할인점점포등록!E:I, 5, 0), AB341)</f>
        <v>입금통보</v>
      </c>
    </row>
    <row r="342" spans="2:33" x14ac:dyDescent="0.3">
      <c r="B342" t="s">
        <v>157</v>
      </c>
      <c r="C342" t="s">
        <v>1261</v>
      </c>
      <c r="D342">
        <v>4</v>
      </c>
      <c r="E342" t="s">
        <v>1262</v>
      </c>
      <c r="F342" s="20" t="s">
        <v>38</v>
      </c>
      <c r="H342" t="s">
        <v>1266</v>
      </c>
      <c r="I342" s="2">
        <v>6048000</v>
      </c>
      <c r="J342" s="2">
        <v>0</v>
      </c>
      <c r="L342">
        <v>0</v>
      </c>
      <c r="M342">
        <v>0</v>
      </c>
      <c r="N342">
        <v>0</v>
      </c>
      <c r="O342" t="s">
        <v>796</v>
      </c>
      <c r="Q342">
        <v>0</v>
      </c>
      <c r="R342">
        <v>0</v>
      </c>
      <c r="S342">
        <v>0</v>
      </c>
      <c r="T342" t="s">
        <v>154</v>
      </c>
      <c r="U342" s="3">
        <v>46294</v>
      </c>
      <c r="V342" s="21">
        <v>46294</v>
      </c>
      <c r="AB342" t="s">
        <v>48</v>
      </c>
      <c r="AC342" s="3"/>
      <c r="AE342" s="2"/>
      <c r="AG342" s="34" t="str">
        <f>IFERROR(VLOOKUP(AB342, 할인점점포등록!E:I, 5, 0), AB342)</f>
        <v>입금통보</v>
      </c>
    </row>
    <row r="343" spans="2:33" x14ac:dyDescent="0.3">
      <c r="B343" t="s">
        <v>157</v>
      </c>
      <c r="C343" t="s">
        <v>1261</v>
      </c>
      <c r="D343">
        <v>5</v>
      </c>
      <c r="E343" t="s">
        <v>1262</v>
      </c>
      <c r="F343" s="20" t="s">
        <v>38</v>
      </c>
      <c r="H343" t="s">
        <v>1267</v>
      </c>
      <c r="I343" s="2">
        <v>3833190</v>
      </c>
      <c r="J343" s="2">
        <v>0</v>
      </c>
      <c r="L343">
        <v>0</v>
      </c>
      <c r="M343">
        <v>0</v>
      </c>
      <c r="N343">
        <v>0</v>
      </c>
      <c r="O343" t="s">
        <v>796</v>
      </c>
      <c r="Q343">
        <v>0</v>
      </c>
      <c r="R343">
        <v>0</v>
      </c>
      <c r="S343">
        <v>0</v>
      </c>
      <c r="T343" t="s">
        <v>154</v>
      </c>
      <c r="U343" s="3">
        <v>46294</v>
      </c>
      <c r="V343" s="21">
        <v>46294</v>
      </c>
      <c r="AB343" t="s">
        <v>48</v>
      </c>
      <c r="AG343" s="34" t="str">
        <f>IFERROR(VLOOKUP(AB343, 할인점점포등록!E:I, 5, 0), AB343)</f>
        <v>입금통보</v>
      </c>
    </row>
    <row r="344" spans="2:33" x14ac:dyDescent="0.3">
      <c r="B344" t="s">
        <v>157</v>
      </c>
      <c r="C344" t="s">
        <v>1261</v>
      </c>
      <c r="D344">
        <v>6</v>
      </c>
      <c r="E344" t="s">
        <v>1262</v>
      </c>
      <c r="F344" s="20" t="s">
        <v>38</v>
      </c>
      <c r="H344" t="s">
        <v>1268</v>
      </c>
      <c r="I344" s="2">
        <v>3913556</v>
      </c>
      <c r="J344" s="2">
        <v>0</v>
      </c>
      <c r="L344">
        <v>0</v>
      </c>
      <c r="M344">
        <v>0</v>
      </c>
      <c r="N344">
        <v>0</v>
      </c>
      <c r="O344" t="s">
        <v>796</v>
      </c>
      <c r="Q344">
        <v>0</v>
      </c>
      <c r="R344">
        <v>0</v>
      </c>
      <c r="S344">
        <v>0</v>
      </c>
      <c r="T344" t="s">
        <v>154</v>
      </c>
      <c r="U344" s="3">
        <v>46294</v>
      </c>
      <c r="V344" s="21">
        <v>46294</v>
      </c>
      <c r="AB344" t="s">
        <v>48</v>
      </c>
      <c r="AC344" s="2"/>
      <c r="AG344" s="34" t="str">
        <f>IFERROR(VLOOKUP(AB344, 할인점점포등록!E:I, 5, 0), AB344)</f>
        <v>입금통보</v>
      </c>
    </row>
    <row r="345" spans="2:33" x14ac:dyDescent="0.3">
      <c r="B345" t="s">
        <v>157</v>
      </c>
      <c r="C345" t="s">
        <v>1261</v>
      </c>
      <c r="D345">
        <v>7</v>
      </c>
      <c r="E345" t="s">
        <v>1262</v>
      </c>
      <c r="F345" s="20" t="s">
        <v>38</v>
      </c>
      <c r="H345" t="s">
        <v>1269</v>
      </c>
      <c r="I345" s="2">
        <v>60766200</v>
      </c>
      <c r="J345" s="2">
        <v>0</v>
      </c>
      <c r="L345">
        <v>0</v>
      </c>
      <c r="M345">
        <v>0</v>
      </c>
      <c r="N345">
        <v>0</v>
      </c>
      <c r="O345" t="s">
        <v>796</v>
      </c>
      <c r="Q345">
        <v>0</v>
      </c>
      <c r="R345">
        <v>0</v>
      </c>
      <c r="S345">
        <v>0</v>
      </c>
      <c r="T345" t="s">
        <v>154</v>
      </c>
      <c r="U345" s="3">
        <v>46294</v>
      </c>
      <c r="V345" s="21">
        <v>46294</v>
      </c>
      <c r="AB345" t="s">
        <v>48</v>
      </c>
      <c r="AC345" s="3"/>
      <c r="AE345" s="2"/>
      <c r="AG345" s="34" t="str">
        <f>IFERROR(VLOOKUP(AB345, 할인점점포등록!E:I, 5, 0), AB345)</f>
        <v>입금통보</v>
      </c>
    </row>
    <row r="346" spans="2:33" x14ac:dyDescent="0.3">
      <c r="B346" t="s">
        <v>157</v>
      </c>
      <c r="C346" t="s">
        <v>1261</v>
      </c>
      <c r="D346">
        <v>8</v>
      </c>
      <c r="E346" t="s">
        <v>1262</v>
      </c>
      <c r="F346" s="20" t="s">
        <v>38</v>
      </c>
      <c r="H346" t="s">
        <v>1270</v>
      </c>
      <c r="I346" s="2">
        <v>30446476</v>
      </c>
      <c r="J346" s="2">
        <v>0</v>
      </c>
      <c r="L346">
        <v>0</v>
      </c>
      <c r="M346">
        <v>0</v>
      </c>
      <c r="N346">
        <v>0</v>
      </c>
      <c r="O346" t="s">
        <v>796</v>
      </c>
      <c r="Q346">
        <v>0</v>
      </c>
      <c r="R346">
        <v>0</v>
      </c>
      <c r="S346">
        <v>0</v>
      </c>
      <c r="T346" t="s">
        <v>154</v>
      </c>
      <c r="U346" s="3">
        <v>46294</v>
      </c>
      <c r="V346" s="21">
        <v>46294</v>
      </c>
      <c r="AB346" t="s">
        <v>48</v>
      </c>
      <c r="AG346" s="34" t="str">
        <f>IFERROR(VLOOKUP(AB346, 할인점점포등록!E:I, 5, 0), AB346)</f>
        <v>입금통보</v>
      </c>
    </row>
    <row r="347" spans="2:33" x14ac:dyDescent="0.3">
      <c r="B347" t="s">
        <v>157</v>
      </c>
      <c r="C347" t="s">
        <v>1261</v>
      </c>
      <c r="D347">
        <v>9</v>
      </c>
      <c r="E347" t="s">
        <v>1262</v>
      </c>
      <c r="F347" s="20" t="s">
        <v>38</v>
      </c>
      <c r="H347" t="s">
        <v>1271</v>
      </c>
      <c r="I347" s="2">
        <v>9226800</v>
      </c>
      <c r="J347">
        <v>0</v>
      </c>
      <c r="L347">
        <v>0</v>
      </c>
      <c r="M347">
        <v>0</v>
      </c>
      <c r="N347">
        <v>0</v>
      </c>
      <c r="O347" t="s">
        <v>796</v>
      </c>
      <c r="Q347">
        <v>0</v>
      </c>
      <c r="R347">
        <v>0</v>
      </c>
      <c r="S347">
        <v>0</v>
      </c>
      <c r="T347" t="s">
        <v>154</v>
      </c>
      <c r="U347" s="3">
        <v>46294</v>
      </c>
      <c r="V347" s="21">
        <v>46294</v>
      </c>
      <c r="AB347" t="s">
        <v>48</v>
      </c>
      <c r="AC347" s="3"/>
      <c r="AE347" s="2"/>
      <c r="AG347" s="34" t="str">
        <f>IFERROR(VLOOKUP(AB347, 할인점점포등록!E:I, 5, 0), AB347)</f>
        <v>입금통보</v>
      </c>
    </row>
    <row r="348" spans="2:33" x14ac:dyDescent="0.3">
      <c r="B348" t="s">
        <v>157</v>
      </c>
      <c r="C348" t="s">
        <v>1261</v>
      </c>
      <c r="D348">
        <v>10</v>
      </c>
      <c r="E348" t="s">
        <v>1262</v>
      </c>
      <c r="F348" s="20" t="s">
        <v>38</v>
      </c>
      <c r="H348" t="s">
        <v>1272</v>
      </c>
      <c r="I348" s="2">
        <v>16730000</v>
      </c>
      <c r="J348" s="2">
        <v>0</v>
      </c>
      <c r="L348">
        <v>0</v>
      </c>
      <c r="M348">
        <v>0</v>
      </c>
      <c r="N348">
        <v>0</v>
      </c>
      <c r="O348" t="s">
        <v>796</v>
      </c>
      <c r="Q348">
        <v>0</v>
      </c>
      <c r="R348">
        <v>0</v>
      </c>
      <c r="S348">
        <v>0</v>
      </c>
      <c r="T348" t="s">
        <v>154</v>
      </c>
      <c r="U348" s="3">
        <v>46294</v>
      </c>
      <c r="V348" s="21">
        <v>46294</v>
      </c>
      <c r="AB348" t="s">
        <v>48</v>
      </c>
      <c r="AC348" s="3"/>
      <c r="AE348" s="2"/>
      <c r="AG348" s="34" t="str">
        <f>IFERROR(VLOOKUP(AB348, 할인점점포등록!E:I, 5, 0), AB348)</f>
        <v>입금통보</v>
      </c>
    </row>
    <row r="349" spans="2:33" x14ac:dyDescent="0.3">
      <c r="B349" t="s">
        <v>157</v>
      </c>
      <c r="C349" t="s">
        <v>1261</v>
      </c>
      <c r="D349">
        <v>11</v>
      </c>
      <c r="E349" t="s">
        <v>1262</v>
      </c>
      <c r="F349" s="20" t="s">
        <v>38</v>
      </c>
      <c r="H349" t="s">
        <v>1273</v>
      </c>
      <c r="I349" s="2">
        <v>620000</v>
      </c>
      <c r="J349" s="2">
        <v>0</v>
      </c>
      <c r="L349">
        <v>0</v>
      </c>
      <c r="M349">
        <v>0</v>
      </c>
      <c r="N349">
        <v>0</v>
      </c>
      <c r="O349" t="s">
        <v>796</v>
      </c>
      <c r="Q349">
        <v>0</v>
      </c>
      <c r="R349">
        <v>0</v>
      </c>
      <c r="S349">
        <v>0</v>
      </c>
      <c r="T349" t="s">
        <v>154</v>
      </c>
      <c r="U349" s="3">
        <v>46294</v>
      </c>
      <c r="V349" s="21">
        <v>46294</v>
      </c>
      <c r="AB349" t="s">
        <v>48</v>
      </c>
      <c r="AG349" s="34" t="str">
        <f>IFERROR(VLOOKUP(AB349, 할인점점포등록!E:I, 5, 0), AB349)</f>
        <v>입금통보</v>
      </c>
    </row>
    <row r="350" spans="2:33" x14ac:dyDescent="0.3">
      <c r="B350" t="s">
        <v>157</v>
      </c>
      <c r="C350" t="s">
        <v>1261</v>
      </c>
      <c r="D350">
        <v>12</v>
      </c>
      <c r="E350" t="s">
        <v>1262</v>
      </c>
      <c r="F350" s="20" t="s">
        <v>38</v>
      </c>
      <c r="H350" t="s">
        <v>1274</v>
      </c>
      <c r="I350" s="2">
        <v>880764</v>
      </c>
      <c r="J350" s="2">
        <v>0</v>
      </c>
      <c r="L350">
        <v>0</v>
      </c>
      <c r="M350">
        <v>0</v>
      </c>
      <c r="N350">
        <v>0</v>
      </c>
      <c r="O350" t="s">
        <v>796</v>
      </c>
      <c r="Q350">
        <v>0</v>
      </c>
      <c r="R350">
        <v>0</v>
      </c>
      <c r="S350">
        <v>0</v>
      </c>
      <c r="T350" t="s">
        <v>154</v>
      </c>
      <c r="U350" s="3">
        <v>46294</v>
      </c>
      <c r="V350" s="21">
        <v>46294</v>
      </c>
      <c r="AB350" t="s">
        <v>48</v>
      </c>
      <c r="AG350" s="34" t="str">
        <f>IFERROR(VLOOKUP(AB350, 할인점점포등록!E:I, 5, 0), AB350)</f>
        <v>입금통보</v>
      </c>
    </row>
    <row r="351" spans="2:33" x14ac:dyDescent="0.3">
      <c r="B351" t="s">
        <v>157</v>
      </c>
      <c r="C351" t="s">
        <v>1261</v>
      </c>
      <c r="D351">
        <v>13</v>
      </c>
      <c r="E351" t="s">
        <v>1262</v>
      </c>
      <c r="F351" s="20" t="s">
        <v>38</v>
      </c>
      <c r="H351" t="s">
        <v>1275</v>
      </c>
      <c r="I351" s="2">
        <v>8054064</v>
      </c>
      <c r="J351" s="2">
        <v>0</v>
      </c>
      <c r="L351">
        <v>0</v>
      </c>
      <c r="M351">
        <v>0</v>
      </c>
      <c r="N351">
        <v>0</v>
      </c>
      <c r="O351" t="s">
        <v>796</v>
      </c>
      <c r="Q351">
        <v>0</v>
      </c>
      <c r="R351">
        <v>0</v>
      </c>
      <c r="S351">
        <v>0</v>
      </c>
      <c r="T351" t="s">
        <v>154</v>
      </c>
      <c r="U351" s="3">
        <v>46294</v>
      </c>
      <c r="V351" s="21">
        <v>46294</v>
      </c>
      <c r="AB351" t="s">
        <v>48</v>
      </c>
      <c r="AC351" s="3"/>
      <c r="AE351" s="2"/>
      <c r="AG351" s="34" t="str">
        <f>IFERROR(VLOOKUP(AB351, 할인점점포등록!E:I, 5, 0), AB351)</f>
        <v>입금통보</v>
      </c>
    </row>
    <row r="352" spans="2:33" x14ac:dyDescent="0.3">
      <c r="B352" t="s">
        <v>157</v>
      </c>
      <c r="C352" t="s">
        <v>1261</v>
      </c>
      <c r="D352">
        <v>14</v>
      </c>
      <c r="E352" t="s">
        <v>1262</v>
      </c>
      <c r="F352" s="20" t="s">
        <v>38</v>
      </c>
      <c r="H352" t="s">
        <v>1276</v>
      </c>
      <c r="I352" s="2">
        <v>160124364</v>
      </c>
      <c r="J352" s="2">
        <v>0</v>
      </c>
      <c r="L352">
        <v>0</v>
      </c>
      <c r="M352">
        <v>0</v>
      </c>
      <c r="N352">
        <v>0</v>
      </c>
      <c r="O352" t="s">
        <v>796</v>
      </c>
      <c r="Q352">
        <v>0</v>
      </c>
      <c r="R352">
        <v>0</v>
      </c>
      <c r="S352">
        <v>0</v>
      </c>
      <c r="T352" t="s">
        <v>154</v>
      </c>
      <c r="U352" s="3">
        <v>46294</v>
      </c>
      <c r="V352" s="21">
        <v>46294</v>
      </c>
      <c r="AB352" t="s">
        <v>48</v>
      </c>
      <c r="AG352" s="34" t="str">
        <f>IFERROR(VLOOKUP(AB352, 할인점점포등록!E:I, 5, 0), AB352)</f>
        <v>입금통보</v>
      </c>
    </row>
    <row r="353" spans="2:33" x14ac:dyDescent="0.3">
      <c r="B353" t="s">
        <v>157</v>
      </c>
      <c r="C353" t="s">
        <v>1261</v>
      </c>
      <c r="D353">
        <v>15</v>
      </c>
      <c r="E353" t="s">
        <v>1262</v>
      </c>
      <c r="F353" s="20" t="s">
        <v>38</v>
      </c>
      <c r="H353" t="s">
        <v>1277</v>
      </c>
      <c r="I353" s="2">
        <v>202230</v>
      </c>
      <c r="J353" s="2">
        <v>0</v>
      </c>
      <c r="L353">
        <v>0</v>
      </c>
      <c r="M353">
        <v>0</v>
      </c>
      <c r="N353">
        <v>0</v>
      </c>
      <c r="O353" t="s">
        <v>796</v>
      </c>
      <c r="Q353">
        <v>0</v>
      </c>
      <c r="R353">
        <v>0</v>
      </c>
      <c r="S353">
        <v>0</v>
      </c>
      <c r="T353" t="s">
        <v>154</v>
      </c>
      <c r="U353" s="3">
        <v>46294</v>
      </c>
      <c r="V353" s="21">
        <v>46294</v>
      </c>
      <c r="AB353" t="s">
        <v>48</v>
      </c>
      <c r="AG353" s="34" t="str">
        <f>IFERROR(VLOOKUP(AB353, 할인점점포등록!E:I, 5, 0), AB353)</f>
        <v>입금통보</v>
      </c>
    </row>
    <row r="354" spans="2:33" x14ac:dyDescent="0.3">
      <c r="B354" t="s">
        <v>157</v>
      </c>
      <c r="C354" t="s">
        <v>1261</v>
      </c>
      <c r="D354">
        <v>16</v>
      </c>
      <c r="E354" t="s">
        <v>1262</v>
      </c>
      <c r="F354" s="20" t="s">
        <v>38</v>
      </c>
      <c r="H354" t="s">
        <v>1278</v>
      </c>
      <c r="I354" s="2">
        <v>18495252</v>
      </c>
      <c r="J354" s="2">
        <v>0</v>
      </c>
      <c r="L354">
        <v>0</v>
      </c>
      <c r="M354">
        <v>0</v>
      </c>
      <c r="N354">
        <v>0</v>
      </c>
      <c r="O354" t="s">
        <v>796</v>
      </c>
      <c r="Q354">
        <v>0</v>
      </c>
      <c r="R354">
        <v>0</v>
      </c>
      <c r="S354">
        <v>0</v>
      </c>
      <c r="T354" t="s">
        <v>154</v>
      </c>
      <c r="U354" s="3">
        <v>46294</v>
      </c>
      <c r="V354" s="21">
        <v>46294</v>
      </c>
      <c r="AB354" t="s">
        <v>48</v>
      </c>
      <c r="AC354" s="3"/>
      <c r="AE354" s="2"/>
      <c r="AG354" s="34" t="str">
        <f>IFERROR(VLOOKUP(AB354, 할인점점포등록!E:I, 5, 0), AB354)</f>
        <v>입금통보</v>
      </c>
    </row>
    <row r="355" spans="2:33" x14ac:dyDescent="0.3">
      <c r="B355" t="s">
        <v>157</v>
      </c>
      <c r="C355" t="s">
        <v>1261</v>
      </c>
      <c r="D355">
        <v>17</v>
      </c>
      <c r="E355" t="s">
        <v>1262</v>
      </c>
      <c r="F355" s="20" t="s">
        <v>38</v>
      </c>
      <c r="H355" t="s">
        <v>1279</v>
      </c>
      <c r="I355" s="2">
        <v>1768380</v>
      </c>
      <c r="J355" s="2">
        <v>0</v>
      </c>
      <c r="L355">
        <v>0</v>
      </c>
      <c r="M355">
        <v>0</v>
      </c>
      <c r="N355">
        <v>0</v>
      </c>
      <c r="O355" t="s">
        <v>796</v>
      </c>
      <c r="Q355">
        <v>0</v>
      </c>
      <c r="R355">
        <v>0</v>
      </c>
      <c r="S355">
        <v>0</v>
      </c>
      <c r="T355" t="s">
        <v>154</v>
      </c>
      <c r="U355" s="3">
        <v>46294</v>
      </c>
      <c r="V355" s="21">
        <v>46294</v>
      </c>
      <c r="AB355" t="s">
        <v>48</v>
      </c>
      <c r="AG355" s="34" t="str">
        <f>IFERROR(VLOOKUP(AB355, 할인점점포등록!E:I, 5, 0), AB355)</f>
        <v>입금통보</v>
      </c>
    </row>
    <row r="356" spans="2:33" x14ac:dyDescent="0.3">
      <c r="B356" t="s">
        <v>157</v>
      </c>
      <c r="C356" t="s">
        <v>1261</v>
      </c>
      <c r="D356">
        <v>18</v>
      </c>
      <c r="E356" t="s">
        <v>1262</v>
      </c>
      <c r="F356" s="20" t="s">
        <v>38</v>
      </c>
      <c r="H356" t="s">
        <v>1280</v>
      </c>
      <c r="I356" s="2">
        <v>6095916</v>
      </c>
      <c r="J356" s="2">
        <v>0</v>
      </c>
      <c r="L356">
        <v>0</v>
      </c>
      <c r="M356">
        <v>0</v>
      </c>
      <c r="N356">
        <v>0</v>
      </c>
      <c r="O356" t="s">
        <v>796</v>
      </c>
      <c r="Q356">
        <v>0</v>
      </c>
      <c r="R356">
        <v>0</v>
      </c>
      <c r="S356">
        <v>0</v>
      </c>
      <c r="T356" t="s">
        <v>154</v>
      </c>
      <c r="U356" s="3">
        <v>46294</v>
      </c>
      <c r="V356" s="21">
        <v>46294</v>
      </c>
      <c r="AB356" t="s">
        <v>48</v>
      </c>
      <c r="AG356" s="34" t="str">
        <f>IFERROR(VLOOKUP(AB356, 할인점점포등록!E:I, 5, 0), AB356)</f>
        <v>입금통보</v>
      </c>
    </row>
    <row r="357" spans="2:33" x14ac:dyDescent="0.3">
      <c r="B357" t="s">
        <v>157</v>
      </c>
      <c r="C357" t="s">
        <v>1261</v>
      </c>
      <c r="D357">
        <v>19</v>
      </c>
      <c r="E357" t="s">
        <v>1262</v>
      </c>
      <c r="F357" s="20" t="s">
        <v>38</v>
      </c>
      <c r="H357" t="s">
        <v>1281</v>
      </c>
      <c r="I357" s="2">
        <v>12600000</v>
      </c>
      <c r="J357" s="2">
        <v>0</v>
      </c>
      <c r="L357">
        <v>0</v>
      </c>
      <c r="M357">
        <v>0</v>
      </c>
      <c r="N357">
        <v>0</v>
      </c>
      <c r="O357" t="s">
        <v>796</v>
      </c>
      <c r="Q357">
        <v>0</v>
      </c>
      <c r="R357">
        <v>0</v>
      </c>
      <c r="S357">
        <v>0</v>
      </c>
      <c r="T357" t="s">
        <v>154</v>
      </c>
      <c r="U357" s="3">
        <v>46294</v>
      </c>
      <c r="V357" s="21">
        <v>46294</v>
      </c>
      <c r="AB357" t="s">
        <v>48</v>
      </c>
      <c r="AC357" s="3"/>
      <c r="AE357" s="2"/>
      <c r="AG357" s="34" t="str">
        <f>IFERROR(VLOOKUP(AB357, 할인점점포등록!E:I, 5, 0), AB357)</f>
        <v>입금통보</v>
      </c>
    </row>
    <row r="358" spans="2:33" x14ac:dyDescent="0.3">
      <c r="B358" t="s">
        <v>157</v>
      </c>
      <c r="C358" t="s">
        <v>1261</v>
      </c>
      <c r="D358">
        <v>20</v>
      </c>
      <c r="E358" t="s">
        <v>1262</v>
      </c>
      <c r="F358" s="20" t="s">
        <v>14</v>
      </c>
      <c r="H358" t="s">
        <v>1282</v>
      </c>
      <c r="I358" s="2">
        <v>0</v>
      </c>
      <c r="J358" s="2">
        <v>7550550</v>
      </c>
      <c r="L358">
        <v>0</v>
      </c>
      <c r="M358">
        <v>0</v>
      </c>
      <c r="N358">
        <v>0</v>
      </c>
      <c r="O358" t="s">
        <v>796</v>
      </c>
      <c r="Q358">
        <v>0</v>
      </c>
      <c r="R358">
        <v>0</v>
      </c>
      <c r="S358">
        <v>0</v>
      </c>
      <c r="T358" t="s">
        <v>154</v>
      </c>
      <c r="U358" s="3">
        <v>46294</v>
      </c>
      <c r="V358" s="21">
        <v>46294</v>
      </c>
      <c r="W358" t="s">
        <v>212</v>
      </c>
      <c r="Y358">
        <v>2098110797</v>
      </c>
      <c r="AB358" t="s">
        <v>554</v>
      </c>
      <c r="AG358" s="34" t="str">
        <f>IFERROR(VLOOKUP(AB358, 할인점점포등록!E:I, 5, 0), AB358)</f>
        <v>신덕약품</v>
      </c>
    </row>
    <row r="359" spans="2:33" x14ac:dyDescent="0.3">
      <c r="B359" t="s">
        <v>157</v>
      </c>
      <c r="C359" t="s">
        <v>1261</v>
      </c>
      <c r="D359">
        <v>21</v>
      </c>
      <c r="E359" t="s">
        <v>1262</v>
      </c>
      <c r="F359" s="20" t="s">
        <v>14</v>
      </c>
      <c r="H359" t="s">
        <v>1283</v>
      </c>
      <c r="I359" s="2">
        <v>0</v>
      </c>
      <c r="J359" s="2">
        <v>13875000</v>
      </c>
      <c r="L359">
        <v>0</v>
      </c>
      <c r="M359">
        <v>0</v>
      </c>
      <c r="N359">
        <v>0</v>
      </c>
      <c r="O359" t="s">
        <v>796</v>
      </c>
      <c r="Q359">
        <v>0</v>
      </c>
      <c r="R359">
        <v>0</v>
      </c>
      <c r="S359">
        <v>0</v>
      </c>
      <c r="T359" t="s">
        <v>154</v>
      </c>
      <c r="U359" s="3">
        <v>46294</v>
      </c>
      <c r="V359" s="21">
        <v>46294</v>
      </c>
      <c r="W359" t="s">
        <v>212</v>
      </c>
      <c r="Y359">
        <v>1408135543</v>
      </c>
      <c r="AB359" t="s">
        <v>463</v>
      </c>
      <c r="AG359" s="34" t="str">
        <f>IFERROR(VLOOKUP(AB359, 할인점점포등록!E:I, 5, 0), AB359)</f>
        <v>훼밀리팜</v>
      </c>
    </row>
    <row r="360" spans="2:33" x14ac:dyDescent="0.3">
      <c r="B360" t="s">
        <v>157</v>
      </c>
      <c r="C360" t="s">
        <v>1261</v>
      </c>
      <c r="D360">
        <v>22</v>
      </c>
      <c r="E360" t="s">
        <v>1262</v>
      </c>
      <c r="F360" s="20" t="s">
        <v>14</v>
      </c>
      <c r="H360" t="s">
        <v>1284</v>
      </c>
      <c r="I360" s="2">
        <v>0</v>
      </c>
      <c r="J360" s="2">
        <v>5144364</v>
      </c>
      <c r="L360">
        <v>0</v>
      </c>
      <c r="M360">
        <v>0</v>
      </c>
      <c r="N360">
        <v>0</v>
      </c>
      <c r="O360" t="s">
        <v>796</v>
      </c>
      <c r="Q360">
        <v>0</v>
      </c>
      <c r="R360">
        <v>0</v>
      </c>
      <c r="S360">
        <v>0</v>
      </c>
      <c r="T360" t="s">
        <v>154</v>
      </c>
      <c r="U360" s="3">
        <v>46294</v>
      </c>
      <c r="V360" s="21">
        <v>46294</v>
      </c>
      <c r="W360" t="s">
        <v>212</v>
      </c>
      <c r="Y360">
        <v>4188141782</v>
      </c>
      <c r="AB360" t="s">
        <v>517</v>
      </c>
      <c r="AC360" s="3"/>
      <c r="AE360" s="2"/>
      <c r="AG360" s="34" t="str">
        <f>IFERROR(VLOOKUP(AB360, 할인점점포등록!E:I, 5, 0), AB360)</f>
        <v>세화약품(전주)</v>
      </c>
    </row>
    <row r="361" spans="2:33" x14ac:dyDescent="0.3">
      <c r="B361" t="s">
        <v>157</v>
      </c>
      <c r="C361" t="s">
        <v>1261</v>
      </c>
      <c r="D361">
        <v>23</v>
      </c>
      <c r="E361" t="s">
        <v>1262</v>
      </c>
      <c r="F361" s="20" t="s">
        <v>14</v>
      </c>
      <c r="H361" t="s">
        <v>1285</v>
      </c>
      <c r="I361" s="2">
        <v>0</v>
      </c>
      <c r="J361" s="2">
        <v>6048000</v>
      </c>
      <c r="L361">
        <v>0</v>
      </c>
      <c r="M361">
        <v>0</v>
      </c>
      <c r="N361">
        <v>0</v>
      </c>
      <c r="O361" t="s">
        <v>796</v>
      </c>
      <c r="Q361">
        <v>0</v>
      </c>
      <c r="R361">
        <v>0</v>
      </c>
      <c r="S361">
        <v>0</v>
      </c>
      <c r="T361" t="s">
        <v>154</v>
      </c>
      <c r="U361" s="3">
        <v>46294</v>
      </c>
      <c r="V361" s="21">
        <v>46294</v>
      </c>
      <c r="W361" t="s">
        <v>212</v>
      </c>
      <c r="Y361">
        <v>1408111352</v>
      </c>
      <c r="AB361" t="s">
        <v>314</v>
      </c>
      <c r="AG361" s="34" t="str">
        <f>IFERROR(VLOOKUP(AB361, 할인점점포등록!E:I, 5, 0), AB361)</f>
        <v>제이씨헬스케어</v>
      </c>
    </row>
    <row r="362" spans="2:33" x14ac:dyDescent="0.3">
      <c r="B362" t="s">
        <v>157</v>
      </c>
      <c r="C362" t="s">
        <v>1261</v>
      </c>
      <c r="D362">
        <v>24</v>
      </c>
      <c r="E362" t="s">
        <v>1262</v>
      </c>
      <c r="F362" s="20" t="s">
        <v>14</v>
      </c>
      <c r="H362" t="s">
        <v>1286</v>
      </c>
      <c r="I362" s="2">
        <v>0</v>
      </c>
      <c r="J362" s="2">
        <v>3833190</v>
      </c>
      <c r="L362">
        <v>0</v>
      </c>
      <c r="M362">
        <v>0</v>
      </c>
      <c r="N362">
        <v>0</v>
      </c>
      <c r="O362" t="s">
        <v>796</v>
      </c>
      <c r="Q362">
        <v>0</v>
      </c>
      <c r="R362">
        <v>0</v>
      </c>
      <c r="S362">
        <v>0</v>
      </c>
      <c r="T362" t="s">
        <v>154</v>
      </c>
      <c r="U362" s="3">
        <v>46294</v>
      </c>
      <c r="V362" s="21">
        <v>46294</v>
      </c>
      <c r="W362" t="s">
        <v>212</v>
      </c>
      <c r="Y362">
        <v>2531202997</v>
      </c>
      <c r="AB362" t="s">
        <v>243</v>
      </c>
      <c r="AG362" s="34" t="str">
        <f>IFERROR(VLOOKUP(AB362, 할인점점포등록!E:I, 5, 0), AB362)</f>
        <v>우주약품</v>
      </c>
    </row>
    <row r="363" spans="2:33" x14ac:dyDescent="0.3">
      <c r="B363" t="s">
        <v>157</v>
      </c>
      <c r="C363" t="s">
        <v>1261</v>
      </c>
      <c r="D363">
        <v>25</v>
      </c>
      <c r="E363" t="s">
        <v>1262</v>
      </c>
      <c r="F363" s="20" t="s">
        <v>14</v>
      </c>
      <c r="H363" t="s">
        <v>1287</v>
      </c>
      <c r="I363" s="2">
        <v>0</v>
      </c>
      <c r="J363" s="2">
        <v>3913556</v>
      </c>
      <c r="L363">
        <v>0</v>
      </c>
      <c r="M363">
        <v>0</v>
      </c>
      <c r="N363">
        <v>0</v>
      </c>
      <c r="O363" t="s">
        <v>796</v>
      </c>
      <c r="Q363">
        <v>0</v>
      </c>
      <c r="R363">
        <v>0</v>
      </c>
      <c r="S363">
        <v>0</v>
      </c>
      <c r="T363" t="s">
        <v>154</v>
      </c>
      <c r="U363" s="3">
        <v>46294</v>
      </c>
      <c r="V363" s="21">
        <v>46294</v>
      </c>
      <c r="W363" t="s">
        <v>212</v>
      </c>
      <c r="Y363">
        <v>2048121585</v>
      </c>
      <c r="AB363" t="s">
        <v>607</v>
      </c>
      <c r="AC363" s="3"/>
      <c r="AE363" s="2"/>
      <c r="AG363" s="34" t="str">
        <f>IFERROR(VLOOKUP(AB363, 할인점점포등록!E:I, 5, 0), AB363)</f>
        <v>한신약품</v>
      </c>
    </row>
    <row r="364" spans="2:33" x14ac:dyDescent="0.3">
      <c r="B364" t="s">
        <v>157</v>
      </c>
      <c r="C364" t="s">
        <v>1261</v>
      </c>
      <c r="D364">
        <v>26</v>
      </c>
      <c r="E364" t="s">
        <v>1262</v>
      </c>
      <c r="F364" s="20" t="s">
        <v>14</v>
      </c>
      <c r="H364" t="s">
        <v>1288</v>
      </c>
      <c r="I364" s="2">
        <v>0</v>
      </c>
      <c r="J364" s="2">
        <v>60766200</v>
      </c>
      <c r="L364">
        <v>0</v>
      </c>
      <c r="M364">
        <v>0</v>
      </c>
      <c r="N364">
        <v>0</v>
      </c>
      <c r="O364" t="s">
        <v>796</v>
      </c>
      <c r="Q364">
        <v>0</v>
      </c>
      <c r="R364">
        <v>0</v>
      </c>
      <c r="S364">
        <v>0</v>
      </c>
      <c r="T364" t="s">
        <v>154</v>
      </c>
      <c r="U364" s="3">
        <v>46294</v>
      </c>
      <c r="V364" s="21">
        <v>46294</v>
      </c>
      <c r="W364" t="s">
        <v>486</v>
      </c>
      <c r="Y364">
        <v>3128509139</v>
      </c>
      <c r="AB364" t="s">
        <v>489</v>
      </c>
      <c r="AG364" s="34" t="str">
        <f>IFERROR(VLOOKUP(AB364, 할인점점포등록!E:I, 5, 0), AB364)</f>
        <v>동성제약 아산공장</v>
      </c>
    </row>
    <row r="365" spans="2:33" x14ac:dyDescent="0.3">
      <c r="B365" t="s">
        <v>157</v>
      </c>
      <c r="C365" t="s">
        <v>1261</v>
      </c>
      <c r="D365">
        <v>27</v>
      </c>
      <c r="E365" t="s">
        <v>1262</v>
      </c>
      <c r="F365" s="20" t="s">
        <v>14</v>
      </c>
      <c r="H365" t="s">
        <v>1289</v>
      </c>
      <c r="I365" s="2">
        <v>0</v>
      </c>
      <c r="J365" s="2">
        <v>30446476</v>
      </c>
      <c r="L365">
        <v>0</v>
      </c>
      <c r="M365">
        <v>0</v>
      </c>
      <c r="N365">
        <v>0</v>
      </c>
      <c r="O365" t="s">
        <v>796</v>
      </c>
      <c r="Q365">
        <v>0</v>
      </c>
      <c r="R365">
        <v>0</v>
      </c>
      <c r="S365">
        <v>0</v>
      </c>
      <c r="T365" t="s">
        <v>154</v>
      </c>
      <c r="U365" s="3">
        <v>46294</v>
      </c>
      <c r="V365" s="21">
        <v>46294</v>
      </c>
      <c r="W365" t="s">
        <v>212</v>
      </c>
      <c r="Y365">
        <v>3018128521</v>
      </c>
      <c r="AB365" t="s">
        <v>431</v>
      </c>
      <c r="AG365" s="34" t="str">
        <f>IFERROR(VLOOKUP(AB365, 할인점점포등록!E:I, 5, 0), AB365)</f>
        <v>대전지오팜</v>
      </c>
    </row>
    <row r="366" spans="2:33" x14ac:dyDescent="0.3">
      <c r="B366" t="s">
        <v>157</v>
      </c>
      <c r="C366" t="s">
        <v>1261</v>
      </c>
      <c r="D366">
        <v>28</v>
      </c>
      <c r="E366" t="s">
        <v>1262</v>
      </c>
      <c r="F366" s="20" t="s">
        <v>14</v>
      </c>
      <c r="H366" t="s">
        <v>1290</v>
      </c>
      <c r="I366" s="2">
        <v>0</v>
      </c>
      <c r="J366" s="2">
        <v>9226800</v>
      </c>
      <c r="L366">
        <v>0</v>
      </c>
      <c r="M366">
        <v>0</v>
      </c>
      <c r="N366">
        <v>0</v>
      </c>
      <c r="O366" t="s">
        <v>796</v>
      </c>
      <c r="Q366">
        <v>0</v>
      </c>
      <c r="R366">
        <v>0</v>
      </c>
      <c r="S366">
        <v>0</v>
      </c>
      <c r="T366" t="s">
        <v>154</v>
      </c>
      <c r="U366" s="3">
        <v>46294</v>
      </c>
      <c r="V366" s="21">
        <v>46294</v>
      </c>
      <c r="W366" t="s">
        <v>212</v>
      </c>
      <c r="Y366">
        <v>8168801794</v>
      </c>
      <c r="AB366" t="s">
        <v>573</v>
      </c>
      <c r="AC366" s="3"/>
      <c r="AE366" s="2"/>
      <c r="AG366" s="34" t="str">
        <f>IFERROR(VLOOKUP(AB366, 할인점점포등록!E:I, 5, 0), AB366)</f>
        <v>피코이노베이션</v>
      </c>
    </row>
    <row r="367" spans="2:33" x14ac:dyDescent="0.3">
      <c r="B367" t="s">
        <v>157</v>
      </c>
      <c r="C367" t="s">
        <v>1261</v>
      </c>
      <c r="D367">
        <v>29</v>
      </c>
      <c r="E367" t="s">
        <v>1262</v>
      </c>
      <c r="F367" s="20" t="s">
        <v>14</v>
      </c>
      <c r="H367" t="s">
        <v>1291</v>
      </c>
      <c r="I367" s="2">
        <v>0</v>
      </c>
      <c r="J367" s="2">
        <v>16730000</v>
      </c>
      <c r="L367">
        <v>0</v>
      </c>
      <c r="M367">
        <v>0</v>
      </c>
      <c r="N367">
        <v>0</v>
      </c>
      <c r="O367" t="s">
        <v>796</v>
      </c>
      <c r="Q367">
        <v>0</v>
      </c>
      <c r="R367">
        <v>0</v>
      </c>
      <c r="S367">
        <v>0</v>
      </c>
      <c r="T367" t="s">
        <v>154</v>
      </c>
      <c r="U367" s="3">
        <v>46294</v>
      </c>
      <c r="V367" s="21">
        <v>46294</v>
      </c>
      <c r="W367" t="s">
        <v>212</v>
      </c>
      <c r="Y367">
        <v>4028515138</v>
      </c>
      <c r="AB367" t="s">
        <v>247</v>
      </c>
      <c r="AC367" s="2"/>
      <c r="AG367" s="34" t="str">
        <f>IFERROR(VLOOKUP(AB367, 할인점점포등록!E:I, 5, 0), AB367)</f>
        <v>백제약품전주지점</v>
      </c>
    </row>
    <row r="368" spans="2:33" x14ac:dyDescent="0.3">
      <c r="B368" t="s">
        <v>157</v>
      </c>
      <c r="C368" t="s">
        <v>1261</v>
      </c>
      <c r="D368">
        <v>30</v>
      </c>
      <c r="E368" t="s">
        <v>1262</v>
      </c>
      <c r="F368" s="20" t="s">
        <v>14</v>
      </c>
      <c r="H368" t="s">
        <v>1292</v>
      </c>
      <c r="I368" s="2">
        <v>0</v>
      </c>
      <c r="J368" s="2">
        <v>620000</v>
      </c>
      <c r="L368">
        <v>0</v>
      </c>
      <c r="M368">
        <v>0</v>
      </c>
      <c r="N368">
        <v>0</v>
      </c>
      <c r="O368" t="s">
        <v>796</v>
      </c>
      <c r="Q368">
        <v>0</v>
      </c>
      <c r="R368">
        <v>0</v>
      </c>
      <c r="S368">
        <v>0</v>
      </c>
      <c r="T368" t="s">
        <v>154</v>
      </c>
      <c r="U368" s="3">
        <v>46294</v>
      </c>
      <c r="V368" s="21">
        <v>46294</v>
      </c>
      <c r="W368" t="s">
        <v>212</v>
      </c>
      <c r="Y368">
        <v>4118201995</v>
      </c>
      <c r="AB368" t="s">
        <v>604</v>
      </c>
      <c r="AC368" s="2"/>
      <c r="AE368" s="2"/>
      <c r="AG368" s="34" t="str">
        <f>IFERROR(VLOOKUP(AB368, 할인점점포등록!E:I, 5, 0), AB368)</f>
        <v>꿀벌신용협동조합</v>
      </c>
    </row>
    <row r="369" spans="2:33" x14ac:dyDescent="0.3">
      <c r="B369" t="s">
        <v>157</v>
      </c>
      <c r="C369" t="s">
        <v>1261</v>
      </c>
      <c r="D369">
        <v>31</v>
      </c>
      <c r="E369" t="s">
        <v>1262</v>
      </c>
      <c r="F369" s="20" t="s">
        <v>14</v>
      </c>
      <c r="H369" t="s">
        <v>1293</v>
      </c>
      <c r="I369" s="2">
        <v>0</v>
      </c>
      <c r="J369" s="2">
        <v>880764</v>
      </c>
      <c r="L369">
        <v>0</v>
      </c>
      <c r="M369">
        <v>0</v>
      </c>
      <c r="N369">
        <v>0</v>
      </c>
      <c r="O369" t="s">
        <v>796</v>
      </c>
      <c r="Q369">
        <v>0</v>
      </c>
      <c r="R369">
        <v>0</v>
      </c>
      <c r="S369">
        <v>0</v>
      </c>
      <c r="T369" t="s">
        <v>154</v>
      </c>
      <c r="U369" s="3">
        <v>46294</v>
      </c>
      <c r="V369" s="21">
        <v>46294</v>
      </c>
      <c r="W369" t="s">
        <v>212</v>
      </c>
      <c r="Y369">
        <v>3148653448</v>
      </c>
      <c r="AB369" t="s">
        <v>648</v>
      </c>
      <c r="AC369" s="3"/>
      <c r="AE369" s="2"/>
      <c r="AG369" s="34" t="str">
        <f>IFERROR(VLOOKUP(AB369, 할인점점포등록!E:I, 5, 0), AB369)</f>
        <v>나루팜</v>
      </c>
    </row>
    <row r="370" spans="2:33" x14ac:dyDescent="0.3">
      <c r="B370" t="s">
        <v>157</v>
      </c>
      <c r="C370" t="s">
        <v>1261</v>
      </c>
      <c r="D370">
        <v>32</v>
      </c>
      <c r="E370" t="s">
        <v>1262</v>
      </c>
      <c r="F370" s="20" t="s">
        <v>14</v>
      </c>
      <c r="H370" t="s">
        <v>1294</v>
      </c>
      <c r="I370" s="2">
        <v>0</v>
      </c>
      <c r="J370" s="2">
        <v>8054064</v>
      </c>
      <c r="L370">
        <v>0</v>
      </c>
      <c r="M370">
        <v>0</v>
      </c>
      <c r="N370">
        <v>0</v>
      </c>
      <c r="O370" t="s">
        <v>796</v>
      </c>
      <c r="Q370">
        <v>0</v>
      </c>
      <c r="R370">
        <v>0</v>
      </c>
      <c r="S370">
        <v>0</v>
      </c>
      <c r="T370" t="s">
        <v>154</v>
      </c>
      <c r="U370" s="3">
        <v>46294</v>
      </c>
      <c r="V370" s="21">
        <v>46294</v>
      </c>
      <c r="W370" t="s">
        <v>212</v>
      </c>
      <c r="Y370">
        <v>1408173381</v>
      </c>
      <c r="AB370" t="s">
        <v>540</v>
      </c>
      <c r="AG370" s="34" t="str">
        <f>IFERROR(VLOOKUP(AB370, 할인점점포등록!E:I, 5, 0), AB370)</f>
        <v>연성약품</v>
      </c>
    </row>
    <row r="371" spans="2:33" x14ac:dyDescent="0.3">
      <c r="B371" t="s">
        <v>157</v>
      </c>
      <c r="C371" t="s">
        <v>1261</v>
      </c>
      <c r="D371">
        <v>33</v>
      </c>
      <c r="E371" t="s">
        <v>1262</v>
      </c>
      <c r="F371" s="20" t="s">
        <v>14</v>
      </c>
      <c r="H371" t="s">
        <v>1295</v>
      </c>
      <c r="I371" s="2">
        <v>0</v>
      </c>
      <c r="J371" s="2">
        <v>160124364</v>
      </c>
      <c r="L371">
        <v>0</v>
      </c>
      <c r="M371">
        <v>0</v>
      </c>
      <c r="N371">
        <v>0</v>
      </c>
      <c r="O371" t="s">
        <v>796</v>
      </c>
      <c r="Q371">
        <v>0</v>
      </c>
      <c r="R371">
        <v>0</v>
      </c>
      <c r="S371">
        <v>0</v>
      </c>
      <c r="T371" t="s">
        <v>154</v>
      </c>
      <c r="U371" s="3">
        <v>46294</v>
      </c>
      <c r="V371" s="21">
        <v>46294</v>
      </c>
      <c r="W371" t="s">
        <v>212</v>
      </c>
      <c r="Y371">
        <v>1228153145</v>
      </c>
      <c r="AB371" t="s">
        <v>509</v>
      </c>
      <c r="AC371" s="2"/>
      <c r="AE371" s="2"/>
      <c r="AG371" s="34" t="str">
        <f>IFERROR(VLOOKUP(AB371, 할인점점포등록!E:I, 5, 0), AB371)</f>
        <v>인천약품</v>
      </c>
    </row>
    <row r="372" spans="2:33" x14ac:dyDescent="0.3">
      <c r="B372" t="s">
        <v>157</v>
      </c>
      <c r="C372" t="s">
        <v>1261</v>
      </c>
      <c r="D372">
        <v>34</v>
      </c>
      <c r="E372" t="s">
        <v>1262</v>
      </c>
      <c r="F372" s="20" t="s">
        <v>14</v>
      </c>
      <c r="H372" t="s">
        <v>1296</v>
      </c>
      <c r="I372" s="2">
        <v>0</v>
      </c>
      <c r="J372" s="2">
        <v>202230</v>
      </c>
      <c r="L372">
        <v>0</v>
      </c>
      <c r="M372">
        <v>0</v>
      </c>
      <c r="N372">
        <v>0</v>
      </c>
      <c r="O372" t="s">
        <v>796</v>
      </c>
      <c r="Q372">
        <v>0</v>
      </c>
      <c r="R372">
        <v>0</v>
      </c>
      <c r="S372">
        <v>0</v>
      </c>
      <c r="T372" t="s">
        <v>154</v>
      </c>
      <c r="U372" s="3">
        <v>46294</v>
      </c>
      <c r="V372" s="21">
        <v>46294</v>
      </c>
      <c r="W372" t="s">
        <v>212</v>
      </c>
      <c r="Y372">
        <v>2248165059</v>
      </c>
      <c r="AB372" t="s">
        <v>628</v>
      </c>
      <c r="AC372" s="2"/>
      <c r="AE372" s="2"/>
      <c r="AG372" s="34" t="str">
        <f>IFERROR(VLOOKUP(AB372, 할인점점포등록!E:I, 5, 0), AB372)</f>
        <v>북원약품</v>
      </c>
    </row>
    <row r="373" spans="2:33" x14ac:dyDescent="0.3">
      <c r="B373" t="s">
        <v>157</v>
      </c>
      <c r="C373" t="s">
        <v>1261</v>
      </c>
      <c r="D373">
        <v>35</v>
      </c>
      <c r="E373" t="s">
        <v>1262</v>
      </c>
      <c r="F373" s="20" t="s">
        <v>14</v>
      </c>
      <c r="H373" t="s">
        <v>1297</v>
      </c>
      <c r="I373" s="2">
        <v>0</v>
      </c>
      <c r="J373" s="2">
        <v>18495252</v>
      </c>
      <c r="L373">
        <v>0</v>
      </c>
      <c r="M373">
        <v>0</v>
      </c>
      <c r="N373">
        <v>0</v>
      </c>
      <c r="O373" t="s">
        <v>796</v>
      </c>
      <c r="Q373">
        <v>0</v>
      </c>
      <c r="R373">
        <v>0</v>
      </c>
      <c r="S373">
        <v>0</v>
      </c>
      <c r="T373" t="s">
        <v>154</v>
      </c>
      <c r="U373" s="3">
        <v>46294</v>
      </c>
      <c r="V373" s="21">
        <v>46294</v>
      </c>
      <c r="W373" t="s">
        <v>212</v>
      </c>
      <c r="Y373">
        <v>1348193591</v>
      </c>
      <c r="AB373" t="s">
        <v>600</v>
      </c>
      <c r="AG373" s="34" t="str">
        <f>IFERROR(VLOOKUP(AB373, 할인점점포등록!E:I, 5, 0), AB373)</f>
        <v>이노베이션메디칼팜</v>
      </c>
    </row>
    <row r="374" spans="2:33" x14ac:dyDescent="0.3">
      <c r="B374" t="s">
        <v>157</v>
      </c>
      <c r="C374" t="s">
        <v>1261</v>
      </c>
      <c r="D374">
        <v>36</v>
      </c>
      <c r="E374" t="s">
        <v>1262</v>
      </c>
      <c r="F374" s="20" t="s">
        <v>14</v>
      </c>
      <c r="H374" t="s">
        <v>1298</v>
      </c>
      <c r="I374" s="2">
        <v>0</v>
      </c>
      <c r="J374" s="2">
        <v>1768380</v>
      </c>
      <c r="L374">
        <v>0</v>
      </c>
      <c r="M374">
        <v>0</v>
      </c>
      <c r="N374">
        <v>0</v>
      </c>
      <c r="O374" t="s">
        <v>796</v>
      </c>
      <c r="Q374">
        <v>0</v>
      </c>
      <c r="R374">
        <v>0</v>
      </c>
      <c r="S374">
        <v>0</v>
      </c>
      <c r="T374" t="s">
        <v>154</v>
      </c>
      <c r="U374" s="3">
        <v>46294</v>
      </c>
      <c r="V374" s="21">
        <v>46294</v>
      </c>
      <c r="W374" t="s">
        <v>212</v>
      </c>
      <c r="Y374">
        <v>2248520045</v>
      </c>
      <c r="AB374" t="s">
        <v>514</v>
      </c>
      <c r="AC374" s="3"/>
      <c r="AE374" s="2"/>
      <c r="AG374" s="34" t="str">
        <f>IFERROR(VLOOKUP(AB374, 할인점점포등록!E:I, 5, 0), AB374)</f>
        <v>동원약품원주지점</v>
      </c>
    </row>
    <row r="375" spans="2:33" x14ac:dyDescent="0.3">
      <c r="B375" t="s">
        <v>157</v>
      </c>
      <c r="C375" t="s">
        <v>1261</v>
      </c>
      <c r="D375">
        <v>37</v>
      </c>
      <c r="E375" t="s">
        <v>1262</v>
      </c>
      <c r="F375" s="20" t="s">
        <v>14</v>
      </c>
      <c r="H375" t="s">
        <v>1299</v>
      </c>
      <c r="I375" s="2">
        <v>0</v>
      </c>
      <c r="J375" s="2">
        <v>6095916</v>
      </c>
      <c r="L375">
        <v>0</v>
      </c>
      <c r="M375">
        <v>0</v>
      </c>
      <c r="N375">
        <v>0</v>
      </c>
      <c r="O375" t="s">
        <v>796</v>
      </c>
      <c r="Q375">
        <v>0</v>
      </c>
      <c r="R375">
        <v>0</v>
      </c>
      <c r="S375">
        <v>0</v>
      </c>
      <c r="T375" t="s">
        <v>154</v>
      </c>
      <c r="U375" s="3">
        <v>46294</v>
      </c>
      <c r="V375" s="21">
        <v>46294</v>
      </c>
      <c r="W375" t="s">
        <v>212</v>
      </c>
      <c r="Y375">
        <v>2048130987</v>
      </c>
      <c r="AB375" t="s">
        <v>612</v>
      </c>
      <c r="AC375" s="3"/>
      <c r="AE375" s="2"/>
      <c r="AG375" s="34" t="str">
        <f>IFERROR(VLOOKUP(AB375, 할인점점포등록!E:I, 5, 0), AB375)</f>
        <v>원진약품</v>
      </c>
    </row>
    <row r="376" spans="2:33" x14ac:dyDescent="0.3">
      <c r="B376" t="s">
        <v>157</v>
      </c>
      <c r="C376" t="s">
        <v>1261</v>
      </c>
      <c r="D376">
        <v>38</v>
      </c>
      <c r="E376" t="s">
        <v>1262</v>
      </c>
      <c r="F376" s="20" t="s">
        <v>14</v>
      </c>
      <c r="H376" t="s">
        <v>1300</v>
      </c>
      <c r="I376" s="2">
        <v>0</v>
      </c>
      <c r="J376" s="2">
        <v>12600000</v>
      </c>
      <c r="L376">
        <v>0</v>
      </c>
      <c r="M376">
        <v>0</v>
      </c>
      <c r="N376">
        <v>0</v>
      </c>
      <c r="O376" t="s">
        <v>796</v>
      </c>
      <c r="Q376">
        <v>0</v>
      </c>
      <c r="R376">
        <v>0</v>
      </c>
      <c r="S376">
        <v>0</v>
      </c>
      <c r="T376" t="s">
        <v>154</v>
      </c>
      <c r="U376" s="3">
        <v>46294</v>
      </c>
      <c r="V376" s="21">
        <v>46294</v>
      </c>
      <c r="W376" t="s">
        <v>212</v>
      </c>
      <c r="Y376">
        <v>4088106696</v>
      </c>
      <c r="AB376" t="s">
        <v>456</v>
      </c>
      <c r="AC376" s="3"/>
      <c r="AE376" s="2"/>
      <c r="AG376" s="34" t="str">
        <f>IFERROR(VLOOKUP(AB376, 할인점점포등록!E:I, 5, 0), AB376)</f>
        <v>광주지오팜</v>
      </c>
    </row>
    <row r="377" spans="2:33" x14ac:dyDescent="0.3">
      <c r="B377" t="s">
        <v>158</v>
      </c>
      <c r="C377" t="s">
        <v>1301</v>
      </c>
      <c r="D377">
        <v>1</v>
      </c>
      <c r="E377" t="s">
        <v>1302</v>
      </c>
      <c r="F377" s="20" t="s">
        <v>210</v>
      </c>
      <c r="G377" t="s">
        <v>160</v>
      </c>
      <c r="H377" t="s">
        <v>828</v>
      </c>
      <c r="I377" s="2">
        <v>38821105</v>
      </c>
      <c r="J377" s="2">
        <v>0</v>
      </c>
      <c r="L377">
        <v>0</v>
      </c>
      <c r="M377">
        <v>0</v>
      </c>
      <c r="N377">
        <v>0</v>
      </c>
      <c r="O377" t="s">
        <v>796</v>
      </c>
      <c r="Q377">
        <v>0</v>
      </c>
      <c r="R377">
        <v>0</v>
      </c>
      <c r="S377">
        <v>0</v>
      </c>
      <c r="T377" t="s">
        <v>159</v>
      </c>
      <c r="U377" s="3">
        <v>46294</v>
      </c>
      <c r="V377" s="21">
        <v>46294</v>
      </c>
      <c r="W377" t="s">
        <v>212</v>
      </c>
      <c r="Y377">
        <v>5638701461</v>
      </c>
      <c r="AB377" t="s">
        <v>887</v>
      </c>
      <c r="AC377" s="3"/>
      <c r="AE377" s="2"/>
      <c r="AG377" s="34" t="str">
        <f>IFERROR(VLOOKUP(AB377, 할인점점포등록!E:I, 5, 0), AB377)</f>
        <v>에스엘씨앤피</v>
      </c>
    </row>
    <row r="378" spans="2:33" x14ac:dyDescent="0.3">
      <c r="B378" t="s">
        <v>158</v>
      </c>
      <c r="C378" t="s">
        <v>1301</v>
      </c>
      <c r="D378">
        <v>2</v>
      </c>
      <c r="E378" t="s">
        <v>1302</v>
      </c>
      <c r="F378" s="20" t="s">
        <v>161</v>
      </c>
      <c r="H378" t="s">
        <v>828</v>
      </c>
      <c r="I378" s="2">
        <v>3882111</v>
      </c>
      <c r="J378" s="2">
        <v>0</v>
      </c>
      <c r="L378">
        <v>0</v>
      </c>
      <c r="M378">
        <v>0</v>
      </c>
      <c r="N378">
        <v>0</v>
      </c>
      <c r="O378" t="s">
        <v>796</v>
      </c>
      <c r="Q378">
        <v>0</v>
      </c>
      <c r="R378">
        <v>0</v>
      </c>
      <c r="S378">
        <v>0</v>
      </c>
      <c r="T378" t="s">
        <v>159</v>
      </c>
      <c r="U378" s="3">
        <v>46294</v>
      </c>
      <c r="V378" s="21">
        <v>46294</v>
      </c>
      <c r="Y378">
        <v>5638701461</v>
      </c>
      <c r="AB378" t="s">
        <v>887</v>
      </c>
      <c r="AC378" s="3">
        <v>46294</v>
      </c>
      <c r="AD378" t="s">
        <v>788</v>
      </c>
      <c r="AE378" s="2">
        <v>38821105</v>
      </c>
      <c r="AG378" s="34" t="str">
        <f>IFERROR(VLOOKUP(AB378, 할인점점포등록!E:I, 5, 0), AB378)</f>
        <v>에스엘씨앤피</v>
      </c>
    </row>
    <row r="379" spans="2:33" x14ac:dyDescent="0.3">
      <c r="B379" t="s">
        <v>158</v>
      </c>
      <c r="C379" t="s">
        <v>1301</v>
      </c>
      <c r="D379">
        <v>3</v>
      </c>
      <c r="E379" t="s">
        <v>1302</v>
      </c>
      <c r="F379" s="20" t="s">
        <v>162</v>
      </c>
      <c r="H379" t="s">
        <v>828</v>
      </c>
      <c r="I379" s="2">
        <v>0</v>
      </c>
      <c r="J379" s="2">
        <v>42703216</v>
      </c>
      <c r="L379">
        <v>0</v>
      </c>
      <c r="M379">
        <v>0</v>
      </c>
      <c r="N379">
        <v>0</v>
      </c>
      <c r="O379" t="s">
        <v>796</v>
      </c>
      <c r="Q379">
        <v>0</v>
      </c>
      <c r="R379">
        <v>0</v>
      </c>
      <c r="S379">
        <v>0</v>
      </c>
      <c r="T379" t="s">
        <v>159</v>
      </c>
      <c r="U379" s="3">
        <v>46294</v>
      </c>
      <c r="V379" s="21">
        <v>46294</v>
      </c>
      <c r="Y379">
        <v>5638701461</v>
      </c>
      <c r="AB379" t="s">
        <v>887</v>
      </c>
      <c r="AC379" s="3"/>
      <c r="AE379" s="2"/>
      <c r="AG379" s="34" t="str">
        <f>IFERROR(VLOOKUP(AB379, 할인점점포등록!E:I, 5, 0), AB379)</f>
        <v>에스엘씨앤피</v>
      </c>
    </row>
    <row r="380" spans="2:33" x14ac:dyDescent="0.3">
      <c r="B380" t="s">
        <v>158</v>
      </c>
      <c r="C380" t="s">
        <v>1301</v>
      </c>
      <c r="D380">
        <v>4</v>
      </c>
      <c r="E380" t="s">
        <v>1302</v>
      </c>
      <c r="F380" s="20" t="s">
        <v>210</v>
      </c>
      <c r="G380" t="s">
        <v>160</v>
      </c>
      <c r="H380" t="s">
        <v>828</v>
      </c>
      <c r="I380" s="2">
        <v>120600</v>
      </c>
      <c r="J380" s="2">
        <v>0</v>
      </c>
      <c r="L380">
        <v>0</v>
      </c>
      <c r="M380">
        <v>0</v>
      </c>
      <c r="N380">
        <v>0</v>
      </c>
      <c r="O380" t="s">
        <v>796</v>
      </c>
      <c r="Q380">
        <v>0</v>
      </c>
      <c r="R380">
        <v>0</v>
      </c>
      <c r="S380">
        <v>0</v>
      </c>
      <c r="T380" t="s">
        <v>159</v>
      </c>
      <c r="U380" s="3">
        <v>46294</v>
      </c>
      <c r="V380" s="21">
        <v>46294</v>
      </c>
      <c r="W380" t="s">
        <v>212</v>
      </c>
      <c r="Y380">
        <v>5088802650</v>
      </c>
      <c r="AB380" t="s">
        <v>893</v>
      </c>
      <c r="AC380" s="2"/>
      <c r="AE380" s="2"/>
      <c r="AG380" s="34" t="str">
        <f>IFERROR(VLOOKUP(AB380, 할인점점포등록!E:I, 5, 0), AB380)</f>
        <v>엠에스에이</v>
      </c>
    </row>
    <row r="381" spans="2:33" x14ac:dyDescent="0.3">
      <c r="B381" t="s">
        <v>158</v>
      </c>
      <c r="C381" t="s">
        <v>1301</v>
      </c>
      <c r="D381">
        <v>5</v>
      </c>
      <c r="E381" t="s">
        <v>1302</v>
      </c>
      <c r="F381" s="20" t="s">
        <v>161</v>
      </c>
      <c r="H381" t="s">
        <v>828</v>
      </c>
      <c r="I381" s="2">
        <v>12060</v>
      </c>
      <c r="J381" s="2">
        <v>0</v>
      </c>
      <c r="L381">
        <v>0</v>
      </c>
      <c r="M381">
        <v>0</v>
      </c>
      <c r="N381">
        <v>0</v>
      </c>
      <c r="O381" t="s">
        <v>796</v>
      </c>
      <c r="Q381">
        <v>0</v>
      </c>
      <c r="R381">
        <v>0</v>
      </c>
      <c r="S381">
        <v>0</v>
      </c>
      <c r="T381" t="s">
        <v>159</v>
      </c>
      <c r="U381" s="3">
        <v>46294</v>
      </c>
      <c r="V381" s="21">
        <v>46294</v>
      </c>
      <c r="Y381">
        <v>5088802650</v>
      </c>
      <c r="AB381" t="s">
        <v>893</v>
      </c>
      <c r="AC381" s="3">
        <v>46294</v>
      </c>
      <c r="AD381" t="s">
        <v>788</v>
      </c>
      <c r="AE381" s="2">
        <v>120600</v>
      </c>
      <c r="AG381" s="34" t="str">
        <f>IFERROR(VLOOKUP(AB381, 할인점점포등록!E:I, 5, 0), AB381)</f>
        <v>엠에스에이</v>
      </c>
    </row>
    <row r="382" spans="2:33" x14ac:dyDescent="0.3">
      <c r="B382" t="s">
        <v>158</v>
      </c>
      <c r="C382" t="s">
        <v>1301</v>
      </c>
      <c r="D382">
        <v>6</v>
      </c>
      <c r="E382" t="s">
        <v>1302</v>
      </c>
      <c r="F382" s="20" t="s">
        <v>162</v>
      </c>
      <c r="H382" t="s">
        <v>828</v>
      </c>
      <c r="I382" s="2">
        <v>0</v>
      </c>
      <c r="J382" s="2">
        <v>132660</v>
      </c>
      <c r="L382">
        <v>0</v>
      </c>
      <c r="M382">
        <v>0</v>
      </c>
      <c r="N382">
        <v>0</v>
      </c>
      <c r="O382" t="s">
        <v>796</v>
      </c>
      <c r="Q382">
        <v>0</v>
      </c>
      <c r="R382">
        <v>0</v>
      </c>
      <c r="S382">
        <v>0</v>
      </c>
      <c r="T382" t="s">
        <v>159</v>
      </c>
      <c r="U382" s="3">
        <v>46294</v>
      </c>
      <c r="V382" s="21">
        <v>46294</v>
      </c>
      <c r="Y382">
        <v>5088802650</v>
      </c>
      <c r="AB382" t="s">
        <v>893</v>
      </c>
      <c r="AC382" s="3"/>
      <c r="AE382" s="2"/>
      <c r="AG382" s="34" t="str">
        <f>IFERROR(VLOOKUP(AB382, 할인점점포등록!E:I, 5, 0), AB382)</f>
        <v>엠에스에이</v>
      </c>
    </row>
    <row r="383" spans="2:33" x14ac:dyDescent="0.3">
      <c r="B383" t="s">
        <v>158</v>
      </c>
      <c r="C383" t="s">
        <v>1301</v>
      </c>
      <c r="D383">
        <v>7</v>
      </c>
      <c r="E383" t="s">
        <v>1302</v>
      </c>
      <c r="F383" s="20" t="s">
        <v>210</v>
      </c>
      <c r="G383" t="s">
        <v>160</v>
      </c>
      <c r="H383" t="s">
        <v>828</v>
      </c>
      <c r="I383" s="2">
        <v>549282</v>
      </c>
      <c r="J383" s="2">
        <v>0</v>
      </c>
      <c r="L383">
        <v>0</v>
      </c>
      <c r="M383">
        <v>0</v>
      </c>
      <c r="N383">
        <v>0</v>
      </c>
      <c r="O383" t="s">
        <v>796</v>
      </c>
      <c r="Q383">
        <v>0</v>
      </c>
      <c r="R383">
        <v>0</v>
      </c>
      <c r="S383">
        <v>0</v>
      </c>
      <c r="T383" t="s">
        <v>159</v>
      </c>
      <c r="U383" s="3">
        <v>46294</v>
      </c>
      <c r="V383" s="21">
        <v>46294</v>
      </c>
      <c r="W383" t="s">
        <v>212</v>
      </c>
      <c r="Y383">
        <v>7822600330</v>
      </c>
      <c r="AB383" t="s">
        <v>867</v>
      </c>
      <c r="AC383" s="3"/>
      <c r="AE383" s="2"/>
      <c r="AG383" s="34" t="str">
        <f>IFERROR(VLOOKUP(AB383, 할인점점포등록!E:I, 5, 0), AB383)</f>
        <v>씨에스오(CSO)컨설팅</v>
      </c>
    </row>
    <row r="384" spans="2:33" x14ac:dyDescent="0.3">
      <c r="B384" t="s">
        <v>158</v>
      </c>
      <c r="C384" t="s">
        <v>1301</v>
      </c>
      <c r="D384">
        <v>8</v>
      </c>
      <c r="E384" t="s">
        <v>1302</v>
      </c>
      <c r="F384" s="20" t="s">
        <v>161</v>
      </c>
      <c r="H384" t="s">
        <v>828</v>
      </c>
      <c r="I384" s="2">
        <v>54928</v>
      </c>
      <c r="J384" s="2">
        <v>0</v>
      </c>
      <c r="L384">
        <v>0</v>
      </c>
      <c r="M384">
        <v>0</v>
      </c>
      <c r="N384">
        <v>0</v>
      </c>
      <c r="O384" t="s">
        <v>796</v>
      </c>
      <c r="Q384">
        <v>0</v>
      </c>
      <c r="R384">
        <v>0</v>
      </c>
      <c r="S384">
        <v>0</v>
      </c>
      <c r="T384" t="s">
        <v>159</v>
      </c>
      <c r="U384" s="3">
        <v>46294</v>
      </c>
      <c r="V384" s="21">
        <v>46294</v>
      </c>
      <c r="Y384">
        <v>7822600330</v>
      </c>
      <c r="AB384" t="s">
        <v>867</v>
      </c>
      <c r="AC384" s="2">
        <v>46294</v>
      </c>
      <c r="AD384" t="s">
        <v>788</v>
      </c>
      <c r="AE384" s="2">
        <v>549282</v>
      </c>
      <c r="AG384" s="34" t="str">
        <f>IFERROR(VLOOKUP(AB384, 할인점점포등록!E:I, 5, 0), AB384)</f>
        <v>씨에스오(CSO)컨설팅</v>
      </c>
    </row>
    <row r="385" spans="2:33" x14ac:dyDescent="0.3">
      <c r="B385" t="s">
        <v>158</v>
      </c>
      <c r="C385" t="s">
        <v>1301</v>
      </c>
      <c r="D385">
        <v>9</v>
      </c>
      <c r="E385" t="s">
        <v>1302</v>
      </c>
      <c r="F385" s="20" t="s">
        <v>162</v>
      </c>
      <c r="H385" t="s">
        <v>828</v>
      </c>
      <c r="I385" s="2">
        <v>0</v>
      </c>
      <c r="J385" s="2">
        <v>604210</v>
      </c>
      <c r="L385">
        <v>0</v>
      </c>
      <c r="M385">
        <v>0</v>
      </c>
      <c r="N385">
        <v>0</v>
      </c>
      <c r="O385" t="s">
        <v>796</v>
      </c>
      <c r="Q385">
        <v>0</v>
      </c>
      <c r="R385">
        <v>0</v>
      </c>
      <c r="S385">
        <v>0</v>
      </c>
      <c r="T385" t="s">
        <v>159</v>
      </c>
      <c r="U385" s="3">
        <v>46294</v>
      </c>
      <c r="V385" s="21">
        <v>46294</v>
      </c>
      <c r="Y385">
        <v>7822600330</v>
      </c>
      <c r="AB385" t="s">
        <v>867</v>
      </c>
      <c r="AC385" s="3"/>
      <c r="AE385" s="2"/>
      <c r="AG385" s="34" t="str">
        <f>IFERROR(VLOOKUP(AB385, 할인점점포등록!E:I, 5, 0), AB385)</f>
        <v>씨에스오(CSO)컨설팅</v>
      </c>
    </row>
    <row r="386" spans="2:33" x14ac:dyDescent="0.3">
      <c r="B386" t="s">
        <v>158</v>
      </c>
      <c r="C386" t="s">
        <v>1301</v>
      </c>
      <c r="D386">
        <v>10</v>
      </c>
      <c r="E386" t="s">
        <v>1302</v>
      </c>
      <c r="F386" s="20" t="s">
        <v>210</v>
      </c>
      <c r="G386" t="s">
        <v>160</v>
      </c>
      <c r="H386" t="s">
        <v>828</v>
      </c>
      <c r="I386" s="2">
        <v>74225</v>
      </c>
      <c r="J386" s="2">
        <v>0</v>
      </c>
      <c r="L386">
        <v>0</v>
      </c>
      <c r="M386">
        <v>0</v>
      </c>
      <c r="N386">
        <v>0</v>
      </c>
      <c r="O386" t="s">
        <v>796</v>
      </c>
      <c r="Q386">
        <v>0</v>
      </c>
      <c r="R386">
        <v>0</v>
      </c>
      <c r="S386">
        <v>0</v>
      </c>
      <c r="T386" t="s">
        <v>159</v>
      </c>
      <c r="U386" s="3">
        <v>46294</v>
      </c>
      <c r="V386" s="21">
        <v>46294</v>
      </c>
      <c r="W386" t="s">
        <v>212</v>
      </c>
      <c r="Y386">
        <v>5248700832</v>
      </c>
      <c r="AB386" t="s">
        <v>787</v>
      </c>
      <c r="AG386" s="34" t="str">
        <f>IFERROR(VLOOKUP(AB386, 할인점점포등록!E:I, 5, 0), AB386)</f>
        <v>바로팜</v>
      </c>
    </row>
    <row r="387" spans="2:33" x14ac:dyDescent="0.3">
      <c r="B387" t="s">
        <v>158</v>
      </c>
      <c r="C387" t="s">
        <v>1301</v>
      </c>
      <c r="D387">
        <v>11</v>
      </c>
      <c r="E387" t="s">
        <v>1302</v>
      </c>
      <c r="F387" s="20" t="s">
        <v>161</v>
      </c>
      <c r="H387" t="s">
        <v>828</v>
      </c>
      <c r="I387" s="2">
        <v>7423</v>
      </c>
      <c r="J387" s="2">
        <v>0</v>
      </c>
      <c r="L387">
        <v>0</v>
      </c>
      <c r="M387">
        <v>0</v>
      </c>
      <c r="N387">
        <v>0</v>
      </c>
      <c r="O387" t="s">
        <v>796</v>
      </c>
      <c r="Q387">
        <v>0</v>
      </c>
      <c r="R387">
        <v>0</v>
      </c>
      <c r="S387">
        <v>0</v>
      </c>
      <c r="T387" t="s">
        <v>159</v>
      </c>
      <c r="U387" s="3">
        <v>46294</v>
      </c>
      <c r="V387" s="21">
        <v>46294</v>
      </c>
      <c r="Y387">
        <v>5248700832</v>
      </c>
      <c r="AB387" t="s">
        <v>787</v>
      </c>
      <c r="AC387" s="3">
        <v>46294</v>
      </c>
      <c r="AD387" t="s">
        <v>788</v>
      </c>
      <c r="AE387" s="2">
        <v>74225</v>
      </c>
      <c r="AG387" s="34" t="str">
        <f>IFERROR(VLOOKUP(AB387, 할인점점포등록!E:I, 5, 0), AB387)</f>
        <v>바로팜</v>
      </c>
    </row>
    <row r="388" spans="2:33" x14ac:dyDescent="0.3">
      <c r="B388" t="s">
        <v>158</v>
      </c>
      <c r="C388" t="s">
        <v>1301</v>
      </c>
      <c r="D388">
        <v>12</v>
      </c>
      <c r="E388" t="s">
        <v>1302</v>
      </c>
      <c r="F388" s="20" t="s">
        <v>162</v>
      </c>
      <c r="H388" t="s">
        <v>828</v>
      </c>
      <c r="I388" s="2">
        <v>0</v>
      </c>
      <c r="J388" s="2">
        <v>81648</v>
      </c>
      <c r="L388">
        <v>0</v>
      </c>
      <c r="M388">
        <v>0</v>
      </c>
      <c r="N388">
        <v>0</v>
      </c>
      <c r="O388" t="s">
        <v>796</v>
      </c>
      <c r="Q388">
        <v>0</v>
      </c>
      <c r="R388">
        <v>0</v>
      </c>
      <c r="S388">
        <v>0</v>
      </c>
      <c r="T388" t="s">
        <v>159</v>
      </c>
      <c r="U388" s="3">
        <v>46294</v>
      </c>
      <c r="V388" s="21">
        <v>46294</v>
      </c>
      <c r="Y388">
        <v>5248700832</v>
      </c>
      <c r="AB388" t="s">
        <v>787</v>
      </c>
      <c r="AC388" s="3"/>
      <c r="AE388" s="2"/>
      <c r="AG388" s="34" t="str">
        <f>IFERROR(VLOOKUP(AB388, 할인점점포등록!E:I, 5, 0), AB388)</f>
        <v>바로팜</v>
      </c>
    </row>
    <row r="389" spans="2:33" x14ac:dyDescent="0.3">
      <c r="B389" t="s">
        <v>158</v>
      </c>
      <c r="C389" t="s">
        <v>1301</v>
      </c>
      <c r="D389">
        <v>13</v>
      </c>
      <c r="E389" t="s">
        <v>1302</v>
      </c>
      <c r="F389" s="20" t="s">
        <v>210</v>
      </c>
      <c r="G389" t="s">
        <v>160</v>
      </c>
      <c r="H389" t="s">
        <v>828</v>
      </c>
      <c r="I389" s="2">
        <v>253895</v>
      </c>
      <c r="J389" s="2">
        <v>0</v>
      </c>
      <c r="L389">
        <v>0</v>
      </c>
      <c r="M389">
        <v>0</v>
      </c>
      <c r="N389">
        <v>0</v>
      </c>
      <c r="O389" t="s">
        <v>796</v>
      </c>
      <c r="Q389">
        <v>0</v>
      </c>
      <c r="R389">
        <v>0</v>
      </c>
      <c r="S389">
        <v>0</v>
      </c>
      <c r="T389" t="s">
        <v>159</v>
      </c>
      <c r="U389" s="3">
        <v>46294</v>
      </c>
      <c r="V389" s="21">
        <v>46294</v>
      </c>
      <c r="W389" t="s">
        <v>212</v>
      </c>
      <c r="Y389">
        <v>6070944587</v>
      </c>
      <c r="AB389" t="s">
        <v>662</v>
      </c>
      <c r="AC389" s="2"/>
      <c r="AG389" s="34" t="str">
        <f>IFERROR(VLOOKUP(AB389, 할인점점포등록!E:I, 5, 0), AB389)</f>
        <v>명진약품</v>
      </c>
    </row>
    <row r="390" spans="2:33" x14ac:dyDescent="0.3">
      <c r="B390" t="s">
        <v>158</v>
      </c>
      <c r="C390" t="s">
        <v>1301</v>
      </c>
      <c r="D390">
        <v>14</v>
      </c>
      <c r="E390" t="s">
        <v>1302</v>
      </c>
      <c r="F390" s="20" t="s">
        <v>161</v>
      </c>
      <c r="H390" t="s">
        <v>828</v>
      </c>
      <c r="I390" s="2">
        <v>25390</v>
      </c>
      <c r="J390" s="2">
        <v>0</v>
      </c>
      <c r="L390">
        <v>0</v>
      </c>
      <c r="M390">
        <v>0</v>
      </c>
      <c r="N390">
        <v>0</v>
      </c>
      <c r="O390" t="s">
        <v>796</v>
      </c>
      <c r="Q390">
        <v>0</v>
      </c>
      <c r="R390">
        <v>0</v>
      </c>
      <c r="S390">
        <v>0</v>
      </c>
      <c r="T390" t="s">
        <v>159</v>
      </c>
      <c r="U390" s="3">
        <v>46294</v>
      </c>
      <c r="V390" s="21">
        <v>46294</v>
      </c>
      <c r="Y390">
        <v>6070944587</v>
      </c>
      <c r="AB390" t="s">
        <v>662</v>
      </c>
      <c r="AC390" s="2">
        <v>46294</v>
      </c>
      <c r="AD390" t="s">
        <v>788</v>
      </c>
      <c r="AE390" s="2">
        <v>253895</v>
      </c>
      <c r="AG390" s="34" t="str">
        <f>IFERROR(VLOOKUP(AB390, 할인점점포등록!E:I, 5, 0), AB390)</f>
        <v>명진약품</v>
      </c>
    </row>
    <row r="391" spans="2:33" x14ac:dyDescent="0.3">
      <c r="B391" t="s">
        <v>158</v>
      </c>
      <c r="C391" t="s">
        <v>1301</v>
      </c>
      <c r="D391">
        <v>15</v>
      </c>
      <c r="E391" t="s">
        <v>1302</v>
      </c>
      <c r="F391" s="20" t="s">
        <v>162</v>
      </c>
      <c r="H391" t="s">
        <v>828</v>
      </c>
      <c r="I391" s="2">
        <v>0</v>
      </c>
      <c r="J391" s="2">
        <v>279285</v>
      </c>
      <c r="L391">
        <v>0</v>
      </c>
      <c r="M391">
        <v>0</v>
      </c>
      <c r="N391">
        <v>0</v>
      </c>
      <c r="O391" t="s">
        <v>796</v>
      </c>
      <c r="Q391">
        <v>0</v>
      </c>
      <c r="R391">
        <v>0</v>
      </c>
      <c r="S391">
        <v>0</v>
      </c>
      <c r="T391" t="s">
        <v>159</v>
      </c>
      <c r="U391" s="3">
        <v>46294</v>
      </c>
      <c r="V391" s="21">
        <v>46294</v>
      </c>
      <c r="Y391">
        <v>6070944587</v>
      </c>
      <c r="AB391" t="s">
        <v>662</v>
      </c>
      <c r="AC391" s="3"/>
      <c r="AE391" s="2"/>
      <c r="AG391" s="34" t="str">
        <f>IFERROR(VLOOKUP(AB391, 할인점점포등록!E:I, 5, 0), AB391)</f>
        <v>명진약품</v>
      </c>
    </row>
    <row r="392" spans="2:33" x14ac:dyDescent="0.3">
      <c r="B392" t="s">
        <v>158</v>
      </c>
      <c r="C392" t="s">
        <v>1301</v>
      </c>
      <c r="D392">
        <v>16</v>
      </c>
      <c r="E392" t="s">
        <v>1302</v>
      </c>
      <c r="F392" s="20" t="s">
        <v>210</v>
      </c>
      <c r="G392" t="s">
        <v>160</v>
      </c>
      <c r="H392" t="s">
        <v>828</v>
      </c>
      <c r="I392" s="2">
        <v>140426</v>
      </c>
      <c r="J392" s="2">
        <v>0</v>
      </c>
      <c r="L392">
        <v>0</v>
      </c>
      <c r="M392">
        <v>0</v>
      </c>
      <c r="N392">
        <v>0</v>
      </c>
      <c r="O392" t="s">
        <v>796</v>
      </c>
      <c r="Q392">
        <v>0</v>
      </c>
      <c r="R392">
        <v>0</v>
      </c>
      <c r="S392">
        <v>0</v>
      </c>
      <c r="T392" t="s">
        <v>159</v>
      </c>
      <c r="U392" s="3">
        <v>46294</v>
      </c>
      <c r="V392" s="21">
        <v>46294</v>
      </c>
      <c r="W392" t="s">
        <v>212</v>
      </c>
      <c r="Y392">
        <v>2531202997</v>
      </c>
      <c r="AB392" t="s">
        <v>243</v>
      </c>
      <c r="AC392" s="3"/>
      <c r="AE392" s="2"/>
      <c r="AG392" s="34" t="str">
        <f>IFERROR(VLOOKUP(AB392, 할인점점포등록!E:I, 5, 0), AB392)</f>
        <v>우주약품</v>
      </c>
    </row>
    <row r="393" spans="2:33" x14ac:dyDescent="0.3">
      <c r="B393" t="s">
        <v>158</v>
      </c>
      <c r="C393" t="s">
        <v>1301</v>
      </c>
      <c r="D393">
        <v>17</v>
      </c>
      <c r="E393" t="s">
        <v>1302</v>
      </c>
      <c r="F393" s="20" t="s">
        <v>161</v>
      </c>
      <c r="H393" t="s">
        <v>828</v>
      </c>
      <c r="I393" s="2">
        <v>14043</v>
      </c>
      <c r="J393" s="2">
        <v>0</v>
      </c>
      <c r="L393">
        <v>0</v>
      </c>
      <c r="M393">
        <v>0</v>
      </c>
      <c r="N393">
        <v>0</v>
      </c>
      <c r="O393" t="s">
        <v>796</v>
      </c>
      <c r="Q393">
        <v>0</v>
      </c>
      <c r="R393">
        <v>0</v>
      </c>
      <c r="S393">
        <v>0</v>
      </c>
      <c r="T393" t="s">
        <v>159</v>
      </c>
      <c r="U393" s="3">
        <v>46294</v>
      </c>
      <c r="V393" s="21">
        <v>46294</v>
      </c>
      <c r="Y393">
        <v>2531202997</v>
      </c>
      <c r="AB393" t="s">
        <v>243</v>
      </c>
      <c r="AC393" s="2">
        <v>46294</v>
      </c>
      <c r="AD393" t="s">
        <v>788</v>
      </c>
      <c r="AE393" s="2">
        <v>140426</v>
      </c>
      <c r="AG393" s="34" t="str">
        <f>IFERROR(VLOOKUP(AB393, 할인점점포등록!E:I, 5, 0), AB393)</f>
        <v>우주약품</v>
      </c>
    </row>
    <row r="394" spans="2:33" x14ac:dyDescent="0.3">
      <c r="B394" t="s">
        <v>158</v>
      </c>
      <c r="C394" t="s">
        <v>1301</v>
      </c>
      <c r="D394">
        <v>18</v>
      </c>
      <c r="E394" t="s">
        <v>1302</v>
      </c>
      <c r="F394" s="20" t="s">
        <v>162</v>
      </c>
      <c r="H394" t="s">
        <v>828</v>
      </c>
      <c r="I394" s="2">
        <v>0</v>
      </c>
      <c r="J394" s="2">
        <v>154469</v>
      </c>
      <c r="L394">
        <v>0</v>
      </c>
      <c r="M394">
        <v>0</v>
      </c>
      <c r="N394">
        <v>0</v>
      </c>
      <c r="O394" t="s">
        <v>796</v>
      </c>
      <c r="Q394">
        <v>0</v>
      </c>
      <c r="R394">
        <v>0</v>
      </c>
      <c r="S394">
        <v>0</v>
      </c>
      <c r="T394" t="s">
        <v>159</v>
      </c>
      <c r="U394" s="3">
        <v>46294</v>
      </c>
      <c r="V394" s="21">
        <v>46294</v>
      </c>
      <c r="Y394">
        <v>2531202997</v>
      </c>
      <c r="AB394" t="s">
        <v>243</v>
      </c>
      <c r="AC394" s="3"/>
      <c r="AE394" s="2"/>
      <c r="AG394" s="34" t="str">
        <f>IFERROR(VLOOKUP(AB394, 할인점점포등록!E:I, 5, 0), AB394)</f>
        <v>우주약품</v>
      </c>
    </row>
    <row r="395" spans="2:33" x14ac:dyDescent="0.3">
      <c r="B395" t="s">
        <v>158</v>
      </c>
      <c r="C395" t="s">
        <v>1301</v>
      </c>
      <c r="D395">
        <v>19</v>
      </c>
      <c r="E395" t="s">
        <v>1302</v>
      </c>
      <c r="F395" s="20" t="s">
        <v>210</v>
      </c>
      <c r="G395" t="s">
        <v>160</v>
      </c>
      <c r="H395" t="s">
        <v>828</v>
      </c>
      <c r="I395" s="2">
        <v>1107578</v>
      </c>
      <c r="J395" s="2">
        <v>0</v>
      </c>
      <c r="L395">
        <v>0</v>
      </c>
      <c r="M395">
        <v>0</v>
      </c>
      <c r="N395">
        <v>0</v>
      </c>
      <c r="O395" t="s">
        <v>796</v>
      </c>
      <c r="Q395">
        <v>0</v>
      </c>
      <c r="R395">
        <v>0</v>
      </c>
      <c r="S395">
        <v>0</v>
      </c>
      <c r="T395" t="s">
        <v>159</v>
      </c>
      <c r="U395" s="3">
        <v>46294</v>
      </c>
      <c r="V395" s="21">
        <v>46294</v>
      </c>
      <c r="W395" t="s">
        <v>212</v>
      </c>
      <c r="Y395">
        <v>3030472565</v>
      </c>
      <c r="AB395" t="s">
        <v>610</v>
      </c>
      <c r="AC395" s="3"/>
      <c r="AE395" s="2"/>
      <c r="AG395" s="34" t="str">
        <f>IFERROR(VLOOKUP(AB395, 할인점점포등록!E:I, 5, 0), AB395)</f>
        <v>태인약품</v>
      </c>
    </row>
    <row r="396" spans="2:33" x14ac:dyDescent="0.3">
      <c r="B396" t="s">
        <v>158</v>
      </c>
      <c r="C396" t="s">
        <v>1301</v>
      </c>
      <c r="D396">
        <v>20</v>
      </c>
      <c r="E396" t="s">
        <v>1302</v>
      </c>
      <c r="F396" s="20" t="s">
        <v>161</v>
      </c>
      <c r="H396" t="s">
        <v>828</v>
      </c>
      <c r="I396" s="2">
        <v>110758</v>
      </c>
      <c r="J396" s="2">
        <v>0</v>
      </c>
      <c r="L396">
        <v>0</v>
      </c>
      <c r="M396">
        <v>0</v>
      </c>
      <c r="N396">
        <v>0</v>
      </c>
      <c r="O396" t="s">
        <v>796</v>
      </c>
      <c r="Q396">
        <v>0</v>
      </c>
      <c r="R396">
        <v>0</v>
      </c>
      <c r="S396">
        <v>0</v>
      </c>
      <c r="T396" t="s">
        <v>159</v>
      </c>
      <c r="U396" s="3">
        <v>46294</v>
      </c>
      <c r="V396" s="21">
        <v>46294</v>
      </c>
      <c r="Y396">
        <v>3030472565</v>
      </c>
      <c r="AB396" t="s">
        <v>610</v>
      </c>
      <c r="AC396" s="2">
        <v>46294</v>
      </c>
      <c r="AD396" t="s">
        <v>788</v>
      </c>
      <c r="AE396" s="2">
        <v>1107578</v>
      </c>
      <c r="AG396" s="34" t="str">
        <f>IFERROR(VLOOKUP(AB396, 할인점점포등록!E:I, 5, 0), AB396)</f>
        <v>태인약품</v>
      </c>
    </row>
    <row r="397" spans="2:33" x14ac:dyDescent="0.3">
      <c r="B397" t="s">
        <v>158</v>
      </c>
      <c r="C397" t="s">
        <v>1301</v>
      </c>
      <c r="D397">
        <v>21</v>
      </c>
      <c r="E397" t="s">
        <v>1302</v>
      </c>
      <c r="F397" s="20" t="s">
        <v>162</v>
      </c>
      <c r="H397" t="s">
        <v>828</v>
      </c>
      <c r="I397" s="2">
        <v>0</v>
      </c>
      <c r="J397" s="2">
        <v>1218336</v>
      </c>
      <c r="L397">
        <v>0</v>
      </c>
      <c r="M397">
        <v>0</v>
      </c>
      <c r="N397">
        <v>0</v>
      </c>
      <c r="O397" t="s">
        <v>796</v>
      </c>
      <c r="Q397">
        <v>0</v>
      </c>
      <c r="R397">
        <v>0</v>
      </c>
      <c r="S397">
        <v>0</v>
      </c>
      <c r="T397" t="s">
        <v>159</v>
      </c>
      <c r="U397" s="3">
        <v>46294</v>
      </c>
      <c r="V397" s="21">
        <v>46294</v>
      </c>
      <c r="Y397">
        <v>3030472565</v>
      </c>
      <c r="AB397" t="s">
        <v>610</v>
      </c>
      <c r="AC397" s="3"/>
      <c r="AE397" s="2"/>
      <c r="AG397" s="34" t="str">
        <f>IFERROR(VLOOKUP(AB397, 할인점점포등록!E:I, 5, 0), AB397)</f>
        <v>태인약품</v>
      </c>
    </row>
    <row r="398" spans="2:33" x14ac:dyDescent="0.3">
      <c r="B398" t="s">
        <v>158</v>
      </c>
      <c r="C398" t="s">
        <v>1301</v>
      </c>
      <c r="D398">
        <v>22</v>
      </c>
      <c r="E398" t="s">
        <v>1302</v>
      </c>
      <c r="F398" s="20" t="s">
        <v>210</v>
      </c>
      <c r="G398" t="s">
        <v>160</v>
      </c>
      <c r="H398" t="s">
        <v>828</v>
      </c>
      <c r="I398" s="2">
        <v>46063</v>
      </c>
      <c r="J398" s="2">
        <v>0</v>
      </c>
      <c r="L398">
        <v>0</v>
      </c>
      <c r="M398">
        <v>0</v>
      </c>
      <c r="N398">
        <v>0</v>
      </c>
      <c r="O398" t="s">
        <v>796</v>
      </c>
      <c r="Q398">
        <v>0</v>
      </c>
      <c r="R398">
        <v>0</v>
      </c>
      <c r="S398">
        <v>0</v>
      </c>
      <c r="T398" t="s">
        <v>159</v>
      </c>
      <c r="U398" s="3">
        <v>46294</v>
      </c>
      <c r="V398" s="21">
        <v>46294</v>
      </c>
      <c r="W398" t="s">
        <v>212</v>
      </c>
      <c r="Y398">
        <v>2658801531</v>
      </c>
      <c r="AB398" t="s">
        <v>638</v>
      </c>
      <c r="AC398" s="3"/>
      <c r="AE398" s="2"/>
      <c r="AG398" s="34" t="str">
        <f>IFERROR(VLOOKUP(AB398, 할인점점포등록!E:I, 5, 0), AB398)</f>
        <v>하이메디텍</v>
      </c>
    </row>
    <row r="399" spans="2:33" x14ac:dyDescent="0.3">
      <c r="B399" t="s">
        <v>158</v>
      </c>
      <c r="C399" t="s">
        <v>1301</v>
      </c>
      <c r="D399">
        <v>23</v>
      </c>
      <c r="E399" t="s">
        <v>1302</v>
      </c>
      <c r="F399" s="20" t="s">
        <v>161</v>
      </c>
      <c r="H399" t="s">
        <v>828</v>
      </c>
      <c r="I399" s="2">
        <v>4606</v>
      </c>
      <c r="J399" s="2">
        <v>0</v>
      </c>
      <c r="L399">
        <v>0</v>
      </c>
      <c r="M399">
        <v>0</v>
      </c>
      <c r="N399">
        <v>0</v>
      </c>
      <c r="O399" t="s">
        <v>796</v>
      </c>
      <c r="Q399">
        <v>0</v>
      </c>
      <c r="R399">
        <v>0</v>
      </c>
      <c r="S399">
        <v>0</v>
      </c>
      <c r="T399" t="s">
        <v>159</v>
      </c>
      <c r="U399" s="3">
        <v>46294</v>
      </c>
      <c r="V399" s="21">
        <v>46294</v>
      </c>
      <c r="Y399">
        <v>2658801531</v>
      </c>
      <c r="AB399" t="s">
        <v>638</v>
      </c>
      <c r="AC399" s="2">
        <v>46294</v>
      </c>
      <c r="AD399" t="s">
        <v>788</v>
      </c>
      <c r="AE399" s="2">
        <v>46063</v>
      </c>
      <c r="AG399" s="34" t="str">
        <f>IFERROR(VLOOKUP(AB399, 할인점점포등록!E:I, 5, 0), AB399)</f>
        <v>하이메디텍</v>
      </c>
    </row>
    <row r="400" spans="2:33" x14ac:dyDescent="0.3">
      <c r="B400" t="s">
        <v>158</v>
      </c>
      <c r="C400" t="s">
        <v>1301</v>
      </c>
      <c r="D400">
        <v>24</v>
      </c>
      <c r="E400" t="s">
        <v>1302</v>
      </c>
      <c r="F400" s="20" t="s">
        <v>162</v>
      </c>
      <c r="H400" t="s">
        <v>828</v>
      </c>
      <c r="I400" s="2">
        <v>0</v>
      </c>
      <c r="J400" s="2">
        <v>50669</v>
      </c>
      <c r="L400">
        <v>0</v>
      </c>
      <c r="M400">
        <v>0</v>
      </c>
      <c r="N400">
        <v>0</v>
      </c>
      <c r="O400" t="s">
        <v>796</v>
      </c>
      <c r="Q400">
        <v>0</v>
      </c>
      <c r="R400">
        <v>0</v>
      </c>
      <c r="S400">
        <v>0</v>
      </c>
      <c r="T400" t="s">
        <v>159</v>
      </c>
      <c r="U400" s="3">
        <v>46294</v>
      </c>
      <c r="V400" s="21">
        <v>46294</v>
      </c>
      <c r="Y400">
        <v>2658801531</v>
      </c>
      <c r="AB400" t="s">
        <v>638</v>
      </c>
      <c r="AC400" s="3"/>
      <c r="AE400" s="2"/>
      <c r="AG400" s="34" t="str">
        <f>IFERROR(VLOOKUP(AB400, 할인점점포등록!E:I, 5, 0), AB400)</f>
        <v>하이메디텍</v>
      </c>
    </row>
    <row r="401" spans="2:33" x14ac:dyDescent="0.3">
      <c r="B401" t="s">
        <v>158</v>
      </c>
      <c r="C401" t="s">
        <v>1301</v>
      </c>
      <c r="D401">
        <v>25</v>
      </c>
      <c r="E401" t="s">
        <v>1302</v>
      </c>
      <c r="F401" s="20" t="s">
        <v>210</v>
      </c>
      <c r="G401" t="s">
        <v>160</v>
      </c>
      <c r="H401" t="s">
        <v>828</v>
      </c>
      <c r="I401" s="2">
        <v>517007</v>
      </c>
      <c r="J401" s="2">
        <v>0</v>
      </c>
      <c r="L401">
        <v>0</v>
      </c>
      <c r="M401">
        <v>0</v>
      </c>
      <c r="N401">
        <v>0</v>
      </c>
      <c r="O401" t="s">
        <v>796</v>
      </c>
      <c r="Q401">
        <v>0</v>
      </c>
      <c r="R401">
        <v>0</v>
      </c>
      <c r="S401">
        <v>0</v>
      </c>
      <c r="T401" t="s">
        <v>159</v>
      </c>
      <c r="U401" s="3">
        <v>46294</v>
      </c>
      <c r="V401" s="21">
        <v>46294</v>
      </c>
      <c r="W401" t="s">
        <v>212</v>
      </c>
      <c r="Y401">
        <v>1278622792</v>
      </c>
      <c r="AB401" t="s">
        <v>640</v>
      </c>
      <c r="AG401" s="34" t="str">
        <f>IFERROR(VLOOKUP(AB401, 할인점점포등록!E:I, 5, 0), AB401)</f>
        <v>운트바이오</v>
      </c>
    </row>
    <row r="402" spans="2:33" x14ac:dyDescent="0.3">
      <c r="B402" t="s">
        <v>158</v>
      </c>
      <c r="C402" t="s">
        <v>1301</v>
      </c>
      <c r="D402">
        <v>26</v>
      </c>
      <c r="E402" t="s">
        <v>1302</v>
      </c>
      <c r="F402" s="20" t="s">
        <v>161</v>
      </c>
      <c r="H402" t="s">
        <v>828</v>
      </c>
      <c r="I402" s="2">
        <v>51701</v>
      </c>
      <c r="J402" s="2">
        <v>0</v>
      </c>
      <c r="L402">
        <v>0</v>
      </c>
      <c r="M402">
        <v>0</v>
      </c>
      <c r="N402">
        <v>0</v>
      </c>
      <c r="O402" t="s">
        <v>796</v>
      </c>
      <c r="Q402">
        <v>0</v>
      </c>
      <c r="R402">
        <v>0</v>
      </c>
      <c r="S402">
        <v>0</v>
      </c>
      <c r="T402" t="s">
        <v>159</v>
      </c>
      <c r="U402" s="3">
        <v>46294</v>
      </c>
      <c r="V402" s="21">
        <v>46294</v>
      </c>
      <c r="Y402">
        <v>1278622792</v>
      </c>
      <c r="AB402" t="s">
        <v>640</v>
      </c>
      <c r="AC402" s="2">
        <v>46294</v>
      </c>
      <c r="AD402" t="s">
        <v>788</v>
      </c>
      <c r="AE402" s="2">
        <v>517007</v>
      </c>
      <c r="AG402" s="34" t="str">
        <f>IFERROR(VLOOKUP(AB402, 할인점점포등록!E:I, 5, 0), AB402)</f>
        <v>운트바이오</v>
      </c>
    </row>
    <row r="403" spans="2:33" x14ac:dyDescent="0.3">
      <c r="B403" t="s">
        <v>158</v>
      </c>
      <c r="C403" t="s">
        <v>1301</v>
      </c>
      <c r="D403">
        <v>27</v>
      </c>
      <c r="E403" t="s">
        <v>1302</v>
      </c>
      <c r="F403" s="20" t="s">
        <v>162</v>
      </c>
      <c r="H403" t="s">
        <v>828</v>
      </c>
      <c r="I403" s="2">
        <v>0</v>
      </c>
      <c r="J403" s="2">
        <v>568708</v>
      </c>
      <c r="L403">
        <v>0</v>
      </c>
      <c r="M403">
        <v>0</v>
      </c>
      <c r="N403">
        <v>0</v>
      </c>
      <c r="O403" t="s">
        <v>796</v>
      </c>
      <c r="Q403">
        <v>0</v>
      </c>
      <c r="R403">
        <v>0</v>
      </c>
      <c r="S403">
        <v>0</v>
      </c>
      <c r="T403" t="s">
        <v>159</v>
      </c>
      <c r="U403" s="3">
        <v>46294</v>
      </c>
      <c r="V403" s="21">
        <v>46294</v>
      </c>
      <c r="Y403">
        <v>1278622792</v>
      </c>
      <c r="AB403" t="s">
        <v>640</v>
      </c>
      <c r="AC403" s="2"/>
      <c r="AE403" s="2"/>
      <c r="AG403" s="34" t="str">
        <f>IFERROR(VLOOKUP(AB403, 할인점점포등록!E:I, 5, 0), AB403)</f>
        <v>운트바이오</v>
      </c>
    </row>
    <row r="404" spans="2:33" x14ac:dyDescent="0.3">
      <c r="B404" t="s">
        <v>158</v>
      </c>
      <c r="C404" t="s">
        <v>1301</v>
      </c>
      <c r="D404">
        <v>28</v>
      </c>
      <c r="E404" t="s">
        <v>1302</v>
      </c>
      <c r="F404" s="20" t="s">
        <v>210</v>
      </c>
      <c r="G404" t="s">
        <v>160</v>
      </c>
      <c r="H404" t="s">
        <v>828</v>
      </c>
      <c r="I404" s="2">
        <v>2243755</v>
      </c>
      <c r="J404" s="2">
        <v>0</v>
      </c>
      <c r="L404">
        <v>0</v>
      </c>
      <c r="M404">
        <v>0</v>
      </c>
      <c r="N404">
        <v>0</v>
      </c>
      <c r="O404" t="s">
        <v>796</v>
      </c>
      <c r="Q404">
        <v>0</v>
      </c>
      <c r="R404">
        <v>0</v>
      </c>
      <c r="S404">
        <v>0</v>
      </c>
      <c r="T404" t="s">
        <v>159</v>
      </c>
      <c r="U404" s="3">
        <v>46294</v>
      </c>
      <c r="V404" s="21">
        <v>46294</v>
      </c>
      <c r="W404" t="s">
        <v>212</v>
      </c>
      <c r="Y404">
        <v>2280319694</v>
      </c>
      <c r="AB404" t="s">
        <v>894</v>
      </c>
      <c r="AG404" s="34" t="str">
        <f>IFERROR(VLOOKUP(AB404, 할인점점포등록!E:I, 5, 0), AB404)</f>
        <v>중원메디팜</v>
      </c>
    </row>
    <row r="405" spans="2:33" x14ac:dyDescent="0.3">
      <c r="B405" t="s">
        <v>158</v>
      </c>
      <c r="C405" t="s">
        <v>1301</v>
      </c>
      <c r="D405">
        <v>29</v>
      </c>
      <c r="E405" t="s">
        <v>1302</v>
      </c>
      <c r="F405" s="20" t="s">
        <v>161</v>
      </c>
      <c r="H405" t="s">
        <v>828</v>
      </c>
      <c r="I405" s="2">
        <v>224376</v>
      </c>
      <c r="J405" s="2">
        <v>0</v>
      </c>
      <c r="L405">
        <v>0</v>
      </c>
      <c r="M405">
        <v>0</v>
      </c>
      <c r="N405">
        <v>0</v>
      </c>
      <c r="O405" t="s">
        <v>796</v>
      </c>
      <c r="Q405">
        <v>0</v>
      </c>
      <c r="R405">
        <v>0</v>
      </c>
      <c r="S405">
        <v>0</v>
      </c>
      <c r="T405" t="s">
        <v>159</v>
      </c>
      <c r="U405" s="3">
        <v>46294</v>
      </c>
      <c r="V405" s="21">
        <v>46294</v>
      </c>
      <c r="Y405">
        <v>2280319694</v>
      </c>
      <c r="AB405" t="s">
        <v>894</v>
      </c>
      <c r="AC405" s="3">
        <v>46294</v>
      </c>
      <c r="AD405" t="s">
        <v>788</v>
      </c>
      <c r="AE405" s="2">
        <v>2243755</v>
      </c>
      <c r="AG405" s="34" t="str">
        <f>IFERROR(VLOOKUP(AB405, 할인점점포등록!E:I, 5, 0), AB405)</f>
        <v>중원메디팜</v>
      </c>
    </row>
    <row r="406" spans="2:33" x14ac:dyDescent="0.3">
      <c r="B406" t="s">
        <v>158</v>
      </c>
      <c r="C406" t="s">
        <v>1301</v>
      </c>
      <c r="D406">
        <v>30</v>
      </c>
      <c r="E406" t="s">
        <v>1302</v>
      </c>
      <c r="F406" s="20" t="s">
        <v>162</v>
      </c>
      <c r="H406" t="s">
        <v>828</v>
      </c>
      <c r="I406" s="2">
        <v>0</v>
      </c>
      <c r="J406" s="2">
        <v>2468131</v>
      </c>
      <c r="L406">
        <v>0</v>
      </c>
      <c r="M406">
        <v>0</v>
      </c>
      <c r="N406">
        <v>0</v>
      </c>
      <c r="O406" t="s">
        <v>796</v>
      </c>
      <c r="Q406">
        <v>0</v>
      </c>
      <c r="R406">
        <v>0</v>
      </c>
      <c r="S406">
        <v>0</v>
      </c>
      <c r="T406" t="s">
        <v>159</v>
      </c>
      <c r="U406" s="3">
        <v>46294</v>
      </c>
      <c r="V406" s="21">
        <v>46294</v>
      </c>
      <c r="Y406">
        <v>2280319694</v>
      </c>
      <c r="AB406" t="s">
        <v>894</v>
      </c>
      <c r="AC406" s="2"/>
      <c r="AE406" s="2"/>
      <c r="AG406" s="34" t="str">
        <f>IFERROR(VLOOKUP(AB406, 할인점점포등록!E:I, 5, 0), AB406)</f>
        <v>중원메디팜</v>
      </c>
    </row>
    <row r="407" spans="2:33" x14ac:dyDescent="0.3">
      <c r="B407" t="s">
        <v>158</v>
      </c>
      <c r="C407" t="s">
        <v>1301</v>
      </c>
      <c r="D407">
        <v>31</v>
      </c>
      <c r="E407" t="s">
        <v>1302</v>
      </c>
      <c r="F407" s="20" t="s">
        <v>210</v>
      </c>
      <c r="G407" t="s">
        <v>160</v>
      </c>
      <c r="H407" t="s">
        <v>828</v>
      </c>
      <c r="I407" s="2">
        <v>68182</v>
      </c>
      <c r="J407" s="2">
        <v>0</v>
      </c>
      <c r="L407">
        <v>0</v>
      </c>
      <c r="M407">
        <v>0</v>
      </c>
      <c r="N407">
        <v>0</v>
      </c>
      <c r="O407" t="s">
        <v>796</v>
      </c>
      <c r="Q407">
        <v>0</v>
      </c>
      <c r="R407">
        <v>0</v>
      </c>
      <c r="S407">
        <v>0</v>
      </c>
      <c r="T407" t="s">
        <v>159</v>
      </c>
      <c r="U407" s="3">
        <v>46294</v>
      </c>
      <c r="V407" s="21">
        <v>46294</v>
      </c>
      <c r="W407" t="s">
        <v>212</v>
      </c>
      <c r="Y407">
        <v>6150318263</v>
      </c>
      <c r="AB407" t="s">
        <v>895</v>
      </c>
      <c r="AC407" s="2"/>
      <c r="AG407" s="34" t="str">
        <f>IFERROR(VLOOKUP(AB407, 할인점점포등록!E:I, 5, 0), AB407)</f>
        <v>현진약품(거래종료)</v>
      </c>
    </row>
    <row r="408" spans="2:33" x14ac:dyDescent="0.3">
      <c r="B408" t="s">
        <v>158</v>
      </c>
      <c r="C408" t="s">
        <v>1301</v>
      </c>
      <c r="D408">
        <v>32</v>
      </c>
      <c r="E408" t="s">
        <v>1302</v>
      </c>
      <c r="F408" s="20" t="s">
        <v>161</v>
      </c>
      <c r="H408" t="s">
        <v>828</v>
      </c>
      <c r="I408" s="2">
        <v>6818</v>
      </c>
      <c r="J408" s="2">
        <v>0</v>
      </c>
      <c r="L408">
        <v>0</v>
      </c>
      <c r="M408">
        <v>0</v>
      </c>
      <c r="N408">
        <v>0</v>
      </c>
      <c r="O408" t="s">
        <v>796</v>
      </c>
      <c r="Q408">
        <v>0</v>
      </c>
      <c r="R408">
        <v>0</v>
      </c>
      <c r="S408">
        <v>0</v>
      </c>
      <c r="T408" t="s">
        <v>159</v>
      </c>
      <c r="U408" s="3">
        <v>46294</v>
      </c>
      <c r="V408" s="21">
        <v>46294</v>
      </c>
      <c r="Y408">
        <v>6150318263</v>
      </c>
      <c r="AB408" t="s">
        <v>895</v>
      </c>
      <c r="AC408" s="2">
        <v>46294</v>
      </c>
      <c r="AD408" t="s">
        <v>788</v>
      </c>
      <c r="AE408" s="2">
        <v>68182</v>
      </c>
      <c r="AG408" s="34" t="str">
        <f>IFERROR(VLOOKUP(AB408, 할인점점포등록!E:I, 5, 0), AB408)</f>
        <v>현진약품(거래종료)</v>
      </c>
    </row>
    <row r="409" spans="2:33" x14ac:dyDescent="0.3">
      <c r="B409" t="s">
        <v>158</v>
      </c>
      <c r="C409" t="s">
        <v>1301</v>
      </c>
      <c r="D409">
        <v>33</v>
      </c>
      <c r="E409" t="s">
        <v>1302</v>
      </c>
      <c r="F409" s="20" t="s">
        <v>162</v>
      </c>
      <c r="H409" t="s">
        <v>828</v>
      </c>
      <c r="I409" s="2">
        <v>0</v>
      </c>
      <c r="J409" s="2">
        <v>75000</v>
      </c>
      <c r="L409">
        <v>0</v>
      </c>
      <c r="M409">
        <v>0</v>
      </c>
      <c r="N409">
        <v>0</v>
      </c>
      <c r="O409" t="s">
        <v>796</v>
      </c>
      <c r="Q409">
        <v>0</v>
      </c>
      <c r="R409">
        <v>0</v>
      </c>
      <c r="S409">
        <v>0</v>
      </c>
      <c r="T409" t="s">
        <v>159</v>
      </c>
      <c r="U409" s="3">
        <v>46294</v>
      </c>
      <c r="V409" s="21">
        <v>46294</v>
      </c>
      <c r="Y409">
        <v>6150318263</v>
      </c>
      <c r="AB409" t="s">
        <v>895</v>
      </c>
      <c r="AC409" s="2"/>
      <c r="AE409" s="2"/>
      <c r="AG409" s="34" t="str">
        <f>IFERROR(VLOOKUP(AB409, 할인점점포등록!E:I, 5, 0), AB409)</f>
        <v>현진약품(거래종료)</v>
      </c>
    </row>
    <row r="410" spans="2:33" x14ac:dyDescent="0.3">
      <c r="B410" t="s">
        <v>158</v>
      </c>
      <c r="C410" t="s">
        <v>1301</v>
      </c>
      <c r="D410">
        <v>34</v>
      </c>
      <c r="E410" t="s">
        <v>1302</v>
      </c>
      <c r="F410" s="20" t="s">
        <v>210</v>
      </c>
      <c r="G410" t="s">
        <v>160</v>
      </c>
      <c r="H410" t="s">
        <v>828</v>
      </c>
      <c r="I410" s="2">
        <v>2142545</v>
      </c>
      <c r="J410" s="2">
        <v>0</v>
      </c>
      <c r="L410">
        <v>0</v>
      </c>
      <c r="M410">
        <v>0</v>
      </c>
      <c r="N410">
        <v>0</v>
      </c>
      <c r="O410" t="s">
        <v>796</v>
      </c>
      <c r="Q410">
        <v>0</v>
      </c>
      <c r="R410">
        <v>0</v>
      </c>
      <c r="S410">
        <v>0</v>
      </c>
      <c r="T410" t="s">
        <v>159</v>
      </c>
      <c r="U410" s="3">
        <v>46294</v>
      </c>
      <c r="V410" s="21">
        <v>46294</v>
      </c>
      <c r="W410" t="s">
        <v>212</v>
      </c>
      <c r="Y410">
        <v>5950201573</v>
      </c>
      <c r="AB410" t="s">
        <v>856</v>
      </c>
      <c r="AG410" s="34" t="str">
        <f>IFERROR(VLOOKUP(AB410, 할인점점포등록!E:I, 5, 0), AB410)</f>
        <v>천하메디칼</v>
      </c>
    </row>
    <row r="411" spans="2:33" x14ac:dyDescent="0.3">
      <c r="B411" t="s">
        <v>158</v>
      </c>
      <c r="C411" t="s">
        <v>1301</v>
      </c>
      <c r="D411">
        <v>35</v>
      </c>
      <c r="E411" t="s">
        <v>1302</v>
      </c>
      <c r="F411" s="20" t="s">
        <v>161</v>
      </c>
      <c r="H411" t="s">
        <v>828</v>
      </c>
      <c r="I411" s="2">
        <v>214255</v>
      </c>
      <c r="J411" s="2">
        <v>0</v>
      </c>
      <c r="L411">
        <v>0</v>
      </c>
      <c r="M411">
        <v>0</v>
      </c>
      <c r="N411">
        <v>0</v>
      </c>
      <c r="O411" t="s">
        <v>796</v>
      </c>
      <c r="Q411">
        <v>0</v>
      </c>
      <c r="R411">
        <v>0</v>
      </c>
      <c r="S411">
        <v>0</v>
      </c>
      <c r="T411" t="s">
        <v>159</v>
      </c>
      <c r="U411" s="3">
        <v>46294</v>
      </c>
      <c r="V411" s="21">
        <v>46294</v>
      </c>
      <c r="Y411">
        <v>5950201573</v>
      </c>
      <c r="AB411" t="s">
        <v>856</v>
      </c>
      <c r="AC411" s="3">
        <v>46294</v>
      </c>
      <c r="AD411" t="s">
        <v>788</v>
      </c>
      <c r="AE411" s="2">
        <v>2142545</v>
      </c>
      <c r="AG411" s="34" t="str">
        <f>IFERROR(VLOOKUP(AB411, 할인점점포등록!E:I, 5, 0), AB411)</f>
        <v>천하메디칼</v>
      </c>
    </row>
    <row r="412" spans="2:33" x14ac:dyDescent="0.3">
      <c r="B412" t="s">
        <v>158</v>
      </c>
      <c r="C412" t="s">
        <v>1301</v>
      </c>
      <c r="D412">
        <v>36</v>
      </c>
      <c r="E412" t="s">
        <v>1302</v>
      </c>
      <c r="F412" s="20" t="s">
        <v>162</v>
      </c>
      <c r="H412" t="s">
        <v>828</v>
      </c>
      <c r="I412" s="2">
        <v>0</v>
      </c>
      <c r="J412" s="2">
        <v>2356800</v>
      </c>
      <c r="L412">
        <v>0</v>
      </c>
      <c r="M412">
        <v>0</v>
      </c>
      <c r="N412">
        <v>0</v>
      </c>
      <c r="O412" t="s">
        <v>796</v>
      </c>
      <c r="Q412">
        <v>0</v>
      </c>
      <c r="R412">
        <v>0</v>
      </c>
      <c r="S412">
        <v>0</v>
      </c>
      <c r="T412" t="s">
        <v>159</v>
      </c>
      <c r="U412" s="3">
        <v>46294</v>
      </c>
      <c r="V412" s="21">
        <v>46294</v>
      </c>
      <c r="Y412">
        <v>5950201573</v>
      </c>
      <c r="AB412" t="s">
        <v>856</v>
      </c>
      <c r="AC412" s="3"/>
      <c r="AE412" s="2"/>
      <c r="AG412" s="34" t="str">
        <f>IFERROR(VLOOKUP(AB412, 할인점점포등록!E:I, 5, 0), AB412)</f>
        <v>천하메디칼</v>
      </c>
    </row>
    <row r="413" spans="2:33" x14ac:dyDescent="0.3">
      <c r="B413" t="s">
        <v>158</v>
      </c>
      <c r="C413" t="s">
        <v>1301</v>
      </c>
      <c r="D413">
        <v>37</v>
      </c>
      <c r="E413" t="s">
        <v>1302</v>
      </c>
      <c r="F413" s="20" t="s">
        <v>210</v>
      </c>
      <c r="G413" t="s">
        <v>160</v>
      </c>
      <c r="H413" t="s">
        <v>828</v>
      </c>
      <c r="I413" s="2">
        <v>3430826</v>
      </c>
      <c r="J413" s="2">
        <v>0</v>
      </c>
      <c r="L413">
        <v>0</v>
      </c>
      <c r="M413">
        <v>0</v>
      </c>
      <c r="N413">
        <v>0</v>
      </c>
      <c r="O413" t="s">
        <v>796</v>
      </c>
      <c r="Q413">
        <v>0</v>
      </c>
      <c r="R413">
        <v>0</v>
      </c>
      <c r="S413">
        <v>0</v>
      </c>
      <c r="T413" t="s">
        <v>159</v>
      </c>
      <c r="U413" s="3">
        <v>46294</v>
      </c>
      <c r="V413" s="21">
        <v>46294</v>
      </c>
      <c r="W413" t="s">
        <v>212</v>
      </c>
      <c r="Y413">
        <v>6938100140</v>
      </c>
      <c r="AB413" t="s">
        <v>885</v>
      </c>
      <c r="AC413" s="2"/>
      <c r="AE413" s="2"/>
      <c r="AG413" s="34" t="str">
        <f>IFERROR(VLOOKUP(AB413, 할인점점포등록!E:I, 5, 0), AB413)</f>
        <v>엠씨앤디</v>
      </c>
    </row>
    <row r="414" spans="2:33" x14ac:dyDescent="0.3">
      <c r="B414" t="s">
        <v>158</v>
      </c>
      <c r="C414" t="s">
        <v>1301</v>
      </c>
      <c r="D414">
        <v>38</v>
      </c>
      <c r="E414" t="s">
        <v>1302</v>
      </c>
      <c r="F414" s="20" t="s">
        <v>161</v>
      </c>
      <c r="H414" t="s">
        <v>828</v>
      </c>
      <c r="I414" s="2">
        <v>343083</v>
      </c>
      <c r="J414" s="2">
        <v>0</v>
      </c>
      <c r="L414">
        <v>0</v>
      </c>
      <c r="M414">
        <v>0</v>
      </c>
      <c r="N414">
        <v>0</v>
      </c>
      <c r="O414" t="s">
        <v>796</v>
      </c>
      <c r="Q414">
        <v>0</v>
      </c>
      <c r="R414">
        <v>0</v>
      </c>
      <c r="S414">
        <v>0</v>
      </c>
      <c r="T414" t="s">
        <v>159</v>
      </c>
      <c r="U414" s="3">
        <v>46294</v>
      </c>
      <c r="V414" s="21">
        <v>46294</v>
      </c>
      <c r="Y414">
        <v>6938100140</v>
      </c>
      <c r="AB414" t="s">
        <v>885</v>
      </c>
      <c r="AC414" s="2">
        <v>46294</v>
      </c>
      <c r="AD414" t="s">
        <v>788</v>
      </c>
      <c r="AE414" s="2">
        <v>3430826</v>
      </c>
      <c r="AG414" s="34" t="str">
        <f>IFERROR(VLOOKUP(AB414, 할인점점포등록!E:I, 5, 0), AB414)</f>
        <v>엠씨앤디</v>
      </c>
    </row>
    <row r="415" spans="2:33" x14ac:dyDescent="0.3">
      <c r="B415" t="s">
        <v>158</v>
      </c>
      <c r="C415" t="s">
        <v>1301</v>
      </c>
      <c r="D415">
        <v>39</v>
      </c>
      <c r="E415" t="s">
        <v>1302</v>
      </c>
      <c r="F415" s="20" t="s">
        <v>162</v>
      </c>
      <c r="H415" t="s">
        <v>828</v>
      </c>
      <c r="I415" s="2">
        <v>0</v>
      </c>
      <c r="J415" s="2">
        <v>3773909</v>
      </c>
      <c r="L415">
        <v>0</v>
      </c>
      <c r="M415">
        <v>0</v>
      </c>
      <c r="N415">
        <v>0</v>
      </c>
      <c r="O415" t="s">
        <v>796</v>
      </c>
      <c r="Q415">
        <v>0</v>
      </c>
      <c r="R415">
        <v>0</v>
      </c>
      <c r="S415">
        <v>0</v>
      </c>
      <c r="T415" t="s">
        <v>159</v>
      </c>
      <c r="U415" s="3">
        <v>46294</v>
      </c>
      <c r="V415" s="21">
        <v>46294</v>
      </c>
      <c r="Y415">
        <v>6938100140</v>
      </c>
      <c r="AB415" t="s">
        <v>885</v>
      </c>
      <c r="AC415" s="3"/>
      <c r="AE415" s="2"/>
      <c r="AG415" s="34" t="str">
        <f>IFERROR(VLOOKUP(AB415, 할인점점포등록!E:I, 5, 0), AB415)</f>
        <v>엠씨앤디</v>
      </c>
    </row>
    <row r="416" spans="2:33" x14ac:dyDescent="0.3">
      <c r="B416" t="s">
        <v>158</v>
      </c>
      <c r="C416" t="s">
        <v>1301</v>
      </c>
      <c r="D416">
        <v>40</v>
      </c>
      <c r="E416" t="s">
        <v>1302</v>
      </c>
      <c r="F416" s="20" t="s">
        <v>210</v>
      </c>
      <c r="G416" t="s">
        <v>160</v>
      </c>
      <c r="H416" t="s">
        <v>828</v>
      </c>
      <c r="I416" s="2">
        <v>5713328</v>
      </c>
      <c r="J416" s="2">
        <v>0</v>
      </c>
      <c r="L416">
        <v>0</v>
      </c>
      <c r="M416">
        <v>0</v>
      </c>
      <c r="N416">
        <v>0</v>
      </c>
      <c r="O416" t="s">
        <v>796</v>
      </c>
      <c r="Q416">
        <v>0</v>
      </c>
      <c r="R416">
        <v>0</v>
      </c>
      <c r="S416">
        <v>0</v>
      </c>
      <c r="T416" t="s">
        <v>159</v>
      </c>
      <c r="U416" s="3">
        <v>46294</v>
      </c>
      <c r="V416" s="21">
        <v>46294</v>
      </c>
      <c r="W416" t="s">
        <v>212</v>
      </c>
      <c r="Y416">
        <v>3791701937</v>
      </c>
      <c r="AB416" t="s">
        <v>897</v>
      </c>
      <c r="AC416" s="3"/>
      <c r="AE416" s="2"/>
      <c r="AG416" s="34" t="str">
        <f>IFERROR(VLOOKUP(AB416, 할인점점포등록!E:I, 5, 0), AB416)</f>
        <v>위자드팜</v>
      </c>
    </row>
    <row r="417" spans="2:33" x14ac:dyDescent="0.3">
      <c r="B417" t="s">
        <v>158</v>
      </c>
      <c r="C417" t="s">
        <v>1301</v>
      </c>
      <c r="D417">
        <v>41</v>
      </c>
      <c r="E417" t="s">
        <v>1302</v>
      </c>
      <c r="F417" s="20" t="s">
        <v>161</v>
      </c>
      <c r="H417" t="s">
        <v>828</v>
      </c>
      <c r="I417" s="2">
        <v>571333</v>
      </c>
      <c r="J417" s="2">
        <v>0</v>
      </c>
      <c r="L417">
        <v>0</v>
      </c>
      <c r="M417">
        <v>0</v>
      </c>
      <c r="N417">
        <v>0</v>
      </c>
      <c r="O417" t="s">
        <v>796</v>
      </c>
      <c r="Q417">
        <v>0</v>
      </c>
      <c r="R417">
        <v>0</v>
      </c>
      <c r="S417">
        <v>0</v>
      </c>
      <c r="T417" t="s">
        <v>159</v>
      </c>
      <c r="U417" s="3">
        <v>46294</v>
      </c>
      <c r="V417" s="21">
        <v>46294</v>
      </c>
      <c r="Y417">
        <v>3791701937</v>
      </c>
      <c r="AB417" t="s">
        <v>897</v>
      </c>
      <c r="AC417" s="2">
        <v>46294</v>
      </c>
      <c r="AD417" t="s">
        <v>788</v>
      </c>
      <c r="AE417" s="2">
        <v>5713328</v>
      </c>
      <c r="AG417" s="34" t="str">
        <f>IFERROR(VLOOKUP(AB417, 할인점점포등록!E:I, 5, 0), AB417)</f>
        <v>위자드팜</v>
      </c>
    </row>
    <row r="418" spans="2:33" x14ac:dyDescent="0.3">
      <c r="B418" t="s">
        <v>158</v>
      </c>
      <c r="C418" t="s">
        <v>1301</v>
      </c>
      <c r="D418">
        <v>42</v>
      </c>
      <c r="E418" t="s">
        <v>1302</v>
      </c>
      <c r="F418" s="20" t="s">
        <v>162</v>
      </c>
      <c r="H418" t="s">
        <v>828</v>
      </c>
      <c r="I418" s="2">
        <v>0</v>
      </c>
      <c r="J418" s="2">
        <v>6284661</v>
      </c>
      <c r="L418">
        <v>0</v>
      </c>
      <c r="M418">
        <v>0</v>
      </c>
      <c r="N418">
        <v>0</v>
      </c>
      <c r="O418" t="s">
        <v>796</v>
      </c>
      <c r="Q418">
        <v>0</v>
      </c>
      <c r="R418">
        <v>0</v>
      </c>
      <c r="S418">
        <v>0</v>
      </c>
      <c r="T418" t="s">
        <v>159</v>
      </c>
      <c r="U418" s="3">
        <v>46294</v>
      </c>
      <c r="V418" s="21">
        <v>46294</v>
      </c>
      <c r="Y418">
        <v>3791701937</v>
      </c>
      <c r="AB418" t="s">
        <v>897</v>
      </c>
      <c r="AC418" s="2"/>
      <c r="AE418" s="2"/>
      <c r="AG418" s="34" t="str">
        <f>IFERROR(VLOOKUP(AB418, 할인점점포등록!E:I, 5, 0), AB418)</f>
        <v>위자드팜</v>
      </c>
    </row>
    <row r="419" spans="2:33" x14ac:dyDescent="0.3">
      <c r="B419" t="s">
        <v>158</v>
      </c>
      <c r="C419" t="s">
        <v>1301</v>
      </c>
      <c r="D419">
        <v>43</v>
      </c>
      <c r="E419" t="s">
        <v>1302</v>
      </c>
      <c r="F419" s="20" t="s">
        <v>210</v>
      </c>
      <c r="G419" t="s">
        <v>160</v>
      </c>
      <c r="H419" t="s">
        <v>828</v>
      </c>
      <c r="I419" s="2">
        <v>3899181</v>
      </c>
      <c r="J419" s="2">
        <v>0</v>
      </c>
      <c r="L419">
        <v>0</v>
      </c>
      <c r="M419">
        <v>0</v>
      </c>
      <c r="N419">
        <v>0</v>
      </c>
      <c r="O419" t="s">
        <v>796</v>
      </c>
      <c r="Q419">
        <v>0</v>
      </c>
      <c r="R419">
        <v>0</v>
      </c>
      <c r="S419">
        <v>0</v>
      </c>
      <c r="T419" t="s">
        <v>159</v>
      </c>
      <c r="U419" s="3">
        <v>46294</v>
      </c>
      <c r="V419" s="21">
        <v>46294</v>
      </c>
      <c r="W419" t="s">
        <v>212</v>
      </c>
      <c r="Y419">
        <v>1063899314</v>
      </c>
      <c r="AB419" t="s">
        <v>873</v>
      </c>
      <c r="AC419" s="3"/>
      <c r="AE419" s="2"/>
      <c r="AG419" s="34" t="str">
        <f>IFERROR(VLOOKUP(AB419, 할인점점포등록!E:I, 5, 0), AB419)</f>
        <v>제이팜</v>
      </c>
    </row>
    <row r="420" spans="2:33" x14ac:dyDescent="0.3">
      <c r="B420" t="s">
        <v>158</v>
      </c>
      <c r="C420" t="s">
        <v>1301</v>
      </c>
      <c r="D420">
        <v>44</v>
      </c>
      <c r="E420" t="s">
        <v>1302</v>
      </c>
      <c r="F420" s="20" t="s">
        <v>161</v>
      </c>
      <c r="H420" t="s">
        <v>828</v>
      </c>
      <c r="I420" s="2">
        <v>389918</v>
      </c>
      <c r="J420" s="2">
        <v>0</v>
      </c>
      <c r="L420">
        <v>0</v>
      </c>
      <c r="M420">
        <v>0</v>
      </c>
      <c r="N420">
        <v>0</v>
      </c>
      <c r="O420" t="s">
        <v>796</v>
      </c>
      <c r="Q420">
        <v>0</v>
      </c>
      <c r="R420">
        <v>0</v>
      </c>
      <c r="S420">
        <v>0</v>
      </c>
      <c r="T420" t="s">
        <v>159</v>
      </c>
      <c r="U420" s="3">
        <v>46294</v>
      </c>
      <c r="V420" s="21">
        <v>46294</v>
      </c>
      <c r="Y420">
        <v>1063899314</v>
      </c>
      <c r="AB420" t="s">
        <v>873</v>
      </c>
      <c r="AC420" s="3">
        <v>46294</v>
      </c>
      <c r="AD420" t="s">
        <v>788</v>
      </c>
      <c r="AE420" s="2">
        <v>3899181</v>
      </c>
      <c r="AG420" s="34" t="str">
        <f>IFERROR(VLOOKUP(AB420, 할인점점포등록!E:I, 5, 0), AB420)</f>
        <v>제이팜</v>
      </c>
    </row>
    <row r="421" spans="2:33" x14ac:dyDescent="0.3">
      <c r="B421" t="s">
        <v>158</v>
      </c>
      <c r="C421" t="s">
        <v>1301</v>
      </c>
      <c r="D421">
        <v>45</v>
      </c>
      <c r="E421" t="s">
        <v>1302</v>
      </c>
      <c r="F421" s="20" t="s">
        <v>162</v>
      </c>
      <c r="H421" t="s">
        <v>828</v>
      </c>
      <c r="I421" s="2">
        <v>0</v>
      </c>
      <c r="J421" s="2">
        <v>4289099</v>
      </c>
      <c r="L421">
        <v>0</v>
      </c>
      <c r="M421">
        <v>0</v>
      </c>
      <c r="N421">
        <v>0</v>
      </c>
      <c r="O421" t="s">
        <v>796</v>
      </c>
      <c r="Q421">
        <v>0</v>
      </c>
      <c r="R421">
        <v>0</v>
      </c>
      <c r="S421">
        <v>0</v>
      </c>
      <c r="T421" t="s">
        <v>159</v>
      </c>
      <c r="U421" s="3">
        <v>46294</v>
      </c>
      <c r="V421" s="21">
        <v>46294</v>
      </c>
      <c r="Y421">
        <v>1063899314</v>
      </c>
      <c r="AB421" t="s">
        <v>873</v>
      </c>
      <c r="AC421" s="2"/>
      <c r="AE421" s="2"/>
      <c r="AG421" s="34" t="str">
        <f>IFERROR(VLOOKUP(AB421, 할인점점포등록!E:I, 5, 0), AB421)</f>
        <v>제이팜</v>
      </c>
    </row>
    <row r="422" spans="2:33" x14ac:dyDescent="0.3">
      <c r="B422" t="s">
        <v>158</v>
      </c>
      <c r="C422" t="s">
        <v>1301</v>
      </c>
      <c r="D422">
        <v>46</v>
      </c>
      <c r="E422" t="s">
        <v>1302</v>
      </c>
      <c r="F422" s="20" t="s">
        <v>210</v>
      </c>
      <c r="G422" t="s">
        <v>160</v>
      </c>
      <c r="H422" t="s">
        <v>828</v>
      </c>
      <c r="I422" s="2">
        <v>2345836</v>
      </c>
      <c r="J422" s="2">
        <v>0</v>
      </c>
      <c r="L422">
        <v>0</v>
      </c>
      <c r="M422">
        <v>0</v>
      </c>
      <c r="N422">
        <v>0</v>
      </c>
      <c r="O422" t="s">
        <v>796</v>
      </c>
      <c r="Q422">
        <v>0</v>
      </c>
      <c r="R422">
        <v>0</v>
      </c>
      <c r="S422">
        <v>0</v>
      </c>
      <c r="T422" t="s">
        <v>159</v>
      </c>
      <c r="U422" s="3">
        <v>46294</v>
      </c>
      <c r="V422" s="21">
        <v>46294</v>
      </c>
      <c r="W422" t="s">
        <v>212</v>
      </c>
      <c r="Y422">
        <v>1138690947</v>
      </c>
      <c r="AB422" t="s">
        <v>896</v>
      </c>
      <c r="AC422" s="2"/>
      <c r="AE422" s="2"/>
      <c r="AG422" s="34" t="str">
        <f>IFERROR(VLOOKUP(AB422, 할인점점포등록!E:I, 5, 0), AB422)</f>
        <v>지엠엘코리아</v>
      </c>
    </row>
    <row r="423" spans="2:33" x14ac:dyDescent="0.3">
      <c r="B423" t="s">
        <v>158</v>
      </c>
      <c r="C423" t="s">
        <v>1301</v>
      </c>
      <c r="D423">
        <v>47</v>
      </c>
      <c r="E423" t="s">
        <v>1302</v>
      </c>
      <c r="F423" s="20" t="s">
        <v>161</v>
      </c>
      <c r="H423" t="s">
        <v>828</v>
      </c>
      <c r="I423" s="2">
        <v>234584</v>
      </c>
      <c r="J423" s="2">
        <v>0</v>
      </c>
      <c r="L423">
        <v>0</v>
      </c>
      <c r="M423">
        <v>0</v>
      </c>
      <c r="N423">
        <v>0</v>
      </c>
      <c r="O423" t="s">
        <v>796</v>
      </c>
      <c r="Q423">
        <v>0</v>
      </c>
      <c r="R423">
        <v>0</v>
      </c>
      <c r="S423">
        <v>0</v>
      </c>
      <c r="T423" t="s">
        <v>159</v>
      </c>
      <c r="U423" s="3">
        <v>46294</v>
      </c>
      <c r="V423" s="21">
        <v>46294</v>
      </c>
      <c r="Y423">
        <v>1138690947</v>
      </c>
      <c r="AB423" t="s">
        <v>896</v>
      </c>
      <c r="AC423" s="3">
        <v>46294</v>
      </c>
      <c r="AD423" t="s">
        <v>788</v>
      </c>
      <c r="AE423" s="2">
        <v>2345836</v>
      </c>
      <c r="AG423" s="34" t="str">
        <f>IFERROR(VLOOKUP(AB423, 할인점점포등록!E:I, 5, 0), AB423)</f>
        <v>지엠엘코리아</v>
      </c>
    </row>
    <row r="424" spans="2:33" x14ac:dyDescent="0.3">
      <c r="B424" t="s">
        <v>158</v>
      </c>
      <c r="C424" t="s">
        <v>1301</v>
      </c>
      <c r="D424">
        <v>48</v>
      </c>
      <c r="E424" t="s">
        <v>1302</v>
      </c>
      <c r="F424" s="20" t="s">
        <v>162</v>
      </c>
      <c r="H424" t="s">
        <v>828</v>
      </c>
      <c r="I424" s="2">
        <v>0</v>
      </c>
      <c r="J424" s="2">
        <v>2580420</v>
      </c>
      <c r="L424">
        <v>0</v>
      </c>
      <c r="M424">
        <v>0</v>
      </c>
      <c r="N424">
        <v>0</v>
      </c>
      <c r="O424" t="s">
        <v>796</v>
      </c>
      <c r="Q424">
        <v>0</v>
      </c>
      <c r="R424">
        <v>0</v>
      </c>
      <c r="S424">
        <v>0</v>
      </c>
      <c r="T424" t="s">
        <v>159</v>
      </c>
      <c r="U424" s="3">
        <v>46294</v>
      </c>
      <c r="V424" s="21">
        <v>46294</v>
      </c>
      <c r="Y424">
        <v>1138690947</v>
      </c>
      <c r="AB424" t="s">
        <v>896</v>
      </c>
      <c r="AC424" s="2"/>
      <c r="AE424" s="2"/>
      <c r="AG424" s="34" t="str">
        <f>IFERROR(VLOOKUP(AB424, 할인점점포등록!E:I, 5, 0), AB424)</f>
        <v>지엠엘코리아</v>
      </c>
    </row>
    <row r="425" spans="2:33" x14ac:dyDescent="0.3">
      <c r="B425" t="s">
        <v>158</v>
      </c>
      <c r="C425" t="s">
        <v>1301</v>
      </c>
      <c r="D425">
        <v>49</v>
      </c>
      <c r="E425" t="s">
        <v>1302</v>
      </c>
      <c r="F425" s="20" t="s">
        <v>210</v>
      </c>
      <c r="G425" t="s">
        <v>160</v>
      </c>
      <c r="H425" t="s">
        <v>828</v>
      </c>
      <c r="I425" s="2">
        <v>207900</v>
      </c>
      <c r="J425" s="2">
        <v>0</v>
      </c>
      <c r="L425">
        <v>0</v>
      </c>
      <c r="M425">
        <v>0</v>
      </c>
      <c r="N425">
        <v>0</v>
      </c>
      <c r="O425" t="s">
        <v>796</v>
      </c>
      <c r="Q425">
        <v>0</v>
      </c>
      <c r="R425">
        <v>0</v>
      </c>
      <c r="S425">
        <v>0</v>
      </c>
      <c r="T425" t="s">
        <v>159</v>
      </c>
      <c r="U425" s="3">
        <v>46294</v>
      </c>
      <c r="V425" s="21">
        <v>46294</v>
      </c>
      <c r="W425" t="s">
        <v>212</v>
      </c>
      <c r="Y425">
        <v>8958801647</v>
      </c>
      <c r="AB425" t="s">
        <v>845</v>
      </c>
      <c r="AC425" s="2"/>
      <c r="AE425" s="2"/>
      <c r="AG425" s="34" t="str">
        <f>IFERROR(VLOOKUP(AB425, 할인점점포등록!E:I, 5, 0), AB425)</f>
        <v>효성헬스케어</v>
      </c>
    </row>
    <row r="426" spans="2:33" x14ac:dyDescent="0.3">
      <c r="B426" t="s">
        <v>158</v>
      </c>
      <c r="C426" t="s">
        <v>1301</v>
      </c>
      <c r="D426">
        <v>50</v>
      </c>
      <c r="E426" t="s">
        <v>1302</v>
      </c>
      <c r="F426" s="20" t="s">
        <v>161</v>
      </c>
      <c r="H426" t="s">
        <v>828</v>
      </c>
      <c r="I426" s="2">
        <v>20790</v>
      </c>
      <c r="J426" s="2">
        <v>0</v>
      </c>
      <c r="L426">
        <v>0</v>
      </c>
      <c r="M426">
        <v>0</v>
      </c>
      <c r="N426">
        <v>0</v>
      </c>
      <c r="O426" t="s">
        <v>796</v>
      </c>
      <c r="Q426">
        <v>0</v>
      </c>
      <c r="R426">
        <v>0</v>
      </c>
      <c r="S426">
        <v>0</v>
      </c>
      <c r="T426" t="s">
        <v>159</v>
      </c>
      <c r="U426" s="3">
        <v>46294</v>
      </c>
      <c r="V426" s="21">
        <v>46294</v>
      </c>
      <c r="Y426">
        <v>8958801647</v>
      </c>
      <c r="AB426" t="s">
        <v>845</v>
      </c>
      <c r="AC426" s="3">
        <v>46294</v>
      </c>
      <c r="AD426" t="s">
        <v>788</v>
      </c>
      <c r="AE426" s="2">
        <v>207900</v>
      </c>
      <c r="AG426" s="34" t="str">
        <f>IFERROR(VLOOKUP(AB426, 할인점점포등록!E:I, 5, 0), AB426)</f>
        <v>효성헬스케어</v>
      </c>
    </row>
    <row r="427" spans="2:33" x14ac:dyDescent="0.3">
      <c r="B427" t="s">
        <v>158</v>
      </c>
      <c r="C427" t="s">
        <v>1301</v>
      </c>
      <c r="D427">
        <v>51</v>
      </c>
      <c r="E427" t="s">
        <v>1302</v>
      </c>
      <c r="F427" s="20" t="s">
        <v>162</v>
      </c>
      <c r="H427" t="s">
        <v>828</v>
      </c>
      <c r="I427" s="2">
        <v>0</v>
      </c>
      <c r="J427" s="2">
        <v>228690</v>
      </c>
      <c r="L427">
        <v>0</v>
      </c>
      <c r="M427">
        <v>0</v>
      </c>
      <c r="N427">
        <v>0</v>
      </c>
      <c r="O427" t="s">
        <v>796</v>
      </c>
      <c r="Q427">
        <v>0</v>
      </c>
      <c r="R427">
        <v>0</v>
      </c>
      <c r="S427">
        <v>0</v>
      </c>
      <c r="T427" t="s">
        <v>159</v>
      </c>
      <c r="U427" s="3">
        <v>46294</v>
      </c>
      <c r="V427" s="21">
        <v>46294</v>
      </c>
      <c r="Y427">
        <v>8958801647</v>
      </c>
      <c r="AB427" t="s">
        <v>845</v>
      </c>
      <c r="AC427" s="3"/>
      <c r="AE427" s="2"/>
      <c r="AG427" s="34" t="str">
        <f>IFERROR(VLOOKUP(AB427, 할인점점포등록!E:I, 5, 0), AB427)</f>
        <v>효성헬스케어</v>
      </c>
    </row>
    <row r="428" spans="2:33" x14ac:dyDescent="0.3">
      <c r="B428" t="s">
        <v>158</v>
      </c>
      <c r="C428" t="s">
        <v>1301</v>
      </c>
      <c r="D428">
        <v>52</v>
      </c>
      <c r="E428" t="s">
        <v>1302</v>
      </c>
      <c r="F428" s="20" t="s">
        <v>210</v>
      </c>
      <c r="G428" t="s">
        <v>160</v>
      </c>
      <c r="H428" t="s">
        <v>828</v>
      </c>
      <c r="I428" s="2">
        <v>953055</v>
      </c>
      <c r="J428" s="2">
        <v>0</v>
      </c>
      <c r="L428">
        <v>0</v>
      </c>
      <c r="M428">
        <v>0</v>
      </c>
      <c r="N428">
        <v>0</v>
      </c>
      <c r="O428" t="s">
        <v>796</v>
      </c>
      <c r="Q428">
        <v>0</v>
      </c>
      <c r="R428">
        <v>0</v>
      </c>
      <c r="S428">
        <v>0</v>
      </c>
      <c r="T428" t="s">
        <v>159</v>
      </c>
      <c r="U428" s="3">
        <v>46294</v>
      </c>
      <c r="V428" s="21">
        <v>46294</v>
      </c>
      <c r="W428" t="s">
        <v>212</v>
      </c>
      <c r="Y428">
        <v>2528101856</v>
      </c>
      <c r="AB428" t="s">
        <v>608</v>
      </c>
      <c r="AC428" s="3"/>
      <c r="AE428" s="2"/>
      <c r="AG428" s="34" t="str">
        <f>IFERROR(VLOOKUP(AB428, 할인점점포등록!E:I, 5, 0), AB428)</f>
        <v>한양바이오팜</v>
      </c>
    </row>
    <row r="429" spans="2:33" x14ac:dyDescent="0.3">
      <c r="B429" t="s">
        <v>158</v>
      </c>
      <c r="C429" t="s">
        <v>1301</v>
      </c>
      <c r="D429">
        <v>53</v>
      </c>
      <c r="E429" t="s">
        <v>1302</v>
      </c>
      <c r="F429" s="20" t="s">
        <v>161</v>
      </c>
      <c r="H429" t="s">
        <v>828</v>
      </c>
      <c r="I429" s="2">
        <v>95305</v>
      </c>
      <c r="J429" s="2">
        <v>0</v>
      </c>
      <c r="L429">
        <v>0</v>
      </c>
      <c r="M429">
        <v>0</v>
      </c>
      <c r="N429">
        <v>0</v>
      </c>
      <c r="O429" t="s">
        <v>796</v>
      </c>
      <c r="Q429">
        <v>0</v>
      </c>
      <c r="R429">
        <v>0</v>
      </c>
      <c r="S429">
        <v>0</v>
      </c>
      <c r="T429" t="s">
        <v>159</v>
      </c>
      <c r="U429" s="3">
        <v>46294</v>
      </c>
      <c r="V429" s="21">
        <v>46294</v>
      </c>
      <c r="Y429">
        <v>2528101856</v>
      </c>
      <c r="AB429" t="s">
        <v>608</v>
      </c>
      <c r="AC429" s="3">
        <v>46294</v>
      </c>
      <c r="AD429" t="s">
        <v>788</v>
      </c>
      <c r="AE429" s="2">
        <v>953055</v>
      </c>
      <c r="AG429" s="34" t="str">
        <f>IFERROR(VLOOKUP(AB429, 할인점점포등록!E:I, 5, 0), AB429)</f>
        <v>한양바이오팜</v>
      </c>
    </row>
    <row r="430" spans="2:33" x14ac:dyDescent="0.3">
      <c r="B430" t="s">
        <v>158</v>
      </c>
      <c r="C430" t="s">
        <v>1301</v>
      </c>
      <c r="D430">
        <v>54</v>
      </c>
      <c r="E430" t="s">
        <v>1302</v>
      </c>
      <c r="F430" s="20" t="s">
        <v>162</v>
      </c>
      <c r="H430" t="s">
        <v>828</v>
      </c>
      <c r="I430" s="2">
        <v>0</v>
      </c>
      <c r="J430" s="2">
        <v>1048360</v>
      </c>
      <c r="L430">
        <v>0</v>
      </c>
      <c r="M430">
        <v>0</v>
      </c>
      <c r="N430">
        <v>0</v>
      </c>
      <c r="O430" t="s">
        <v>796</v>
      </c>
      <c r="Q430">
        <v>0</v>
      </c>
      <c r="R430">
        <v>0</v>
      </c>
      <c r="S430">
        <v>0</v>
      </c>
      <c r="T430" t="s">
        <v>159</v>
      </c>
      <c r="U430" s="3">
        <v>46294</v>
      </c>
      <c r="V430" s="21">
        <v>46294</v>
      </c>
      <c r="Y430">
        <v>2528101856</v>
      </c>
      <c r="AB430" t="s">
        <v>608</v>
      </c>
      <c r="AC430" s="2"/>
      <c r="AE430" s="2"/>
      <c r="AG430" s="34" t="str">
        <f>IFERROR(VLOOKUP(AB430, 할인점점포등록!E:I, 5, 0), AB430)</f>
        <v>한양바이오팜</v>
      </c>
    </row>
    <row r="431" spans="2:33" x14ac:dyDescent="0.3">
      <c r="B431" t="s">
        <v>158</v>
      </c>
      <c r="C431" t="s">
        <v>1301</v>
      </c>
      <c r="D431">
        <v>55</v>
      </c>
      <c r="E431" t="s">
        <v>1302</v>
      </c>
      <c r="F431" s="20" t="s">
        <v>210</v>
      </c>
      <c r="G431" t="s">
        <v>160</v>
      </c>
      <c r="H431" t="s">
        <v>828</v>
      </c>
      <c r="I431" s="2">
        <v>1273150</v>
      </c>
      <c r="J431" s="2">
        <v>0</v>
      </c>
      <c r="L431">
        <v>0</v>
      </c>
      <c r="M431">
        <v>0</v>
      </c>
      <c r="N431">
        <v>0</v>
      </c>
      <c r="O431" t="s">
        <v>796</v>
      </c>
      <c r="Q431">
        <v>0</v>
      </c>
      <c r="R431">
        <v>0</v>
      </c>
      <c r="S431">
        <v>0</v>
      </c>
      <c r="T431" t="s">
        <v>159</v>
      </c>
      <c r="U431" s="3">
        <v>46294</v>
      </c>
      <c r="V431" s="21">
        <v>46294</v>
      </c>
      <c r="W431" t="s">
        <v>212</v>
      </c>
      <c r="Y431">
        <v>4998701234</v>
      </c>
      <c r="AB431" t="s">
        <v>881</v>
      </c>
      <c r="AC431" s="3"/>
      <c r="AE431" s="2"/>
      <c r="AG431" s="34" t="str">
        <f>IFERROR(VLOOKUP(AB431, 할인점점포등록!E:I, 5, 0), AB431)</f>
        <v>파마원</v>
      </c>
    </row>
    <row r="432" spans="2:33" x14ac:dyDescent="0.3">
      <c r="B432" t="s">
        <v>158</v>
      </c>
      <c r="C432" t="s">
        <v>1301</v>
      </c>
      <c r="D432">
        <v>56</v>
      </c>
      <c r="E432" t="s">
        <v>1302</v>
      </c>
      <c r="F432" s="20" t="s">
        <v>161</v>
      </c>
      <c r="H432" t="s">
        <v>828</v>
      </c>
      <c r="I432" s="2">
        <v>127315</v>
      </c>
      <c r="J432" s="2">
        <v>0</v>
      </c>
      <c r="L432">
        <v>0</v>
      </c>
      <c r="M432">
        <v>0</v>
      </c>
      <c r="N432">
        <v>0</v>
      </c>
      <c r="O432" t="s">
        <v>796</v>
      </c>
      <c r="Q432">
        <v>0</v>
      </c>
      <c r="R432">
        <v>0</v>
      </c>
      <c r="S432">
        <v>0</v>
      </c>
      <c r="T432" t="s">
        <v>159</v>
      </c>
      <c r="U432" s="3">
        <v>46294</v>
      </c>
      <c r="V432" s="21">
        <v>46294</v>
      </c>
      <c r="Y432">
        <v>4998701234</v>
      </c>
      <c r="AB432" t="s">
        <v>881</v>
      </c>
      <c r="AC432" s="3">
        <v>46294</v>
      </c>
      <c r="AD432" t="s">
        <v>788</v>
      </c>
      <c r="AE432" s="2">
        <v>1273150</v>
      </c>
      <c r="AG432" s="34" t="str">
        <f>IFERROR(VLOOKUP(AB432, 할인점점포등록!E:I, 5, 0), AB432)</f>
        <v>파마원</v>
      </c>
    </row>
    <row r="433" spans="2:33" x14ac:dyDescent="0.3">
      <c r="B433" t="s">
        <v>158</v>
      </c>
      <c r="C433" t="s">
        <v>1301</v>
      </c>
      <c r="D433">
        <v>57</v>
      </c>
      <c r="E433" t="s">
        <v>1302</v>
      </c>
      <c r="F433" s="20" t="s">
        <v>162</v>
      </c>
      <c r="H433" t="s">
        <v>828</v>
      </c>
      <c r="I433" s="2">
        <v>0</v>
      </c>
      <c r="J433" s="2">
        <v>1400465</v>
      </c>
      <c r="L433">
        <v>0</v>
      </c>
      <c r="M433">
        <v>0</v>
      </c>
      <c r="N433">
        <v>0</v>
      </c>
      <c r="O433" t="s">
        <v>796</v>
      </c>
      <c r="Q433">
        <v>0</v>
      </c>
      <c r="R433">
        <v>0</v>
      </c>
      <c r="S433">
        <v>0</v>
      </c>
      <c r="T433" t="s">
        <v>159</v>
      </c>
      <c r="U433" s="3">
        <v>46294</v>
      </c>
      <c r="V433" s="21">
        <v>46294</v>
      </c>
      <c r="Y433">
        <v>4998701234</v>
      </c>
      <c r="AB433" t="s">
        <v>881</v>
      </c>
      <c r="AC433" s="3"/>
      <c r="AE433" s="2"/>
      <c r="AG433" s="34" t="str">
        <f>IFERROR(VLOOKUP(AB433, 할인점점포등록!E:I, 5, 0), AB433)</f>
        <v>파마원</v>
      </c>
    </row>
    <row r="434" spans="2:33" x14ac:dyDescent="0.3">
      <c r="B434" t="s">
        <v>158</v>
      </c>
      <c r="C434" t="s">
        <v>1301</v>
      </c>
      <c r="D434">
        <v>58</v>
      </c>
      <c r="E434" t="s">
        <v>1302</v>
      </c>
      <c r="F434" s="20" t="s">
        <v>210</v>
      </c>
      <c r="G434" t="s">
        <v>160</v>
      </c>
      <c r="H434" t="s">
        <v>828</v>
      </c>
      <c r="I434" s="2">
        <v>15483585</v>
      </c>
      <c r="J434" s="2">
        <v>0</v>
      </c>
      <c r="L434">
        <v>0</v>
      </c>
      <c r="M434">
        <v>0</v>
      </c>
      <c r="N434">
        <v>0</v>
      </c>
      <c r="O434" t="s">
        <v>796</v>
      </c>
      <c r="Q434">
        <v>0</v>
      </c>
      <c r="R434">
        <v>0</v>
      </c>
      <c r="S434">
        <v>0</v>
      </c>
      <c r="T434" t="s">
        <v>159</v>
      </c>
      <c r="U434" s="3">
        <v>46294</v>
      </c>
      <c r="V434" s="21">
        <v>46294</v>
      </c>
      <c r="W434" t="s">
        <v>212</v>
      </c>
      <c r="Y434">
        <v>5915800792</v>
      </c>
      <c r="AB434" t="s">
        <v>880</v>
      </c>
      <c r="AC434" s="2"/>
      <c r="AE434" s="2"/>
      <c r="AG434" s="34" t="str">
        <f>IFERROR(VLOOKUP(AB434, 할인점점포등록!E:I, 5, 0), AB434)</f>
        <v>네오인스플러스</v>
      </c>
    </row>
    <row r="435" spans="2:33" x14ac:dyDescent="0.3">
      <c r="B435" t="s">
        <v>158</v>
      </c>
      <c r="C435" t="s">
        <v>1301</v>
      </c>
      <c r="D435">
        <v>59</v>
      </c>
      <c r="E435" t="s">
        <v>1302</v>
      </c>
      <c r="F435" s="20" t="s">
        <v>161</v>
      </c>
      <c r="H435" t="s">
        <v>828</v>
      </c>
      <c r="I435" s="2">
        <v>1548359</v>
      </c>
      <c r="J435" s="2">
        <v>0</v>
      </c>
      <c r="L435">
        <v>0</v>
      </c>
      <c r="M435">
        <v>0</v>
      </c>
      <c r="N435">
        <v>0</v>
      </c>
      <c r="O435" t="s">
        <v>796</v>
      </c>
      <c r="Q435">
        <v>0</v>
      </c>
      <c r="R435">
        <v>0</v>
      </c>
      <c r="S435">
        <v>0</v>
      </c>
      <c r="T435" t="s">
        <v>159</v>
      </c>
      <c r="U435" s="3">
        <v>46294</v>
      </c>
      <c r="V435" s="21">
        <v>46294</v>
      </c>
      <c r="Y435">
        <v>5915800792</v>
      </c>
      <c r="AB435" t="s">
        <v>880</v>
      </c>
      <c r="AC435" s="3">
        <v>46294</v>
      </c>
      <c r="AD435" t="s">
        <v>788</v>
      </c>
      <c r="AE435" s="2">
        <v>15483585</v>
      </c>
      <c r="AG435" s="34" t="str">
        <f>IFERROR(VLOOKUP(AB435, 할인점점포등록!E:I, 5, 0), AB435)</f>
        <v>네오인스플러스</v>
      </c>
    </row>
    <row r="436" spans="2:33" x14ac:dyDescent="0.3">
      <c r="B436" t="s">
        <v>158</v>
      </c>
      <c r="C436" t="s">
        <v>1301</v>
      </c>
      <c r="D436">
        <v>60</v>
      </c>
      <c r="E436" t="s">
        <v>1302</v>
      </c>
      <c r="F436" s="20" t="s">
        <v>162</v>
      </c>
      <c r="H436" t="s">
        <v>828</v>
      </c>
      <c r="I436" s="2">
        <v>0</v>
      </c>
      <c r="J436" s="2">
        <v>17031944</v>
      </c>
      <c r="L436">
        <v>0</v>
      </c>
      <c r="M436">
        <v>0</v>
      </c>
      <c r="N436">
        <v>0</v>
      </c>
      <c r="O436" t="s">
        <v>796</v>
      </c>
      <c r="Q436">
        <v>0</v>
      </c>
      <c r="R436">
        <v>0</v>
      </c>
      <c r="S436">
        <v>0</v>
      </c>
      <c r="T436" t="s">
        <v>159</v>
      </c>
      <c r="U436" s="3">
        <v>46294</v>
      </c>
      <c r="V436" s="21">
        <v>46294</v>
      </c>
      <c r="Y436">
        <v>5915800792</v>
      </c>
      <c r="AB436" t="s">
        <v>880</v>
      </c>
      <c r="AC436" s="3"/>
      <c r="AE436" s="2"/>
      <c r="AG436" s="34" t="str">
        <f>IFERROR(VLOOKUP(AB436, 할인점점포등록!E:I, 5, 0), AB436)</f>
        <v>네오인스플러스</v>
      </c>
    </row>
    <row r="437" spans="2:33" x14ac:dyDescent="0.3">
      <c r="B437" t="s">
        <v>158</v>
      </c>
      <c r="C437" t="s">
        <v>1301</v>
      </c>
      <c r="D437">
        <v>61</v>
      </c>
      <c r="E437" t="s">
        <v>1302</v>
      </c>
      <c r="F437" s="20" t="s">
        <v>210</v>
      </c>
      <c r="G437" t="s">
        <v>160</v>
      </c>
      <c r="H437" t="s">
        <v>828</v>
      </c>
      <c r="I437" s="2">
        <v>5237547</v>
      </c>
      <c r="J437" s="2">
        <v>0</v>
      </c>
      <c r="L437">
        <v>0</v>
      </c>
      <c r="M437">
        <v>0</v>
      </c>
      <c r="N437">
        <v>0</v>
      </c>
      <c r="O437" t="s">
        <v>796</v>
      </c>
      <c r="Q437">
        <v>0</v>
      </c>
      <c r="R437">
        <v>0</v>
      </c>
      <c r="S437">
        <v>0</v>
      </c>
      <c r="T437" t="s">
        <v>159</v>
      </c>
      <c r="U437" s="3">
        <v>46294</v>
      </c>
      <c r="V437" s="21">
        <v>46294</v>
      </c>
      <c r="W437" t="s">
        <v>212</v>
      </c>
      <c r="Y437">
        <v>5860302065</v>
      </c>
      <c r="AB437" t="s">
        <v>879</v>
      </c>
      <c r="AC437" s="2"/>
      <c r="AE437" s="2"/>
      <c r="AG437" s="34" t="str">
        <f>IFERROR(VLOOKUP(AB437, 할인점점포등록!E:I, 5, 0), AB437)</f>
        <v>어나더팜</v>
      </c>
    </row>
    <row r="438" spans="2:33" x14ac:dyDescent="0.3">
      <c r="B438" t="s">
        <v>158</v>
      </c>
      <c r="C438" t="s">
        <v>1301</v>
      </c>
      <c r="D438">
        <v>62</v>
      </c>
      <c r="E438" t="s">
        <v>1302</v>
      </c>
      <c r="F438" s="20" t="s">
        <v>161</v>
      </c>
      <c r="H438" t="s">
        <v>828</v>
      </c>
      <c r="I438" s="2">
        <v>523754</v>
      </c>
      <c r="J438" s="2">
        <v>0</v>
      </c>
      <c r="L438">
        <v>0</v>
      </c>
      <c r="M438">
        <v>0</v>
      </c>
      <c r="N438">
        <v>0</v>
      </c>
      <c r="O438" t="s">
        <v>796</v>
      </c>
      <c r="Q438">
        <v>0</v>
      </c>
      <c r="R438">
        <v>0</v>
      </c>
      <c r="S438">
        <v>0</v>
      </c>
      <c r="T438" t="s">
        <v>159</v>
      </c>
      <c r="U438" s="3">
        <v>46294</v>
      </c>
      <c r="V438" s="21">
        <v>46294</v>
      </c>
      <c r="Y438">
        <v>5860302065</v>
      </c>
      <c r="AB438" t="s">
        <v>879</v>
      </c>
      <c r="AC438" s="2">
        <v>46294</v>
      </c>
      <c r="AD438" t="s">
        <v>788</v>
      </c>
      <c r="AE438" s="2">
        <v>5237547</v>
      </c>
      <c r="AG438" s="34" t="str">
        <f>IFERROR(VLOOKUP(AB438, 할인점점포등록!E:I, 5, 0), AB438)</f>
        <v>어나더팜</v>
      </c>
    </row>
    <row r="439" spans="2:33" x14ac:dyDescent="0.3">
      <c r="B439" t="s">
        <v>158</v>
      </c>
      <c r="C439" t="s">
        <v>1301</v>
      </c>
      <c r="D439">
        <v>63</v>
      </c>
      <c r="E439" t="s">
        <v>1302</v>
      </c>
      <c r="F439" s="20" t="s">
        <v>162</v>
      </c>
      <c r="H439" t="s">
        <v>828</v>
      </c>
      <c r="I439" s="2">
        <v>0</v>
      </c>
      <c r="J439" s="2">
        <v>5761301</v>
      </c>
      <c r="L439">
        <v>0</v>
      </c>
      <c r="M439">
        <v>0</v>
      </c>
      <c r="N439">
        <v>0</v>
      </c>
      <c r="O439" t="s">
        <v>796</v>
      </c>
      <c r="Q439">
        <v>0</v>
      </c>
      <c r="R439">
        <v>0</v>
      </c>
      <c r="S439">
        <v>0</v>
      </c>
      <c r="T439" t="s">
        <v>159</v>
      </c>
      <c r="U439" s="3">
        <v>46294</v>
      </c>
      <c r="V439" s="21">
        <v>46294</v>
      </c>
      <c r="Y439">
        <v>5860302065</v>
      </c>
      <c r="AB439" t="s">
        <v>879</v>
      </c>
      <c r="AC439" s="3"/>
      <c r="AE439" s="2"/>
      <c r="AG439" s="34" t="str">
        <f>IFERROR(VLOOKUP(AB439, 할인점점포등록!E:I, 5, 0), AB439)</f>
        <v>어나더팜</v>
      </c>
    </row>
    <row r="440" spans="2:33" x14ac:dyDescent="0.3">
      <c r="B440" t="s">
        <v>158</v>
      </c>
      <c r="C440" t="s">
        <v>1301</v>
      </c>
      <c r="D440">
        <v>64</v>
      </c>
      <c r="E440" t="s">
        <v>1302</v>
      </c>
      <c r="F440" s="20" t="s">
        <v>210</v>
      </c>
      <c r="G440" t="s">
        <v>160</v>
      </c>
      <c r="H440" t="s">
        <v>828</v>
      </c>
      <c r="I440" s="2">
        <v>149781495</v>
      </c>
      <c r="J440" s="2">
        <v>0</v>
      </c>
      <c r="L440">
        <v>0</v>
      </c>
      <c r="M440">
        <v>0</v>
      </c>
      <c r="N440">
        <v>0</v>
      </c>
      <c r="O440" t="s">
        <v>796</v>
      </c>
      <c r="Q440">
        <v>0</v>
      </c>
      <c r="R440">
        <v>0</v>
      </c>
      <c r="S440">
        <v>0</v>
      </c>
      <c r="T440" t="s">
        <v>159</v>
      </c>
      <c r="U440" s="3">
        <v>46294</v>
      </c>
      <c r="V440" s="21">
        <v>46294</v>
      </c>
      <c r="W440" t="s">
        <v>212</v>
      </c>
      <c r="Y440">
        <v>4428802592</v>
      </c>
      <c r="AB440" t="s">
        <v>862</v>
      </c>
      <c r="AC440" s="3"/>
      <c r="AE440" s="2"/>
      <c r="AG440" s="34" t="str">
        <f>IFERROR(VLOOKUP(AB440, 할인점점포등록!E:I, 5, 0), AB440)</f>
        <v>쏘문</v>
      </c>
    </row>
    <row r="441" spans="2:33" x14ac:dyDescent="0.3">
      <c r="B441" t="s">
        <v>158</v>
      </c>
      <c r="C441" t="s">
        <v>1301</v>
      </c>
      <c r="D441">
        <v>65</v>
      </c>
      <c r="E441" t="s">
        <v>1302</v>
      </c>
      <c r="F441" s="20" t="s">
        <v>161</v>
      </c>
      <c r="H441" t="s">
        <v>828</v>
      </c>
      <c r="I441" s="2">
        <v>14978150</v>
      </c>
      <c r="J441" s="2">
        <v>0</v>
      </c>
      <c r="L441">
        <v>0</v>
      </c>
      <c r="M441">
        <v>0</v>
      </c>
      <c r="N441">
        <v>0</v>
      </c>
      <c r="O441" t="s">
        <v>796</v>
      </c>
      <c r="Q441">
        <v>0</v>
      </c>
      <c r="R441">
        <v>0</v>
      </c>
      <c r="S441">
        <v>0</v>
      </c>
      <c r="T441" t="s">
        <v>159</v>
      </c>
      <c r="U441" s="3">
        <v>46294</v>
      </c>
      <c r="V441" s="21">
        <v>46294</v>
      </c>
      <c r="Y441">
        <v>4428802592</v>
      </c>
      <c r="AB441" t="s">
        <v>862</v>
      </c>
      <c r="AC441" s="3">
        <v>46294</v>
      </c>
      <c r="AD441" t="s">
        <v>788</v>
      </c>
      <c r="AE441" s="2">
        <v>149781495</v>
      </c>
      <c r="AG441" s="34" t="str">
        <f>IFERROR(VLOOKUP(AB441, 할인점점포등록!E:I, 5, 0), AB441)</f>
        <v>쏘문</v>
      </c>
    </row>
    <row r="442" spans="2:33" x14ac:dyDescent="0.3">
      <c r="B442" t="s">
        <v>158</v>
      </c>
      <c r="C442" t="s">
        <v>1301</v>
      </c>
      <c r="D442">
        <v>66</v>
      </c>
      <c r="E442" t="s">
        <v>1302</v>
      </c>
      <c r="F442" s="20" t="s">
        <v>162</v>
      </c>
      <c r="H442" t="s">
        <v>828</v>
      </c>
      <c r="I442" s="2">
        <v>0</v>
      </c>
      <c r="J442" s="2">
        <v>164759645</v>
      </c>
      <c r="L442">
        <v>0</v>
      </c>
      <c r="M442">
        <v>0</v>
      </c>
      <c r="N442">
        <v>0</v>
      </c>
      <c r="O442" t="s">
        <v>796</v>
      </c>
      <c r="Q442">
        <v>0</v>
      </c>
      <c r="R442">
        <v>0</v>
      </c>
      <c r="S442">
        <v>0</v>
      </c>
      <c r="T442" t="s">
        <v>159</v>
      </c>
      <c r="U442" s="3">
        <v>46294</v>
      </c>
      <c r="V442" s="21">
        <v>46294</v>
      </c>
      <c r="Y442">
        <v>4428802592</v>
      </c>
      <c r="AB442" t="s">
        <v>862</v>
      </c>
      <c r="AC442" s="3"/>
      <c r="AE442" s="2"/>
      <c r="AG442" s="34" t="str">
        <f>IFERROR(VLOOKUP(AB442, 할인점점포등록!E:I, 5, 0), AB442)</f>
        <v>쏘문</v>
      </c>
    </row>
    <row r="443" spans="2:33" x14ac:dyDescent="0.3">
      <c r="B443" t="s">
        <v>158</v>
      </c>
      <c r="C443" t="s">
        <v>1301</v>
      </c>
      <c r="D443">
        <v>67</v>
      </c>
      <c r="E443" t="s">
        <v>1302</v>
      </c>
      <c r="F443" s="20" t="s">
        <v>210</v>
      </c>
      <c r="G443" t="s">
        <v>160</v>
      </c>
      <c r="H443" t="s">
        <v>828</v>
      </c>
      <c r="I443" s="2">
        <v>2312565</v>
      </c>
      <c r="J443" s="2">
        <v>0</v>
      </c>
      <c r="L443">
        <v>0</v>
      </c>
      <c r="M443">
        <v>0</v>
      </c>
      <c r="N443">
        <v>0</v>
      </c>
      <c r="O443" t="s">
        <v>796</v>
      </c>
      <c r="Q443">
        <v>0</v>
      </c>
      <c r="R443">
        <v>0</v>
      </c>
      <c r="S443">
        <v>0</v>
      </c>
      <c r="T443" t="s">
        <v>159</v>
      </c>
      <c r="U443" s="3">
        <v>46294</v>
      </c>
      <c r="V443" s="21">
        <v>46294</v>
      </c>
      <c r="W443" t="s">
        <v>212</v>
      </c>
      <c r="Y443">
        <v>3848602424</v>
      </c>
      <c r="AB443" t="s">
        <v>870</v>
      </c>
      <c r="AC443" s="3"/>
      <c r="AE443" s="2"/>
      <c r="AG443" s="34" t="str">
        <f>IFERROR(VLOOKUP(AB443, 할인점점포등록!E:I, 5, 0), AB443)</f>
        <v>티티사이언스</v>
      </c>
    </row>
    <row r="444" spans="2:33" x14ac:dyDescent="0.3">
      <c r="B444" t="s">
        <v>158</v>
      </c>
      <c r="C444" t="s">
        <v>1301</v>
      </c>
      <c r="D444">
        <v>68</v>
      </c>
      <c r="E444" t="s">
        <v>1302</v>
      </c>
      <c r="F444" s="20" t="s">
        <v>161</v>
      </c>
      <c r="H444" t="s">
        <v>828</v>
      </c>
      <c r="I444" s="2">
        <v>231256</v>
      </c>
      <c r="J444" s="2">
        <v>0</v>
      </c>
      <c r="L444">
        <v>0</v>
      </c>
      <c r="M444">
        <v>0</v>
      </c>
      <c r="N444">
        <v>0</v>
      </c>
      <c r="O444" t="s">
        <v>796</v>
      </c>
      <c r="Q444">
        <v>0</v>
      </c>
      <c r="R444">
        <v>0</v>
      </c>
      <c r="S444">
        <v>0</v>
      </c>
      <c r="T444" t="s">
        <v>159</v>
      </c>
      <c r="U444" s="3">
        <v>46294</v>
      </c>
      <c r="V444" s="21">
        <v>46294</v>
      </c>
      <c r="Y444">
        <v>3848602424</v>
      </c>
      <c r="AB444" t="s">
        <v>870</v>
      </c>
      <c r="AC444" s="3">
        <v>46294</v>
      </c>
      <c r="AD444" t="s">
        <v>788</v>
      </c>
      <c r="AE444" s="2">
        <v>2312565</v>
      </c>
      <c r="AG444" s="34" t="str">
        <f>IFERROR(VLOOKUP(AB444, 할인점점포등록!E:I, 5, 0), AB444)</f>
        <v>티티사이언스</v>
      </c>
    </row>
    <row r="445" spans="2:33" x14ac:dyDescent="0.3">
      <c r="B445" t="s">
        <v>158</v>
      </c>
      <c r="C445" t="s">
        <v>1301</v>
      </c>
      <c r="D445">
        <v>69</v>
      </c>
      <c r="E445" t="s">
        <v>1302</v>
      </c>
      <c r="F445" s="20" t="s">
        <v>162</v>
      </c>
      <c r="H445" t="s">
        <v>828</v>
      </c>
      <c r="I445" s="2">
        <v>0</v>
      </c>
      <c r="J445" s="2">
        <v>2543821</v>
      </c>
      <c r="L445">
        <v>0</v>
      </c>
      <c r="M445">
        <v>0</v>
      </c>
      <c r="N445">
        <v>0</v>
      </c>
      <c r="O445" t="s">
        <v>796</v>
      </c>
      <c r="Q445">
        <v>0</v>
      </c>
      <c r="R445">
        <v>0</v>
      </c>
      <c r="S445">
        <v>0</v>
      </c>
      <c r="T445" t="s">
        <v>159</v>
      </c>
      <c r="U445" s="3">
        <v>46294</v>
      </c>
      <c r="V445" s="21">
        <v>46294</v>
      </c>
      <c r="Y445">
        <v>3848602424</v>
      </c>
      <c r="AB445" t="s">
        <v>870</v>
      </c>
      <c r="AC445" s="2"/>
      <c r="AE445" s="2"/>
      <c r="AG445" s="34" t="str">
        <f>IFERROR(VLOOKUP(AB445, 할인점점포등록!E:I, 5, 0), AB445)</f>
        <v>티티사이언스</v>
      </c>
    </row>
    <row r="446" spans="2:33" x14ac:dyDescent="0.3">
      <c r="B446" t="s">
        <v>158</v>
      </c>
      <c r="C446" t="s">
        <v>1301</v>
      </c>
      <c r="D446">
        <v>70</v>
      </c>
      <c r="E446" t="s">
        <v>1302</v>
      </c>
      <c r="F446" s="20" t="s">
        <v>210</v>
      </c>
      <c r="G446" t="s">
        <v>160</v>
      </c>
      <c r="H446" t="s">
        <v>828</v>
      </c>
      <c r="I446" s="2">
        <v>12306</v>
      </c>
      <c r="J446" s="2">
        <v>0</v>
      </c>
      <c r="L446">
        <v>0</v>
      </c>
      <c r="M446">
        <v>0</v>
      </c>
      <c r="N446">
        <v>0</v>
      </c>
      <c r="O446" t="s">
        <v>796</v>
      </c>
      <c r="Q446">
        <v>0</v>
      </c>
      <c r="R446">
        <v>0</v>
      </c>
      <c r="S446">
        <v>0</v>
      </c>
      <c r="T446" t="s">
        <v>159</v>
      </c>
      <c r="U446" s="3">
        <v>46294</v>
      </c>
      <c r="V446" s="21">
        <v>46294</v>
      </c>
      <c r="W446" t="s">
        <v>212</v>
      </c>
      <c r="Y446">
        <v>1560900820</v>
      </c>
      <c r="AB446" t="s">
        <v>899</v>
      </c>
      <c r="AC446" s="3"/>
      <c r="AE446" s="2"/>
      <c r="AG446" s="34" t="str">
        <f>IFERROR(VLOOKUP(AB446, 할인점점포등록!E:I, 5, 0), AB446)</f>
        <v>디에이치코리아</v>
      </c>
    </row>
    <row r="447" spans="2:33" x14ac:dyDescent="0.3">
      <c r="B447" t="s">
        <v>158</v>
      </c>
      <c r="C447" t="s">
        <v>1301</v>
      </c>
      <c r="D447">
        <v>71</v>
      </c>
      <c r="E447" t="s">
        <v>1302</v>
      </c>
      <c r="F447" s="20" t="s">
        <v>161</v>
      </c>
      <c r="H447" t="s">
        <v>828</v>
      </c>
      <c r="I447" s="2">
        <v>1231</v>
      </c>
      <c r="J447" s="2">
        <v>0</v>
      </c>
      <c r="L447">
        <v>0</v>
      </c>
      <c r="M447">
        <v>0</v>
      </c>
      <c r="N447">
        <v>0</v>
      </c>
      <c r="O447" t="s">
        <v>796</v>
      </c>
      <c r="Q447">
        <v>0</v>
      </c>
      <c r="R447">
        <v>0</v>
      </c>
      <c r="S447">
        <v>0</v>
      </c>
      <c r="T447" t="s">
        <v>159</v>
      </c>
      <c r="U447" s="3">
        <v>46294</v>
      </c>
      <c r="V447" s="21">
        <v>46294</v>
      </c>
      <c r="Y447">
        <v>1560900820</v>
      </c>
      <c r="AB447" t="s">
        <v>899</v>
      </c>
      <c r="AC447" s="3">
        <v>46294</v>
      </c>
      <c r="AD447" t="s">
        <v>788</v>
      </c>
      <c r="AE447" s="2">
        <v>12306</v>
      </c>
      <c r="AG447" s="34" t="str">
        <f>IFERROR(VLOOKUP(AB447, 할인점점포등록!E:I, 5, 0), AB447)</f>
        <v>디에이치코리아</v>
      </c>
    </row>
    <row r="448" spans="2:33" x14ac:dyDescent="0.3">
      <c r="B448" t="s">
        <v>158</v>
      </c>
      <c r="C448" t="s">
        <v>1301</v>
      </c>
      <c r="D448">
        <v>72</v>
      </c>
      <c r="E448" t="s">
        <v>1302</v>
      </c>
      <c r="F448" s="20" t="s">
        <v>162</v>
      </c>
      <c r="H448" t="s">
        <v>828</v>
      </c>
      <c r="I448" s="2">
        <v>0</v>
      </c>
      <c r="J448" s="2">
        <v>13537</v>
      </c>
      <c r="L448">
        <v>0</v>
      </c>
      <c r="M448">
        <v>0</v>
      </c>
      <c r="N448">
        <v>0</v>
      </c>
      <c r="O448" t="s">
        <v>796</v>
      </c>
      <c r="Q448">
        <v>0</v>
      </c>
      <c r="R448">
        <v>0</v>
      </c>
      <c r="S448">
        <v>0</v>
      </c>
      <c r="T448" t="s">
        <v>159</v>
      </c>
      <c r="U448" s="3">
        <v>46294</v>
      </c>
      <c r="V448" s="21">
        <v>46294</v>
      </c>
      <c r="Y448">
        <v>1560900820</v>
      </c>
      <c r="AB448" t="s">
        <v>899</v>
      </c>
      <c r="AC448" s="3"/>
      <c r="AE448" s="2"/>
      <c r="AG448" s="34" t="str">
        <f>IFERROR(VLOOKUP(AB448, 할인점점포등록!E:I, 5, 0), AB448)</f>
        <v>디에이치코리아</v>
      </c>
    </row>
    <row r="449" spans="2:33" x14ac:dyDescent="0.3">
      <c r="B449" t="s">
        <v>158</v>
      </c>
      <c r="C449" t="s">
        <v>1301</v>
      </c>
      <c r="D449">
        <v>73</v>
      </c>
      <c r="E449" t="s">
        <v>1302</v>
      </c>
      <c r="F449" s="20" t="s">
        <v>210</v>
      </c>
      <c r="G449" t="s">
        <v>160</v>
      </c>
      <c r="H449" t="s">
        <v>828</v>
      </c>
      <c r="I449" s="2">
        <v>22814701</v>
      </c>
      <c r="J449" s="2">
        <v>0</v>
      </c>
      <c r="L449">
        <v>0</v>
      </c>
      <c r="M449">
        <v>0</v>
      </c>
      <c r="N449">
        <v>0</v>
      </c>
      <c r="O449" t="s">
        <v>796</v>
      </c>
      <c r="Q449">
        <v>0</v>
      </c>
      <c r="R449">
        <v>0</v>
      </c>
      <c r="S449">
        <v>0</v>
      </c>
      <c r="T449" t="s">
        <v>159</v>
      </c>
      <c r="U449" s="3">
        <v>46294</v>
      </c>
      <c r="V449" s="21">
        <v>46294</v>
      </c>
      <c r="W449" t="s">
        <v>212</v>
      </c>
      <c r="Y449">
        <v>5118801303</v>
      </c>
      <c r="AB449" t="s">
        <v>834</v>
      </c>
      <c r="AC449" s="2"/>
      <c r="AE449" s="2"/>
      <c r="AG449" s="34" t="str">
        <f>IFERROR(VLOOKUP(AB449, 할인점점포등록!E:I, 5, 0), AB449)</f>
        <v>에스비오</v>
      </c>
    </row>
    <row r="450" spans="2:33" x14ac:dyDescent="0.3">
      <c r="B450" t="s">
        <v>158</v>
      </c>
      <c r="C450" t="s">
        <v>1301</v>
      </c>
      <c r="D450">
        <v>74</v>
      </c>
      <c r="E450" t="s">
        <v>1302</v>
      </c>
      <c r="F450" s="20" t="s">
        <v>161</v>
      </c>
      <c r="H450" t="s">
        <v>828</v>
      </c>
      <c r="I450" s="2">
        <v>2281470</v>
      </c>
      <c r="J450" s="2">
        <v>0</v>
      </c>
      <c r="L450">
        <v>0</v>
      </c>
      <c r="M450">
        <v>0</v>
      </c>
      <c r="N450">
        <v>0</v>
      </c>
      <c r="O450" t="s">
        <v>796</v>
      </c>
      <c r="Q450">
        <v>0</v>
      </c>
      <c r="R450">
        <v>0</v>
      </c>
      <c r="S450">
        <v>0</v>
      </c>
      <c r="T450" t="s">
        <v>159</v>
      </c>
      <c r="U450" s="3">
        <v>46294</v>
      </c>
      <c r="V450" s="21">
        <v>46294</v>
      </c>
      <c r="Y450">
        <v>5118801303</v>
      </c>
      <c r="AB450" t="s">
        <v>834</v>
      </c>
      <c r="AC450" s="3">
        <v>46294</v>
      </c>
      <c r="AD450" t="s">
        <v>788</v>
      </c>
      <c r="AE450" s="2">
        <v>22814701</v>
      </c>
      <c r="AG450" s="34" t="str">
        <f>IFERROR(VLOOKUP(AB450, 할인점점포등록!E:I, 5, 0), AB450)</f>
        <v>에스비오</v>
      </c>
    </row>
    <row r="451" spans="2:33" x14ac:dyDescent="0.3">
      <c r="B451" t="s">
        <v>158</v>
      </c>
      <c r="C451" t="s">
        <v>1301</v>
      </c>
      <c r="D451">
        <v>75</v>
      </c>
      <c r="E451" t="s">
        <v>1302</v>
      </c>
      <c r="F451" s="20" t="s">
        <v>162</v>
      </c>
      <c r="H451" t="s">
        <v>828</v>
      </c>
      <c r="I451" s="2">
        <v>0</v>
      </c>
      <c r="J451" s="2">
        <v>25096171</v>
      </c>
      <c r="L451">
        <v>0</v>
      </c>
      <c r="M451">
        <v>0</v>
      </c>
      <c r="N451">
        <v>0</v>
      </c>
      <c r="O451" t="s">
        <v>796</v>
      </c>
      <c r="Q451">
        <v>0</v>
      </c>
      <c r="R451">
        <v>0</v>
      </c>
      <c r="S451">
        <v>0</v>
      </c>
      <c r="T451" t="s">
        <v>159</v>
      </c>
      <c r="U451" s="3">
        <v>46294</v>
      </c>
      <c r="V451" s="21">
        <v>46294</v>
      </c>
      <c r="Y451">
        <v>5118801303</v>
      </c>
      <c r="AB451" t="s">
        <v>834</v>
      </c>
      <c r="AC451" s="3"/>
      <c r="AE451" s="2"/>
      <c r="AG451" s="34" t="str">
        <f>IFERROR(VLOOKUP(AB451, 할인점점포등록!E:I, 5, 0), AB451)</f>
        <v>에스비오</v>
      </c>
    </row>
    <row r="452" spans="2:33" x14ac:dyDescent="0.3">
      <c r="B452" t="s">
        <v>158</v>
      </c>
      <c r="C452" t="s">
        <v>1301</v>
      </c>
      <c r="D452">
        <v>76</v>
      </c>
      <c r="E452" t="s">
        <v>1302</v>
      </c>
      <c r="F452" s="20" t="s">
        <v>210</v>
      </c>
      <c r="G452" t="s">
        <v>160</v>
      </c>
      <c r="H452" t="s">
        <v>828</v>
      </c>
      <c r="I452" s="2">
        <v>62948750</v>
      </c>
      <c r="J452" s="2">
        <v>0</v>
      </c>
      <c r="L452">
        <v>0</v>
      </c>
      <c r="M452">
        <v>0</v>
      </c>
      <c r="N452">
        <v>0</v>
      </c>
      <c r="O452" t="s">
        <v>796</v>
      </c>
      <c r="Q452">
        <v>0</v>
      </c>
      <c r="R452">
        <v>0</v>
      </c>
      <c r="S452">
        <v>0</v>
      </c>
      <c r="T452" t="s">
        <v>159</v>
      </c>
      <c r="U452" s="3">
        <v>46294</v>
      </c>
      <c r="V452" s="21">
        <v>46294</v>
      </c>
      <c r="W452" t="s">
        <v>212</v>
      </c>
      <c r="Y452">
        <v>4748600296</v>
      </c>
      <c r="AB452" t="s">
        <v>884</v>
      </c>
      <c r="AC452" s="3"/>
      <c r="AE452" s="2"/>
      <c r="AG452" s="34" t="str">
        <f>IFERROR(VLOOKUP(AB452, 할인점점포등록!E:I, 5, 0), AB452)</f>
        <v>라온팜(경기)</v>
      </c>
    </row>
    <row r="453" spans="2:33" x14ac:dyDescent="0.3">
      <c r="B453" t="s">
        <v>158</v>
      </c>
      <c r="C453" t="s">
        <v>1301</v>
      </c>
      <c r="D453">
        <v>77</v>
      </c>
      <c r="E453" t="s">
        <v>1302</v>
      </c>
      <c r="F453" s="20" t="s">
        <v>161</v>
      </c>
      <c r="H453" t="s">
        <v>828</v>
      </c>
      <c r="I453" s="2">
        <v>6294875</v>
      </c>
      <c r="J453" s="2">
        <v>0</v>
      </c>
      <c r="L453">
        <v>0</v>
      </c>
      <c r="M453">
        <v>0</v>
      </c>
      <c r="N453">
        <v>0</v>
      </c>
      <c r="O453" t="s">
        <v>796</v>
      </c>
      <c r="Q453">
        <v>0</v>
      </c>
      <c r="R453">
        <v>0</v>
      </c>
      <c r="S453">
        <v>0</v>
      </c>
      <c r="T453" t="s">
        <v>159</v>
      </c>
      <c r="U453" s="3">
        <v>46294</v>
      </c>
      <c r="V453" s="21">
        <v>46294</v>
      </c>
      <c r="Y453">
        <v>4748600296</v>
      </c>
      <c r="AB453" t="s">
        <v>884</v>
      </c>
      <c r="AC453" s="3">
        <v>46294</v>
      </c>
      <c r="AD453" t="s">
        <v>788</v>
      </c>
      <c r="AE453" s="2">
        <v>62948750</v>
      </c>
      <c r="AG453" s="34" t="str">
        <f>IFERROR(VLOOKUP(AB453, 할인점점포등록!E:I, 5, 0), AB453)</f>
        <v>라온팜(경기)</v>
      </c>
    </row>
    <row r="454" spans="2:33" x14ac:dyDescent="0.3">
      <c r="B454" t="s">
        <v>158</v>
      </c>
      <c r="C454" t="s">
        <v>1301</v>
      </c>
      <c r="D454">
        <v>78</v>
      </c>
      <c r="E454" t="s">
        <v>1302</v>
      </c>
      <c r="F454" s="20" t="s">
        <v>162</v>
      </c>
      <c r="H454" t="s">
        <v>828</v>
      </c>
      <c r="I454" s="2">
        <v>0</v>
      </c>
      <c r="J454" s="2">
        <v>69243625</v>
      </c>
      <c r="L454">
        <v>0</v>
      </c>
      <c r="M454">
        <v>0</v>
      </c>
      <c r="N454">
        <v>0</v>
      </c>
      <c r="O454" t="s">
        <v>796</v>
      </c>
      <c r="Q454">
        <v>0</v>
      </c>
      <c r="R454">
        <v>0</v>
      </c>
      <c r="S454">
        <v>0</v>
      </c>
      <c r="T454" t="s">
        <v>159</v>
      </c>
      <c r="U454" s="3">
        <v>46294</v>
      </c>
      <c r="V454" s="21">
        <v>46294</v>
      </c>
      <c r="Y454">
        <v>4748600296</v>
      </c>
      <c r="AB454" t="s">
        <v>884</v>
      </c>
      <c r="AC454" s="3"/>
      <c r="AE454" s="2"/>
      <c r="AG454" s="34" t="str">
        <f>IFERROR(VLOOKUP(AB454, 할인점점포등록!E:I, 5, 0), AB454)</f>
        <v>라온팜(경기)</v>
      </c>
    </row>
    <row r="455" spans="2:33" x14ac:dyDescent="0.3">
      <c r="B455" t="s">
        <v>158</v>
      </c>
      <c r="C455" t="s">
        <v>1301</v>
      </c>
      <c r="D455">
        <v>79</v>
      </c>
      <c r="E455" t="s">
        <v>1302</v>
      </c>
      <c r="F455" s="20" t="s">
        <v>210</v>
      </c>
      <c r="G455" t="s">
        <v>160</v>
      </c>
      <c r="H455" t="s">
        <v>828</v>
      </c>
      <c r="I455" s="2">
        <v>419064</v>
      </c>
      <c r="J455" s="2">
        <v>0</v>
      </c>
      <c r="L455">
        <v>0</v>
      </c>
      <c r="M455">
        <v>0</v>
      </c>
      <c r="N455">
        <v>0</v>
      </c>
      <c r="O455" t="s">
        <v>796</v>
      </c>
      <c r="Q455">
        <v>0</v>
      </c>
      <c r="R455">
        <v>0</v>
      </c>
      <c r="S455">
        <v>0</v>
      </c>
      <c r="T455" t="s">
        <v>159</v>
      </c>
      <c r="U455" s="3">
        <v>46294</v>
      </c>
      <c r="V455" s="21">
        <v>46294</v>
      </c>
      <c r="W455" t="s">
        <v>212</v>
      </c>
      <c r="Y455">
        <v>5648802285</v>
      </c>
      <c r="AB455" t="s">
        <v>869</v>
      </c>
      <c r="AC455" s="3"/>
      <c r="AE455" s="2"/>
      <c r="AG455" s="34" t="str">
        <f>IFERROR(VLOOKUP(AB455, 할인점점포등록!E:I, 5, 0), AB455)</f>
        <v>커렌시아</v>
      </c>
    </row>
    <row r="456" spans="2:33" x14ac:dyDescent="0.3">
      <c r="B456" t="s">
        <v>158</v>
      </c>
      <c r="C456" t="s">
        <v>1301</v>
      </c>
      <c r="D456">
        <v>80</v>
      </c>
      <c r="E456" t="s">
        <v>1302</v>
      </c>
      <c r="F456" s="20" t="s">
        <v>161</v>
      </c>
      <c r="H456" t="s">
        <v>828</v>
      </c>
      <c r="I456" s="2">
        <v>41906</v>
      </c>
      <c r="J456" s="2">
        <v>0</v>
      </c>
      <c r="L456">
        <v>0</v>
      </c>
      <c r="M456">
        <v>0</v>
      </c>
      <c r="N456">
        <v>0</v>
      </c>
      <c r="O456" t="s">
        <v>796</v>
      </c>
      <c r="Q456">
        <v>0</v>
      </c>
      <c r="R456">
        <v>0</v>
      </c>
      <c r="S456">
        <v>0</v>
      </c>
      <c r="T456" t="s">
        <v>159</v>
      </c>
      <c r="U456" s="3">
        <v>46294</v>
      </c>
      <c r="V456" s="21">
        <v>46294</v>
      </c>
      <c r="Y456">
        <v>5648802285</v>
      </c>
      <c r="AB456" t="s">
        <v>869</v>
      </c>
      <c r="AC456" s="3">
        <v>46294</v>
      </c>
      <c r="AD456" t="s">
        <v>788</v>
      </c>
      <c r="AE456" s="2">
        <v>419064</v>
      </c>
      <c r="AG456" s="34" t="str">
        <f>IFERROR(VLOOKUP(AB456, 할인점점포등록!E:I, 5, 0), AB456)</f>
        <v>커렌시아</v>
      </c>
    </row>
    <row r="457" spans="2:33" x14ac:dyDescent="0.3">
      <c r="B457" t="s">
        <v>158</v>
      </c>
      <c r="C457" t="s">
        <v>1301</v>
      </c>
      <c r="D457">
        <v>81</v>
      </c>
      <c r="E457" t="s">
        <v>1302</v>
      </c>
      <c r="F457" s="20" t="s">
        <v>162</v>
      </c>
      <c r="H457" t="s">
        <v>828</v>
      </c>
      <c r="I457" s="2">
        <v>0</v>
      </c>
      <c r="J457" s="2">
        <v>460970</v>
      </c>
      <c r="L457">
        <v>0</v>
      </c>
      <c r="M457">
        <v>0</v>
      </c>
      <c r="N457">
        <v>0</v>
      </c>
      <c r="O457" t="s">
        <v>796</v>
      </c>
      <c r="Q457">
        <v>0</v>
      </c>
      <c r="R457">
        <v>0</v>
      </c>
      <c r="S457">
        <v>0</v>
      </c>
      <c r="T457" t="s">
        <v>159</v>
      </c>
      <c r="U457" s="3">
        <v>46294</v>
      </c>
      <c r="V457" s="21">
        <v>46294</v>
      </c>
      <c r="Y457">
        <v>5648802285</v>
      </c>
      <c r="AB457" t="s">
        <v>869</v>
      </c>
      <c r="AC457" s="3"/>
      <c r="AE457" s="2"/>
      <c r="AG457" s="34" t="str">
        <f>IFERROR(VLOOKUP(AB457, 할인점점포등록!E:I, 5, 0), AB457)</f>
        <v>커렌시아</v>
      </c>
    </row>
    <row r="458" spans="2:33" x14ac:dyDescent="0.3">
      <c r="B458" t="s">
        <v>158</v>
      </c>
      <c r="C458" t="s">
        <v>1301</v>
      </c>
      <c r="D458">
        <v>82</v>
      </c>
      <c r="E458" t="s">
        <v>1302</v>
      </c>
      <c r="F458" s="20" t="s">
        <v>210</v>
      </c>
      <c r="G458" t="s">
        <v>160</v>
      </c>
      <c r="H458" t="s">
        <v>828</v>
      </c>
      <c r="I458" s="2">
        <v>185926</v>
      </c>
      <c r="J458" s="2">
        <v>0</v>
      </c>
      <c r="L458">
        <v>0</v>
      </c>
      <c r="M458">
        <v>0</v>
      </c>
      <c r="N458">
        <v>0</v>
      </c>
      <c r="O458" t="s">
        <v>796</v>
      </c>
      <c r="Q458">
        <v>0</v>
      </c>
      <c r="R458">
        <v>0</v>
      </c>
      <c r="S458">
        <v>0</v>
      </c>
      <c r="T458" t="s">
        <v>159</v>
      </c>
      <c r="U458" s="3">
        <v>46294</v>
      </c>
      <c r="V458" s="21">
        <v>46294</v>
      </c>
      <c r="W458" t="s">
        <v>212</v>
      </c>
      <c r="Y458">
        <v>6608803199</v>
      </c>
      <c r="AB458" t="s">
        <v>831</v>
      </c>
      <c r="AC458" s="3"/>
      <c r="AE458" s="2"/>
      <c r="AG458" s="34" t="str">
        <f>IFERROR(VLOOKUP(AB458, 할인점점포등록!E:I, 5, 0), AB458)</f>
        <v>하이로딩</v>
      </c>
    </row>
    <row r="459" spans="2:33" x14ac:dyDescent="0.3">
      <c r="B459" t="s">
        <v>158</v>
      </c>
      <c r="C459" t="s">
        <v>1301</v>
      </c>
      <c r="D459">
        <v>83</v>
      </c>
      <c r="E459" t="s">
        <v>1302</v>
      </c>
      <c r="F459" s="20" t="s">
        <v>161</v>
      </c>
      <c r="H459" t="s">
        <v>828</v>
      </c>
      <c r="I459" s="2">
        <v>18593</v>
      </c>
      <c r="J459" s="2">
        <v>0</v>
      </c>
      <c r="L459">
        <v>0</v>
      </c>
      <c r="M459">
        <v>0</v>
      </c>
      <c r="N459">
        <v>0</v>
      </c>
      <c r="O459" t="s">
        <v>796</v>
      </c>
      <c r="Q459">
        <v>0</v>
      </c>
      <c r="R459">
        <v>0</v>
      </c>
      <c r="S459">
        <v>0</v>
      </c>
      <c r="T459" t="s">
        <v>159</v>
      </c>
      <c r="U459" s="3">
        <v>46294</v>
      </c>
      <c r="V459" s="21">
        <v>46294</v>
      </c>
      <c r="Y459">
        <v>6608803199</v>
      </c>
      <c r="AB459" t="s">
        <v>831</v>
      </c>
      <c r="AC459" s="3">
        <v>46294</v>
      </c>
      <c r="AD459" t="s">
        <v>788</v>
      </c>
      <c r="AE459" s="2">
        <v>185926</v>
      </c>
      <c r="AG459" s="34" t="str">
        <f>IFERROR(VLOOKUP(AB459, 할인점점포등록!E:I, 5, 0), AB459)</f>
        <v>하이로딩</v>
      </c>
    </row>
    <row r="460" spans="2:33" x14ac:dyDescent="0.3">
      <c r="B460" t="s">
        <v>158</v>
      </c>
      <c r="C460" t="s">
        <v>1301</v>
      </c>
      <c r="D460">
        <v>84</v>
      </c>
      <c r="E460" t="s">
        <v>1302</v>
      </c>
      <c r="F460" s="20" t="s">
        <v>162</v>
      </c>
      <c r="H460" t="s">
        <v>828</v>
      </c>
      <c r="I460" s="2">
        <v>0</v>
      </c>
      <c r="J460" s="2">
        <v>204519</v>
      </c>
      <c r="L460">
        <v>0</v>
      </c>
      <c r="M460">
        <v>0</v>
      </c>
      <c r="N460">
        <v>0</v>
      </c>
      <c r="O460" t="s">
        <v>796</v>
      </c>
      <c r="Q460">
        <v>0</v>
      </c>
      <c r="R460">
        <v>0</v>
      </c>
      <c r="S460">
        <v>0</v>
      </c>
      <c r="T460" t="s">
        <v>159</v>
      </c>
      <c r="U460" s="3">
        <v>46294</v>
      </c>
      <c r="V460" s="21">
        <v>46294</v>
      </c>
      <c r="Y460">
        <v>6608803199</v>
      </c>
      <c r="AB460" t="s">
        <v>831</v>
      </c>
      <c r="AC460" s="3"/>
      <c r="AE460" s="2"/>
      <c r="AG460" s="34" t="str">
        <f>IFERROR(VLOOKUP(AB460, 할인점점포등록!E:I, 5, 0), AB460)</f>
        <v>하이로딩</v>
      </c>
    </row>
    <row r="461" spans="2:33" x14ac:dyDescent="0.3">
      <c r="B461" t="s">
        <v>158</v>
      </c>
      <c r="C461" t="s">
        <v>1301</v>
      </c>
      <c r="D461">
        <v>85</v>
      </c>
      <c r="E461" t="s">
        <v>1302</v>
      </c>
      <c r="F461" s="20" t="s">
        <v>210</v>
      </c>
      <c r="G461" t="s">
        <v>160</v>
      </c>
      <c r="H461" t="s">
        <v>828</v>
      </c>
      <c r="I461" s="2">
        <v>21290651</v>
      </c>
      <c r="J461" s="2">
        <v>0</v>
      </c>
      <c r="L461">
        <v>0</v>
      </c>
      <c r="M461">
        <v>0</v>
      </c>
      <c r="N461">
        <v>0</v>
      </c>
      <c r="O461" t="s">
        <v>796</v>
      </c>
      <c r="Q461">
        <v>0</v>
      </c>
      <c r="R461">
        <v>0</v>
      </c>
      <c r="S461">
        <v>0</v>
      </c>
      <c r="T461" t="s">
        <v>159</v>
      </c>
      <c r="U461" s="3">
        <v>46294</v>
      </c>
      <c r="V461" s="21">
        <v>46294</v>
      </c>
      <c r="W461" t="s">
        <v>212</v>
      </c>
      <c r="Y461">
        <v>2268154067</v>
      </c>
      <c r="AB461" t="s">
        <v>598</v>
      </c>
      <c r="AC461" s="3"/>
      <c r="AE461" s="2"/>
      <c r="AG461" s="34" t="str">
        <f>IFERROR(VLOOKUP(AB461, 할인점점포등록!E:I, 5, 0), AB461)</f>
        <v>라온피에스</v>
      </c>
    </row>
    <row r="462" spans="2:33" x14ac:dyDescent="0.3">
      <c r="B462" t="s">
        <v>158</v>
      </c>
      <c r="C462" t="s">
        <v>1301</v>
      </c>
      <c r="D462">
        <v>86</v>
      </c>
      <c r="E462" t="s">
        <v>1302</v>
      </c>
      <c r="F462" s="20" t="s">
        <v>161</v>
      </c>
      <c r="H462" t="s">
        <v>828</v>
      </c>
      <c r="I462" s="2">
        <v>2129065</v>
      </c>
      <c r="J462" s="2">
        <v>0</v>
      </c>
      <c r="L462">
        <v>0</v>
      </c>
      <c r="M462">
        <v>0</v>
      </c>
      <c r="N462">
        <v>0</v>
      </c>
      <c r="O462" t="s">
        <v>796</v>
      </c>
      <c r="Q462">
        <v>0</v>
      </c>
      <c r="R462">
        <v>0</v>
      </c>
      <c r="S462">
        <v>0</v>
      </c>
      <c r="T462" t="s">
        <v>159</v>
      </c>
      <c r="U462" s="3">
        <v>46294</v>
      </c>
      <c r="V462" s="21">
        <v>46294</v>
      </c>
      <c r="Y462">
        <v>2268154067</v>
      </c>
      <c r="AB462" t="s">
        <v>598</v>
      </c>
      <c r="AC462" s="3">
        <v>46294</v>
      </c>
      <c r="AD462" t="s">
        <v>788</v>
      </c>
      <c r="AE462" s="2">
        <v>21290651</v>
      </c>
      <c r="AG462" s="34" t="str">
        <f>IFERROR(VLOOKUP(AB462, 할인점점포등록!E:I, 5, 0), AB462)</f>
        <v>라온피에스</v>
      </c>
    </row>
    <row r="463" spans="2:33" x14ac:dyDescent="0.3">
      <c r="B463" t="s">
        <v>158</v>
      </c>
      <c r="C463" t="s">
        <v>1301</v>
      </c>
      <c r="D463">
        <v>87</v>
      </c>
      <c r="E463" t="s">
        <v>1302</v>
      </c>
      <c r="F463" s="20" t="s">
        <v>162</v>
      </c>
      <c r="H463" t="s">
        <v>828</v>
      </c>
      <c r="I463" s="2">
        <v>0</v>
      </c>
      <c r="J463" s="2">
        <v>23419716</v>
      </c>
      <c r="L463">
        <v>0</v>
      </c>
      <c r="M463">
        <v>0</v>
      </c>
      <c r="N463">
        <v>0</v>
      </c>
      <c r="O463" t="s">
        <v>796</v>
      </c>
      <c r="Q463">
        <v>0</v>
      </c>
      <c r="R463">
        <v>0</v>
      </c>
      <c r="S463">
        <v>0</v>
      </c>
      <c r="T463" t="s">
        <v>159</v>
      </c>
      <c r="U463" s="3">
        <v>46294</v>
      </c>
      <c r="V463" s="21">
        <v>46294</v>
      </c>
      <c r="Y463">
        <v>2268154067</v>
      </c>
      <c r="AB463" t="s">
        <v>598</v>
      </c>
      <c r="AC463" s="3"/>
      <c r="AE463" s="2"/>
      <c r="AG463" s="34" t="str">
        <f>IFERROR(VLOOKUP(AB463, 할인점점포등록!E:I, 5, 0), AB463)</f>
        <v>라온피에스</v>
      </c>
    </row>
    <row r="464" spans="2:33" x14ac:dyDescent="0.3">
      <c r="B464" t="s">
        <v>158</v>
      </c>
      <c r="C464" t="s">
        <v>1301</v>
      </c>
      <c r="D464">
        <v>88</v>
      </c>
      <c r="E464" t="s">
        <v>1302</v>
      </c>
      <c r="F464" s="20" t="s">
        <v>210</v>
      </c>
      <c r="G464" t="s">
        <v>160</v>
      </c>
      <c r="H464" t="s">
        <v>828</v>
      </c>
      <c r="I464" s="2">
        <v>575502</v>
      </c>
      <c r="J464" s="2">
        <v>0</v>
      </c>
      <c r="L464">
        <v>0</v>
      </c>
      <c r="M464">
        <v>0</v>
      </c>
      <c r="N464">
        <v>0</v>
      </c>
      <c r="O464" t="s">
        <v>796</v>
      </c>
      <c r="Q464">
        <v>0</v>
      </c>
      <c r="R464">
        <v>0</v>
      </c>
      <c r="S464">
        <v>0</v>
      </c>
      <c r="T464" t="s">
        <v>159</v>
      </c>
      <c r="U464" s="3">
        <v>46294</v>
      </c>
      <c r="V464" s="21">
        <v>46294</v>
      </c>
      <c r="W464" t="s">
        <v>212</v>
      </c>
      <c r="Y464">
        <v>2178602804</v>
      </c>
      <c r="AB464" t="s">
        <v>882</v>
      </c>
      <c r="AC464" s="3"/>
      <c r="AE464" s="2"/>
      <c r="AG464" s="34" t="str">
        <f>IFERROR(VLOOKUP(AB464, 할인점점포등록!E:I, 5, 0), AB464)</f>
        <v>리드팜</v>
      </c>
    </row>
    <row r="465" spans="2:33" x14ac:dyDescent="0.3">
      <c r="B465" t="s">
        <v>158</v>
      </c>
      <c r="C465" t="s">
        <v>1301</v>
      </c>
      <c r="D465">
        <v>89</v>
      </c>
      <c r="E465" t="s">
        <v>1302</v>
      </c>
      <c r="F465" s="20" t="s">
        <v>161</v>
      </c>
      <c r="H465" t="s">
        <v>828</v>
      </c>
      <c r="I465" s="2">
        <v>57550</v>
      </c>
      <c r="J465" s="2">
        <v>0</v>
      </c>
      <c r="L465">
        <v>0</v>
      </c>
      <c r="M465">
        <v>0</v>
      </c>
      <c r="N465">
        <v>0</v>
      </c>
      <c r="O465" t="s">
        <v>796</v>
      </c>
      <c r="Q465">
        <v>0</v>
      </c>
      <c r="R465">
        <v>0</v>
      </c>
      <c r="S465">
        <v>0</v>
      </c>
      <c r="T465" t="s">
        <v>159</v>
      </c>
      <c r="U465" s="3">
        <v>46294</v>
      </c>
      <c r="V465" s="21">
        <v>46294</v>
      </c>
      <c r="Y465">
        <v>2178602804</v>
      </c>
      <c r="AB465" t="s">
        <v>882</v>
      </c>
      <c r="AC465" s="3">
        <v>46294</v>
      </c>
      <c r="AD465" t="s">
        <v>788</v>
      </c>
      <c r="AE465" s="2">
        <v>575502</v>
      </c>
      <c r="AG465" s="34" t="str">
        <f>IFERROR(VLOOKUP(AB465, 할인점점포등록!E:I, 5, 0), AB465)</f>
        <v>리드팜</v>
      </c>
    </row>
    <row r="466" spans="2:33" x14ac:dyDescent="0.3">
      <c r="B466" t="s">
        <v>158</v>
      </c>
      <c r="C466" t="s">
        <v>1301</v>
      </c>
      <c r="D466">
        <v>90</v>
      </c>
      <c r="E466" t="s">
        <v>1302</v>
      </c>
      <c r="F466" s="20" t="s">
        <v>162</v>
      </c>
      <c r="H466" t="s">
        <v>828</v>
      </c>
      <c r="I466" s="2">
        <v>0</v>
      </c>
      <c r="J466" s="2">
        <v>633052</v>
      </c>
      <c r="L466">
        <v>0</v>
      </c>
      <c r="M466">
        <v>0</v>
      </c>
      <c r="N466">
        <v>0</v>
      </c>
      <c r="O466" t="s">
        <v>796</v>
      </c>
      <c r="Q466">
        <v>0</v>
      </c>
      <c r="R466">
        <v>0</v>
      </c>
      <c r="S466">
        <v>0</v>
      </c>
      <c r="T466" t="s">
        <v>159</v>
      </c>
      <c r="U466" s="3">
        <v>46294</v>
      </c>
      <c r="V466" s="21">
        <v>46294</v>
      </c>
      <c r="Y466">
        <v>2178602804</v>
      </c>
      <c r="AB466" t="s">
        <v>882</v>
      </c>
      <c r="AC466" s="3"/>
      <c r="AE466" s="2"/>
      <c r="AG466" s="34" t="str">
        <f>IFERROR(VLOOKUP(AB466, 할인점점포등록!E:I, 5, 0), AB466)</f>
        <v>리드팜</v>
      </c>
    </row>
    <row r="467" spans="2:33" x14ac:dyDescent="0.3">
      <c r="B467" t="s">
        <v>158</v>
      </c>
      <c r="C467" t="s">
        <v>1301</v>
      </c>
      <c r="D467">
        <v>91</v>
      </c>
      <c r="E467" t="s">
        <v>1302</v>
      </c>
      <c r="F467" s="20" t="s">
        <v>210</v>
      </c>
      <c r="G467" t="s">
        <v>160</v>
      </c>
      <c r="H467" t="s">
        <v>828</v>
      </c>
      <c r="I467" s="2">
        <v>7775388</v>
      </c>
      <c r="J467" s="2">
        <v>0</v>
      </c>
      <c r="L467">
        <v>0</v>
      </c>
      <c r="M467">
        <v>0</v>
      </c>
      <c r="N467">
        <v>0</v>
      </c>
      <c r="O467" t="s">
        <v>796</v>
      </c>
      <c r="Q467">
        <v>0</v>
      </c>
      <c r="R467">
        <v>0</v>
      </c>
      <c r="S467">
        <v>0</v>
      </c>
      <c r="T467" t="s">
        <v>159</v>
      </c>
      <c r="U467" s="3">
        <v>46294</v>
      </c>
      <c r="V467" s="21">
        <v>46294</v>
      </c>
      <c r="W467" t="s">
        <v>212</v>
      </c>
      <c r="Y467">
        <v>7368801955</v>
      </c>
      <c r="AB467" t="s">
        <v>886</v>
      </c>
      <c r="AC467" s="3"/>
      <c r="AE467" s="2"/>
      <c r="AG467" s="34" t="str">
        <f>IFERROR(VLOOKUP(AB467, 할인점점포등록!E:I, 5, 0), AB467)</f>
        <v>에스디피씨</v>
      </c>
    </row>
    <row r="468" spans="2:33" x14ac:dyDescent="0.3">
      <c r="B468" t="s">
        <v>158</v>
      </c>
      <c r="C468" t="s">
        <v>1301</v>
      </c>
      <c r="D468">
        <v>92</v>
      </c>
      <c r="E468" t="s">
        <v>1302</v>
      </c>
      <c r="F468" s="20" t="s">
        <v>161</v>
      </c>
      <c r="H468" t="s">
        <v>828</v>
      </c>
      <c r="I468" s="2">
        <v>777539</v>
      </c>
      <c r="J468" s="2">
        <v>0</v>
      </c>
      <c r="L468">
        <v>0</v>
      </c>
      <c r="M468">
        <v>0</v>
      </c>
      <c r="N468">
        <v>0</v>
      </c>
      <c r="O468" t="s">
        <v>796</v>
      </c>
      <c r="Q468">
        <v>0</v>
      </c>
      <c r="R468">
        <v>0</v>
      </c>
      <c r="S468">
        <v>0</v>
      </c>
      <c r="T468" t="s">
        <v>159</v>
      </c>
      <c r="U468" s="3">
        <v>46294</v>
      </c>
      <c r="V468" s="21">
        <v>46294</v>
      </c>
      <c r="Y468">
        <v>7368801955</v>
      </c>
      <c r="AB468" t="s">
        <v>886</v>
      </c>
      <c r="AC468" s="3">
        <v>46294</v>
      </c>
      <c r="AD468" t="s">
        <v>788</v>
      </c>
      <c r="AE468" s="2">
        <v>7775388</v>
      </c>
      <c r="AG468" s="34" t="str">
        <f>IFERROR(VLOOKUP(AB468, 할인점점포등록!E:I, 5, 0), AB468)</f>
        <v>에스디피씨</v>
      </c>
    </row>
    <row r="469" spans="2:33" x14ac:dyDescent="0.3">
      <c r="B469" t="s">
        <v>158</v>
      </c>
      <c r="C469" t="s">
        <v>1301</v>
      </c>
      <c r="D469">
        <v>93</v>
      </c>
      <c r="E469" t="s">
        <v>1302</v>
      </c>
      <c r="F469" s="20" t="s">
        <v>162</v>
      </c>
      <c r="H469" t="s">
        <v>828</v>
      </c>
      <c r="I469" s="2">
        <v>0</v>
      </c>
      <c r="J469" s="2">
        <v>8552927</v>
      </c>
      <c r="L469">
        <v>0</v>
      </c>
      <c r="M469">
        <v>0</v>
      </c>
      <c r="N469">
        <v>0</v>
      </c>
      <c r="O469" t="s">
        <v>796</v>
      </c>
      <c r="Q469">
        <v>0</v>
      </c>
      <c r="R469">
        <v>0</v>
      </c>
      <c r="S469">
        <v>0</v>
      </c>
      <c r="T469" t="s">
        <v>159</v>
      </c>
      <c r="U469" s="3">
        <v>46294</v>
      </c>
      <c r="V469" s="21">
        <v>46294</v>
      </c>
      <c r="Y469">
        <v>7368801955</v>
      </c>
      <c r="AB469" t="s">
        <v>886</v>
      </c>
      <c r="AC469" s="3"/>
      <c r="AE469" s="2"/>
      <c r="AG469" s="34" t="str">
        <f>IFERROR(VLOOKUP(AB469, 할인점점포등록!E:I, 5, 0), AB469)</f>
        <v>에스디피씨</v>
      </c>
    </row>
    <row r="470" spans="2:33" x14ac:dyDescent="0.3">
      <c r="B470" t="s">
        <v>158</v>
      </c>
      <c r="C470" t="s">
        <v>1301</v>
      </c>
      <c r="D470">
        <v>94</v>
      </c>
      <c r="E470" t="s">
        <v>1302</v>
      </c>
      <c r="F470" s="20" t="s">
        <v>210</v>
      </c>
      <c r="G470" t="s">
        <v>160</v>
      </c>
      <c r="H470" t="s">
        <v>828</v>
      </c>
      <c r="I470" s="2">
        <v>500320</v>
      </c>
      <c r="J470" s="2">
        <v>0</v>
      </c>
      <c r="L470">
        <v>0</v>
      </c>
      <c r="M470">
        <v>0</v>
      </c>
      <c r="N470">
        <v>0</v>
      </c>
      <c r="O470" t="s">
        <v>796</v>
      </c>
      <c r="Q470">
        <v>0</v>
      </c>
      <c r="R470">
        <v>0</v>
      </c>
      <c r="S470">
        <v>0</v>
      </c>
      <c r="T470" t="s">
        <v>159</v>
      </c>
      <c r="U470" s="3">
        <v>46294</v>
      </c>
      <c r="V470" s="21">
        <v>46294</v>
      </c>
      <c r="W470" t="s">
        <v>212</v>
      </c>
      <c r="Y470">
        <v>6718702096</v>
      </c>
      <c r="AB470" t="s">
        <v>863</v>
      </c>
      <c r="AC470" s="3"/>
      <c r="AE470" s="2"/>
      <c r="AG470" s="34" t="str">
        <f>IFERROR(VLOOKUP(AB470, 할인점점포등록!E:I, 5, 0), AB470)</f>
        <v>메디프리페어</v>
      </c>
    </row>
    <row r="471" spans="2:33" x14ac:dyDescent="0.3">
      <c r="B471" t="s">
        <v>158</v>
      </c>
      <c r="C471" t="s">
        <v>1301</v>
      </c>
      <c r="D471">
        <v>95</v>
      </c>
      <c r="E471" t="s">
        <v>1302</v>
      </c>
      <c r="F471" s="20" t="s">
        <v>161</v>
      </c>
      <c r="H471" t="s">
        <v>828</v>
      </c>
      <c r="I471" s="2">
        <v>50032</v>
      </c>
      <c r="J471" s="2">
        <v>0</v>
      </c>
      <c r="L471">
        <v>0</v>
      </c>
      <c r="M471">
        <v>0</v>
      </c>
      <c r="N471">
        <v>0</v>
      </c>
      <c r="O471" t="s">
        <v>796</v>
      </c>
      <c r="Q471">
        <v>0</v>
      </c>
      <c r="R471">
        <v>0</v>
      </c>
      <c r="S471">
        <v>0</v>
      </c>
      <c r="T471" t="s">
        <v>159</v>
      </c>
      <c r="U471" s="3">
        <v>46294</v>
      </c>
      <c r="V471" s="21">
        <v>46294</v>
      </c>
      <c r="Y471">
        <v>6718702096</v>
      </c>
      <c r="AB471" t="s">
        <v>863</v>
      </c>
      <c r="AC471" s="3">
        <v>46294</v>
      </c>
      <c r="AD471" t="s">
        <v>788</v>
      </c>
      <c r="AE471" s="2">
        <v>500320</v>
      </c>
      <c r="AG471" s="34" t="str">
        <f>IFERROR(VLOOKUP(AB471, 할인점점포등록!E:I, 5, 0), AB471)</f>
        <v>메디프리페어</v>
      </c>
    </row>
    <row r="472" spans="2:33" x14ac:dyDescent="0.3">
      <c r="B472" t="s">
        <v>158</v>
      </c>
      <c r="C472" t="s">
        <v>1301</v>
      </c>
      <c r="D472">
        <v>96</v>
      </c>
      <c r="E472" t="s">
        <v>1302</v>
      </c>
      <c r="F472" s="20" t="s">
        <v>162</v>
      </c>
      <c r="H472" t="s">
        <v>828</v>
      </c>
      <c r="I472" s="2">
        <v>0</v>
      </c>
      <c r="J472" s="2">
        <v>550352</v>
      </c>
      <c r="L472">
        <v>0</v>
      </c>
      <c r="M472">
        <v>0</v>
      </c>
      <c r="N472">
        <v>0</v>
      </c>
      <c r="O472" t="s">
        <v>796</v>
      </c>
      <c r="Q472">
        <v>0</v>
      </c>
      <c r="R472">
        <v>0</v>
      </c>
      <c r="S472">
        <v>0</v>
      </c>
      <c r="T472" t="s">
        <v>159</v>
      </c>
      <c r="U472" s="3">
        <v>46294</v>
      </c>
      <c r="V472" s="21">
        <v>46294</v>
      </c>
      <c r="Y472">
        <v>6718702096</v>
      </c>
      <c r="AB472" t="s">
        <v>863</v>
      </c>
      <c r="AC472" s="3"/>
      <c r="AE472" s="2"/>
      <c r="AG472" s="34" t="str">
        <f>IFERROR(VLOOKUP(AB472, 할인점점포등록!E:I, 5, 0), AB472)</f>
        <v>메디프리페어</v>
      </c>
    </row>
    <row r="473" spans="2:33" x14ac:dyDescent="0.3">
      <c r="B473" t="s">
        <v>158</v>
      </c>
      <c r="C473" t="s">
        <v>1301</v>
      </c>
      <c r="D473">
        <v>97</v>
      </c>
      <c r="E473" t="s">
        <v>1302</v>
      </c>
      <c r="F473" s="20" t="s">
        <v>210</v>
      </c>
      <c r="G473" t="s">
        <v>160</v>
      </c>
      <c r="H473" t="s">
        <v>828</v>
      </c>
      <c r="I473" s="2">
        <v>1712210</v>
      </c>
      <c r="J473" s="2">
        <v>0</v>
      </c>
      <c r="L473">
        <v>0</v>
      </c>
      <c r="M473">
        <v>0</v>
      </c>
      <c r="N473">
        <v>0</v>
      </c>
      <c r="O473" t="s">
        <v>796</v>
      </c>
      <c r="Q473">
        <v>0</v>
      </c>
      <c r="R473">
        <v>0</v>
      </c>
      <c r="S473">
        <v>0</v>
      </c>
      <c r="T473" t="s">
        <v>159</v>
      </c>
      <c r="U473" s="3">
        <v>46294</v>
      </c>
      <c r="V473" s="21">
        <v>46294</v>
      </c>
      <c r="W473" t="s">
        <v>212</v>
      </c>
      <c r="Y473">
        <v>8318802318</v>
      </c>
      <c r="AB473" t="s">
        <v>559</v>
      </c>
      <c r="AC473" s="3"/>
      <c r="AE473" s="2"/>
      <c r="AG473" s="34" t="str">
        <f>IFERROR(VLOOKUP(AB473, 할인점점포등록!E:I, 5, 0), AB473)</f>
        <v>라라팜</v>
      </c>
    </row>
    <row r="474" spans="2:33" x14ac:dyDescent="0.3">
      <c r="B474" t="s">
        <v>158</v>
      </c>
      <c r="C474" t="s">
        <v>1301</v>
      </c>
      <c r="D474">
        <v>98</v>
      </c>
      <c r="E474" t="s">
        <v>1302</v>
      </c>
      <c r="F474" s="20" t="s">
        <v>161</v>
      </c>
      <c r="H474" t="s">
        <v>828</v>
      </c>
      <c r="I474" s="2">
        <v>171221</v>
      </c>
      <c r="J474" s="2">
        <v>0</v>
      </c>
      <c r="L474">
        <v>0</v>
      </c>
      <c r="M474">
        <v>0</v>
      </c>
      <c r="N474">
        <v>0</v>
      </c>
      <c r="O474" t="s">
        <v>796</v>
      </c>
      <c r="Q474">
        <v>0</v>
      </c>
      <c r="R474">
        <v>0</v>
      </c>
      <c r="S474">
        <v>0</v>
      </c>
      <c r="T474" t="s">
        <v>159</v>
      </c>
      <c r="U474" s="3">
        <v>46294</v>
      </c>
      <c r="V474" s="21">
        <v>46294</v>
      </c>
      <c r="Y474">
        <v>8318802318</v>
      </c>
      <c r="AB474" t="s">
        <v>559</v>
      </c>
      <c r="AC474" s="3">
        <v>46294</v>
      </c>
      <c r="AD474" t="s">
        <v>788</v>
      </c>
      <c r="AE474" s="2">
        <v>1712210</v>
      </c>
      <c r="AG474" s="34" t="str">
        <f>IFERROR(VLOOKUP(AB474, 할인점점포등록!E:I, 5, 0), AB474)</f>
        <v>라라팜</v>
      </c>
    </row>
    <row r="475" spans="2:33" x14ac:dyDescent="0.3">
      <c r="B475" t="s">
        <v>158</v>
      </c>
      <c r="C475" t="s">
        <v>1301</v>
      </c>
      <c r="D475">
        <v>99</v>
      </c>
      <c r="E475" t="s">
        <v>1302</v>
      </c>
      <c r="F475" s="20" t="s">
        <v>162</v>
      </c>
      <c r="H475" t="s">
        <v>828</v>
      </c>
      <c r="I475" s="2">
        <v>0</v>
      </c>
      <c r="J475" s="2">
        <v>1883431</v>
      </c>
      <c r="L475">
        <v>0</v>
      </c>
      <c r="M475">
        <v>0</v>
      </c>
      <c r="N475">
        <v>0</v>
      </c>
      <c r="O475" t="s">
        <v>796</v>
      </c>
      <c r="Q475">
        <v>0</v>
      </c>
      <c r="R475">
        <v>0</v>
      </c>
      <c r="S475">
        <v>0</v>
      </c>
      <c r="T475" t="s">
        <v>159</v>
      </c>
      <c r="U475" s="3">
        <v>46294</v>
      </c>
      <c r="V475" s="21">
        <v>46294</v>
      </c>
      <c r="Y475">
        <v>8318802318</v>
      </c>
      <c r="AB475" t="s">
        <v>559</v>
      </c>
      <c r="AC475" s="3"/>
      <c r="AE475" s="2"/>
      <c r="AG475" s="34" t="str">
        <f>IFERROR(VLOOKUP(AB475, 할인점점포등록!E:I, 5, 0), AB475)</f>
        <v>라라팜</v>
      </c>
    </row>
    <row r="476" spans="2:33" x14ac:dyDescent="0.3">
      <c r="B476" t="s">
        <v>158</v>
      </c>
      <c r="C476" t="s">
        <v>1301</v>
      </c>
      <c r="D476">
        <v>100</v>
      </c>
      <c r="E476" t="s">
        <v>1302</v>
      </c>
      <c r="F476" s="20" t="s">
        <v>210</v>
      </c>
      <c r="G476" t="s">
        <v>160</v>
      </c>
      <c r="H476" t="s">
        <v>828</v>
      </c>
      <c r="I476" s="2">
        <v>664873</v>
      </c>
      <c r="J476" s="2">
        <v>0</v>
      </c>
      <c r="L476">
        <v>0</v>
      </c>
      <c r="M476">
        <v>0</v>
      </c>
      <c r="N476">
        <v>0</v>
      </c>
      <c r="O476" t="s">
        <v>796</v>
      </c>
      <c r="Q476">
        <v>0</v>
      </c>
      <c r="R476">
        <v>0</v>
      </c>
      <c r="S476">
        <v>0</v>
      </c>
      <c r="T476" t="s">
        <v>159</v>
      </c>
      <c r="U476" s="3">
        <v>46294</v>
      </c>
      <c r="V476" s="21">
        <v>46294</v>
      </c>
      <c r="W476" t="s">
        <v>212</v>
      </c>
      <c r="Y476">
        <v>4688103463</v>
      </c>
      <c r="AB476" t="s">
        <v>868</v>
      </c>
      <c r="AC476" s="3"/>
      <c r="AE476" s="2"/>
      <c r="AG476" s="34" t="str">
        <f>IFERROR(VLOOKUP(AB476, 할인점점포등록!E:I, 5, 0), AB476)</f>
        <v>알라</v>
      </c>
    </row>
    <row r="477" spans="2:33" x14ac:dyDescent="0.3">
      <c r="B477" t="s">
        <v>158</v>
      </c>
      <c r="C477" t="s">
        <v>1301</v>
      </c>
      <c r="D477">
        <v>101</v>
      </c>
      <c r="E477" t="s">
        <v>1302</v>
      </c>
      <c r="F477" s="20" t="s">
        <v>161</v>
      </c>
      <c r="H477" t="s">
        <v>828</v>
      </c>
      <c r="I477" s="2">
        <v>66487</v>
      </c>
      <c r="J477" s="2">
        <v>0</v>
      </c>
      <c r="L477">
        <v>0</v>
      </c>
      <c r="M477">
        <v>0</v>
      </c>
      <c r="N477">
        <v>0</v>
      </c>
      <c r="O477" t="s">
        <v>796</v>
      </c>
      <c r="Q477">
        <v>0</v>
      </c>
      <c r="R477">
        <v>0</v>
      </c>
      <c r="S477">
        <v>0</v>
      </c>
      <c r="T477" t="s">
        <v>159</v>
      </c>
      <c r="U477" s="3">
        <v>46294</v>
      </c>
      <c r="V477" s="21">
        <v>46294</v>
      </c>
      <c r="Y477">
        <v>4688103463</v>
      </c>
      <c r="AB477" t="s">
        <v>868</v>
      </c>
      <c r="AC477" s="2">
        <v>46294</v>
      </c>
      <c r="AD477" t="s">
        <v>788</v>
      </c>
      <c r="AE477" s="2">
        <v>664873</v>
      </c>
      <c r="AG477" s="34" t="str">
        <f>IFERROR(VLOOKUP(AB477, 할인점점포등록!E:I, 5, 0), AB477)</f>
        <v>알라</v>
      </c>
    </row>
    <row r="478" spans="2:33" x14ac:dyDescent="0.3">
      <c r="B478" t="s">
        <v>158</v>
      </c>
      <c r="C478" t="s">
        <v>1301</v>
      </c>
      <c r="D478">
        <v>102</v>
      </c>
      <c r="E478" t="s">
        <v>1302</v>
      </c>
      <c r="F478" s="20" t="s">
        <v>162</v>
      </c>
      <c r="H478" t="s">
        <v>828</v>
      </c>
      <c r="I478" s="2">
        <v>0</v>
      </c>
      <c r="J478" s="2">
        <v>731360</v>
      </c>
      <c r="L478">
        <v>0</v>
      </c>
      <c r="M478">
        <v>0</v>
      </c>
      <c r="N478">
        <v>0</v>
      </c>
      <c r="O478" t="s">
        <v>796</v>
      </c>
      <c r="Q478">
        <v>0</v>
      </c>
      <c r="R478">
        <v>0</v>
      </c>
      <c r="S478">
        <v>0</v>
      </c>
      <c r="T478" t="s">
        <v>159</v>
      </c>
      <c r="U478" s="3">
        <v>46294</v>
      </c>
      <c r="V478" s="21">
        <v>46294</v>
      </c>
      <c r="Y478">
        <v>4688103463</v>
      </c>
      <c r="AB478" t="s">
        <v>868</v>
      </c>
      <c r="AC478" s="2"/>
      <c r="AE478" s="2"/>
      <c r="AG478" s="34" t="str">
        <f>IFERROR(VLOOKUP(AB478, 할인점점포등록!E:I, 5, 0), AB478)</f>
        <v>알라</v>
      </c>
    </row>
    <row r="479" spans="2:33" x14ac:dyDescent="0.3">
      <c r="B479" t="s">
        <v>158</v>
      </c>
      <c r="C479" t="s">
        <v>1301</v>
      </c>
      <c r="D479">
        <v>103</v>
      </c>
      <c r="E479" t="s">
        <v>1302</v>
      </c>
      <c r="F479" s="20" t="s">
        <v>210</v>
      </c>
      <c r="G479" t="s">
        <v>160</v>
      </c>
      <c r="H479" t="s">
        <v>828</v>
      </c>
      <c r="I479" s="2">
        <v>563921</v>
      </c>
      <c r="J479" s="2">
        <v>0</v>
      </c>
      <c r="L479">
        <v>0</v>
      </c>
      <c r="M479">
        <v>0</v>
      </c>
      <c r="N479">
        <v>0</v>
      </c>
      <c r="O479" t="s">
        <v>796</v>
      </c>
      <c r="Q479">
        <v>0</v>
      </c>
      <c r="R479">
        <v>0</v>
      </c>
      <c r="S479">
        <v>0</v>
      </c>
      <c r="T479" t="s">
        <v>159</v>
      </c>
      <c r="U479" s="3">
        <v>46294</v>
      </c>
      <c r="V479" s="21">
        <v>46294</v>
      </c>
      <c r="W479" t="s">
        <v>212</v>
      </c>
      <c r="Y479">
        <v>8078102539</v>
      </c>
      <c r="AB479" t="s">
        <v>843</v>
      </c>
      <c r="AC479" s="3"/>
      <c r="AE479" s="2"/>
      <c r="AG479" s="34" t="str">
        <f>IFERROR(VLOOKUP(AB479, 할인점점포등록!E:I, 5, 0), AB479)</f>
        <v>바이오엔피</v>
      </c>
    </row>
    <row r="480" spans="2:33" x14ac:dyDescent="0.3">
      <c r="B480" t="s">
        <v>158</v>
      </c>
      <c r="C480" t="s">
        <v>1301</v>
      </c>
      <c r="D480">
        <v>104</v>
      </c>
      <c r="E480" t="s">
        <v>1302</v>
      </c>
      <c r="F480" s="20" t="s">
        <v>161</v>
      </c>
      <c r="H480" t="s">
        <v>828</v>
      </c>
      <c r="I480" s="2">
        <v>56392</v>
      </c>
      <c r="J480" s="2">
        <v>0</v>
      </c>
      <c r="L480">
        <v>0</v>
      </c>
      <c r="M480">
        <v>0</v>
      </c>
      <c r="N480">
        <v>0</v>
      </c>
      <c r="O480" t="s">
        <v>796</v>
      </c>
      <c r="Q480">
        <v>0</v>
      </c>
      <c r="R480">
        <v>0</v>
      </c>
      <c r="S480">
        <v>0</v>
      </c>
      <c r="T480" t="s">
        <v>159</v>
      </c>
      <c r="U480" s="3">
        <v>46294</v>
      </c>
      <c r="V480" s="21">
        <v>46294</v>
      </c>
      <c r="Y480">
        <v>8078102539</v>
      </c>
      <c r="AB480" t="s">
        <v>843</v>
      </c>
      <c r="AC480" s="2">
        <v>46294</v>
      </c>
      <c r="AD480" t="s">
        <v>788</v>
      </c>
      <c r="AE480" s="2">
        <v>563921</v>
      </c>
      <c r="AG480" s="34" t="str">
        <f>IFERROR(VLOOKUP(AB480, 할인점점포등록!E:I, 5, 0), AB480)</f>
        <v>바이오엔피</v>
      </c>
    </row>
    <row r="481" spans="2:33" x14ac:dyDescent="0.3">
      <c r="B481" t="s">
        <v>158</v>
      </c>
      <c r="C481" t="s">
        <v>1301</v>
      </c>
      <c r="D481">
        <v>105</v>
      </c>
      <c r="E481" t="s">
        <v>1302</v>
      </c>
      <c r="F481" s="20" t="s">
        <v>162</v>
      </c>
      <c r="H481" t="s">
        <v>828</v>
      </c>
      <c r="I481" s="2">
        <v>0</v>
      </c>
      <c r="J481" s="2">
        <v>620313</v>
      </c>
      <c r="L481">
        <v>0</v>
      </c>
      <c r="M481">
        <v>0</v>
      </c>
      <c r="N481">
        <v>0</v>
      </c>
      <c r="O481" t="s">
        <v>796</v>
      </c>
      <c r="Q481">
        <v>0</v>
      </c>
      <c r="R481">
        <v>0</v>
      </c>
      <c r="S481">
        <v>0</v>
      </c>
      <c r="T481" t="s">
        <v>159</v>
      </c>
      <c r="U481" s="3">
        <v>46294</v>
      </c>
      <c r="V481" s="21">
        <v>46294</v>
      </c>
      <c r="Y481">
        <v>8078102539</v>
      </c>
      <c r="AB481" t="s">
        <v>843</v>
      </c>
      <c r="AC481" s="2"/>
      <c r="AE481" s="2"/>
      <c r="AG481" s="34" t="str">
        <f>IFERROR(VLOOKUP(AB481, 할인점점포등록!E:I, 5, 0), AB481)</f>
        <v>바이오엔피</v>
      </c>
    </row>
    <row r="482" spans="2:33" x14ac:dyDescent="0.3">
      <c r="B482" t="s">
        <v>158</v>
      </c>
      <c r="C482" t="s">
        <v>1301</v>
      </c>
      <c r="D482">
        <v>106</v>
      </c>
      <c r="E482" t="s">
        <v>1302</v>
      </c>
      <c r="F482" s="20" t="s">
        <v>210</v>
      </c>
      <c r="G482" t="s">
        <v>160</v>
      </c>
      <c r="H482" t="s">
        <v>828</v>
      </c>
      <c r="I482" s="2">
        <v>2621089</v>
      </c>
      <c r="J482" s="2">
        <v>0</v>
      </c>
      <c r="L482">
        <v>0</v>
      </c>
      <c r="M482">
        <v>0</v>
      </c>
      <c r="N482">
        <v>0</v>
      </c>
      <c r="O482" t="s">
        <v>796</v>
      </c>
      <c r="Q482">
        <v>0</v>
      </c>
      <c r="R482">
        <v>0</v>
      </c>
      <c r="S482">
        <v>0</v>
      </c>
      <c r="T482" t="s">
        <v>159</v>
      </c>
      <c r="U482" s="3">
        <v>46294</v>
      </c>
      <c r="V482" s="21">
        <v>46294</v>
      </c>
      <c r="W482" t="s">
        <v>212</v>
      </c>
      <c r="Y482">
        <v>2250542055</v>
      </c>
      <c r="AB482" t="s">
        <v>898</v>
      </c>
      <c r="AC482" s="2"/>
      <c r="AE482" s="2"/>
      <c r="AG482" s="34" t="str">
        <f>IFERROR(VLOOKUP(AB482, 할인점점포등록!E:I, 5, 0), AB482)</f>
        <v>비오케이메디팜</v>
      </c>
    </row>
    <row r="483" spans="2:33" x14ac:dyDescent="0.3">
      <c r="B483" t="s">
        <v>158</v>
      </c>
      <c r="C483" t="s">
        <v>1301</v>
      </c>
      <c r="D483">
        <v>107</v>
      </c>
      <c r="E483" t="s">
        <v>1302</v>
      </c>
      <c r="F483" s="20" t="s">
        <v>161</v>
      </c>
      <c r="H483" t="s">
        <v>828</v>
      </c>
      <c r="I483" s="2">
        <v>262109</v>
      </c>
      <c r="J483" s="2">
        <v>0</v>
      </c>
      <c r="L483">
        <v>0</v>
      </c>
      <c r="M483">
        <v>0</v>
      </c>
      <c r="N483">
        <v>0</v>
      </c>
      <c r="O483" t="s">
        <v>796</v>
      </c>
      <c r="Q483">
        <v>0</v>
      </c>
      <c r="R483">
        <v>0</v>
      </c>
      <c r="S483">
        <v>0</v>
      </c>
      <c r="T483" t="s">
        <v>159</v>
      </c>
      <c r="U483" s="3">
        <v>46294</v>
      </c>
      <c r="V483" s="21">
        <v>46294</v>
      </c>
      <c r="Y483">
        <v>2250542055</v>
      </c>
      <c r="AB483" t="s">
        <v>898</v>
      </c>
      <c r="AC483" s="3">
        <v>46294</v>
      </c>
      <c r="AD483" t="s">
        <v>788</v>
      </c>
      <c r="AE483" s="2">
        <v>2621089</v>
      </c>
      <c r="AG483" s="34" t="str">
        <f>IFERROR(VLOOKUP(AB483, 할인점점포등록!E:I, 5, 0), AB483)</f>
        <v>비오케이메디팜</v>
      </c>
    </row>
    <row r="484" spans="2:33" x14ac:dyDescent="0.3">
      <c r="B484" t="s">
        <v>158</v>
      </c>
      <c r="C484" t="s">
        <v>1301</v>
      </c>
      <c r="D484">
        <v>108</v>
      </c>
      <c r="E484" t="s">
        <v>1302</v>
      </c>
      <c r="F484" s="20" t="s">
        <v>162</v>
      </c>
      <c r="H484" t="s">
        <v>828</v>
      </c>
      <c r="I484" s="2">
        <v>0</v>
      </c>
      <c r="J484" s="2">
        <v>2883198</v>
      </c>
      <c r="L484">
        <v>0</v>
      </c>
      <c r="M484">
        <v>0</v>
      </c>
      <c r="N484">
        <v>0</v>
      </c>
      <c r="O484" t="s">
        <v>796</v>
      </c>
      <c r="Q484">
        <v>0</v>
      </c>
      <c r="R484">
        <v>0</v>
      </c>
      <c r="S484">
        <v>0</v>
      </c>
      <c r="T484" t="s">
        <v>159</v>
      </c>
      <c r="U484" s="3">
        <v>46294</v>
      </c>
      <c r="V484" s="21">
        <v>46294</v>
      </c>
      <c r="Y484">
        <v>2250542055</v>
      </c>
      <c r="AB484" t="s">
        <v>898</v>
      </c>
      <c r="AC484" s="2"/>
      <c r="AE484" s="2"/>
      <c r="AG484" s="34" t="str">
        <f>IFERROR(VLOOKUP(AB484, 할인점점포등록!E:I, 5, 0), AB484)</f>
        <v>비오케이메디팜</v>
      </c>
    </row>
    <row r="485" spans="2:33" x14ac:dyDescent="0.3">
      <c r="B485" t="s">
        <v>158</v>
      </c>
      <c r="C485" t="s">
        <v>1301</v>
      </c>
      <c r="D485">
        <v>109</v>
      </c>
      <c r="E485" t="s">
        <v>1302</v>
      </c>
      <c r="F485" s="20" t="s">
        <v>210</v>
      </c>
      <c r="G485" t="s">
        <v>160</v>
      </c>
      <c r="H485" t="s">
        <v>828</v>
      </c>
      <c r="I485" s="2">
        <v>73909</v>
      </c>
      <c r="J485" s="2">
        <v>0</v>
      </c>
      <c r="L485">
        <v>0</v>
      </c>
      <c r="M485">
        <v>0</v>
      </c>
      <c r="N485">
        <v>0</v>
      </c>
      <c r="O485" t="s">
        <v>796</v>
      </c>
      <c r="Q485">
        <v>0</v>
      </c>
      <c r="R485">
        <v>0</v>
      </c>
      <c r="S485">
        <v>0</v>
      </c>
      <c r="T485" t="s">
        <v>159</v>
      </c>
      <c r="U485" s="3">
        <v>46294</v>
      </c>
      <c r="V485" s="21">
        <v>46294</v>
      </c>
      <c r="W485" t="s">
        <v>212</v>
      </c>
      <c r="Y485">
        <v>2051498921</v>
      </c>
      <c r="AB485" t="s">
        <v>859</v>
      </c>
      <c r="AC485" s="2"/>
      <c r="AE485" s="2"/>
      <c r="AG485" s="34" t="str">
        <f>IFERROR(VLOOKUP(AB485, 할인점점포등록!E:I, 5, 0), AB485)</f>
        <v>영현상사</v>
      </c>
    </row>
    <row r="486" spans="2:33" x14ac:dyDescent="0.3">
      <c r="B486" t="s">
        <v>158</v>
      </c>
      <c r="C486" t="s">
        <v>1301</v>
      </c>
      <c r="D486">
        <v>110</v>
      </c>
      <c r="E486" t="s">
        <v>1302</v>
      </c>
      <c r="F486" s="20" t="s">
        <v>161</v>
      </c>
      <c r="H486" t="s">
        <v>828</v>
      </c>
      <c r="I486" s="2">
        <v>7391</v>
      </c>
      <c r="J486" s="2">
        <v>0</v>
      </c>
      <c r="L486">
        <v>0</v>
      </c>
      <c r="M486">
        <v>0</v>
      </c>
      <c r="N486">
        <v>0</v>
      </c>
      <c r="O486" t="s">
        <v>796</v>
      </c>
      <c r="Q486">
        <v>0</v>
      </c>
      <c r="R486">
        <v>0</v>
      </c>
      <c r="S486">
        <v>0</v>
      </c>
      <c r="T486" t="s">
        <v>159</v>
      </c>
      <c r="U486" s="3">
        <v>46294</v>
      </c>
      <c r="V486" s="21">
        <v>46294</v>
      </c>
      <c r="Y486">
        <v>2051498921</v>
      </c>
      <c r="AB486" t="s">
        <v>859</v>
      </c>
      <c r="AC486" s="3">
        <v>46294</v>
      </c>
      <c r="AD486" t="s">
        <v>788</v>
      </c>
      <c r="AE486" s="2">
        <v>73909</v>
      </c>
      <c r="AG486" s="34" t="str">
        <f>IFERROR(VLOOKUP(AB486, 할인점점포등록!E:I, 5, 0), AB486)</f>
        <v>영현상사</v>
      </c>
    </row>
    <row r="487" spans="2:33" x14ac:dyDescent="0.3">
      <c r="B487" t="s">
        <v>158</v>
      </c>
      <c r="C487" t="s">
        <v>1301</v>
      </c>
      <c r="D487">
        <v>111</v>
      </c>
      <c r="E487" t="s">
        <v>1302</v>
      </c>
      <c r="F487" s="20" t="s">
        <v>162</v>
      </c>
      <c r="H487" t="s">
        <v>828</v>
      </c>
      <c r="I487" s="2">
        <v>0</v>
      </c>
      <c r="J487" s="2">
        <v>81300</v>
      </c>
      <c r="L487">
        <v>0</v>
      </c>
      <c r="M487">
        <v>0</v>
      </c>
      <c r="N487">
        <v>0</v>
      </c>
      <c r="O487" t="s">
        <v>796</v>
      </c>
      <c r="Q487">
        <v>0</v>
      </c>
      <c r="R487">
        <v>0</v>
      </c>
      <c r="S487">
        <v>0</v>
      </c>
      <c r="T487" t="s">
        <v>159</v>
      </c>
      <c r="U487" s="3">
        <v>46294</v>
      </c>
      <c r="V487" s="21">
        <v>46294</v>
      </c>
      <c r="Y487">
        <v>2051498921</v>
      </c>
      <c r="AB487" t="s">
        <v>859</v>
      </c>
      <c r="AC487" s="2"/>
      <c r="AE487" s="2"/>
      <c r="AG487" s="34" t="str">
        <f>IFERROR(VLOOKUP(AB487, 할인점점포등록!E:I, 5, 0), AB487)</f>
        <v>영현상사</v>
      </c>
    </row>
    <row r="488" spans="2:33" x14ac:dyDescent="0.3">
      <c r="B488" t="s">
        <v>158</v>
      </c>
      <c r="C488" t="s">
        <v>1301</v>
      </c>
      <c r="D488">
        <v>112</v>
      </c>
      <c r="E488" t="s">
        <v>1302</v>
      </c>
      <c r="F488" s="20" t="s">
        <v>210</v>
      </c>
      <c r="G488" t="s">
        <v>160</v>
      </c>
      <c r="H488" t="s">
        <v>828</v>
      </c>
      <c r="I488" s="2">
        <v>7051523</v>
      </c>
      <c r="J488" s="2">
        <v>0</v>
      </c>
      <c r="L488">
        <v>0</v>
      </c>
      <c r="M488">
        <v>0</v>
      </c>
      <c r="N488">
        <v>0</v>
      </c>
      <c r="O488" t="s">
        <v>796</v>
      </c>
      <c r="Q488">
        <v>0</v>
      </c>
      <c r="R488">
        <v>0</v>
      </c>
      <c r="S488">
        <v>0</v>
      </c>
      <c r="T488" t="s">
        <v>159</v>
      </c>
      <c r="U488" s="3">
        <v>46294</v>
      </c>
      <c r="V488" s="21">
        <v>46294</v>
      </c>
      <c r="W488" t="s">
        <v>212</v>
      </c>
      <c r="Y488">
        <v>3788803887</v>
      </c>
      <c r="AB488" t="s">
        <v>844</v>
      </c>
      <c r="AC488" s="2"/>
      <c r="AE488" s="2"/>
      <c r="AG488" s="34" t="str">
        <f>IFERROR(VLOOKUP(AB488, 할인점점포등록!E:I, 5, 0), AB488)</f>
        <v>위드파마</v>
      </c>
    </row>
    <row r="489" spans="2:33" x14ac:dyDescent="0.3">
      <c r="B489" t="s">
        <v>158</v>
      </c>
      <c r="C489" t="s">
        <v>1301</v>
      </c>
      <c r="D489">
        <v>113</v>
      </c>
      <c r="E489" t="s">
        <v>1302</v>
      </c>
      <c r="F489" s="20" t="s">
        <v>161</v>
      </c>
      <c r="H489" t="s">
        <v>828</v>
      </c>
      <c r="I489" s="2">
        <v>705152</v>
      </c>
      <c r="J489" s="2">
        <v>0</v>
      </c>
      <c r="L489">
        <v>0</v>
      </c>
      <c r="M489">
        <v>0</v>
      </c>
      <c r="N489">
        <v>0</v>
      </c>
      <c r="O489" t="s">
        <v>796</v>
      </c>
      <c r="Q489">
        <v>0</v>
      </c>
      <c r="R489">
        <v>0</v>
      </c>
      <c r="S489">
        <v>0</v>
      </c>
      <c r="T489" t="s">
        <v>159</v>
      </c>
      <c r="U489" s="3">
        <v>46294</v>
      </c>
      <c r="V489" s="21">
        <v>46294</v>
      </c>
      <c r="Y489">
        <v>3788803887</v>
      </c>
      <c r="AB489" t="s">
        <v>844</v>
      </c>
      <c r="AC489" s="3">
        <v>46294</v>
      </c>
      <c r="AD489" t="s">
        <v>788</v>
      </c>
      <c r="AE489" s="2">
        <v>7051523</v>
      </c>
      <c r="AG489" s="34" t="str">
        <f>IFERROR(VLOOKUP(AB489, 할인점점포등록!E:I, 5, 0), AB489)</f>
        <v>위드파마</v>
      </c>
    </row>
    <row r="490" spans="2:33" x14ac:dyDescent="0.3">
      <c r="B490" t="s">
        <v>158</v>
      </c>
      <c r="C490" t="s">
        <v>1301</v>
      </c>
      <c r="D490">
        <v>114</v>
      </c>
      <c r="E490" t="s">
        <v>1302</v>
      </c>
      <c r="F490" s="20" t="s">
        <v>162</v>
      </c>
      <c r="H490" t="s">
        <v>828</v>
      </c>
      <c r="I490" s="2">
        <v>0</v>
      </c>
      <c r="J490" s="2">
        <v>7756675</v>
      </c>
      <c r="L490">
        <v>0</v>
      </c>
      <c r="M490">
        <v>0</v>
      </c>
      <c r="N490">
        <v>0</v>
      </c>
      <c r="O490" t="s">
        <v>796</v>
      </c>
      <c r="Q490">
        <v>0</v>
      </c>
      <c r="R490">
        <v>0</v>
      </c>
      <c r="S490">
        <v>0</v>
      </c>
      <c r="T490" t="s">
        <v>159</v>
      </c>
      <c r="U490" s="3">
        <v>46294</v>
      </c>
      <c r="V490" s="21">
        <v>46294</v>
      </c>
      <c r="Y490">
        <v>3788803887</v>
      </c>
      <c r="AB490" t="s">
        <v>844</v>
      </c>
      <c r="AC490" s="3"/>
      <c r="AE490" s="2"/>
      <c r="AG490" s="34" t="str">
        <f>IFERROR(VLOOKUP(AB490, 할인점점포등록!E:I, 5, 0), AB490)</f>
        <v>위드파마</v>
      </c>
    </row>
    <row r="491" spans="2:33" x14ac:dyDescent="0.3">
      <c r="B491" t="s">
        <v>158</v>
      </c>
      <c r="C491" t="s">
        <v>1301</v>
      </c>
      <c r="D491">
        <v>115</v>
      </c>
      <c r="E491" t="s">
        <v>1302</v>
      </c>
      <c r="F491" s="20" t="s">
        <v>210</v>
      </c>
      <c r="G491" t="s">
        <v>160</v>
      </c>
      <c r="H491" t="s">
        <v>828</v>
      </c>
      <c r="I491" s="2">
        <v>10984844</v>
      </c>
      <c r="J491" s="2">
        <v>0</v>
      </c>
      <c r="L491">
        <v>0</v>
      </c>
      <c r="M491">
        <v>0</v>
      </c>
      <c r="N491">
        <v>0</v>
      </c>
      <c r="O491" t="s">
        <v>796</v>
      </c>
      <c r="Q491">
        <v>0</v>
      </c>
      <c r="R491">
        <v>0</v>
      </c>
      <c r="S491">
        <v>0</v>
      </c>
      <c r="T491" t="s">
        <v>159</v>
      </c>
      <c r="U491" s="3">
        <v>46294</v>
      </c>
      <c r="V491" s="21">
        <v>46294</v>
      </c>
      <c r="W491" t="s">
        <v>212</v>
      </c>
      <c r="Y491">
        <v>5208703313</v>
      </c>
      <c r="AB491" t="s">
        <v>838</v>
      </c>
      <c r="AC491" s="2"/>
      <c r="AE491" s="2"/>
      <c r="AG491" s="34" t="str">
        <f>IFERROR(VLOOKUP(AB491, 할인점점포등록!E:I, 5, 0), AB491)</f>
        <v>스카이컴퍼니</v>
      </c>
    </row>
    <row r="492" spans="2:33" x14ac:dyDescent="0.3">
      <c r="B492" t="s">
        <v>158</v>
      </c>
      <c r="C492" t="s">
        <v>1301</v>
      </c>
      <c r="D492">
        <v>116</v>
      </c>
      <c r="E492" t="s">
        <v>1302</v>
      </c>
      <c r="F492" s="20" t="s">
        <v>161</v>
      </c>
      <c r="H492" t="s">
        <v>828</v>
      </c>
      <c r="I492" s="2">
        <v>1098484</v>
      </c>
      <c r="J492" s="2">
        <v>0</v>
      </c>
      <c r="L492">
        <v>0</v>
      </c>
      <c r="M492">
        <v>0</v>
      </c>
      <c r="N492">
        <v>0</v>
      </c>
      <c r="O492" t="s">
        <v>796</v>
      </c>
      <c r="Q492">
        <v>0</v>
      </c>
      <c r="R492">
        <v>0</v>
      </c>
      <c r="S492">
        <v>0</v>
      </c>
      <c r="T492" t="s">
        <v>159</v>
      </c>
      <c r="U492" s="3">
        <v>46294</v>
      </c>
      <c r="V492" s="21">
        <v>46294</v>
      </c>
      <c r="Y492">
        <v>5208703313</v>
      </c>
      <c r="AB492" t="s">
        <v>838</v>
      </c>
      <c r="AC492" s="3">
        <v>46294</v>
      </c>
      <c r="AD492" t="s">
        <v>788</v>
      </c>
      <c r="AE492" s="2">
        <v>10984844</v>
      </c>
      <c r="AG492" s="34" t="str">
        <f>IFERROR(VLOOKUP(AB492, 할인점점포등록!E:I, 5, 0), AB492)</f>
        <v>스카이컴퍼니</v>
      </c>
    </row>
    <row r="493" spans="2:33" x14ac:dyDescent="0.3">
      <c r="B493" t="s">
        <v>158</v>
      </c>
      <c r="C493" t="s">
        <v>1301</v>
      </c>
      <c r="D493">
        <v>117</v>
      </c>
      <c r="E493" t="s">
        <v>1302</v>
      </c>
      <c r="F493" s="20" t="s">
        <v>162</v>
      </c>
      <c r="H493" t="s">
        <v>828</v>
      </c>
      <c r="I493" s="2">
        <v>0</v>
      </c>
      <c r="J493" s="2">
        <v>12083328</v>
      </c>
      <c r="L493">
        <v>0</v>
      </c>
      <c r="M493">
        <v>0</v>
      </c>
      <c r="N493">
        <v>0</v>
      </c>
      <c r="O493" t="s">
        <v>796</v>
      </c>
      <c r="Q493">
        <v>0</v>
      </c>
      <c r="R493">
        <v>0</v>
      </c>
      <c r="S493">
        <v>0</v>
      </c>
      <c r="T493" t="s">
        <v>159</v>
      </c>
      <c r="U493" s="3">
        <v>46294</v>
      </c>
      <c r="V493" s="21">
        <v>46294</v>
      </c>
      <c r="Y493">
        <v>5208703313</v>
      </c>
      <c r="AB493" t="s">
        <v>838</v>
      </c>
      <c r="AC493" s="3"/>
      <c r="AE493" s="2"/>
      <c r="AG493" s="34" t="str">
        <f>IFERROR(VLOOKUP(AB493, 할인점점포등록!E:I, 5, 0), AB493)</f>
        <v>스카이컴퍼니</v>
      </c>
    </row>
    <row r="494" spans="2:33" x14ac:dyDescent="0.3">
      <c r="B494" t="s">
        <v>158</v>
      </c>
      <c r="C494" t="s">
        <v>1301</v>
      </c>
      <c r="D494">
        <v>118</v>
      </c>
      <c r="E494" t="s">
        <v>1302</v>
      </c>
      <c r="F494" s="20" t="s">
        <v>210</v>
      </c>
      <c r="G494" t="s">
        <v>160</v>
      </c>
      <c r="H494" t="s">
        <v>828</v>
      </c>
      <c r="I494" s="2">
        <v>127902035</v>
      </c>
      <c r="J494" s="2">
        <v>0</v>
      </c>
      <c r="L494">
        <v>0</v>
      </c>
      <c r="M494">
        <v>0</v>
      </c>
      <c r="N494">
        <v>0</v>
      </c>
      <c r="O494" t="s">
        <v>796</v>
      </c>
      <c r="Q494">
        <v>0</v>
      </c>
      <c r="R494">
        <v>0</v>
      </c>
      <c r="S494">
        <v>0</v>
      </c>
      <c r="T494" t="s">
        <v>159</v>
      </c>
      <c r="U494" s="3">
        <v>46294</v>
      </c>
      <c r="V494" s="21">
        <v>46294</v>
      </c>
      <c r="W494" t="s">
        <v>212</v>
      </c>
      <c r="Y494">
        <v>2548702566</v>
      </c>
      <c r="AB494" t="s">
        <v>860</v>
      </c>
      <c r="AC494" s="3"/>
      <c r="AE494" s="2"/>
      <c r="AG494" s="34" t="str">
        <f>IFERROR(VLOOKUP(AB494, 할인점점포등록!E:I, 5, 0), AB494)</f>
        <v>엘바이오</v>
      </c>
    </row>
    <row r="495" spans="2:33" x14ac:dyDescent="0.3">
      <c r="B495" t="s">
        <v>158</v>
      </c>
      <c r="C495" t="s">
        <v>1301</v>
      </c>
      <c r="D495">
        <v>119</v>
      </c>
      <c r="E495" t="s">
        <v>1302</v>
      </c>
      <c r="F495" s="20" t="s">
        <v>161</v>
      </c>
      <c r="H495" t="s">
        <v>828</v>
      </c>
      <c r="I495" s="2">
        <v>12790203</v>
      </c>
      <c r="J495" s="2">
        <v>0</v>
      </c>
      <c r="L495">
        <v>0</v>
      </c>
      <c r="M495">
        <v>0</v>
      </c>
      <c r="N495">
        <v>0</v>
      </c>
      <c r="O495" t="s">
        <v>796</v>
      </c>
      <c r="Q495">
        <v>0</v>
      </c>
      <c r="R495">
        <v>0</v>
      </c>
      <c r="S495">
        <v>0</v>
      </c>
      <c r="T495" t="s">
        <v>159</v>
      </c>
      <c r="U495" s="3">
        <v>46294</v>
      </c>
      <c r="V495" s="21">
        <v>46294</v>
      </c>
      <c r="Y495">
        <v>2548702566</v>
      </c>
      <c r="AB495" t="s">
        <v>860</v>
      </c>
      <c r="AC495" s="2">
        <v>46294</v>
      </c>
      <c r="AD495" t="s">
        <v>788</v>
      </c>
      <c r="AE495" s="2">
        <v>127902035</v>
      </c>
      <c r="AG495" s="34" t="str">
        <f>IFERROR(VLOOKUP(AB495, 할인점점포등록!E:I, 5, 0), AB495)</f>
        <v>엘바이오</v>
      </c>
    </row>
    <row r="496" spans="2:33" x14ac:dyDescent="0.3">
      <c r="B496" t="s">
        <v>158</v>
      </c>
      <c r="C496" t="s">
        <v>1301</v>
      </c>
      <c r="D496">
        <v>120</v>
      </c>
      <c r="E496" t="s">
        <v>1302</v>
      </c>
      <c r="F496" s="20" t="s">
        <v>162</v>
      </c>
      <c r="H496" t="s">
        <v>828</v>
      </c>
      <c r="I496" s="2">
        <v>0</v>
      </c>
      <c r="J496" s="2">
        <v>140692238</v>
      </c>
      <c r="L496">
        <v>0</v>
      </c>
      <c r="M496">
        <v>0</v>
      </c>
      <c r="N496">
        <v>0</v>
      </c>
      <c r="O496" t="s">
        <v>796</v>
      </c>
      <c r="Q496">
        <v>0</v>
      </c>
      <c r="R496">
        <v>0</v>
      </c>
      <c r="S496">
        <v>0</v>
      </c>
      <c r="T496" t="s">
        <v>159</v>
      </c>
      <c r="U496" s="3">
        <v>46294</v>
      </c>
      <c r="V496" s="21">
        <v>46294</v>
      </c>
      <c r="Y496">
        <v>2548702566</v>
      </c>
      <c r="AB496" t="s">
        <v>860</v>
      </c>
      <c r="AC496" s="3"/>
      <c r="AE496" s="2"/>
      <c r="AG496" s="34" t="str">
        <f>IFERROR(VLOOKUP(AB496, 할인점점포등록!E:I, 5, 0), AB496)</f>
        <v>엘바이오</v>
      </c>
    </row>
    <row r="497" spans="2:33" x14ac:dyDescent="0.3">
      <c r="B497" t="s">
        <v>158</v>
      </c>
      <c r="C497" t="s">
        <v>1301</v>
      </c>
      <c r="D497">
        <v>121</v>
      </c>
      <c r="E497" t="s">
        <v>1302</v>
      </c>
      <c r="F497" s="20" t="s">
        <v>210</v>
      </c>
      <c r="G497" t="s">
        <v>160</v>
      </c>
      <c r="H497" t="s">
        <v>828</v>
      </c>
      <c r="I497" s="2">
        <v>28636</v>
      </c>
      <c r="J497" s="2">
        <v>0</v>
      </c>
      <c r="L497">
        <v>0</v>
      </c>
      <c r="M497">
        <v>0</v>
      </c>
      <c r="N497">
        <v>0</v>
      </c>
      <c r="O497" t="s">
        <v>796</v>
      </c>
      <c r="Q497">
        <v>0</v>
      </c>
      <c r="R497">
        <v>0</v>
      </c>
      <c r="S497">
        <v>0</v>
      </c>
      <c r="T497" t="s">
        <v>159</v>
      </c>
      <c r="U497" s="3">
        <v>46294</v>
      </c>
      <c r="V497" s="21">
        <v>46294</v>
      </c>
      <c r="W497" t="s">
        <v>212</v>
      </c>
      <c r="Y497">
        <v>1233723525</v>
      </c>
      <c r="AB497" t="s">
        <v>847</v>
      </c>
      <c r="AC497" s="3"/>
      <c r="AE497" s="2"/>
      <c r="AG497" s="34" t="str">
        <f>IFERROR(VLOOKUP(AB497, 할인점점포등록!E:I, 5, 0), AB497)</f>
        <v>진영팜</v>
      </c>
    </row>
    <row r="498" spans="2:33" x14ac:dyDescent="0.3">
      <c r="B498" t="s">
        <v>158</v>
      </c>
      <c r="C498" t="s">
        <v>1301</v>
      </c>
      <c r="D498">
        <v>122</v>
      </c>
      <c r="E498" t="s">
        <v>1302</v>
      </c>
      <c r="F498" s="20" t="s">
        <v>161</v>
      </c>
      <c r="H498" t="s">
        <v>828</v>
      </c>
      <c r="I498" s="2">
        <v>2864</v>
      </c>
      <c r="J498" s="2">
        <v>0</v>
      </c>
      <c r="L498">
        <v>0</v>
      </c>
      <c r="M498">
        <v>0</v>
      </c>
      <c r="N498">
        <v>0</v>
      </c>
      <c r="O498" t="s">
        <v>796</v>
      </c>
      <c r="Q498">
        <v>0</v>
      </c>
      <c r="R498">
        <v>0</v>
      </c>
      <c r="S498">
        <v>0</v>
      </c>
      <c r="T498" t="s">
        <v>159</v>
      </c>
      <c r="U498" s="3">
        <v>46294</v>
      </c>
      <c r="V498" s="21">
        <v>46294</v>
      </c>
      <c r="Y498">
        <v>1233723525</v>
      </c>
      <c r="AB498" t="s">
        <v>847</v>
      </c>
      <c r="AC498" s="3">
        <v>46294</v>
      </c>
      <c r="AD498" t="s">
        <v>788</v>
      </c>
      <c r="AE498" s="2">
        <v>28636</v>
      </c>
      <c r="AG498" s="34" t="str">
        <f>IFERROR(VLOOKUP(AB498, 할인점점포등록!E:I, 5, 0), AB498)</f>
        <v>진영팜</v>
      </c>
    </row>
    <row r="499" spans="2:33" x14ac:dyDescent="0.3">
      <c r="B499" t="s">
        <v>158</v>
      </c>
      <c r="C499" t="s">
        <v>1301</v>
      </c>
      <c r="D499">
        <v>123</v>
      </c>
      <c r="E499" t="s">
        <v>1302</v>
      </c>
      <c r="F499" s="20" t="s">
        <v>162</v>
      </c>
      <c r="H499" t="s">
        <v>828</v>
      </c>
      <c r="I499" s="2">
        <v>0</v>
      </c>
      <c r="J499" s="2">
        <v>31500</v>
      </c>
      <c r="L499">
        <v>0</v>
      </c>
      <c r="M499">
        <v>0</v>
      </c>
      <c r="N499">
        <v>0</v>
      </c>
      <c r="O499" t="s">
        <v>796</v>
      </c>
      <c r="Q499">
        <v>0</v>
      </c>
      <c r="R499">
        <v>0</v>
      </c>
      <c r="S499">
        <v>0</v>
      </c>
      <c r="T499" t="s">
        <v>159</v>
      </c>
      <c r="U499" s="3">
        <v>46294</v>
      </c>
      <c r="V499" s="21">
        <v>46294</v>
      </c>
      <c r="Y499">
        <v>1233723525</v>
      </c>
      <c r="AB499" t="s">
        <v>847</v>
      </c>
      <c r="AC499" s="3"/>
      <c r="AE499" s="2"/>
      <c r="AG499" s="34" t="str">
        <f>IFERROR(VLOOKUP(AB499, 할인점점포등록!E:I, 5, 0), AB499)</f>
        <v>진영팜</v>
      </c>
    </row>
    <row r="500" spans="2:33" x14ac:dyDescent="0.3">
      <c r="B500" t="s">
        <v>158</v>
      </c>
      <c r="C500" t="s">
        <v>1301</v>
      </c>
      <c r="D500">
        <v>124</v>
      </c>
      <c r="E500" t="s">
        <v>1302</v>
      </c>
      <c r="F500" s="20" t="s">
        <v>210</v>
      </c>
      <c r="G500" t="s">
        <v>160</v>
      </c>
      <c r="H500" t="s">
        <v>828</v>
      </c>
      <c r="I500" s="2">
        <v>2673684</v>
      </c>
      <c r="J500" s="2">
        <v>0</v>
      </c>
      <c r="L500">
        <v>0</v>
      </c>
      <c r="M500">
        <v>0</v>
      </c>
      <c r="N500">
        <v>0</v>
      </c>
      <c r="O500" t="s">
        <v>796</v>
      </c>
      <c r="Q500">
        <v>0</v>
      </c>
      <c r="R500">
        <v>0</v>
      </c>
      <c r="S500">
        <v>0</v>
      </c>
      <c r="T500" t="s">
        <v>159</v>
      </c>
      <c r="U500" s="3">
        <v>46294</v>
      </c>
      <c r="V500" s="21">
        <v>46294</v>
      </c>
      <c r="W500" t="s">
        <v>212</v>
      </c>
      <c r="Y500">
        <v>2068801639</v>
      </c>
      <c r="AB500" t="s">
        <v>842</v>
      </c>
      <c r="AC500" s="3"/>
      <c r="AE500" s="2"/>
      <c r="AG500" s="34" t="str">
        <f>IFERROR(VLOOKUP(AB500, 할인점점포등록!E:I, 5, 0), AB500)</f>
        <v>에이치팜(경기)</v>
      </c>
    </row>
    <row r="501" spans="2:33" x14ac:dyDescent="0.3">
      <c r="B501" t="s">
        <v>158</v>
      </c>
      <c r="C501" t="s">
        <v>1301</v>
      </c>
      <c r="D501">
        <v>125</v>
      </c>
      <c r="E501" t="s">
        <v>1302</v>
      </c>
      <c r="F501" s="20" t="s">
        <v>161</v>
      </c>
      <c r="H501" t="s">
        <v>828</v>
      </c>
      <c r="I501" s="2">
        <v>267368</v>
      </c>
      <c r="J501" s="2">
        <v>0</v>
      </c>
      <c r="L501">
        <v>0</v>
      </c>
      <c r="M501">
        <v>0</v>
      </c>
      <c r="N501">
        <v>0</v>
      </c>
      <c r="O501" t="s">
        <v>796</v>
      </c>
      <c r="Q501">
        <v>0</v>
      </c>
      <c r="R501">
        <v>0</v>
      </c>
      <c r="S501">
        <v>0</v>
      </c>
      <c r="T501" t="s">
        <v>159</v>
      </c>
      <c r="U501" s="3">
        <v>46294</v>
      </c>
      <c r="V501" s="21">
        <v>46294</v>
      </c>
      <c r="Y501">
        <v>2068801639</v>
      </c>
      <c r="AB501" t="s">
        <v>842</v>
      </c>
      <c r="AC501" s="3">
        <v>46294</v>
      </c>
      <c r="AD501" t="s">
        <v>788</v>
      </c>
      <c r="AE501" s="2">
        <v>2673684</v>
      </c>
      <c r="AG501" s="34" t="str">
        <f>IFERROR(VLOOKUP(AB501, 할인점점포등록!E:I, 5, 0), AB501)</f>
        <v>에이치팜(경기)</v>
      </c>
    </row>
    <row r="502" spans="2:33" x14ac:dyDescent="0.3">
      <c r="B502" t="s">
        <v>158</v>
      </c>
      <c r="C502" t="s">
        <v>1301</v>
      </c>
      <c r="D502">
        <v>126</v>
      </c>
      <c r="E502" t="s">
        <v>1302</v>
      </c>
      <c r="F502" s="20" t="s">
        <v>162</v>
      </c>
      <c r="H502" t="s">
        <v>828</v>
      </c>
      <c r="I502" s="2">
        <v>0</v>
      </c>
      <c r="J502" s="2">
        <v>2941052</v>
      </c>
      <c r="L502">
        <v>0</v>
      </c>
      <c r="M502">
        <v>0</v>
      </c>
      <c r="N502">
        <v>0</v>
      </c>
      <c r="O502" t="s">
        <v>796</v>
      </c>
      <c r="Q502">
        <v>0</v>
      </c>
      <c r="R502">
        <v>0</v>
      </c>
      <c r="S502">
        <v>0</v>
      </c>
      <c r="T502" t="s">
        <v>159</v>
      </c>
      <c r="U502" s="3">
        <v>46294</v>
      </c>
      <c r="V502" s="21">
        <v>46294</v>
      </c>
      <c r="Y502">
        <v>2068801639</v>
      </c>
      <c r="AB502" t="s">
        <v>842</v>
      </c>
      <c r="AC502" s="3"/>
      <c r="AE502" s="2"/>
      <c r="AG502" s="34" t="str">
        <f>IFERROR(VLOOKUP(AB502, 할인점점포등록!E:I, 5, 0), AB502)</f>
        <v>에이치팜(경기)</v>
      </c>
    </row>
    <row r="503" spans="2:33" x14ac:dyDescent="0.3">
      <c r="B503" t="s">
        <v>158</v>
      </c>
      <c r="C503" t="s">
        <v>1301</v>
      </c>
      <c r="D503">
        <v>127</v>
      </c>
      <c r="E503" t="s">
        <v>1302</v>
      </c>
      <c r="F503" s="20" t="s">
        <v>210</v>
      </c>
      <c r="G503" t="s">
        <v>160</v>
      </c>
      <c r="H503" t="s">
        <v>828</v>
      </c>
      <c r="I503" s="2">
        <v>7959230</v>
      </c>
      <c r="J503" s="2">
        <v>0</v>
      </c>
      <c r="L503">
        <v>0</v>
      </c>
      <c r="M503">
        <v>0</v>
      </c>
      <c r="N503">
        <v>0</v>
      </c>
      <c r="O503" t="s">
        <v>796</v>
      </c>
      <c r="Q503">
        <v>0</v>
      </c>
      <c r="R503">
        <v>0</v>
      </c>
      <c r="S503">
        <v>0</v>
      </c>
      <c r="T503" t="s">
        <v>159</v>
      </c>
      <c r="U503" s="3">
        <v>46294</v>
      </c>
      <c r="V503" s="21">
        <v>46294</v>
      </c>
      <c r="W503" t="s">
        <v>212</v>
      </c>
      <c r="Y503">
        <v>3718601564</v>
      </c>
      <c r="AB503" t="s">
        <v>854</v>
      </c>
      <c r="AC503" s="3"/>
      <c r="AE503" s="2"/>
      <c r="AG503" s="34" t="str">
        <f>IFERROR(VLOOKUP(AB503, 할인점점포등록!E:I, 5, 0), AB503)</f>
        <v>와이엠오비</v>
      </c>
    </row>
    <row r="504" spans="2:33" x14ac:dyDescent="0.3">
      <c r="B504" t="s">
        <v>158</v>
      </c>
      <c r="C504" t="s">
        <v>1301</v>
      </c>
      <c r="D504">
        <v>128</v>
      </c>
      <c r="E504" t="s">
        <v>1302</v>
      </c>
      <c r="F504" s="20" t="s">
        <v>161</v>
      </c>
      <c r="H504" t="s">
        <v>828</v>
      </c>
      <c r="I504" s="2">
        <v>795923</v>
      </c>
      <c r="J504" s="2">
        <v>0</v>
      </c>
      <c r="L504">
        <v>0</v>
      </c>
      <c r="M504">
        <v>0</v>
      </c>
      <c r="N504">
        <v>0</v>
      </c>
      <c r="O504" t="s">
        <v>796</v>
      </c>
      <c r="Q504">
        <v>0</v>
      </c>
      <c r="R504">
        <v>0</v>
      </c>
      <c r="S504">
        <v>0</v>
      </c>
      <c r="T504" t="s">
        <v>159</v>
      </c>
      <c r="U504" s="3">
        <v>46294</v>
      </c>
      <c r="V504" s="21">
        <v>46294</v>
      </c>
      <c r="Y504">
        <v>3718601564</v>
      </c>
      <c r="AB504" t="s">
        <v>854</v>
      </c>
      <c r="AC504" s="3">
        <v>46294</v>
      </c>
      <c r="AD504" t="s">
        <v>788</v>
      </c>
      <c r="AE504" s="2">
        <v>7959230</v>
      </c>
      <c r="AG504" s="34" t="str">
        <f>IFERROR(VLOOKUP(AB504, 할인점점포등록!E:I, 5, 0), AB504)</f>
        <v>와이엠오비</v>
      </c>
    </row>
    <row r="505" spans="2:33" x14ac:dyDescent="0.3">
      <c r="B505" t="s">
        <v>158</v>
      </c>
      <c r="C505" t="s">
        <v>1301</v>
      </c>
      <c r="D505">
        <v>129</v>
      </c>
      <c r="E505" t="s">
        <v>1302</v>
      </c>
      <c r="F505" s="20" t="s">
        <v>162</v>
      </c>
      <c r="H505" t="s">
        <v>828</v>
      </c>
      <c r="I505" s="2">
        <v>0</v>
      </c>
      <c r="J505" s="2">
        <v>8755153</v>
      </c>
      <c r="L505">
        <v>0</v>
      </c>
      <c r="M505">
        <v>0</v>
      </c>
      <c r="N505">
        <v>0</v>
      </c>
      <c r="O505" t="s">
        <v>796</v>
      </c>
      <c r="Q505">
        <v>0</v>
      </c>
      <c r="R505">
        <v>0</v>
      </c>
      <c r="S505">
        <v>0</v>
      </c>
      <c r="T505" t="s">
        <v>159</v>
      </c>
      <c r="U505" s="3">
        <v>46294</v>
      </c>
      <c r="V505" s="21">
        <v>46294</v>
      </c>
      <c r="Y505">
        <v>3718601564</v>
      </c>
      <c r="AB505" t="s">
        <v>854</v>
      </c>
      <c r="AC505" s="3"/>
      <c r="AE505" s="2"/>
      <c r="AG505" s="34" t="str">
        <f>IFERROR(VLOOKUP(AB505, 할인점점포등록!E:I, 5, 0), AB505)</f>
        <v>와이엠오비</v>
      </c>
    </row>
    <row r="506" spans="2:33" x14ac:dyDescent="0.3">
      <c r="B506" t="s">
        <v>158</v>
      </c>
      <c r="C506" t="s">
        <v>1301</v>
      </c>
      <c r="D506">
        <v>130</v>
      </c>
      <c r="E506" t="s">
        <v>1302</v>
      </c>
      <c r="F506" s="20" t="s">
        <v>210</v>
      </c>
      <c r="G506" t="s">
        <v>160</v>
      </c>
      <c r="H506" t="s">
        <v>828</v>
      </c>
      <c r="I506" s="2">
        <v>998182</v>
      </c>
      <c r="J506" s="2">
        <v>0</v>
      </c>
      <c r="L506">
        <v>0</v>
      </c>
      <c r="M506">
        <v>0</v>
      </c>
      <c r="N506">
        <v>0</v>
      </c>
      <c r="O506" t="s">
        <v>796</v>
      </c>
      <c r="Q506">
        <v>0</v>
      </c>
      <c r="R506">
        <v>0</v>
      </c>
      <c r="S506">
        <v>0</v>
      </c>
      <c r="T506" t="s">
        <v>159</v>
      </c>
      <c r="U506" s="3">
        <v>46294</v>
      </c>
      <c r="V506" s="21">
        <v>46294</v>
      </c>
      <c r="W506" t="s">
        <v>212</v>
      </c>
      <c r="Y506">
        <v>6248603471</v>
      </c>
      <c r="AB506" t="s">
        <v>749</v>
      </c>
      <c r="AC506" s="3"/>
      <c r="AE506" s="2"/>
      <c r="AG506" s="34" t="str">
        <f>IFERROR(VLOOKUP(AB506, 할인점점포등록!E:I, 5, 0), AB506)</f>
        <v>베리언스</v>
      </c>
    </row>
    <row r="507" spans="2:33" x14ac:dyDescent="0.3">
      <c r="B507" t="s">
        <v>158</v>
      </c>
      <c r="C507" t="s">
        <v>1301</v>
      </c>
      <c r="D507">
        <v>131</v>
      </c>
      <c r="E507" t="s">
        <v>1302</v>
      </c>
      <c r="F507" s="20" t="s">
        <v>161</v>
      </c>
      <c r="H507" t="s">
        <v>828</v>
      </c>
      <c r="I507" s="2">
        <v>99818</v>
      </c>
      <c r="J507" s="2">
        <v>0</v>
      </c>
      <c r="L507">
        <v>0</v>
      </c>
      <c r="M507">
        <v>0</v>
      </c>
      <c r="N507">
        <v>0</v>
      </c>
      <c r="O507" t="s">
        <v>796</v>
      </c>
      <c r="Q507">
        <v>0</v>
      </c>
      <c r="R507">
        <v>0</v>
      </c>
      <c r="S507">
        <v>0</v>
      </c>
      <c r="T507" t="s">
        <v>159</v>
      </c>
      <c r="U507" s="3">
        <v>46294</v>
      </c>
      <c r="V507" s="21">
        <v>46294</v>
      </c>
      <c r="Y507">
        <v>6248603471</v>
      </c>
      <c r="AB507" t="s">
        <v>749</v>
      </c>
      <c r="AC507" s="2">
        <v>46294</v>
      </c>
      <c r="AD507" t="s">
        <v>788</v>
      </c>
      <c r="AE507" s="2">
        <v>998182</v>
      </c>
      <c r="AG507" s="34" t="str">
        <f>IFERROR(VLOOKUP(AB507, 할인점점포등록!E:I, 5, 0), AB507)</f>
        <v>베리언스</v>
      </c>
    </row>
    <row r="508" spans="2:33" x14ac:dyDescent="0.3">
      <c r="B508" t="s">
        <v>158</v>
      </c>
      <c r="C508" t="s">
        <v>1301</v>
      </c>
      <c r="D508">
        <v>132</v>
      </c>
      <c r="E508" t="s">
        <v>1302</v>
      </c>
      <c r="F508" s="20" t="s">
        <v>162</v>
      </c>
      <c r="H508" t="s">
        <v>828</v>
      </c>
      <c r="I508" s="2">
        <v>0</v>
      </c>
      <c r="J508" s="2">
        <v>1098000</v>
      </c>
      <c r="L508">
        <v>0</v>
      </c>
      <c r="M508">
        <v>0</v>
      </c>
      <c r="N508">
        <v>0</v>
      </c>
      <c r="O508" t="s">
        <v>796</v>
      </c>
      <c r="Q508">
        <v>0</v>
      </c>
      <c r="R508">
        <v>0</v>
      </c>
      <c r="S508">
        <v>0</v>
      </c>
      <c r="T508" t="s">
        <v>159</v>
      </c>
      <c r="U508" s="3">
        <v>46294</v>
      </c>
      <c r="V508" s="21">
        <v>46294</v>
      </c>
      <c r="Y508">
        <v>6248603471</v>
      </c>
      <c r="AB508" t="s">
        <v>749</v>
      </c>
      <c r="AC508" s="3"/>
      <c r="AE508" s="2"/>
      <c r="AG508" s="34" t="str">
        <f>IFERROR(VLOOKUP(AB508, 할인점점포등록!E:I, 5, 0), AB508)</f>
        <v>베리언스</v>
      </c>
    </row>
    <row r="509" spans="2:33" x14ac:dyDescent="0.3">
      <c r="B509" t="s">
        <v>158</v>
      </c>
      <c r="C509" t="s">
        <v>1301</v>
      </c>
      <c r="D509">
        <v>133</v>
      </c>
      <c r="E509" t="s">
        <v>1302</v>
      </c>
      <c r="F509" s="20" t="s">
        <v>210</v>
      </c>
      <c r="G509" t="s">
        <v>160</v>
      </c>
      <c r="H509" t="s">
        <v>828</v>
      </c>
      <c r="I509" s="2">
        <v>8073664</v>
      </c>
      <c r="J509" s="2">
        <v>0</v>
      </c>
      <c r="L509">
        <v>0</v>
      </c>
      <c r="M509">
        <v>0</v>
      </c>
      <c r="N509">
        <v>0</v>
      </c>
      <c r="O509" t="s">
        <v>796</v>
      </c>
      <c r="Q509">
        <v>0</v>
      </c>
      <c r="R509">
        <v>0</v>
      </c>
      <c r="S509">
        <v>0</v>
      </c>
      <c r="T509" t="s">
        <v>159</v>
      </c>
      <c r="U509" s="3">
        <v>46294</v>
      </c>
      <c r="V509" s="21">
        <v>46294</v>
      </c>
      <c r="W509" t="s">
        <v>212</v>
      </c>
      <c r="Y509">
        <v>2348111278</v>
      </c>
      <c r="AB509" t="s">
        <v>878</v>
      </c>
      <c r="AC509" s="3"/>
      <c r="AE509" s="2"/>
      <c r="AG509" s="34" t="str">
        <f>IFERROR(VLOOKUP(AB509, 할인점점포등록!E:I, 5, 0), AB509)</f>
        <v>에스제이바이오</v>
      </c>
    </row>
    <row r="510" spans="2:33" x14ac:dyDescent="0.3">
      <c r="B510" t="s">
        <v>158</v>
      </c>
      <c r="C510" t="s">
        <v>1301</v>
      </c>
      <c r="D510">
        <v>134</v>
      </c>
      <c r="E510" t="s">
        <v>1302</v>
      </c>
      <c r="F510" s="20" t="s">
        <v>161</v>
      </c>
      <c r="H510" t="s">
        <v>828</v>
      </c>
      <c r="I510" s="2">
        <v>807366</v>
      </c>
      <c r="J510" s="2">
        <v>0</v>
      </c>
      <c r="L510">
        <v>0</v>
      </c>
      <c r="M510">
        <v>0</v>
      </c>
      <c r="N510">
        <v>0</v>
      </c>
      <c r="O510" t="s">
        <v>796</v>
      </c>
      <c r="Q510">
        <v>0</v>
      </c>
      <c r="R510">
        <v>0</v>
      </c>
      <c r="S510">
        <v>0</v>
      </c>
      <c r="T510" t="s">
        <v>159</v>
      </c>
      <c r="U510" s="3">
        <v>46294</v>
      </c>
      <c r="V510" s="21">
        <v>46294</v>
      </c>
      <c r="Y510">
        <v>2348111278</v>
      </c>
      <c r="AB510" t="s">
        <v>878</v>
      </c>
      <c r="AC510" s="3">
        <v>46294</v>
      </c>
      <c r="AD510" t="s">
        <v>788</v>
      </c>
      <c r="AE510" s="2">
        <v>8073664</v>
      </c>
      <c r="AG510" s="34" t="str">
        <f>IFERROR(VLOOKUP(AB510, 할인점점포등록!E:I, 5, 0), AB510)</f>
        <v>에스제이바이오</v>
      </c>
    </row>
    <row r="511" spans="2:33" x14ac:dyDescent="0.3">
      <c r="B511" t="s">
        <v>158</v>
      </c>
      <c r="C511" t="s">
        <v>1301</v>
      </c>
      <c r="D511">
        <v>135</v>
      </c>
      <c r="E511" t="s">
        <v>1302</v>
      </c>
      <c r="F511" s="20" t="s">
        <v>162</v>
      </c>
      <c r="H511" t="s">
        <v>828</v>
      </c>
      <c r="I511" s="2">
        <v>0</v>
      </c>
      <c r="J511" s="2">
        <v>8881030</v>
      </c>
      <c r="L511">
        <v>0</v>
      </c>
      <c r="M511">
        <v>0</v>
      </c>
      <c r="N511">
        <v>0</v>
      </c>
      <c r="O511" t="s">
        <v>796</v>
      </c>
      <c r="Q511">
        <v>0</v>
      </c>
      <c r="R511">
        <v>0</v>
      </c>
      <c r="S511">
        <v>0</v>
      </c>
      <c r="T511" t="s">
        <v>159</v>
      </c>
      <c r="U511" s="3">
        <v>46294</v>
      </c>
      <c r="V511" s="21">
        <v>46294</v>
      </c>
      <c r="Y511">
        <v>2348111278</v>
      </c>
      <c r="AB511" t="s">
        <v>878</v>
      </c>
      <c r="AC511" s="3"/>
      <c r="AE511" s="2"/>
      <c r="AG511" s="34" t="str">
        <f>IFERROR(VLOOKUP(AB511, 할인점점포등록!E:I, 5, 0), AB511)</f>
        <v>에스제이바이오</v>
      </c>
    </row>
    <row r="512" spans="2:33" x14ac:dyDescent="0.3">
      <c r="B512" t="s">
        <v>158</v>
      </c>
      <c r="C512" t="s">
        <v>1301</v>
      </c>
      <c r="D512">
        <v>136</v>
      </c>
      <c r="E512" t="s">
        <v>1302</v>
      </c>
      <c r="F512" s="20" t="s">
        <v>210</v>
      </c>
      <c r="G512" t="s">
        <v>160</v>
      </c>
      <c r="H512" t="s">
        <v>828</v>
      </c>
      <c r="I512" s="2">
        <v>5945660</v>
      </c>
      <c r="J512" s="2">
        <v>0</v>
      </c>
      <c r="L512">
        <v>0</v>
      </c>
      <c r="M512">
        <v>0</v>
      </c>
      <c r="N512">
        <v>0</v>
      </c>
      <c r="O512" t="s">
        <v>796</v>
      </c>
      <c r="Q512">
        <v>0</v>
      </c>
      <c r="R512">
        <v>0</v>
      </c>
      <c r="S512">
        <v>0</v>
      </c>
      <c r="T512" t="s">
        <v>159</v>
      </c>
      <c r="U512" s="3">
        <v>46294</v>
      </c>
      <c r="V512" s="21">
        <v>46294</v>
      </c>
      <c r="W512" t="s">
        <v>212</v>
      </c>
      <c r="Y512">
        <v>4998703590</v>
      </c>
      <c r="AB512" t="s">
        <v>850</v>
      </c>
      <c r="AC512" s="3"/>
      <c r="AE512" s="2"/>
      <c r="AG512" s="34" t="str">
        <f>IFERROR(VLOOKUP(AB512, 할인점점포등록!E:I, 5, 0), AB512)</f>
        <v>프랜들리</v>
      </c>
    </row>
    <row r="513" spans="2:33" x14ac:dyDescent="0.3">
      <c r="B513" t="s">
        <v>158</v>
      </c>
      <c r="C513" t="s">
        <v>1301</v>
      </c>
      <c r="D513">
        <v>137</v>
      </c>
      <c r="E513" t="s">
        <v>1302</v>
      </c>
      <c r="F513" s="20" t="s">
        <v>161</v>
      </c>
      <c r="H513" t="s">
        <v>828</v>
      </c>
      <c r="I513" s="2">
        <v>594566</v>
      </c>
      <c r="J513" s="2">
        <v>0</v>
      </c>
      <c r="L513">
        <v>0</v>
      </c>
      <c r="M513">
        <v>0</v>
      </c>
      <c r="N513">
        <v>0</v>
      </c>
      <c r="O513" t="s">
        <v>796</v>
      </c>
      <c r="Q513">
        <v>0</v>
      </c>
      <c r="R513">
        <v>0</v>
      </c>
      <c r="S513">
        <v>0</v>
      </c>
      <c r="T513" t="s">
        <v>159</v>
      </c>
      <c r="U513" s="3">
        <v>46294</v>
      </c>
      <c r="V513" s="21">
        <v>46294</v>
      </c>
      <c r="Y513">
        <v>4998703590</v>
      </c>
      <c r="AB513" t="s">
        <v>850</v>
      </c>
      <c r="AC513" s="3">
        <v>46294</v>
      </c>
      <c r="AD513" t="s">
        <v>788</v>
      </c>
      <c r="AE513" s="2">
        <v>5945660</v>
      </c>
      <c r="AG513" s="34" t="str">
        <f>IFERROR(VLOOKUP(AB513, 할인점점포등록!E:I, 5, 0), AB513)</f>
        <v>프랜들리</v>
      </c>
    </row>
    <row r="514" spans="2:33" x14ac:dyDescent="0.3">
      <c r="B514" t="s">
        <v>158</v>
      </c>
      <c r="C514" t="s">
        <v>1301</v>
      </c>
      <c r="D514">
        <v>138</v>
      </c>
      <c r="E514" t="s">
        <v>1302</v>
      </c>
      <c r="F514" s="20" t="s">
        <v>162</v>
      </c>
      <c r="H514" t="s">
        <v>828</v>
      </c>
      <c r="I514" s="2">
        <v>0</v>
      </c>
      <c r="J514" s="2">
        <v>6540226</v>
      </c>
      <c r="L514">
        <v>0</v>
      </c>
      <c r="M514">
        <v>0</v>
      </c>
      <c r="N514">
        <v>0</v>
      </c>
      <c r="O514" t="s">
        <v>796</v>
      </c>
      <c r="Q514">
        <v>0</v>
      </c>
      <c r="R514">
        <v>0</v>
      </c>
      <c r="S514">
        <v>0</v>
      </c>
      <c r="T514" t="s">
        <v>159</v>
      </c>
      <c r="U514" s="3">
        <v>46294</v>
      </c>
      <c r="V514" s="21">
        <v>46294</v>
      </c>
      <c r="Y514">
        <v>4998703590</v>
      </c>
      <c r="AB514" t="s">
        <v>850</v>
      </c>
      <c r="AC514" s="3"/>
      <c r="AE514" s="2"/>
      <c r="AG514" s="34" t="str">
        <f>IFERROR(VLOOKUP(AB514, 할인점점포등록!E:I, 5, 0), AB514)</f>
        <v>프랜들리</v>
      </c>
    </row>
    <row r="515" spans="2:33" x14ac:dyDescent="0.3">
      <c r="B515" t="s">
        <v>158</v>
      </c>
      <c r="C515" t="s">
        <v>1301</v>
      </c>
      <c r="D515">
        <v>139</v>
      </c>
      <c r="E515" t="s">
        <v>1302</v>
      </c>
      <c r="F515" s="20" t="s">
        <v>210</v>
      </c>
      <c r="G515" t="s">
        <v>160</v>
      </c>
      <c r="H515" t="s">
        <v>828</v>
      </c>
      <c r="I515" s="2">
        <v>106661</v>
      </c>
      <c r="J515" s="2">
        <v>0</v>
      </c>
      <c r="L515">
        <v>0</v>
      </c>
      <c r="M515">
        <v>0</v>
      </c>
      <c r="N515">
        <v>0</v>
      </c>
      <c r="O515" t="s">
        <v>796</v>
      </c>
      <c r="Q515">
        <v>0</v>
      </c>
      <c r="R515">
        <v>0</v>
      </c>
      <c r="S515">
        <v>0</v>
      </c>
      <c r="T515" t="s">
        <v>159</v>
      </c>
      <c r="U515" s="3">
        <v>46294</v>
      </c>
      <c r="V515" s="21">
        <v>46294</v>
      </c>
      <c r="W515" t="s">
        <v>212</v>
      </c>
      <c r="Y515">
        <v>1188800181</v>
      </c>
      <c r="AB515" t="s">
        <v>865</v>
      </c>
      <c r="AC515" s="3"/>
      <c r="AE515" s="2"/>
      <c r="AG515" s="34" t="str">
        <f>IFERROR(VLOOKUP(AB515, 할인점점포등록!E:I, 5, 0), AB515)</f>
        <v>시에스경남</v>
      </c>
    </row>
    <row r="516" spans="2:33" x14ac:dyDescent="0.3">
      <c r="B516" t="s">
        <v>158</v>
      </c>
      <c r="C516" t="s">
        <v>1301</v>
      </c>
      <c r="D516">
        <v>140</v>
      </c>
      <c r="E516" t="s">
        <v>1302</v>
      </c>
      <c r="F516" s="20" t="s">
        <v>161</v>
      </c>
      <c r="H516" t="s">
        <v>828</v>
      </c>
      <c r="I516" s="2">
        <v>10666</v>
      </c>
      <c r="J516" s="2">
        <v>0</v>
      </c>
      <c r="L516">
        <v>0</v>
      </c>
      <c r="M516">
        <v>0</v>
      </c>
      <c r="N516">
        <v>0</v>
      </c>
      <c r="O516" t="s">
        <v>796</v>
      </c>
      <c r="Q516">
        <v>0</v>
      </c>
      <c r="R516">
        <v>0</v>
      </c>
      <c r="S516">
        <v>0</v>
      </c>
      <c r="T516" t="s">
        <v>159</v>
      </c>
      <c r="U516" s="3">
        <v>46294</v>
      </c>
      <c r="V516" s="21">
        <v>46294</v>
      </c>
      <c r="Y516">
        <v>1188800181</v>
      </c>
      <c r="AB516" t="s">
        <v>865</v>
      </c>
      <c r="AC516" s="3">
        <v>46294</v>
      </c>
      <c r="AD516" t="s">
        <v>788</v>
      </c>
      <c r="AE516" s="2">
        <v>106661</v>
      </c>
      <c r="AG516" s="34" t="str">
        <f>IFERROR(VLOOKUP(AB516, 할인점점포등록!E:I, 5, 0), AB516)</f>
        <v>시에스경남</v>
      </c>
    </row>
    <row r="517" spans="2:33" x14ac:dyDescent="0.3">
      <c r="B517" t="s">
        <v>158</v>
      </c>
      <c r="C517" t="s">
        <v>1301</v>
      </c>
      <c r="D517">
        <v>141</v>
      </c>
      <c r="E517" t="s">
        <v>1302</v>
      </c>
      <c r="F517" s="20" t="s">
        <v>162</v>
      </c>
      <c r="H517" t="s">
        <v>828</v>
      </c>
      <c r="I517" s="2">
        <v>0</v>
      </c>
      <c r="J517" s="2">
        <v>117327</v>
      </c>
      <c r="L517">
        <v>0</v>
      </c>
      <c r="M517">
        <v>0</v>
      </c>
      <c r="N517">
        <v>0</v>
      </c>
      <c r="O517" t="s">
        <v>796</v>
      </c>
      <c r="Q517">
        <v>0</v>
      </c>
      <c r="R517">
        <v>0</v>
      </c>
      <c r="S517">
        <v>0</v>
      </c>
      <c r="T517" t="s">
        <v>159</v>
      </c>
      <c r="U517" s="3">
        <v>46294</v>
      </c>
      <c r="V517" s="21">
        <v>46294</v>
      </c>
      <c r="Y517">
        <v>1188800181</v>
      </c>
      <c r="AB517" t="s">
        <v>865</v>
      </c>
      <c r="AC517" s="3"/>
      <c r="AE517" s="2"/>
      <c r="AG517" s="34" t="str">
        <f>IFERROR(VLOOKUP(AB517, 할인점점포등록!E:I, 5, 0), AB517)</f>
        <v>시에스경남</v>
      </c>
    </row>
    <row r="518" spans="2:33" x14ac:dyDescent="0.3">
      <c r="B518" t="s">
        <v>158</v>
      </c>
      <c r="C518" t="s">
        <v>1301</v>
      </c>
      <c r="D518">
        <v>142</v>
      </c>
      <c r="E518" t="s">
        <v>1302</v>
      </c>
      <c r="F518" s="20" t="s">
        <v>210</v>
      </c>
      <c r="G518" t="s">
        <v>160</v>
      </c>
      <c r="H518" t="s">
        <v>828</v>
      </c>
      <c r="I518" s="2">
        <v>9332208</v>
      </c>
      <c r="J518" s="2">
        <v>0</v>
      </c>
      <c r="L518">
        <v>0</v>
      </c>
      <c r="M518">
        <v>0</v>
      </c>
      <c r="N518">
        <v>0</v>
      </c>
      <c r="O518" t="s">
        <v>796</v>
      </c>
      <c r="Q518">
        <v>0</v>
      </c>
      <c r="R518">
        <v>0</v>
      </c>
      <c r="S518">
        <v>0</v>
      </c>
      <c r="T518" t="s">
        <v>159</v>
      </c>
      <c r="U518" s="3">
        <v>46294</v>
      </c>
      <c r="V518" s="21">
        <v>46294</v>
      </c>
      <c r="W518" t="s">
        <v>212</v>
      </c>
      <c r="Y518">
        <v>8798703248</v>
      </c>
      <c r="AB518" t="s">
        <v>888</v>
      </c>
      <c r="AC518" s="3"/>
      <c r="AE518" s="2"/>
      <c r="AG518" s="34" t="str">
        <f>IFERROR(VLOOKUP(AB518, 할인점점포등록!E:I, 5, 0), AB518)</f>
        <v>지에스파트너스</v>
      </c>
    </row>
    <row r="519" spans="2:33" x14ac:dyDescent="0.3">
      <c r="B519" t="s">
        <v>158</v>
      </c>
      <c r="C519" t="s">
        <v>1301</v>
      </c>
      <c r="D519">
        <v>143</v>
      </c>
      <c r="E519" t="s">
        <v>1302</v>
      </c>
      <c r="F519" s="20" t="s">
        <v>161</v>
      </c>
      <c r="H519" t="s">
        <v>828</v>
      </c>
      <c r="I519" s="2">
        <v>933221</v>
      </c>
      <c r="J519" s="2">
        <v>0</v>
      </c>
      <c r="L519">
        <v>0</v>
      </c>
      <c r="M519">
        <v>0</v>
      </c>
      <c r="N519">
        <v>0</v>
      </c>
      <c r="O519" t="s">
        <v>796</v>
      </c>
      <c r="Q519">
        <v>0</v>
      </c>
      <c r="R519">
        <v>0</v>
      </c>
      <c r="S519">
        <v>0</v>
      </c>
      <c r="T519" t="s">
        <v>159</v>
      </c>
      <c r="U519" s="3">
        <v>46294</v>
      </c>
      <c r="V519" s="21">
        <v>46294</v>
      </c>
      <c r="Y519">
        <v>8798703248</v>
      </c>
      <c r="AB519" t="s">
        <v>888</v>
      </c>
      <c r="AC519" s="3">
        <v>46294</v>
      </c>
      <c r="AD519" t="s">
        <v>788</v>
      </c>
      <c r="AE519" s="2">
        <v>9332208</v>
      </c>
      <c r="AG519" s="34" t="str">
        <f>IFERROR(VLOOKUP(AB519, 할인점점포등록!E:I, 5, 0), AB519)</f>
        <v>지에스파트너스</v>
      </c>
    </row>
    <row r="520" spans="2:33" x14ac:dyDescent="0.3">
      <c r="B520" t="s">
        <v>158</v>
      </c>
      <c r="C520" t="s">
        <v>1301</v>
      </c>
      <c r="D520">
        <v>144</v>
      </c>
      <c r="E520" t="s">
        <v>1302</v>
      </c>
      <c r="F520" s="20" t="s">
        <v>162</v>
      </c>
      <c r="H520" t="s">
        <v>828</v>
      </c>
      <c r="I520" s="2">
        <v>0</v>
      </c>
      <c r="J520" s="2">
        <v>10265429</v>
      </c>
      <c r="L520">
        <v>0</v>
      </c>
      <c r="M520">
        <v>0</v>
      </c>
      <c r="N520">
        <v>0</v>
      </c>
      <c r="O520" t="s">
        <v>796</v>
      </c>
      <c r="Q520">
        <v>0</v>
      </c>
      <c r="R520">
        <v>0</v>
      </c>
      <c r="S520">
        <v>0</v>
      </c>
      <c r="T520" t="s">
        <v>159</v>
      </c>
      <c r="U520" s="3">
        <v>46294</v>
      </c>
      <c r="V520" s="21">
        <v>46294</v>
      </c>
      <c r="Y520">
        <v>8798703248</v>
      </c>
      <c r="AB520" t="s">
        <v>888</v>
      </c>
      <c r="AC520" s="2"/>
      <c r="AE520" s="2"/>
      <c r="AG520" s="34" t="str">
        <f>IFERROR(VLOOKUP(AB520, 할인점점포등록!E:I, 5, 0), AB520)</f>
        <v>지에스파트너스</v>
      </c>
    </row>
    <row r="521" spans="2:33" x14ac:dyDescent="0.3">
      <c r="B521" t="s">
        <v>158</v>
      </c>
      <c r="C521" t="s">
        <v>1301</v>
      </c>
      <c r="D521">
        <v>145</v>
      </c>
      <c r="E521" t="s">
        <v>1302</v>
      </c>
      <c r="F521" s="20" t="s">
        <v>210</v>
      </c>
      <c r="G521" t="s">
        <v>160</v>
      </c>
      <c r="H521" t="s">
        <v>828</v>
      </c>
      <c r="I521" s="2">
        <v>6785597</v>
      </c>
      <c r="J521" s="2">
        <v>0</v>
      </c>
      <c r="L521">
        <v>0</v>
      </c>
      <c r="M521">
        <v>0</v>
      </c>
      <c r="N521">
        <v>0</v>
      </c>
      <c r="O521" t="s">
        <v>796</v>
      </c>
      <c r="Q521">
        <v>0</v>
      </c>
      <c r="R521">
        <v>0</v>
      </c>
      <c r="S521">
        <v>0</v>
      </c>
      <c r="T521" t="s">
        <v>159</v>
      </c>
      <c r="U521" s="3">
        <v>46294</v>
      </c>
      <c r="V521" s="21">
        <v>46294</v>
      </c>
      <c r="W521" t="s">
        <v>212</v>
      </c>
      <c r="Y521">
        <v>6508601680</v>
      </c>
      <c r="AB521" t="s">
        <v>848</v>
      </c>
      <c r="AC521" s="3"/>
      <c r="AE521" s="2"/>
      <c r="AG521" s="34" t="str">
        <f>IFERROR(VLOOKUP(AB521, 할인점점포등록!E:I, 5, 0), AB521)</f>
        <v>파마리치</v>
      </c>
    </row>
    <row r="522" spans="2:33" x14ac:dyDescent="0.3">
      <c r="B522" t="s">
        <v>158</v>
      </c>
      <c r="C522" t="s">
        <v>1301</v>
      </c>
      <c r="D522">
        <v>146</v>
      </c>
      <c r="E522" t="s">
        <v>1302</v>
      </c>
      <c r="F522" s="20" t="s">
        <v>161</v>
      </c>
      <c r="H522" t="s">
        <v>828</v>
      </c>
      <c r="I522" s="2">
        <v>678560</v>
      </c>
      <c r="J522" s="2">
        <v>0</v>
      </c>
      <c r="L522">
        <v>0</v>
      </c>
      <c r="M522">
        <v>0</v>
      </c>
      <c r="N522">
        <v>0</v>
      </c>
      <c r="O522" t="s">
        <v>796</v>
      </c>
      <c r="Q522">
        <v>0</v>
      </c>
      <c r="R522">
        <v>0</v>
      </c>
      <c r="S522">
        <v>0</v>
      </c>
      <c r="T522" t="s">
        <v>159</v>
      </c>
      <c r="U522" s="3">
        <v>46294</v>
      </c>
      <c r="V522" s="21">
        <v>46294</v>
      </c>
      <c r="Y522">
        <v>6508601680</v>
      </c>
      <c r="AB522" t="s">
        <v>848</v>
      </c>
      <c r="AC522" s="3">
        <v>46294</v>
      </c>
      <c r="AD522" t="s">
        <v>788</v>
      </c>
      <c r="AE522" s="2">
        <v>6785597</v>
      </c>
      <c r="AG522" s="34" t="str">
        <f>IFERROR(VLOOKUP(AB522, 할인점점포등록!E:I, 5, 0), AB522)</f>
        <v>파마리치</v>
      </c>
    </row>
    <row r="523" spans="2:33" x14ac:dyDescent="0.3">
      <c r="B523" t="s">
        <v>158</v>
      </c>
      <c r="C523" t="s">
        <v>1301</v>
      </c>
      <c r="D523">
        <v>147</v>
      </c>
      <c r="E523" t="s">
        <v>1302</v>
      </c>
      <c r="F523" s="20" t="s">
        <v>162</v>
      </c>
      <c r="H523" t="s">
        <v>828</v>
      </c>
      <c r="I523" s="2">
        <v>0</v>
      </c>
      <c r="J523" s="2">
        <v>7464157</v>
      </c>
      <c r="L523">
        <v>0</v>
      </c>
      <c r="M523">
        <v>0</v>
      </c>
      <c r="N523">
        <v>0</v>
      </c>
      <c r="O523" t="s">
        <v>796</v>
      </c>
      <c r="Q523">
        <v>0</v>
      </c>
      <c r="R523">
        <v>0</v>
      </c>
      <c r="S523">
        <v>0</v>
      </c>
      <c r="T523" t="s">
        <v>159</v>
      </c>
      <c r="U523" s="3">
        <v>46294</v>
      </c>
      <c r="V523" s="21">
        <v>46294</v>
      </c>
      <c r="Y523">
        <v>6508601680</v>
      </c>
      <c r="AB523" t="s">
        <v>848</v>
      </c>
      <c r="AC523" s="3"/>
      <c r="AE523" s="2"/>
      <c r="AG523" s="34" t="str">
        <f>IFERROR(VLOOKUP(AB523, 할인점점포등록!E:I, 5, 0), AB523)</f>
        <v>파마리치</v>
      </c>
    </row>
    <row r="524" spans="2:33" x14ac:dyDescent="0.3">
      <c r="B524" t="s">
        <v>158</v>
      </c>
      <c r="C524" t="s">
        <v>1301</v>
      </c>
      <c r="D524">
        <v>148</v>
      </c>
      <c r="E524" t="s">
        <v>1302</v>
      </c>
      <c r="F524" s="20" t="s">
        <v>210</v>
      </c>
      <c r="G524" t="s">
        <v>160</v>
      </c>
      <c r="H524" t="s">
        <v>828</v>
      </c>
      <c r="I524" s="2">
        <v>83377</v>
      </c>
      <c r="J524" s="2">
        <v>0</v>
      </c>
      <c r="L524">
        <v>0</v>
      </c>
      <c r="M524">
        <v>0</v>
      </c>
      <c r="N524">
        <v>0</v>
      </c>
      <c r="O524" t="s">
        <v>796</v>
      </c>
      <c r="Q524">
        <v>0</v>
      </c>
      <c r="R524">
        <v>0</v>
      </c>
      <c r="S524">
        <v>0</v>
      </c>
      <c r="T524" t="s">
        <v>159</v>
      </c>
      <c r="U524" s="3">
        <v>46294</v>
      </c>
      <c r="V524" s="21">
        <v>46294</v>
      </c>
      <c r="W524" t="s">
        <v>212</v>
      </c>
      <c r="Y524">
        <v>7118602650</v>
      </c>
      <c r="AB524" t="s">
        <v>871</v>
      </c>
      <c r="AC524" s="2"/>
      <c r="AE524" s="2"/>
      <c r="AG524" s="34" t="str">
        <f>IFERROR(VLOOKUP(AB524, 할인점점포등록!E:I, 5, 0), AB524)</f>
        <v>제이온리치</v>
      </c>
    </row>
    <row r="525" spans="2:33" x14ac:dyDescent="0.3">
      <c r="B525" t="s">
        <v>158</v>
      </c>
      <c r="C525" t="s">
        <v>1301</v>
      </c>
      <c r="D525">
        <v>149</v>
      </c>
      <c r="E525" t="s">
        <v>1302</v>
      </c>
      <c r="F525" s="20" t="s">
        <v>161</v>
      </c>
      <c r="H525" t="s">
        <v>828</v>
      </c>
      <c r="I525" s="2">
        <v>8338</v>
      </c>
      <c r="J525" s="2">
        <v>0</v>
      </c>
      <c r="L525">
        <v>0</v>
      </c>
      <c r="M525">
        <v>0</v>
      </c>
      <c r="N525">
        <v>0</v>
      </c>
      <c r="O525" t="s">
        <v>796</v>
      </c>
      <c r="Q525">
        <v>0</v>
      </c>
      <c r="R525">
        <v>0</v>
      </c>
      <c r="S525">
        <v>0</v>
      </c>
      <c r="T525" t="s">
        <v>159</v>
      </c>
      <c r="U525" s="3">
        <v>46294</v>
      </c>
      <c r="V525" s="21">
        <v>46294</v>
      </c>
      <c r="Y525">
        <v>7118602650</v>
      </c>
      <c r="AB525" t="s">
        <v>871</v>
      </c>
      <c r="AC525" s="3">
        <v>46294</v>
      </c>
      <c r="AD525" t="s">
        <v>788</v>
      </c>
      <c r="AE525" s="2">
        <v>83377</v>
      </c>
      <c r="AG525" s="34" t="str">
        <f>IFERROR(VLOOKUP(AB525, 할인점점포등록!E:I, 5, 0), AB525)</f>
        <v>제이온리치</v>
      </c>
    </row>
    <row r="526" spans="2:33" x14ac:dyDescent="0.3">
      <c r="B526" t="s">
        <v>158</v>
      </c>
      <c r="C526" t="s">
        <v>1301</v>
      </c>
      <c r="D526">
        <v>150</v>
      </c>
      <c r="E526" t="s">
        <v>1302</v>
      </c>
      <c r="F526" s="20" t="s">
        <v>162</v>
      </c>
      <c r="H526" t="s">
        <v>828</v>
      </c>
      <c r="I526" s="2">
        <v>0</v>
      </c>
      <c r="J526" s="2">
        <v>91715</v>
      </c>
      <c r="L526">
        <v>0</v>
      </c>
      <c r="M526">
        <v>0</v>
      </c>
      <c r="N526">
        <v>0</v>
      </c>
      <c r="O526" t="s">
        <v>796</v>
      </c>
      <c r="Q526">
        <v>0</v>
      </c>
      <c r="R526">
        <v>0</v>
      </c>
      <c r="S526">
        <v>0</v>
      </c>
      <c r="T526" t="s">
        <v>159</v>
      </c>
      <c r="U526" s="3">
        <v>46294</v>
      </c>
      <c r="V526" s="21">
        <v>46294</v>
      </c>
      <c r="Y526">
        <v>7118602650</v>
      </c>
      <c r="AB526" t="s">
        <v>871</v>
      </c>
      <c r="AC526" s="3"/>
      <c r="AE526" s="2"/>
      <c r="AG526" s="34" t="str">
        <f>IFERROR(VLOOKUP(AB526, 할인점점포등록!E:I, 5, 0), AB526)</f>
        <v>제이온리치</v>
      </c>
    </row>
    <row r="527" spans="2:33" x14ac:dyDescent="0.3">
      <c r="B527" t="s">
        <v>158</v>
      </c>
      <c r="C527" t="s">
        <v>1301</v>
      </c>
      <c r="D527">
        <v>151</v>
      </c>
      <c r="E527" t="s">
        <v>1302</v>
      </c>
      <c r="F527" s="20" t="s">
        <v>210</v>
      </c>
      <c r="G527" t="s">
        <v>160</v>
      </c>
      <c r="H527" t="s">
        <v>828</v>
      </c>
      <c r="I527" s="2">
        <v>3023231</v>
      </c>
      <c r="J527" s="2">
        <v>0</v>
      </c>
      <c r="L527">
        <v>0</v>
      </c>
      <c r="M527">
        <v>0</v>
      </c>
      <c r="N527">
        <v>0</v>
      </c>
      <c r="O527" t="s">
        <v>796</v>
      </c>
      <c r="Q527">
        <v>0</v>
      </c>
      <c r="R527">
        <v>0</v>
      </c>
      <c r="S527">
        <v>0</v>
      </c>
      <c r="T527" t="s">
        <v>159</v>
      </c>
      <c r="U527" s="3">
        <v>46294</v>
      </c>
      <c r="V527" s="21">
        <v>46294</v>
      </c>
      <c r="W527" t="s">
        <v>212</v>
      </c>
      <c r="Y527">
        <v>3638103299</v>
      </c>
      <c r="AB527" t="s">
        <v>866</v>
      </c>
      <c r="AC527" s="2"/>
      <c r="AE527" s="2"/>
      <c r="AG527" s="34" t="str">
        <f>IFERROR(VLOOKUP(AB527, 할인점점포등록!E:I, 5, 0), AB527)</f>
        <v>혜림메디</v>
      </c>
    </row>
    <row r="528" spans="2:33" x14ac:dyDescent="0.3">
      <c r="B528" t="s">
        <v>158</v>
      </c>
      <c r="C528" t="s">
        <v>1301</v>
      </c>
      <c r="D528">
        <v>152</v>
      </c>
      <c r="E528" t="s">
        <v>1302</v>
      </c>
      <c r="F528" s="20" t="s">
        <v>161</v>
      </c>
      <c r="H528" t="s">
        <v>828</v>
      </c>
      <c r="I528" s="2">
        <v>302323</v>
      </c>
      <c r="J528" s="2">
        <v>0</v>
      </c>
      <c r="L528">
        <v>0</v>
      </c>
      <c r="M528">
        <v>0</v>
      </c>
      <c r="N528">
        <v>0</v>
      </c>
      <c r="O528" t="s">
        <v>796</v>
      </c>
      <c r="Q528">
        <v>0</v>
      </c>
      <c r="R528">
        <v>0</v>
      </c>
      <c r="S528">
        <v>0</v>
      </c>
      <c r="T528" t="s">
        <v>159</v>
      </c>
      <c r="U528" s="3">
        <v>46294</v>
      </c>
      <c r="V528" s="21">
        <v>46294</v>
      </c>
      <c r="Y528">
        <v>3638103299</v>
      </c>
      <c r="AB528" t="s">
        <v>866</v>
      </c>
      <c r="AC528" s="3">
        <v>46294</v>
      </c>
      <c r="AD528" t="s">
        <v>788</v>
      </c>
      <c r="AE528" s="2">
        <v>3023231</v>
      </c>
      <c r="AG528" s="34" t="str">
        <f>IFERROR(VLOOKUP(AB528, 할인점점포등록!E:I, 5, 0), AB528)</f>
        <v>혜림메디</v>
      </c>
    </row>
    <row r="529" spans="2:33" x14ac:dyDescent="0.3">
      <c r="B529" t="s">
        <v>158</v>
      </c>
      <c r="C529" t="s">
        <v>1301</v>
      </c>
      <c r="D529">
        <v>153</v>
      </c>
      <c r="E529" t="s">
        <v>1302</v>
      </c>
      <c r="F529" s="20" t="s">
        <v>162</v>
      </c>
      <c r="H529" t="s">
        <v>828</v>
      </c>
      <c r="I529" s="2">
        <v>0</v>
      </c>
      <c r="J529" s="2">
        <v>3325554</v>
      </c>
      <c r="L529">
        <v>0</v>
      </c>
      <c r="M529">
        <v>0</v>
      </c>
      <c r="N529">
        <v>0</v>
      </c>
      <c r="O529" t="s">
        <v>796</v>
      </c>
      <c r="Q529">
        <v>0</v>
      </c>
      <c r="R529">
        <v>0</v>
      </c>
      <c r="S529">
        <v>0</v>
      </c>
      <c r="T529" t="s">
        <v>159</v>
      </c>
      <c r="U529" s="3">
        <v>46294</v>
      </c>
      <c r="V529" s="21">
        <v>46294</v>
      </c>
      <c r="Y529">
        <v>3638103299</v>
      </c>
      <c r="AB529" t="s">
        <v>866</v>
      </c>
      <c r="AC529" s="3"/>
      <c r="AE529" s="2"/>
      <c r="AG529" s="34" t="str">
        <f>IFERROR(VLOOKUP(AB529, 할인점점포등록!E:I, 5, 0), AB529)</f>
        <v>혜림메디</v>
      </c>
    </row>
    <row r="530" spans="2:33" x14ac:dyDescent="0.3">
      <c r="B530" t="s">
        <v>158</v>
      </c>
      <c r="C530" t="s">
        <v>1301</v>
      </c>
      <c r="D530">
        <v>154</v>
      </c>
      <c r="E530" t="s">
        <v>1302</v>
      </c>
      <c r="F530" s="20" t="s">
        <v>210</v>
      </c>
      <c r="G530" t="s">
        <v>160</v>
      </c>
      <c r="H530" t="s">
        <v>828</v>
      </c>
      <c r="I530" s="2">
        <v>1778300</v>
      </c>
      <c r="J530" s="2">
        <v>0</v>
      </c>
      <c r="L530">
        <v>0</v>
      </c>
      <c r="M530">
        <v>0</v>
      </c>
      <c r="N530">
        <v>0</v>
      </c>
      <c r="O530" t="s">
        <v>796</v>
      </c>
      <c r="Q530">
        <v>0</v>
      </c>
      <c r="R530">
        <v>0</v>
      </c>
      <c r="S530">
        <v>0</v>
      </c>
      <c r="T530" t="s">
        <v>159</v>
      </c>
      <c r="U530" s="3">
        <v>46294</v>
      </c>
      <c r="V530" s="21">
        <v>46294</v>
      </c>
      <c r="W530" t="s">
        <v>212</v>
      </c>
      <c r="Y530">
        <v>6368700343</v>
      </c>
      <c r="AB530" t="s">
        <v>855</v>
      </c>
      <c r="AC530" s="2"/>
      <c r="AE530" s="2"/>
      <c r="AG530" s="34" t="str">
        <f>IFERROR(VLOOKUP(AB530, 할인점점포등록!E:I, 5, 0), AB530)</f>
        <v>한화트레이딩</v>
      </c>
    </row>
    <row r="531" spans="2:33" x14ac:dyDescent="0.3">
      <c r="B531" t="s">
        <v>158</v>
      </c>
      <c r="C531" t="s">
        <v>1301</v>
      </c>
      <c r="D531">
        <v>155</v>
      </c>
      <c r="E531" t="s">
        <v>1302</v>
      </c>
      <c r="F531" s="20" t="s">
        <v>161</v>
      </c>
      <c r="H531" t="s">
        <v>828</v>
      </c>
      <c r="I531" s="2">
        <v>177830</v>
      </c>
      <c r="J531" s="2">
        <v>0</v>
      </c>
      <c r="L531">
        <v>0</v>
      </c>
      <c r="M531">
        <v>0</v>
      </c>
      <c r="N531">
        <v>0</v>
      </c>
      <c r="O531" t="s">
        <v>796</v>
      </c>
      <c r="Q531">
        <v>0</v>
      </c>
      <c r="R531">
        <v>0</v>
      </c>
      <c r="S531">
        <v>0</v>
      </c>
      <c r="T531" t="s">
        <v>159</v>
      </c>
      <c r="U531" s="3">
        <v>46294</v>
      </c>
      <c r="V531" s="21">
        <v>46294</v>
      </c>
      <c r="Y531">
        <v>6368700343</v>
      </c>
      <c r="AB531" t="s">
        <v>855</v>
      </c>
      <c r="AC531" s="3">
        <v>46294</v>
      </c>
      <c r="AD531" t="s">
        <v>788</v>
      </c>
      <c r="AE531" s="2">
        <v>1778300</v>
      </c>
      <c r="AG531" s="34" t="str">
        <f>IFERROR(VLOOKUP(AB531, 할인점점포등록!E:I, 5, 0), AB531)</f>
        <v>한화트레이딩</v>
      </c>
    </row>
    <row r="532" spans="2:33" x14ac:dyDescent="0.3">
      <c r="B532" t="s">
        <v>158</v>
      </c>
      <c r="C532" t="s">
        <v>1301</v>
      </c>
      <c r="D532">
        <v>156</v>
      </c>
      <c r="E532" t="s">
        <v>1302</v>
      </c>
      <c r="F532" s="20" t="s">
        <v>162</v>
      </c>
      <c r="H532" t="s">
        <v>828</v>
      </c>
      <c r="I532" s="2">
        <v>0</v>
      </c>
      <c r="J532" s="2">
        <v>1956130</v>
      </c>
      <c r="L532">
        <v>0</v>
      </c>
      <c r="M532">
        <v>0</v>
      </c>
      <c r="N532">
        <v>0</v>
      </c>
      <c r="O532" t="s">
        <v>796</v>
      </c>
      <c r="Q532">
        <v>0</v>
      </c>
      <c r="R532">
        <v>0</v>
      </c>
      <c r="S532">
        <v>0</v>
      </c>
      <c r="T532" t="s">
        <v>159</v>
      </c>
      <c r="U532" s="3">
        <v>46294</v>
      </c>
      <c r="V532" s="21">
        <v>46294</v>
      </c>
      <c r="Y532">
        <v>6368700343</v>
      </c>
      <c r="AB532" t="s">
        <v>855</v>
      </c>
      <c r="AC532" s="3"/>
      <c r="AE532" s="2"/>
      <c r="AG532" s="34" t="str">
        <f>IFERROR(VLOOKUP(AB532, 할인점점포등록!E:I, 5, 0), AB532)</f>
        <v>한화트레이딩</v>
      </c>
    </row>
    <row r="533" spans="2:33" x14ac:dyDescent="0.3">
      <c r="B533" t="s">
        <v>158</v>
      </c>
      <c r="C533" t="s">
        <v>1301</v>
      </c>
      <c r="D533">
        <v>157</v>
      </c>
      <c r="E533" t="s">
        <v>1302</v>
      </c>
      <c r="F533" s="20" t="s">
        <v>210</v>
      </c>
      <c r="G533" t="s">
        <v>160</v>
      </c>
      <c r="H533" t="s">
        <v>828</v>
      </c>
      <c r="I533" s="2">
        <v>29052183</v>
      </c>
      <c r="J533" s="2">
        <v>0</v>
      </c>
      <c r="L533">
        <v>0</v>
      </c>
      <c r="M533">
        <v>0</v>
      </c>
      <c r="N533">
        <v>0</v>
      </c>
      <c r="O533" t="s">
        <v>796</v>
      </c>
      <c r="Q533">
        <v>0</v>
      </c>
      <c r="R533">
        <v>0</v>
      </c>
      <c r="S533">
        <v>0</v>
      </c>
      <c r="T533" t="s">
        <v>159</v>
      </c>
      <c r="U533" s="3">
        <v>46294</v>
      </c>
      <c r="V533" s="21">
        <v>46294</v>
      </c>
      <c r="W533" t="s">
        <v>212</v>
      </c>
      <c r="Y533">
        <v>3898103307</v>
      </c>
      <c r="AB533" t="s">
        <v>704</v>
      </c>
      <c r="AC533" s="3"/>
      <c r="AE533" s="2"/>
      <c r="AG533" s="34" t="str">
        <f>IFERROR(VLOOKUP(AB533, 할인점점포등록!E:I, 5, 0), AB533)</f>
        <v>정상의약품물류</v>
      </c>
    </row>
    <row r="534" spans="2:33" x14ac:dyDescent="0.3">
      <c r="B534" t="s">
        <v>158</v>
      </c>
      <c r="C534" t="s">
        <v>1301</v>
      </c>
      <c r="D534">
        <v>158</v>
      </c>
      <c r="E534" t="s">
        <v>1302</v>
      </c>
      <c r="F534" s="20" t="s">
        <v>161</v>
      </c>
      <c r="H534" t="s">
        <v>828</v>
      </c>
      <c r="I534" s="2">
        <v>2905218</v>
      </c>
      <c r="J534" s="2">
        <v>0</v>
      </c>
      <c r="L534">
        <v>0</v>
      </c>
      <c r="M534">
        <v>0</v>
      </c>
      <c r="N534">
        <v>0</v>
      </c>
      <c r="O534" t="s">
        <v>796</v>
      </c>
      <c r="Q534">
        <v>0</v>
      </c>
      <c r="R534">
        <v>0</v>
      </c>
      <c r="S534">
        <v>0</v>
      </c>
      <c r="T534" t="s">
        <v>159</v>
      </c>
      <c r="U534" s="3">
        <v>46294</v>
      </c>
      <c r="V534" s="21">
        <v>46294</v>
      </c>
      <c r="Y534">
        <v>3898103307</v>
      </c>
      <c r="AB534" t="s">
        <v>704</v>
      </c>
      <c r="AC534" s="3">
        <v>46294</v>
      </c>
      <c r="AD534" t="s">
        <v>788</v>
      </c>
      <c r="AE534" s="2">
        <v>29052183</v>
      </c>
      <c r="AG534" s="34" t="str">
        <f>IFERROR(VLOOKUP(AB534, 할인점점포등록!E:I, 5, 0), AB534)</f>
        <v>정상의약품물류</v>
      </c>
    </row>
    <row r="535" spans="2:33" x14ac:dyDescent="0.3">
      <c r="B535" t="s">
        <v>158</v>
      </c>
      <c r="C535" t="s">
        <v>1301</v>
      </c>
      <c r="D535">
        <v>159</v>
      </c>
      <c r="E535" t="s">
        <v>1302</v>
      </c>
      <c r="F535" s="20" t="s">
        <v>162</v>
      </c>
      <c r="H535" t="s">
        <v>828</v>
      </c>
      <c r="I535" s="2">
        <v>0</v>
      </c>
      <c r="J535" s="2">
        <v>31957401</v>
      </c>
      <c r="L535">
        <v>0</v>
      </c>
      <c r="M535">
        <v>0</v>
      </c>
      <c r="N535">
        <v>0</v>
      </c>
      <c r="O535" t="s">
        <v>796</v>
      </c>
      <c r="Q535">
        <v>0</v>
      </c>
      <c r="R535">
        <v>0</v>
      </c>
      <c r="S535">
        <v>0</v>
      </c>
      <c r="T535" t="s">
        <v>159</v>
      </c>
      <c r="U535" s="3">
        <v>46294</v>
      </c>
      <c r="V535" s="21">
        <v>46294</v>
      </c>
      <c r="Y535">
        <v>3898103307</v>
      </c>
      <c r="AB535" t="s">
        <v>704</v>
      </c>
      <c r="AC535" s="2"/>
      <c r="AE535" s="2"/>
      <c r="AG535" s="34" t="str">
        <f>IFERROR(VLOOKUP(AB535, 할인점점포등록!E:I, 5, 0), AB535)</f>
        <v>정상의약품물류</v>
      </c>
    </row>
    <row r="536" spans="2:33" x14ac:dyDescent="0.3">
      <c r="B536" t="s">
        <v>158</v>
      </c>
      <c r="C536" t="s">
        <v>1301</v>
      </c>
      <c r="D536">
        <v>160</v>
      </c>
      <c r="E536" t="s">
        <v>1302</v>
      </c>
      <c r="F536" s="20" t="s">
        <v>210</v>
      </c>
      <c r="G536" t="s">
        <v>160</v>
      </c>
      <c r="H536" t="s">
        <v>828</v>
      </c>
      <c r="I536" s="2">
        <v>10807874</v>
      </c>
      <c r="J536" s="2">
        <v>0</v>
      </c>
      <c r="L536">
        <v>0</v>
      </c>
      <c r="M536">
        <v>0</v>
      </c>
      <c r="N536">
        <v>0</v>
      </c>
      <c r="O536" t="s">
        <v>796</v>
      </c>
      <c r="Q536">
        <v>0</v>
      </c>
      <c r="R536">
        <v>0</v>
      </c>
      <c r="S536">
        <v>0</v>
      </c>
      <c r="T536" t="s">
        <v>159</v>
      </c>
      <c r="U536" s="3">
        <v>46294</v>
      </c>
      <c r="V536" s="21">
        <v>46294</v>
      </c>
      <c r="W536" t="s">
        <v>212</v>
      </c>
      <c r="Y536">
        <v>7418101074</v>
      </c>
      <c r="AB536" t="s">
        <v>851</v>
      </c>
      <c r="AC536" s="3"/>
      <c r="AE536" s="2"/>
      <c r="AG536" s="34" t="str">
        <f>IFERROR(VLOOKUP(AB536, 할인점점포등록!E:I, 5, 0), AB536)</f>
        <v>이음메디컬세일즈플랫폼</v>
      </c>
    </row>
    <row r="537" spans="2:33" x14ac:dyDescent="0.3">
      <c r="B537" t="s">
        <v>158</v>
      </c>
      <c r="C537" t="s">
        <v>1301</v>
      </c>
      <c r="D537">
        <v>161</v>
      </c>
      <c r="E537" t="s">
        <v>1302</v>
      </c>
      <c r="F537" s="20" t="s">
        <v>161</v>
      </c>
      <c r="H537" t="s">
        <v>828</v>
      </c>
      <c r="I537" s="2">
        <v>1080787</v>
      </c>
      <c r="J537" s="2">
        <v>0</v>
      </c>
      <c r="L537">
        <v>0</v>
      </c>
      <c r="M537">
        <v>0</v>
      </c>
      <c r="N537">
        <v>0</v>
      </c>
      <c r="O537" t="s">
        <v>796</v>
      </c>
      <c r="Q537">
        <v>0</v>
      </c>
      <c r="R537">
        <v>0</v>
      </c>
      <c r="S537">
        <v>0</v>
      </c>
      <c r="T537" t="s">
        <v>159</v>
      </c>
      <c r="U537" s="3">
        <v>46294</v>
      </c>
      <c r="V537" s="21">
        <v>46294</v>
      </c>
      <c r="Y537">
        <v>7418101074</v>
      </c>
      <c r="AB537" t="s">
        <v>851</v>
      </c>
      <c r="AC537" s="3">
        <v>46294</v>
      </c>
      <c r="AD537" t="s">
        <v>788</v>
      </c>
      <c r="AE537" s="2">
        <v>10807874</v>
      </c>
      <c r="AG537" s="34" t="str">
        <f>IFERROR(VLOOKUP(AB537, 할인점점포등록!E:I, 5, 0), AB537)</f>
        <v>이음메디컬세일즈플랫폼</v>
      </c>
    </row>
    <row r="538" spans="2:33" x14ac:dyDescent="0.3">
      <c r="B538" t="s">
        <v>158</v>
      </c>
      <c r="C538" t="s">
        <v>1301</v>
      </c>
      <c r="D538">
        <v>162</v>
      </c>
      <c r="E538" t="s">
        <v>1302</v>
      </c>
      <c r="F538" s="20" t="s">
        <v>162</v>
      </c>
      <c r="H538" t="s">
        <v>828</v>
      </c>
      <c r="I538" s="2">
        <v>0</v>
      </c>
      <c r="J538" s="2">
        <v>11888661</v>
      </c>
      <c r="L538">
        <v>0</v>
      </c>
      <c r="M538">
        <v>0</v>
      </c>
      <c r="N538">
        <v>0</v>
      </c>
      <c r="O538" t="s">
        <v>796</v>
      </c>
      <c r="Q538">
        <v>0</v>
      </c>
      <c r="R538">
        <v>0</v>
      </c>
      <c r="S538">
        <v>0</v>
      </c>
      <c r="T538" t="s">
        <v>159</v>
      </c>
      <c r="U538" s="3">
        <v>46294</v>
      </c>
      <c r="V538" s="21">
        <v>46294</v>
      </c>
      <c r="Y538">
        <v>7418101074</v>
      </c>
      <c r="AB538" t="s">
        <v>851</v>
      </c>
      <c r="AC538" s="3"/>
      <c r="AE538" s="2"/>
      <c r="AG538" s="34" t="str">
        <f>IFERROR(VLOOKUP(AB538, 할인점점포등록!E:I, 5, 0), AB538)</f>
        <v>이음메디컬세일즈플랫폼</v>
      </c>
    </row>
    <row r="539" spans="2:33" x14ac:dyDescent="0.3">
      <c r="B539" t="s">
        <v>158</v>
      </c>
      <c r="C539" t="s">
        <v>1301</v>
      </c>
      <c r="D539">
        <v>163</v>
      </c>
      <c r="E539" t="s">
        <v>1302</v>
      </c>
      <c r="F539" s="20" t="s">
        <v>210</v>
      </c>
      <c r="G539" t="s">
        <v>160</v>
      </c>
      <c r="H539" t="s">
        <v>828</v>
      </c>
      <c r="I539" s="2">
        <v>535771</v>
      </c>
      <c r="J539" s="2">
        <v>0</v>
      </c>
      <c r="L539">
        <v>0</v>
      </c>
      <c r="M539">
        <v>0</v>
      </c>
      <c r="N539">
        <v>0</v>
      </c>
      <c r="O539" t="s">
        <v>796</v>
      </c>
      <c r="Q539">
        <v>0</v>
      </c>
      <c r="R539">
        <v>0</v>
      </c>
      <c r="S539">
        <v>0</v>
      </c>
      <c r="T539" t="s">
        <v>159</v>
      </c>
      <c r="U539" s="3">
        <v>46294</v>
      </c>
      <c r="V539" s="21">
        <v>46294</v>
      </c>
      <c r="W539" t="s">
        <v>212</v>
      </c>
      <c r="Y539">
        <v>4588803451</v>
      </c>
      <c r="AB539" t="s">
        <v>841</v>
      </c>
      <c r="AC539" s="2"/>
      <c r="AE539" s="2"/>
      <c r="AG539" s="34" t="str">
        <f>IFERROR(VLOOKUP(AB539, 할인점점포등록!E:I, 5, 0), AB539)</f>
        <v>신성메딕스</v>
      </c>
    </row>
    <row r="540" spans="2:33" x14ac:dyDescent="0.3">
      <c r="B540" t="s">
        <v>158</v>
      </c>
      <c r="C540" t="s">
        <v>1301</v>
      </c>
      <c r="D540">
        <v>164</v>
      </c>
      <c r="E540" t="s">
        <v>1302</v>
      </c>
      <c r="F540" s="20" t="s">
        <v>161</v>
      </c>
      <c r="H540" t="s">
        <v>828</v>
      </c>
      <c r="I540" s="2">
        <v>53577</v>
      </c>
      <c r="J540" s="2">
        <v>0</v>
      </c>
      <c r="L540">
        <v>0</v>
      </c>
      <c r="M540">
        <v>0</v>
      </c>
      <c r="N540">
        <v>0</v>
      </c>
      <c r="O540" t="s">
        <v>796</v>
      </c>
      <c r="Q540">
        <v>0</v>
      </c>
      <c r="R540">
        <v>0</v>
      </c>
      <c r="S540">
        <v>0</v>
      </c>
      <c r="T540" t="s">
        <v>159</v>
      </c>
      <c r="U540" s="3">
        <v>46294</v>
      </c>
      <c r="V540" s="21">
        <v>46294</v>
      </c>
      <c r="Y540">
        <v>4588803451</v>
      </c>
      <c r="AB540" t="s">
        <v>841</v>
      </c>
      <c r="AC540" s="2">
        <v>46294</v>
      </c>
      <c r="AD540" t="s">
        <v>788</v>
      </c>
      <c r="AE540" s="2">
        <v>535771</v>
      </c>
      <c r="AG540" s="34" t="str">
        <f>IFERROR(VLOOKUP(AB540, 할인점점포등록!E:I, 5, 0), AB540)</f>
        <v>신성메딕스</v>
      </c>
    </row>
    <row r="541" spans="2:33" x14ac:dyDescent="0.3">
      <c r="B541" t="s">
        <v>158</v>
      </c>
      <c r="C541" t="s">
        <v>1301</v>
      </c>
      <c r="D541">
        <v>165</v>
      </c>
      <c r="E541" t="s">
        <v>1302</v>
      </c>
      <c r="F541" s="20" t="s">
        <v>162</v>
      </c>
      <c r="H541" t="s">
        <v>828</v>
      </c>
      <c r="I541" s="2">
        <v>0</v>
      </c>
      <c r="J541" s="2">
        <v>589348</v>
      </c>
      <c r="L541">
        <v>0</v>
      </c>
      <c r="M541">
        <v>0</v>
      </c>
      <c r="N541">
        <v>0</v>
      </c>
      <c r="O541" t="s">
        <v>796</v>
      </c>
      <c r="Q541">
        <v>0</v>
      </c>
      <c r="R541">
        <v>0</v>
      </c>
      <c r="S541">
        <v>0</v>
      </c>
      <c r="T541" t="s">
        <v>159</v>
      </c>
      <c r="U541" s="3">
        <v>46294</v>
      </c>
      <c r="V541" s="21">
        <v>46294</v>
      </c>
      <c r="Y541">
        <v>4588803451</v>
      </c>
      <c r="AB541" t="s">
        <v>841</v>
      </c>
      <c r="AC541" s="3"/>
      <c r="AE541" s="2"/>
      <c r="AG541" s="34" t="str">
        <f>IFERROR(VLOOKUP(AB541, 할인점점포등록!E:I, 5, 0), AB541)</f>
        <v>신성메딕스</v>
      </c>
    </row>
    <row r="542" spans="2:33" x14ac:dyDescent="0.3">
      <c r="B542" t="s">
        <v>158</v>
      </c>
      <c r="C542" t="s">
        <v>1301</v>
      </c>
      <c r="D542">
        <v>166</v>
      </c>
      <c r="E542" t="s">
        <v>1302</v>
      </c>
      <c r="F542" s="20" t="s">
        <v>210</v>
      </c>
      <c r="G542" t="s">
        <v>160</v>
      </c>
      <c r="H542" t="s">
        <v>828</v>
      </c>
      <c r="I542" s="2">
        <v>968073</v>
      </c>
      <c r="J542" s="2">
        <v>0</v>
      </c>
      <c r="L542">
        <v>0</v>
      </c>
      <c r="M542">
        <v>0</v>
      </c>
      <c r="N542">
        <v>0</v>
      </c>
      <c r="O542" t="s">
        <v>796</v>
      </c>
      <c r="Q542">
        <v>0</v>
      </c>
      <c r="R542">
        <v>0</v>
      </c>
      <c r="S542">
        <v>0</v>
      </c>
      <c r="T542" t="s">
        <v>159</v>
      </c>
      <c r="U542" s="3">
        <v>46294</v>
      </c>
      <c r="V542" s="21">
        <v>46294</v>
      </c>
      <c r="W542" t="s">
        <v>212</v>
      </c>
      <c r="Y542">
        <v>4238103801</v>
      </c>
      <c r="AB542" t="s">
        <v>852</v>
      </c>
      <c r="AC542" s="2"/>
      <c r="AE542" s="2"/>
      <c r="AG542" s="34" t="str">
        <f>IFERROR(VLOOKUP(AB542, 할인점점포등록!E:I, 5, 0), AB542)</f>
        <v>하니팜</v>
      </c>
    </row>
    <row r="543" spans="2:33" x14ac:dyDescent="0.3">
      <c r="B543" t="s">
        <v>158</v>
      </c>
      <c r="C543" t="s">
        <v>1301</v>
      </c>
      <c r="D543">
        <v>167</v>
      </c>
      <c r="E543" t="s">
        <v>1302</v>
      </c>
      <c r="F543" s="20" t="s">
        <v>161</v>
      </c>
      <c r="H543" t="s">
        <v>828</v>
      </c>
      <c r="I543" s="2">
        <v>96807</v>
      </c>
      <c r="J543" s="2">
        <v>0</v>
      </c>
      <c r="L543">
        <v>0</v>
      </c>
      <c r="M543">
        <v>0</v>
      </c>
      <c r="N543">
        <v>0</v>
      </c>
      <c r="O543" t="s">
        <v>796</v>
      </c>
      <c r="Q543">
        <v>0</v>
      </c>
      <c r="R543">
        <v>0</v>
      </c>
      <c r="S543">
        <v>0</v>
      </c>
      <c r="T543" t="s">
        <v>159</v>
      </c>
      <c r="U543" s="3">
        <v>46294</v>
      </c>
      <c r="V543" s="21">
        <v>46294</v>
      </c>
      <c r="Y543">
        <v>4238103801</v>
      </c>
      <c r="AB543" t="s">
        <v>852</v>
      </c>
      <c r="AC543" s="2">
        <v>46294</v>
      </c>
      <c r="AD543" t="s">
        <v>788</v>
      </c>
      <c r="AE543" s="2">
        <v>968073</v>
      </c>
      <c r="AG543" s="34" t="str">
        <f>IFERROR(VLOOKUP(AB543, 할인점점포등록!E:I, 5, 0), AB543)</f>
        <v>하니팜</v>
      </c>
    </row>
    <row r="544" spans="2:33" x14ac:dyDescent="0.3">
      <c r="B544" t="s">
        <v>158</v>
      </c>
      <c r="C544" t="s">
        <v>1301</v>
      </c>
      <c r="D544">
        <v>168</v>
      </c>
      <c r="E544" t="s">
        <v>1302</v>
      </c>
      <c r="F544" s="20" t="s">
        <v>162</v>
      </c>
      <c r="H544" t="s">
        <v>828</v>
      </c>
      <c r="I544" s="2">
        <v>0</v>
      </c>
      <c r="J544" s="2">
        <v>1064880</v>
      </c>
      <c r="L544">
        <v>0</v>
      </c>
      <c r="M544">
        <v>0</v>
      </c>
      <c r="N544">
        <v>0</v>
      </c>
      <c r="O544" t="s">
        <v>796</v>
      </c>
      <c r="Q544">
        <v>0</v>
      </c>
      <c r="R544">
        <v>0</v>
      </c>
      <c r="S544">
        <v>0</v>
      </c>
      <c r="T544" t="s">
        <v>159</v>
      </c>
      <c r="U544" s="3">
        <v>46294</v>
      </c>
      <c r="V544" s="21">
        <v>46294</v>
      </c>
      <c r="Y544">
        <v>4238103801</v>
      </c>
      <c r="AB544" t="s">
        <v>852</v>
      </c>
      <c r="AC544" s="2"/>
      <c r="AE544" s="2"/>
      <c r="AG544" s="34" t="str">
        <f>IFERROR(VLOOKUP(AB544, 할인점점포등록!E:I, 5, 0), AB544)</f>
        <v>하니팜</v>
      </c>
    </row>
    <row r="545" spans="2:33" x14ac:dyDescent="0.3">
      <c r="B545" t="s">
        <v>158</v>
      </c>
      <c r="C545" t="s">
        <v>1301</v>
      </c>
      <c r="D545">
        <v>169</v>
      </c>
      <c r="E545" t="s">
        <v>1302</v>
      </c>
      <c r="F545" s="20" t="s">
        <v>210</v>
      </c>
      <c r="G545" t="s">
        <v>160</v>
      </c>
      <c r="H545" t="s">
        <v>828</v>
      </c>
      <c r="I545" s="2">
        <v>719421</v>
      </c>
      <c r="J545" s="2">
        <v>0</v>
      </c>
      <c r="L545">
        <v>0</v>
      </c>
      <c r="M545">
        <v>0</v>
      </c>
      <c r="N545">
        <v>0</v>
      </c>
      <c r="O545" t="s">
        <v>796</v>
      </c>
      <c r="Q545">
        <v>0</v>
      </c>
      <c r="R545">
        <v>0</v>
      </c>
      <c r="S545">
        <v>0</v>
      </c>
      <c r="T545" t="s">
        <v>159</v>
      </c>
      <c r="U545" s="3">
        <v>46294</v>
      </c>
      <c r="V545" s="21">
        <v>46294</v>
      </c>
      <c r="W545" t="s">
        <v>212</v>
      </c>
      <c r="Y545">
        <v>6438701919</v>
      </c>
      <c r="AB545" t="s">
        <v>853</v>
      </c>
      <c r="AC545" s="3"/>
      <c r="AE545" s="2"/>
      <c r="AG545" s="34" t="str">
        <f>IFERROR(VLOOKUP(AB545, 할인점점포등록!E:I, 5, 0), AB545)</f>
        <v>길훈메디</v>
      </c>
    </row>
    <row r="546" spans="2:33" x14ac:dyDescent="0.3">
      <c r="B546" t="s">
        <v>158</v>
      </c>
      <c r="C546" t="s">
        <v>1301</v>
      </c>
      <c r="D546">
        <v>170</v>
      </c>
      <c r="E546" t="s">
        <v>1302</v>
      </c>
      <c r="F546" s="20" t="s">
        <v>161</v>
      </c>
      <c r="H546" t="s">
        <v>828</v>
      </c>
      <c r="I546" s="2">
        <v>71942</v>
      </c>
      <c r="J546" s="2">
        <v>0</v>
      </c>
      <c r="L546">
        <v>0</v>
      </c>
      <c r="M546">
        <v>0</v>
      </c>
      <c r="N546">
        <v>0</v>
      </c>
      <c r="O546" t="s">
        <v>796</v>
      </c>
      <c r="Q546">
        <v>0</v>
      </c>
      <c r="R546">
        <v>0</v>
      </c>
      <c r="S546">
        <v>0</v>
      </c>
      <c r="T546" t="s">
        <v>159</v>
      </c>
      <c r="U546" s="3">
        <v>46294</v>
      </c>
      <c r="V546" s="21">
        <v>46294</v>
      </c>
      <c r="Y546">
        <v>6438701919</v>
      </c>
      <c r="AB546" t="s">
        <v>853</v>
      </c>
      <c r="AC546" s="2">
        <v>46294</v>
      </c>
      <c r="AD546" t="s">
        <v>788</v>
      </c>
      <c r="AE546" s="2">
        <v>719421</v>
      </c>
      <c r="AG546" s="34" t="str">
        <f>IFERROR(VLOOKUP(AB546, 할인점점포등록!E:I, 5, 0), AB546)</f>
        <v>길훈메디</v>
      </c>
    </row>
    <row r="547" spans="2:33" x14ac:dyDescent="0.3">
      <c r="B547" t="s">
        <v>158</v>
      </c>
      <c r="C547" t="s">
        <v>1301</v>
      </c>
      <c r="D547">
        <v>171</v>
      </c>
      <c r="E547" t="s">
        <v>1302</v>
      </c>
      <c r="F547" s="20" t="s">
        <v>162</v>
      </c>
      <c r="H547" t="s">
        <v>828</v>
      </c>
      <c r="I547" s="2">
        <v>0</v>
      </c>
      <c r="J547" s="2">
        <v>791363</v>
      </c>
      <c r="L547">
        <v>0</v>
      </c>
      <c r="M547">
        <v>0</v>
      </c>
      <c r="N547">
        <v>0</v>
      </c>
      <c r="O547" t="s">
        <v>796</v>
      </c>
      <c r="Q547">
        <v>0</v>
      </c>
      <c r="R547">
        <v>0</v>
      </c>
      <c r="S547">
        <v>0</v>
      </c>
      <c r="T547" t="s">
        <v>159</v>
      </c>
      <c r="U547" s="3">
        <v>46294</v>
      </c>
      <c r="V547" s="21">
        <v>46294</v>
      </c>
      <c r="Y547">
        <v>6438701919</v>
      </c>
      <c r="AB547" t="s">
        <v>853</v>
      </c>
      <c r="AC547" s="2"/>
      <c r="AE547" s="2"/>
      <c r="AG547" s="34" t="str">
        <f>IFERROR(VLOOKUP(AB547, 할인점점포등록!E:I, 5, 0), AB547)</f>
        <v>길훈메디</v>
      </c>
    </row>
    <row r="548" spans="2:33" x14ac:dyDescent="0.3">
      <c r="B548" t="s">
        <v>158</v>
      </c>
      <c r="C548" t="s">
        <v>1301</v>
      </c>
      <c r="D548">
        <v>172</v>
      </c>
      <c r="E548" t="s">
        <v>1302</v>
      </c>
      <c r="F548" s="20" t="s">
        <v>210</v>
      </c>
      <c r="G548" t="s">
        <v>160</v>
      </c>
      <c r="H548" t="s">
        <v>828</v>
      </c>
      <c r="I548" s="2">
        <v>3825</v>
      </c>
      <c r="J548" s="2">
        <v>0</v>
      </c>
      <c r="L548">
        <v>0</v>
      </c>
      <c r="M548">
        <v>0</v>
      </c>
      <c r="N548">
        <v>0</v>
      </c>
      <c r="O548" t="s">
        <v>796</v>
      </c>
      <c r="Q548">
        <v>0</v>
      </c>
      <c r="R548">
        <v>0</v>
      </c>
      <c r="S548">
        <v>0</v>
      </c>
      <c r="T548" t="s">
        <v>159</v>
      </c>
      <c r="U548" s="3">
        <v>46294</v>
      </c>
      <c r="V548" s="21">
        <v>46294</v>
      </c>
      <c r="W548" t="s">
        <v>212</v>
      </c>
      <c r="Y548">
        <v>8708702465</v>
      </c>
      <c r="AB548" t="s">
        <v>846</v>
      </c>
      <c r="AC548" s="3"/>
      <c r="AE548" s="2"/>
      <c r="AG548" s="34" t="str">
        <f>IFERROR(VLOOKUP(AB548, 할인점점포등록!E:I, 5, 0), AB548)</f>
        <v>제이엔케이</v>
      </c>
    </row>
    <row r="549" spans="2:33" x14ac:dyDescent="0.3">
      <c r="B549" t="s">
        <v>158</v>
      </c>
      <c r="C549" t="s">
        <v>1301</v>
      </c>
      <c r="D549">
        <v>173</v>
      </c>
      <c r="E549" t="s">
        <v>1302</v>
      </c>
      <c r="F549" s="20" t="s">
        <v>161</v>
      </c>
      <c r="H549" t="s">
        <v>828</v>
      </c>
      <c r="I549" s="2">
        <v>383</v>
      </c>
      <c r="J549" s="2">
        <v>0</v>
      </c>
      <c r="L549">
        <v>0</v>
      </c>
      <c r="M549">
        <v>0</v>
      </c>
      <c r="N549">
        <v>0</v>
      </c>
      <c r="O549" t="s">
        <v>796</v>
      </c>
      <c r="Q549">
        <v>0</v>
      </c>
      <c r="R549">
        <v>0</v>
      </c>
      <c r="S549">
        <v>0</v>
      </c>
      <c r="T549" t="s">
        <v>159</v>
      </c>
      <c r="U549" s="3">
        <v>46294</v>
      </c>
      <c r="V549" s="21">
        <v>46294</v>
      </c>
      <c r="Y549">
        <v>8708702465</v>
      </c>
      <c r="AB549" t="s">
        <v>846</v>
      </c>
      <c r="AC549" s="2">
        <v>46294</v>
      </c>
      <c r="AD549" t="s">
        <v>788</v>
      </c>
      <c r="AE549" s="2">
        <v>3825</v>
      </c>
      <c r="AG549" s="34" t="str">
        <f>IFERROR(VLOOKUP(AB549, 할인점점포등록!E:I, 5, 0), AB549)</f>
        <v>제이엔케이</v>
      </c>
    </row>
    <row r="550" spans="2:33" x14ac:dyDescent="0.3">
      <c r="B550" t="s">
        <v>158</v>
      </c>
      <c r="C550" t="s">
        <v>1301</v>
      </c>
      <c r="D550">
        <v>174</v>
      </c>
      <c r="E550" t="s">
        <v>1302</v>
      </c>
      <c r="F550" s="20" t="s">
        <v>162</v>
      </c>
      <c r="H550" t="s">
        <v>828</v>
      </c>
      <c r="I550" s="2">
        <v>0</v>
      </c>
      <c r="J550" s="2">
        <v>4208</v>
      </c>
      <c r="L550">
        <v>0</v>
      </c>
      <c r="M550">
        <v>0</v>
      </c>
      <c r="N550">
        <v>0</v>
      </c>
      <c r="O550" t="s">
        <v>796</v>
      </c>
      <c r="Q550">
        <v>0</v>
      </c>
      <c r="R550">
        <v>0</v>
      </c>
      <c r="S550">
        <v>0</v>
      </c>
      <c r="T550" t="s">
        <v>159</v>
      </c>
      <c r="U550" s="3">
        <v>46294</v>
      </c>
      <c r="V550" s="21">
        <v>46294</v>
      </c>
      <c r="Y550">
        <v>8708702465</v>
      </c>
      <c r="AB550" t="s">
        <v>846</v>
      </c>
      <c r="AC550" s="3"/>
      <c r="AE550" s="2"/>
      <c r="AG550" s="34" t="str">
        <f>IFERROR(VLOOKUP(AB550, 할인점점포등록!E:I, 5, 0), AB550)</f>
        <v>제이엔케이</v>
      </c>
    </row>
    <row r="551" spans="2:33" x14ac:dyDescent="0.3">
      <c r="B551" t="s">
        <v>158</v>
      </c>
      <c r="C551" t="s">
        <v>1301</v>
      </c>
      <c r="D551">
        <v>175</v>
      </c>
      <c r="E551" t="s">
        <v>1302</v>
      </c>
      <c r="F551" s="20" t="s">
        <v>210</v>
      </c>
      <c r="G551" t="s">
        <v>160</v>
      </c>
      <c r="H551" t="s">
        <v>828</v>
      </c>
      <c r="I551" s="2">
        <v>414221</v>
      </c>
      <c r="J551" s="2">
        <v>0</v>
      </c>
      <c r="L551">
        <v>0</v>
      </c>
      <c r="M551">
        <v>0</v>
      </c>
      <c r="N551">
        <v>0</v>
      </c>
      <c r="O551" t="s">
        <v>796</v>
      </c>
      <c r="Q551">
        <v>0</v>
      </c>
      <c r="R551">
        <v>0</v>
      </c>
      <c r="S551">
        <v>0</v>
      </c>
      <c r="T551" t="s">
        <v>159</v>
      </c>
      <c r="U551" s="3">
        <v>46294</v>
      </c>
      <c r="V551" s="21">
        <v>46294</v>
      </c>
      <c r="W551" t="s">
        <v>212</v>
      </c>
      <c r="Y551">
        <v>8811001601</v>
      </c>
      <c r="AB551" t="s">
        <v>361</v>
      </c>
      <c r="AC551" s="3"/>
      <c r="AE551" s="2"/>
      <c r="AG551" s="34" t="str">
        <f>IFERROR(VLOOKUP(AB551, 할인점점포등록!E:I, 5, 0), AB551)</f>
        <v>한신메디팜</v>
      </c>
    </row>
    <row r="552" spans="2:33" x14ac:dyDescent="0.3">
      <c r="B552" t="s">
        <v>158</v>
      </c>
      <c r="C552" t="s">
        <v>1301</v>
      </c>
      <c r="D552">
        <v>176</v>
      </c>
      <c r="E552" t="s">
        <v>1302</v>
      </c>
      <c r="F552" s="20" t="s">
        <v>161</v>
      </c>
      <c r="H552" t="s">
        <v>828</v>
      </c>
      <c r="I552" s="2">
        <v>41422</v>
      </c>
      <c r="J552" s="2">
        <v>0</v>
      </c>
      <c r="L552">
        <v>0</v>
      </c>
      <c r="M552">
        <v>0</v>
      </c>
      <c r="N552">
        <v>0</v>
      </c>
      <c r="O552" t="s">
        <v>796</v>
      </c>
      <c r="Q552">
        <v>0</v>
      </c>
      <c r="R552">
        <v>0</v>
      </c>
      <c r="S552">
        <v>0</v>
      </c>
      <c r="T552" t="s">
        <v>159</v>
      </c>
      <c r="U552" s="3">
        <v>46294</v>
      </c>
      <c r="V552" s="21">
        <v>46294</v>
      </c>
      <c r="Y552">
        <v>8811001601</v>
      </c>
      <c r="AB552" t="s">
        <v>361</v>
      </c>
      <c r="AC552" s="3">
        <v>46294</v>
      </c>
      <c r="AD552" t="s">
        <v>788</v>
      </c>
      <c r="AE552" s="2">
        <v>414221</v>
      </c>
      <c r="AG552" s="34" t="str">
        <f>IFERROR(VLOOKUP(AB552, 할인점점포등록!E:I, 5, 0), AB552)</f>
        <v>한신메디팜</v>
      </c>
    </row>
    <row r="553" spans="2:33" x14ac:dyDescent="0.3">
      <c r="B553" t="s">
        <v>158</v>
      </c>
      <c r="C553" t="s">
        <v>1301</v>
      </c>
      <c r="D553">
        <v>177</v>
      </c>
      <c r="E553" t="s">
        <v>1302</v>
      </c>
      <c r="F553" s="20" t="s">
        <v>162</v>
      </c>
      <c r="H553" t="s">
        <v>828</v>
      </c>
      <c r="I553" s="2">
        <v>0</v>
      </c>
      <c r="J553" s="2">
        <v>455643</v>
      </c>
      <c r="L553">
        <v>0</v>
      </c>
      <c r="M553">
        <v>0</v>
      </c>
      <c r="N553">
        <v>0</v>
      </c>
      <c r="O553" t="s">
        <v>796</v>
      </c>
      <c r="Q553">
        <v>0</v>
      </c>
      <c r="R553">
        <v>0</v>
      </c>
      <c r="S553">
        <v>0</v>
      </c>
      <c r="T553" t="s">
        <v>159</v>
      </c>
      <c r="U553" s="3">
        <v>46294</v>
      </c>
      <c r="V553" s="21">
        <v>46294</v>
      </c>
      <c r="Y553">
        <v>8811001601</v>
      </c>
      <c r="AB553" t="s">
        <v>361</v>
      </c>
      <c r="AC553" s="2"/>
      <c r="AE553" s="2"/>
      <c r="AG553" s="34" t="str">
        <f>IFERROR(VLOOKUP(AB553, 할인점점포등록!E:I, 5, 0), AB553)</f>
        <v>한신메디팜</v>
      </c>
    </row>
    <row r="554" spans="2:33" x14ac:dyDescent="0.3">
      <c r="B554" t="s">
        <v>158</v>
      </c>
      <c r="C554" t="s">
        <v>1301</v>
      </c>
      <c r="D554">
        <v>178</v>
      </c>
      <c r="E554" t="s">
        <v>1302</v>
      </c>
      <c r="F554" s="20" t="s">
        <v>210</v>
      </c>
      <c r="G554" t="s">
        <v>160</v>
      </c>
      <c r="H554" t="s">
        <v>828</v>
      </c>
      <c r="I554" s="2">
        <v>222712</v>
      </c>
      <c r="J554" s="2">
        <v>0</v>
      </c>
      <c r="L554">
        <v>0</v>
      </c>
      <c r="M554">
        <v>0</v>
      </c>
      <c r="N554">
        <v>0</v>
      </c>
      <c r="O554" t="s">
        <v>796</v>
      </c>
      <c r="Q554">
        <v>0</v>
      </c>
      <c r="R554">
        <v>0</v>
      </c>
      <c r="S554">
        <v>0</v>
      </c>
      <c r="T554" t="s">
        <v>159</v>
      </c>
      <c r="U554" s="3">
        <v>46294</v>
      </c>
      <c r="V554" s="21">
        <v>46294</v>
      </c>
      <c r="W554" t="s">
        <v>212</v>
      </c>
      <c r="Y554">
        <v>5068195246</v>
      </c>
      <c r="AB554" t="s">
        <v>835</v>
      </c>
      <c r="AC554" s="3"/>
      <c r="AE554" s="2"/>
      <c r="AG554" s="34" t="str">
        <f>IFERROR(VLOOKUP(AB554, 할인점점포등록!E:I, 5, 0), AB554)</f>
        <v>큐엔지홀딩스</v>
      </c>
    </row>
    <row r="555" spans="2:33" x14ac:dyDescent="0.3">
      <c r="B555" t="s">
        <v>158</v>
      </c>
      <c r="C555" t="s">
        <v>1301</v>
      </c>
      <c r="D555">
        <v>179</v>
      </c>
      <c r="E555" t="s">
        <v>1302</v>
      </c>
      <c r="F555" s="20" t="s">
        <v>161</v>
      </c>
      <c r="H555" t="s">
        <v>828</v>
      </c>
      <c r="I555" s="2">
        <v>22271</v>
      </c>
      <c r="J555" s="2">
        <v>0</v>
      </c>
      <c r="L555">
        <v>0</v>
      </c>
      <c r="M555">
        <v>0</v>
      </c>
      <c r="N555">
        <v>0</v>
      </c>
      <c r="O555" t="s">
        <v>796</v>
      </c>
      <c r="Q555">
        <v>0</v>
      </c>
      <c r="R555">
        <v>0</v>
      </c>
      <c r="S555">
        <v>0</v>
      </c>
      <c r="T555" t="s">
        <v>159</v>
      </c>
      <c r="U555" s="3">
        <v>46294</v>
      </c>
      <c r="V555" s="21">
        <v>46294</v>
      </c>
      <c r="Y555">
        <v>5068195246</v>
      </c>
      <c r="AB555" t="s">
        <v>835</v>
      </c>
      <c r="AC555" s="3">
        <v>46294</v>
      </c>
      <c r="AD555" t="s">
        <v>788</v>
      </c>
      <c r="AE555" s="2">
        <v>222712</v>
      </c>
      <c r="AG555" s="34" t="str">
        <f>IFERROR(VLOOKUP(AB555, 할인점점포등록!E:I, 5, 0), AB555)</f>
        <v>큐엔지홀딩스</v>
      </c>
    </row>
    <row r="556" spans="2:33" x14ac:dyDescent="0.3">
      <c r="B556" t="s">
        <v>158</v>
      </c>
      <c r="C556" t="s">
        <v>1301</v>
      </c>
      <c r="D556">
        <v>180</v>
      </c>
      <c r="E556" t="s">
        <v>1302</v>
      </c>
      <c r="F556" s="20" t="s">
        <v>162</v>
      </c>
      <c r="H556" t="s">
        <v>828</v>
      </c>
      <c r="I556" s="2">
        <v>0</v>
      </c>
      <c r="J556" s="2">
        <v>244983</v>
      </c>
      <c r="L556">
        <v>0</v>
      </c>
      <c r="M556">
        <v>0</v>
      </c>
      <c r="N556">
        <v>0</v>
      </c>
      <c r="O556" t="s">
        <v>796</v>
      </c>
      <c r="Q556">
        <v>0</v>
      </c>
      <c r="R556">
        <v>0</v>
      </c>
      <c r="S556">
        <v>0</v>
      </c>
      <c r="T556" t="s">
        <v>159</v>
      </c>
      <c r="U556" s="3">
        <v>46294</v>
      </c>
      <c r="V556" s="21">
        <v>46294</v>
      </c>
      <c r="Y556">
        <v>5068195246</v>
      </c>
      <c r="AB556" t="s">
        <v>835</v>
      </c>
      <c r="AC556" s="3"/>
      <c r="AE556" s="2"/>
      <c r="AG556" s="34" t="str">
        <f>IFERROR(VLOOKUP(AB556, 할인점점포등록!E:I, 5, 0), AB556)</f>
        <v>큐엔지홀딩스</v>
      </c>
    </row>
    <row r="557" spans="2:33" x14ac:dyDescent="0.3">
      <c r="B557" t="s">
        <v>158</v>
      </c>
      <c r="C557" t="s">
        <v>1301</v>
      </c>
      <c r="D557">
        <v>181</v>
      </c>
      <c r="E557" t="s">
        <v>1302</v>
      </c>
      <c r="F557" s="20" t="s">
        <v>210</v>
      </c>
      <c r="G557" t="s">
        <v>160</v>
      </c>
      <c r="H557" t="s">
        <v>828</v>
      </c>
      <c r="I557" s="2">
        <v>557693</v>
      </c>
      <c r="J557" s="2">
        <v>0</v>
      </c>
      <c r="L557">
        <v>0</v>
      </c>
      <c r="M557">
        <v>0</v>
      </c>
      <c r="N557">
        <v>0</v>
      </c>
      <c r="O557" t="s">
        <v>796</v>
      </c>
      <c r="Q557">
        <v>0</v>
      </c>
      <c r="R557">
        <v>0</v>
      </c>
      <c r="S557">
        <v>0</v>
      </c>
      <c r="T557" t="s">
        <v>159</v>
      </c>
      <c r="U557" s="3">
        <v>46294</v>
      </c>
      <c r="V557" s="21">
        <v>46294</v>
      </c>
      <c r="W557" t="s">
        <v>212</v>
      </c>
      <c r="Y557">
        <v>8218101327</v>
      </c>
      <c r="AB557" t="s">
        <v>889</v>
      </c>
      <c r="AC557" s="2"/>
      <c r="AE557" s="2"/>
      <c r="AG557" s="34" t="str">
        <f>IFERROR(VLOOKUP(AB557, 할인점점포등록!E:I, 5, 0), AB557)</f>
        <v>다산팜</v>
      </c>
    </row>
    <row r="558" spans="2:33" x14ac:dyDescent="0.3">
      <c r="B558" t="s">
        <v>158</v>
      </c>
      <c r="C558" t="s">
        <v>1301</v>
      </c>
      <c r="D558">
        <v>182</v>
      </c>
      <c r="E558" t="s">
        <v>1302</v>
      </c>
      <c r="F558" s="20" t="s">
        <v>161</v>
      </c>
      <c r="H558" t="s">
        <v>828</v>
      </c>
      <c r="I558" s="2">
        <v>55769</v>
      </c>
      <c r="J558" s="2">
        <v>0</v>
      </c>
      <c r="L558">
        <v>0</v>
      </c>
      <c r="M558">
        <v>0</v>
      </c>
      <c r="N558">
        <v>0</v>
      </c>
      <c r="O558" t="s">
        <v>796</v>
      </c>
      <c r="Q558">
        <v>0</v>
      </c>
      <c r="R558">
        <v>0</v>
      </c>
      <c r="S558">
        <v>0</v>
      </c>
      <c r="T558" t="s">
        <v>159</v>
      </c>
      <c r="U558" s="3">
        <v>46294</v>
      </c>
      <c r="V558" s="21">
        <v>46294</v>
      </c>
      <c r="Y558">
        <v>8218101327</v>
      </c>
      <c r="AB558" t="s">
        <v>889</v>
      </c>
      <c r="AC558" s="3">
        <v>46294</v>
      </c>
      <c r="AD558" t="s">
        <v>788</v>
      </c>
      <c r="AE558" s="2">
        <v>557693</v>
      </c>
      <c r="AG558" s="34" t="str">
        <f>IFERROR(VLOOKUP(AB558, 할인점점포등록!E:I, 5, 0), AB558)</f>
        <v>다산팜</v>
      </c>
    </row>
    <row r="559" spans="2:33" x14ac:dyDescent="0.3">
      <c r="B559" t="s">
        <v>158</v>
      </c>
      <c r="C559" t="s">
        <v>1301</v>
      </c>
      <c r="D559">
        <v>183</v>
      </c>
      <c r="E559" t="s">
        <v>1302</v>
      </c>
      <c r="F559" s="20" t="s">
        <v>162</v>
      </c>
      <c r="H559" t="s">
        <v>828</v>
      </c>
      <c r="I559" s="2">
        <v>0</v>
      </c>
      <c r="J559" s="2">
        <v>613462</v>
      </c>
      <c r="L559">
        <v>0</v>
      </c>
      <c r="M559">
        <v>0</v>
      </c>
      <c r="N559">
        <v>0</v>
      </c>
      <c r="O559" t="s">
        <v>796</v>
      </c>
      <c r="Q559">
        <v>0</v>
      </c>
      <c r="R559">
        <v>0</v>
      </c>
      <c r="S559">
        <v>0</v>
      </c>
      <c r="T559" t="s">
        <v>159</v>
      </c>
      <c r="U559" s="3">
        <v>46294</v>
      </c>
      <c r="V559" s="21">
        <v>46294</v>
      </c>
      <c r="Y559">
        <v>8218101327</v>
      </c>
      <c r="AB559" t="s">
        <v>889</v>
      </c>
      <c r="AC559" s="3"/>
      <c r="AE559" s="2"/>
      <c r="AG559" s="34" t="str">
        <f>IFERROR(VLOOKUP(AB559, 할인점점포등록!E:I, 5, 0), AB559)</f>
        <v>다산팜</v>
      </c>
    </row>
    <row r="560" spans="2:33" x14ac:dyDescent="0.3">
      <c r="B560" t="s">
        <v>158</v>
      </c>
      <c r="C560" t="s">
        <v>1301</v>
      </c>
      <c r="D560">
        <v>184</v>
      </c>
      <c r="E560" t="s">
        <v>1302</v>
      </c>
      <c r="F560" s="20" t="s">
        <v>210</v>
      </c>
      <c r="G560" t="s">
        <v>160</v>
      </c>
      <c r="H560" t="s">
        <v>828</v>
      </c>
      <c r="I560" s="2">
        <v>2345025</v>
      </c>
      <c r="J560" s="2">
        <v>0</v>
      </c>
      <c r="L560">
        <v>0</v>
      </c>
      <c r="M560">
        <v>0</v>
      </c>
      <c r="N560">
        <v>0</v>
      </c>
      <c r="O560" t="s">
        <v>796</v>
      </c>
      <c r="Q560">
        <v>0</v>
      </c>
      <c r="R560">
        <v>0</v>
      </c>
      <c r="S560">
        <v>0</v>
      </c>
      <c r="T560" t="s">
        <v>159</v>
      </c>
      <c r="U560" s="3">
        <v>46294</v>
      </c>
      <c r="V560" s="21">
        <v>46294</v>
      </c>
      <c r="W560" t="s">
        <v>212</v>
      </c>
      <c r="Y560">
        <v>6138122605</v>
      </c>
      <c r="AB560" t="s">
        <v>839</v>
      </c>
      <c r="AC560" s="3"/>
      <c r="AE560" s="2"/>
      <c r="AG560" s="34" t="str">
        <f>IFERROR(VLOOKUP(AB560, 할인점점포등록!E:I, 5, 0), AB560)</f>
        <v>그린메디칼</v>
      </c>
    </row>
    <row r="561" spans="2:33" x14ac:dyDescent="0.3">
      <c r="B561" t="s">
        <v>158</v>
      </c>
      <c r="C561" t="s">
        <v>1301</v>
      </c>
      <c r="D561">
        <v>185</v>
      </c>
      <c r="E561" t="s">
        <v>1302</v>
      </c>
      <c r="F561" s="20" t="s">
        <v>161</v>
      </c>
      <c r="H561" t="s">
        <v>828</v>
      </c>
      <c r="I561" s="2">
        <v>234503</v>
      </c>
      <c r="J561" s="2">
        <v>0</v>
      </c>
      <c r="L561">
        <v>0</v>
      </c>
      <c r="M561">
        <v>0</v>
      </c>
      <c r="N561">
        <v>0</v>
      </c>
      <c r="O561" t="s">
        <v>796</v>
      </c>
      <c r="Q561">
        <v>0</v>
      </c>
      <c r="R561">
        <v>0</v>
      </c>
      <c r="S561">
        <v>0</v>
      </c>
      <c r="T561" t="s">
        <v>159</v>
      </c>
      <c r="U561" s="3">
        <v>46294</v>
      </c>
      <c r="V561" s="21">
        <v>46294</v>
      </c>
      <c r="Y561">
        <v>6138122605</v>
      </c>
      <c r="AB561" t="s">
        <v>839</v>
      </c>
      <c r="AC561" s="2">
        <v>46294</v>
      </c>
      <c r="AD561" t="s">
        <v>788</v>
      </c>
      <c r="AE561" s="2">
        <v>2345025</v>
      </c>
      <c r="AG561" s="34" t="str">
        <f>IFERROR(VLOOKUP(AB561, 할인점점포등록!E:I, 5, 0), AB561)</f>
        <v>그린메디칼</v>
      </c>
    </row>
    <row r="562" spans="2:33" x14ac:dyDescent="0.3">
      <c r="B562" t="s">
        <v>158</v>
      </c>
      <c r="C562" t="s">
        <v>1301</v>
      </c>
      <c r="D562">
        <v>186</v>
      </c>
      <c r="E562" t="s">
        <v>1302</v>
      </c>
      <c r="F562" s="20" t="s">
        <v>162</v>
      </c>
      <c r="H562" t="s">
        <v>828</v>
      </c>
      <c r="I562" s="2">
        <v>0</v>
      </c>
      <c r="J562" s="2">
        <v>2579528</v>
      </c>
      <c r="L562">
        <v>0</v>
      </c>
      <c r="M562">
        <v>0</v>
      </c>
      <c r="N562">
        <v>0</v>
      </c>
      <c r="O562" t="s">
        <v>796</v>
      </c>
      <c r="Q562">
        <v>0</v>
      </c>
      <c r="R562">
        <v>0</v>
      </c>
      <c r="S562">
        <v>0</v>
      </c>
      <c r="T562" t="s">
        <v>159</v>
      </c>
      <c r="U562" s="3">
        <v>46294</v>
      </c>
      <c r="V562" s="21">
        <v>46294</v>
      </c>
      <c r="Y562">
        <v>6138122605</v>
      </c>
      <c r="AB562" t="s">
        <v>839</v>
      </c>
      <c r="AC562" s="3"/>
      <c r="AE562" s="2"/>
      <c r="AG562" s="34" t="str">
        <f>IFERROR(VLOOKUP(AB562, 할인점점포등록!E:I, 5, 0), AB562)</f>
        <v>그린메디칼</v>
      </c>
    </row>
    <row r="563" spans="2:33" x14ac:dyDescent="0.3">
      <c r="B563" t="s">
        <v>158</v>
      </c>
      <c r="C563" t="s">
        <v>1301</v>
      </c>
      <c r="D563">
        <v>187</v>
      </c>
      <c r="E563" t="s">
        <v>1302</v>
      </c>
      <c r="F563" s="20" t="s">
        <v>210</v>
      </c>
      <c r="G563" t="s">
        <v>160</v>
      </c>
      <c r="H563" t="s">
        <v>828</v>
      </c>
      <c r="I563" s="2">
        <v>328885</v>
      </c>
      <c r="J563" s="2">
        <v>0</v>
      </c>
      <c r="L563">
        <v>0</v>
      </c>
      <c r="M563">
        <v>0</v>
      </c>
      <c r="N563">
        <v>0</v>
      </c>
      <c r="O563" t="s">
        <v>796</v>
      </c>
      <c r="Q563">
        <v>0</v>
      </c>
      <c r="R563">
        <v>0</v>
      </c>
      <c r="S563">
        <v>0</v>
      </c>
      <c r="T563" t="s">
        <v>159</v>
      </c>
      <c r="U563" s="3">
        <v>46294</v>
      </c>
      <c r="V563" s="21">
        <v>46294</v>
      </c>
      <c r="W563" t="s">
        <v>212</v>
      </c>
      <c r="Y563">
        <v>8418701532</v>
      </c>
      <c r="AB563" t="s">
        <v>636</v>
      </c>
      <c r="AC563" s="3"/>
      <c r="AE563" s="2"/>
      <c r="AG563" s="34" t="str">
        <f>IFERROR(VLOOKUP(AB563, 할인점점포등록!E:I, 5, 0), AB563)</f>
        <v>조이메디(대전)</v>
      </c>
    </row>
    <row r="564" spans="2:33" x14ac:dyDescent="0.3">
      <c r="B564" t="s">
        <v>158</v>
      </c>
      <c r="C564" t="s">
        <v>1301</v>
      </c>
      <c r="D564">
        <v>188</v>
      </c>
      <c r="E564" t="s">
        <v>1302</v>
      </c>
      <c r="F564" s="20" t="s">
        <v>161</v>
      </c>
      <c r="H564" t="s">
        <v>828</v>
      </c>
      <c r="I564" s="2">
        <v>32888</v>
      </c>
      <c r="J564" s="2">
        <v>0</v>
      </c>
      <c r="L564">
        <v>0</v>
      </c>
      <c r="M564">
        <v>0</v>
      </c>
      <c r="N564">
        <v>0</v>
      </c>
      <c r="O564" t="s">
        <v>796</v>
      </c>
      <c r="Q564">
        <v>0</v>
      </c>
      <c r="R564">
        <v>0</v>
      </c>
      <c r="S564">
        <v>0</v>
      </c>
      <c r="T564" t="s">
        <v>159</v>
      </c>
      <c r="U564" s="3">
        <v>46294</v>
      </c>
      <c r="V564" s="21">
        <v>46294</v>
      </c>
      <c r="Y564">
        <v>8418701532</v>
      </c>
      <c r="AB564" t="s">
        <v>636</v>
      </c>
      <c r="AC564" s="2">
        <v>46294</v>
      </c>
      <c r="AD564" t="s">
        <v>788</v>
      </c>
      <c r="AE564" s="2">
        <v>328885</v>
      </c>
      <c r="AG564" s="34" t="str">
        <f>IFERROR(VLOOKUP(AB564, 할인점점포등록!E:I, 5, 0), AB564)</f>
        <v>조이메디(대전)</v>
      </c>
    </row>
    <row r="565" spans="2:33" x14ac:dyDescent="0.3">
      <c r="B565" t="s">
        <v>158</v>
      </c>
      <c r="C565" t="s">
        <v>1301</v>
      </c>
      <c r="D565">
        <v>189</v>
      </c>
      <c r="E565" t="s">
        <v>1302</v>
      </c>
      <c r="F565" s="20" t="s">
        <v>162</v>
      </c>
      <c r="H565" t="s">
        <v>828</v>
      </c>
      <c r="I565" s="2">
        <v>0</v>
      </c>
      <c r="J565" s="2">
        <v>361773</v>
      </c>
      <c r="L565">
        <v>0</v>
      </c>
      <c r="M565">
        <v>0</v>
      </c>
      <c r="N565">
        <v>0</v>
      </c>
      <c r="O565" t="s">
        <v>796</v>
      </c>
      <c r="Q565">
        <v>0</v>
      </c>
      <c r="R565">
        <v>0</v>
      </c>
      <c r="S565">
        <v>0</v>
      </c>
      <c r="T565" t="s">
        <v>159</v>
      </c>
      <c r="U565" s="3">
        <v>46294</v>
      </c>
      <c r="V565" s="21">
        <v>46294</v>
      </c>
      <c r="Y565">
        <v>8418701532</v>
      </c>
      <c r="AB565" t="s">
        <v>636</v>
      </c>
      <c r="AC565" s="3"/>
      <c r="AE565" s="2"/>
      <c r="AG565" s="34" t="str">
        <f>IFERROR(VLOOKUP(AB565, 할인점점포등록!E:I, 5, 0), AB565)</f>
        <v>조이메디(대전)</v>
      </c>
    </row>
    <row r="566" spans="2:33" x14ac:dyDescent="0.3">
      <c r="B566" t="s">
        <v>158</v>
      </c>
      <c r="C566" t="s">
        <v>1301</v>
      </c>
      <c r="D566">
        <v>190</v>
      </c>
      <c r="E566" t="s">
        <v>1302</v>
      </c>
      <c r="F566" s="20" t="s">
        <v>210</v>
      </c>
      <c r="G566" t="s">
        <v>160</v>
      </c>
      <c r="H566" t="s">
        <v>828</v>
      </c>
      <c r="I566" s="2">
        <v>1769869</v>
      </c>
      <c r="J566" s="2">
        <v>0</v>
      </c>
      <c r="L566">
        <v>0</v>
      </c>
      <c r="M566">
        <v>0</v>
      </c>
      <c r="N566">
        <v>0</v>
      </c>
      <c r="O566" t="s">
        <v>796</v>
      </c>
      <c r="Q566">
        <v>0</v>
      </c>
      <c r="R566">
        <v>0</v>
      </c>
      <c r="S566">
        <v>0</v>
      </c>
      <c r="T566" t="s">
        <v>159</v>
      </c>
      <c r="U566" s="3">
        <v>46294</v>
      </c>
      <c r="V566" s="21">
        <v>46294</v>
      </c>
      <c r="W566" t="s">
        <v>212</v>
      </c>
      <c r="Y566">
        <v>2314300839</v>
      </c>
      <c r="AB566" t="s">
        <v>883</v>
      </c>
      <c r="AC566" s="3"/>
      <c r="AE566" s="2"/>
      <c r="AG566" s="34" t="str">
        <f>IFERROR(VLOOKUP(AB566, 할인점점포등록!E:I, 5, 0), AB566)</f>
        <v>조이메디칼</v>
      </c>
    </row>
    <row r="567" spans="2:33" x14ac:dyDescent="0.3">
      <c r="B567" t="s">
        <v>158</v>
      </c>
      <c r="C567" t="s">
        <v>1301</v>
      </c>
      <c r="D567">
        <v>191</v>
      </c>
      <c r="E567" t="s">
        <v>1302</v>
      </c>
      <c r="F567" s="20" t="s">
        <v>161</v>
      </c>
      <c r="H567" t="s">
        <v>828</v>
      </c>
      <c r="I567" s="2">
        <v>176987</v>
      </c>
      <c r="J567" s="2">
        <v>0</v>
      </c>
      <c r="L567">
        <v>0</v>
      </c>
      <c r="M567">
        <v>0</v>
      </c>
      <c r="N567">
        <v>0</v>
      </c>
      <c r="O567" t="s">
        <v>796</v>
      </c>
      <c r="Q567">
        <v>0</v>
      </c>
      <c r="R567">
        <v>0</v>
      </c>
      <c r="S567">
        <v>0</v>
      </c>
      <c r="T567" t="s">
        <v>159</v>
      </c>
      <c r="U567" s="3">
        <v>46294</v>
      </c>
      <c r="V567" s="21">
        <v>46294</v>
      </c>
      <c r="Y567">
        <v>2314300839</v>
      </c>
      <c r="AB567" t="s">
        <v>883</v>
      </c>
      <c r="AC567" s="3">
        <v>46294</v>
      </c>
      <c r="AD567" t="s">
        <v>788</v>
      </c>
      <c r="AE567" s="2">
        <v>1769869</v>
      </c>
      <c r="AG567" s="34" t="str">
        <f>IFERROR(VLOOKUP(AB567, 할인점점포등록!E:I, 5, 0), AB567)</f>
        <v>조이메디칼</v>
      </c>
    </row>
    <row r="568" spans="2:33" x14ac:dyDescent="0.3">
      <c r="B568" t="s">
        <v>158</v>
      </c>
      <c r="C568" t="s">
        <v>1301</v>
      </c>
      <c r="D568">
        <v>192</v>
      </c>
      <c r="E568" t="s">
        <v>1302</v>
      </c>
      <c r="F568" s="20" t="s">
        <v>162</v>
      </c>
      <c r="H568" t="s">
        <v>828</v>
      </c>
      <c r="I568" s="2">
        <v>0</v>
      </c>
      <c r="J568" s="2">
        <v>1946856</v>
      </c>
      <c r="L568">
        <v>0</v>
      </c>
      <c r="M568">
        <v>0</v>
      </c>
      <c r="N568">
        <v>0</v>
      </c>
      <c r="O568" t="s">
        <v>796</v>
      </c>
      <c r="Q568">
        <v>0</v>
      </c>
      <c r="R568">
        <v>0</v>
      </c>
      <c r="S568">
        <v>0</v>
      </c>
      <c r="T568" t="s">
        <v>159</v>
      </c>
      <c r="U568" s="3">
        <v>46294</v>
      </c>
      <c r="V568" s="21">
        <v>46294</v>
      </c>
      <c r="Y568">
        <v>2314300839</v>
      </c>
      <c r="AB568" t="s">
        <v>883</v>
      </c>
      <c r="AC568" s="3"/>
      <c r="AE568" s="2"/>
      <c r="AG568" s="34" t="str">
        <f>IFERROR(VLOOKUP(AB568, 할인점점포등록!E:I, 5, 0), AB568)</f>
        <v>조이메디칼</v>
      </c>
    </row>
    <row r="569" spans="2:33" x14ac:dyDescent="0.3">
      <c r="B569" t="s">
        <v>158</v>
      </c>
      <c r="C569" t="s">
        <v>1301</v>
      </c>
      <c r="D569">
        <v>193</v>
      </c>
      <c r="E569" t="s">
        <v>1302</v>
      </c>
      <c r="F569" s="20" t="s">
        <v>210</v>
      </c>
      <c r="G569" t="s">
        <v>160</v>
      </c>
      <c r="H569" t="s">
        <v>828</v>
      </c>
      <c r="I569" s="2">
        <v>3396852</v>
      </c>
      <c r="J569" s="2">
        <v>0</v>
      </c>
      <c r="L569">
        <v>0</v>
      </c>
      <c r="M569">
        <v>0</v>
      </c>
      <c r="N569">
        <v>0</v>
      </c>
      <c r="O569" t="s">
        <v>796</v>
      </c>
      <c r="Q569">
        <v>0</v>
      </c>
      <c r="R569">
        <v>0</v>
      </c>
      <c r="S569">
        <v>0</v>
      </c>
      <c r="T569" t="s">
        <v>159</v>
      </c>
      <c r="U569" s="3">
        <v>46294</v>
      </c>
      <c r="V569" s="21">
        <v>46294</v>
      </c>
      <c r="W569" t="s">
        <v>212</v>
      </c>
      <c r="Y569">
        <v>1368600583</v>
      </c>
      <c r="AB569" t="s">
        <v>550</v>
      </c>
      <c r="AC569" s="3"/>
      <c r="AE569" s="2"/>
      <c r="AG569" s="34" t="str">
        <f>IFERROR(VLOOKUP(AB569, 할인점점포등록!E:I, 5, 0), AB569)</f>
        <v>제일팜</v>
      </c>
    </row>
    <row r="570" spans="2:33" x14ac:dyDescent="0.3">
      <c r="B570" t="s">
        <v>158</v>
      </c>
      <c r="C570" t="s">
        <v>1301</v>
      </c>
      <c r="D570">
        <v>194</v>
      </c>
      <c r="E570" t="s">
        <v>1302</v>
      </c>
      <c r="F570" s="20" t="s">
        <v>161</v>
      </c>
      <c r="H570" t="s">
        <v>828</v>
      </c>
      <c r="I570" s="2">
        <v>339685</v>
      </c>
      <c r="J570" s="2">
        <v>0</v>
      </c>
      <c r="L570">
        <v>0</v>
      </c>
      <c r="M570">
        <v>0</v>
      </c>
      <c r="N570">
        <v>0</v>
      </c>
      <c r="O570" t="s">
        <v>796</v>
      </c>
      <c r="Q570">
        <v>0</v>
      </c>
      <c r="R570">
        <v>0</v>
      </c>
      <c r="S570">
        <v>0</v>
      </c>
      <c r="T570" t="s">
        <v>159</v>
      </c>
      <c r="U570" s="3">
        <v>46294</v>
      </c>
      <c r="V570" s="21">
        <v>46294</v>
      </c>
      <c r="Y570">
        <v>1368600583</v>
      </c>
      <c r="AB570" t="s">
        <v>550</v>
      </c>
      <c r="AC570" s="2">
        <v>46294</v>
      </c>
      <c r="AD570" t="s">
        <v>788</v>
      </c>
      <c r="AE570" s="2">
        <v>3396852</v>
      </c>
      <c r="AG570" s="34" t="str">
        <f>IFERROR(VLOOKUP(AB570, 할인점점포등록!E:I, 5, 0), AB570)</f>
        <v>제일팜</v>
      </c>
    </row>
    <row r="571" spans="2:33" x14ac:dyDescent="0.3">
      <c r="B571" t="s">
        <v>158</v>
      </c>
      <c r="C571" t="s">
        <v>1301</v>
      </c>
      <c r="D571">
        <v>195</v>
      </c>
      <c r="E571" t="s">
        <v>1302</v>
      </c>
      <c r="F571" s="20" t="s">
        <v>162</v>
      </c>
      <c r="H571" t="s">
        <v>828</v>
      </c>
      <c r="I571" s="2">
        <v>0</v>
      </c>
      <c r="J571" s="2">
        <v>3736537</v>
      </c>
      <c r="L571">
        <v>0</v>
      </c>
      <c r="M571">
        <v>0</v>
      </c>
      <c r="N571">
        <v>0</v>
      </c>
      <c r="O571" t="s">
        <v>796</v>
      </c>
      <c r="Q571">
        <v>0</v>
      </c>
      <c r="R571">
        <v>0</v>
      </c>
      <c r="S571">
        <v>0</v>
      </c>
      <c r="T571" t="s">
        <v>159</v>
      </c>
      <c r="U571" s="3">
        <v>46294</v>
      </c>
      <c r="V571" s="21">
        <v>46294</v>
      </c>
      <c r="Y571">
        <v>1368600583</v>
      </c>
      <c r="AB571" t="s">
        <v>550</v>
      </c>
      <c r="AC571" s="2"/>
      <c r="AE571" s="2"/>
      <c r="AG571" s="34" t="str">
        <f>IFERROR(VLOOKUP(AB571, 할인점점포등록!E:I, 5, 0), AB571)</f>
        <v>제일팜</v>
      </c>
    </row>
    <row r="572" spans="2:33" x14ac:dyDescent="0.3">
      <c r="B572" t="s">
        <v>158</v>
      </c>
      <c r="C572" t="s">
        <v>1301</v>
      </c>
      <c r="D572">
        <v>196</v>
      </c>
      <c r="E572" t="s">
        <v>1302</v>
      </c>
      <c r="F572" s="20" t="s">
        <v>210</v>
      </c>
      <c r="G572" t="s">
        <v>160</v>
      </c>
      <c r="H572" t="s">
        <v>828</v>
      </c>
      <c r="I572" s="2">
        <v>21242</v>
      </c>
      <c r="J572" s="2">
        <v>0</v>
      </c>
      <c r="L572">
        <v>0</v>
      </c>
      <c r="M572">
        <v>0</v>
      </c>
      <c r="N572">
        <v>0</v>
      </c>
      <c r="O572" t="s">
        <v>796</v>
      </c>
      <c r="Q572">
        <v>0</v>
      </c>
      <c r="R572">
        <v>0</v>
      </c>
      <c r="S572">
        <v>0</v>
      </c>
      <c r="T572" t="s">
        <v>159</v>
      </c>
      <c r="U572" s="3">
        <v>46294</v>
      </c>
      <c r="V572" s="21">
        <v>46294</v>
      </c>
      <c r="W572" t="s">
        <v>212</v>
      </c>
      <c r="Y572">
        <v>2648600646</v>
      </c>
      <c r="AB572" t="s">
        <v>596</v>
      </c>
      <c r="AC572" s="3"/>
      <c r="AE572" s="2"/>
      <c r="AG572" s="34" t="str">
        <f>IFERROR(VLOOKUP(AB572, 할인점점포등록!E:I, 5, 0), AB572)</f>
        <v>더블유에스메디칼</v>
      </c>
    </row>
    <row r="573" spans="2:33" x14ac:dyDescent="0.3">
      <c r="B573" t="s">
        <v>158</v>
      </c>
      <c r="C573" t="s">
        <v>1301</v>
      </c>
      <c r="D573">
        <v>197</v>
      </c>
      <c r="E573" t="s">
        <v>1302</v>
      </c>
      <c r="F573" s="20" t="s">
        <v>161</v>
      </c>
      <c r="H573" t="s">
        <v>828</v>
      </c>
      <c r="I573" s="2">
        <v>2124</v>
      </c>
      <c r="J573" s="2">
        <v>0</v>
      </c>
      <c r="L573">
        <v>0</v>
      </c>
      <c r="M573">
        <v>0</v>
      </c>
      <c r="N573">
        <v>0</v>
      </c>
      <c r="O573" t="s">
        <v>796</v>
      </c>
      <c r="Q573">
        <v>0</v>
      </c>
      <c r="R573">
        <v>0</v>
      </c>
      <c r="S573">
        <v>0</v>
      </c>
      <c r="T573" t="s">
        <v>159</v>
      </c>
      <c r="U573" s="3">
        <v>46294</v>
      </c>
      <c r="V573" s="21">
        <v>46294</v>
      </c>
      <c r="Y573">
        <v>2648600646</v>
      </c>
      <c r="AB573" t="s">
        <v>596</v>
      </c>
      <c r="AC573" s="2">
        <v>46294</v>
      </c>
      <c r="AD573" t="s">
        <v>788</v>
      </c>
      <c r="AE573" s="2">
        <v>21242</v>
      </c>
      <c r="AG573" s="34" t="str">
        <f>IFERROR(VLOOKUP(AB573, 할인점점포등록!E:I, 5, 0), AB573)</f>
        <v>더블유에스메디칼</v>
      </c>
    </row>
    <row r="574" spans="2:33" x14ac:dyDescent="0.3">
      <c r="B574" t="s">
        <v>158</v>
      </c>
      <c r="C574" t="s">
        <v>1301</v>
      </c>
      <c r="D574">
        <v>198</v>
      </c>
      <c r="E574" t="s">
        <v>1302</v>
      </c>
      <c r="F574" s="20" t="s">
        <v>162</v>
      </c>
      <c r="H574" t="s">
        <v>828</v>
      </c>
      <c r="I574" s="2">
        <v>0</v>
      </c>
      <c r="J574" s="2">
        <v>23366</v>
      </c>
      <c r="L574">
        <v>0</v>
      </c>
      <c r="M574">
        <v>0</v>
      </c>
      <c r="N574">
        <v>0</v>
      </c>
      <c r="O574" t="s">
        <v>796</v>
      </c>
      <c r="Q574">
        <v>0</v>
      </c>
      <c r="R574">
        <v>0</v>
      </c>
      <c r="S574">
        <v>0</v>
      </c>
      <c r="T574" t="s">
        <v>159</v>
      </c>
      <c r="U574" s="3">
        <v>46294</v>
      </c>
      <c r="V574" s="21">
        <v>46294</v>
      </c>
      <c r="Y574">
        <v>2648600646</v>
      </c>
      <c r="AB574" t="s">
        <v>596</v>
      </c>
      <c r="AC574" s="2"/>
      <c r="AE574" s="2"/>
      <c r="AG574" s="34" t="str">
        <f>IFERROR(VLOOKUP(AB574, 할인점점포등록!E:I, 5, 0), AB574)</f>
        <v>더블유에스메디칼</v>
      </c>
    </row>
    <row r="575" spans="2:33" x14ac:dyDescent="0.3">
      <c r="B575" t="s">
        <v>158</v>
      </c>
      <c r="C575" t="s">
        <v>1301</v>
      </c>
      <c r="D575">
        <v>199</v>
      </c>
      <c r="E575" t="s">
        <v>1302</v>
      </c>
      <c r="F575" s="20" t="s">
        <v>210</v>
      </c>
      <c r="G575" t="s">
        <v>160</v>
      </c>
      <c r="H575" t="s">
        <v>828</v>
      </c>
      <c r="I575" s="2">
        <v>147636</v>
      </c>
      <c r="J575" s="2">
        <v>0</v>
      </c>
      <c r="L575">
        <v>0</v>
      </c>
      <c r="M575">
        <v>0</v>
      </c>
      <c r="N575">
        <v>0</v>
      </c>
      <c r="O575" t="s">
        <v>796</v>
      </c>
      <c r="Q575">
        <v>0</v>
      </c>
      <c r="R575">
        <v>0</v>
      </c>
      <c r="S575">
        <v>0</v>
      </c>
      <c r="T575" t="s">
        <v>159</v>
      </c>
      <c r="U575" s="3">
        <v>46294</v>
      </c>
      <c r="V575" s="21">
        <v>46294</v>
      </c>
      <c r="W575" t="s">
        <v>212</v>
      </c>
      <c r="Y575">
        <v>3198101071</v>
      </c>
      <c r="AB575" t="s">
        <v>861</v>
      </c>
      <c r="AC575" s="3"/>
      <c r="AE575" s="2"/>
      <c r="AG575" s="34" t="str">
        <f>IFERROR(VLOOKUP(AB575, 할인점점포등록!E:I, 5, 0), AB575)</f>
        <v>위아플러스</v>
      </c>
    </row>
    <row r="576" spans="2:33" x14ac:dyDescent="0.3">
      <c r="B576" t="s">
        <v>158</v>
      </c>
      <c r="C576" t="s">
        <v>1301</v>
      </c>
      <c r="D576">
        <v>200</v>
      </c>
      <c r="E576" t="s">
        <v>1302</v>
      </c>
      <c r="F576" s="20" t="s">
        <v>161</v>
      </c>
      <c r="H576" t="s">
        <v>828</v>
      </c>
      <c r="I576" s="2">
        <v>14764</v>
      </c>
      <c r="J576" s="2">
        <v>0</v>
      </c>
      <c r="L576">
        <v>0</v>
      </c>
      <c r="M576">
        <v>0</v>
      </c>
      <c r="N576">
        <v>0</v>
      </c>
      <c r="O576" t="s">
        <v>796</v>
      </c>
      <c r="Q576">
        <v>0</v>
      </c>
      <c r="R576">
        <v>0</v>
      </c>
      <c r="S576">
        <v>0</v>
      </c>
      <c r="T576" t="s">
        <v>159</v>
      </c>
      <c r="U576" s="3">
        <v>46294</v>
      </c>
      <c r="V576" s="21">
        <v>46294</v>
      </c>
      <c r="Y576">
        <v>3198101071</v>
      </c>
      <c r="AB576" t="s">
        <v>861</v>
      </c>
      <c r="AC576" s="2">
        <v>46294</v>
      </c>
      <c r="AD576" t="s">
        <v>788</v>
      </c>
      <c r="AE576" s="2">
        <v>147636</v>
      </c>
      <c r="AG576" s="34" t="str">
        <f>IFERROR(VLOOKUP(AB576, 할인점점포등록!E:I, 5, 0), AB576)</f>
        <v>위아플러스</v>
      </c>
    </row>
    <row r="577" spans="2:33" x14ac:dyDescent="0.3">
      <c r="B577" t="s">
        <v>158</v>
      </c>
      <c r="C577" t="s">
        <v>1301</v>
      </c>
      <c r="D577">
        <v>201</v>
      </c>
      <c r="E577" t="s">
        <v>1302</v>
      </c>
      <c r="F577" s="20" t="s">
        <v>162</v>
      </c>
      <c r="H577" t="s">
        <v>828</v>
      </c>
      <c r="I577" s="2">
        <v>0</v>
      </c>
      <c r="J577" s="2">
        <v>162400</v>
      </c>
      <c r="L577">
        <v>0</v>
      </c>
      <c r="M577">
        <v>0</v>
      </c>
      <c r="N577">
        <v>0</v>
      </c>
      <c r="O577" t="s">
        <v>796</v>
      </c>
      <c r="Q577">
        <v>0</v>
      </c>
      <c r="R577">
        <v>0</v>
      </c>
      <c r="S577">
        <v>0</v>
      </c>
      <c r="T577" t="s">
        <v>159</v>
      </c>
      <c r="U577" s="3">
        <v>46294</v>
      </c>
      <c r="V577" s="21">
        <v>46294</v>
      </c>
      <c r="Y577">
        <v>3198101071</v>
      </c>
      <c r="AB577" t="s">
        <v>861</v>
      </c>
      <c r="AC577" s="2"/>
      <c r="AE577" s="2"/>
      <c r="AG577" s="34" t="str">
        <f>IFERROR(VLOOKUP(AB577, 할인점점포등록!E:I, 5, 0), AB577)</f>
        <v>위아플러스</v>
      </c>
    </row>
    <row r="578" spans="2:33" x14ac:dyDescent="0.3">
      <c r="B578" t="s">
        <v>158</v>
      </c>
      <c r="C578" t="s">
        <v>1301</v>
      </c>
      <c r="D578">
        <v>202</v>
      </c>
      <c r="E578" t="s">
        <v>1302</v>
      </c>
      <c r="F578" s="20" t="s">
        <v>210</v>
      </c>
      <c r="G578" t="s">
        <v>160</v>
      </c>
      <c r="H578" t="s">
        <v>828</v>
      </c>
      <c r="I578" s="2">
        <v>1333950</v>
      </c>
      <c r="J578" s="2">
        <v>0</v>
      </c>
      <c r="L578">
        <v>0</v>
      </c>
      <c r="M578">
        <v>0</v>
      </c>
      <c r="N578">
        <v>0</v>
      </c>
      <c r="O578" t="s">
        <v>796</v>
      </c>
      <c r="Q578">
        <v>0</v>
      </c>
      <c r="R578">
        <v>0</v>
      </c>
      <c r="S578">
        <v>0</v>
      </c>
      <c r="T578" t="s">
        <v>159</v>
      </c>
      <c r="U578" s="3">
        <v>46294</v>
      </c>
      <c r="V578" s="21">
        <v>46294</v>
      </c>
      <c r="W578" t="s">
        <v>212</v>
      </c>
      <c r="Y578">
        <v>5848103348</v>
      </c>
      <c r="AB578" t="s">
        <v>864</v>
      </c>
      <c r="AC578" s="3"/>
      <c r="AE578" s="2"/>
      <c r="AG578" s="34" t="str">
        <f>IFERROR(VLOOKUP(AB578, 할인점점포등록!E:I, 5, 0), AB578)</f>
        <v>프렌즈팜</v>
      </c>
    </row>
    <row r="579" spans="2:33" x14ac:dyDescent="0.3">
      <c r="B579" t="s">
        <v>158</v>
      </c>
      <c r="C579" t="s">
        <v>1301</v>
      </c>
      <c r="D579">
        <v>203</v>
      </c>
      <c r="E579" t="s">
        <v>1302</v>
      </c>
      <c r="F579" s="20" t="s">
        <v>161</v>
      </c>
      <c r="H579" t="s">
        <v>828</v>
      </c>
      <c r="I579" s="2">
        <v>133395</v>
      </c>
      <c r="J579" s="2">
        <v>0</v>
      </c>
      <c r="L579">
        <v>0</v>
      </c>
      <c r="M579">
        <v>0</v>
      </c>
      <c r="N579">
        <v>0</v>
      </c>
      <c r="O579" t="s">
        <v>796</v>
      </c>
      <c r="Q579">
        <v>0</v>
      </c>
      <c r="R579">
        <v>0</v>
      </c>
      <c r="S579">
        <v>0</v>
      </c>
      <c r="T579" t="s">
        <v>159</v>
      </c>
      <c r="U579" s="3">
        <v>46294</v>
      </c>
      <c r="V579" s="21">
        <v>46294</v>
      </c>
      <c r="Y579">
        <v>5848103348</v>
      </c>
      <c r="AB579" t="s">
        <v>864</v>
      </c>
      <c r="AC579" s="3">
        <v>46294</v>
      </c>
      <c r="AD579" t="s">
        <v>788</v>
      </c>
      <c r="AE579" s="2">
        <v>1333950</v>
      </c>
      <c r="AG579" s="34" t="str">
        <f>IFERROR(VLOOKUP(AB579, 할인점점포등록!E:I, 5, 0), AB579)</f>
        <v>프렌즈팜</v>
      </c>
    </row>
    <row r="580" spans="2:33" x14ac:dyDescent="0.3">
      <c r="B580" t="s">
        <v>158</v>
      </c>
      <c r="C580" t="s">
        <v>1301</v>
      </c>
      <c r="D580">
        <v>204</v>
      </c>
      <c r="E580" t="s">
        <v>1302</v>
      </c>
      <c r="F580" s="20" t="s">
        <v>162</v>
      </c>
      <c r="H580" t="s">
        <v>828</v>
      </c>
      <c r="I580" s="2">
        <v>0</v>
      </c>
      <c r="J580" s="2">
        <v>1467345</v>
      </c>
      <c r="L580">
        <v>0</v>
      </c>
      <c r="M580">
        <v>0</v>
      </c>
      <c r="N580">
        <v>0</v>
      </c>
      <c r="O580" t="s">
        <v>796</v>
      </c>
      <c r="Q580">
        <v>0</v>
      </c>
      <c r="R580">
        <v>0</v>
      </c>
      <c r="S580">
        <v>0</v>
      </c>
      <c r="T580" t="s">
        <v>159</v>
      </c>
      <c r="U580" s="3">
        <v>46294</v>
      </c>
      <c r="V580" s="21">
        <v>46294</v>
      </c>
      <c r="Y580">
        <v>5848103348</v>
      </c>
      <c r="AB580" t="s">
        <v>864</v>
      </c>
      <c r="AC580" s="3"/>
      <c r="AE580" s="2"/>
      <c r="AG580" s="34" t="str">
        <f>IFERROR(VLOOKUP(AB580, 할인점점포등록!E:I, 5, 0), AB580)</f>
        <v>프렌즈팜</v>
      </c>
    </row>
    <row r="581" spans="2:33" x14ac:dyDescent="0.3">
      <c r="B581" t="s">
        <v>158</v>
      </c>
      <c r="C581" t="s">
        <v>1301</v>
      </c>
      <c r="D581">
        <v>205</v>
      </c>
      <c r="E581" t="s">
        <v>1302</v>
      </c>
      <c r="F581" s="20" t="s">
        <v>210</v>
      </c>
      <c r="G581" t="s">
        <v>160</v>
      </c>
      <c r="H581" t="s">
        <v>828</v>
      </c>
      <c r="I581" s="2">
        <v>84371</v>
      </c>
      <c r="J581" s="2">
        <v>0</v>
      </c>
      <c r="L581">
        <v>0</v>
      </c>
      <c r="M581">
        <v>0</v>
      </c>
      <c r="N581">
        <v>0</v>
      </c>
      <c r="O581" t="s">
        <v>796</v>
      </c>
      <c r="Q581">
        <v>0</v>
      </c>
      <c r="R581">
        <v>0</v>
      </c>
      <c r="S581">
        <v>0</v>
      </c>
      <c r="T581" t="s">
        <v>159</v>
      </c>
      <c r="U581" s="3">
        <v>46294</v>
      </c>
      <c r="V581" s="21">
        <v>46294</v>
      </c>
      <c r="W581" t="s">
        <v>212</v>
      </c>
      <c r="Y581">
        <v>7368701400</v>
      </c>
      <c r="AB581" t="s">
        <v>891</v>
      </c>
      <c r="AC581" s="3"/>
      <c r="AE581" s="2"/>
      <c r="AG581" s="34" t="str">
        <f>IFERROR(VLOOKUP(AB581, 할인점점포등록!E:I, 5, 0), AB581)</f>
        <v>바른메디칼</v>
      </c>
    </row>
    <row r="582" spans="2:33" x14ac:dyDescent="0.3">
      <c r="B582" t="s">
        <v>158</v>
      </c>
      <c r="C582" t="s">
        <v>1301</v>
      </c>
      <c r="D582">
        <v>206</v>
      </c>
      <c r="E582" t="s">
        <v>1302</v>
      </c>
      <c r="F582" s="20" t="s">
        <v>161</v>
      </c>
      <c r="H582" t="s">
        <v>828</v>
      </c>
      <c r="I582" s="2">
        <v>8437</v>
      </c>
      <c r="J582" s="2">
        <v>0</v>
      </c>
      <c r="L582">
        <v>0</v>
      </c>
      <c r="M582">
        <v>0</v>
      </c>
      <c r="N582">
        <v>0</v>
      </c>
      <c r="O582" t="s">
        <v>796</v>
      </c>
      <c r="Q582">
        <v>0</v>
      </c>
      <c r="R582">
        <v>0</v>
      </c>
      <c r="S582">
        <v>0</v>
      </c>
      <c r="T582" t="s">
        <v>159</v>
      </c>
      <c r="U582" s="3">
        <v>46294</v>
      </c>
      <c r="V582" s="21">
        <v>46294</v>
      </c>
      <c r="Y582">
        <v>7368701400</v>
      </c>
      <c r="AB582" t="s">
        <v>891</v>
      </c>
      <c r="AC582" s="3">
        <v>46294</v>
      </c>
      <c r="AD582" t="s">
        <v>788</v>
      </c>
      <c r="AE582" s="2">
        <v>84371</v>
      </c>
      <c r="AG582" s="34" t="str">
        <f>IFERROR(VLOOKUP(AB582, 할인점점포등록!E:I, 5, 0), AB582)</f>
        <v>바른메디칼</v>
      </c>
    </row>
    <row r="583" spans="2:33" x14ac:dyDescent="0.3">
      <c r="B583" t="s">
        <v>158</v>
      </c>
      <c r="C583" t="s">
        <v>1301</v>
      </c>
      <c r="D583">
        <v>207</v>
      </c>
      <c r="E583" t="s">
        <v>1302</v>
      </c>
      <c r="F583" s="20" t="s">
        <v>162</v>
      </c>
      <c r="H583" t="s">
        <v>828</v>
      </c>
      <c r="I583" s="2">
        <v>0</v>
      </c>
      <c r="J583" s="2">
        <v>92808</v>
      </c>
      <c r="L583">
        <v>0</v>
      </c>
      <c r="M583">
        <v>0</v>
      </c>
      <c r="N583">
        <v>0</v>
      </c>
      <c r="O583" t="s">
        <v>796</v>
      </c>
      <c r="Q583">
        <v>0</v>
      </c>
      <c r="R583">
        <v>0</v>
      </c>
      <c r="S583">
        <v>0</v>
      </c>
      <c r="T583" t="s">
        <v>159</v>
      </c>
      <c r="U583" s="3">
        <v>46294</v>
      </c>
      <c r="V583" s="21">
        <v>46294</v>
      </c>
      <c r="Y583">
        <v>7368701400</v>
      </c>
      <c r="AB583" t="s">
        <v>891</v>
      </c>
      <c r="AC583" s="3"/>
      <c r="AE583" s="2"/>
      <c r="AG583" s="34" t="str">
        <f>IFERROR(VLOOKUP(AB583, 할인점점포등록!E:I, 5, 0), AB583)</f>
        <v>바른메디칼</v>
      </c>
    </row>
    <row r="584" spans="2:33" x14ac:dyDescent="0.3">
      <c r="B584" t="s">
        <v>158</v>
      </c>
      <c r="C584" t="s">
        <v>1301</v>
      </c>
      <c r="D584">
        <v>208</v>
      </c>
      <c r="E584" t="s">
        <v>1302</v>
      </c>
      <c r="F584" s="20" t="s">
        <v>210</v>
      </c>
      <c r="G584" t="s">
        <v>160</v>
      </c>
      <c r="H584" t="s">
        <v>828</v>
      </c>
      <c r="I584" s="2">
        <v>567000</v>
      </c>
      <c r="J584" s="2">
        <v>0</v>
      </c>
      <c r="L584">
        <v>0</v>
      </c>
      <c r="M584">
        <v>0</v>
      </c>
      <c r="N584">
        <v>0</v>
      </c>
      <c r="O584" t="s">
        <v>796</v>
      </c>
      <c r="Q584">
        <v>0</v>
      </c>
      <c r="R584">
        <v>0</v>
      </c>
      <c r="S584">
        <v>0</v>
      </c>
      <c r="T584" t="s">
        <v>159</v>
      </c>
      <c r="U584" s="3">
        <v>46294</v>
      </c>
      <c r="V584" s="21">
        <v>46294</v>
      </c>
      <c r="W584" t="s">
        <v>212</v>
      </c>
      <c r="Y584">
        <v>1834900736</v>
      </c>
      <c r="AB584" t="s">
        <v>877</v>
      </c>
      <c r="AC584" s="3"/>
      <c r="AE584" s="2"/>
      <c r="AG584" s="34" t="str">
        <f>IFERROR(VLOOKUP(AB584, 할인점점포등록!E:I, 5, 0), AB584)</f>
        <v>태성메딕스</v>
      </c>
    </row>
    <row r="585" spans="2:33" x14ac:dyDescent="0.3">
      <c r="B585" t="s">
        <v>158</v>
      </c>
      <c r="C585" t="s">
        <v>1301</v>
      </c>
      <c r="D585">
        <v>209</v>
      </c>
      <c r="E585" t="s">
        <v>1302</v>
      </c>
      <c r="F585" s="20" t="s">
        <v>161</v>
      </c>
      <c r="H585" t="s">
        <v>828</v>
      </c>
      <c r="I585" s="2">
        <v>56700</v>
      </c>
      <c r="J585" s="2">
        <v>0</v>
      </c>
      <c r="L585">
        <v>0</v>
      </c>
      <c r="M585">
        <v>0</v>
      </c>
      <c r="N585">
        <v>0</v>
      </c>
      <c r="O585" t="s">
        <v>796</v>
      </c>
      <c r="Q585">
        <v>0</v>
      </c>
      <c r="R585">
        <v>0</v>
      </c>
      <c r="S585">
        <v>0</v>
      </c>
      <c r="T585" t="s">
        <v>159</v>
      </c>
      <c r="U585" s="3">
        <v>46294</v>
      </c>
      <c r="V585" s="21">
        <v>46294</v>
      </c>
      <c r="Y585">
        <v>1834900736</v>
      </c>
      <c r="AB585" t="s">
        <v>877</v>
      </c>
      <c r="AC585" s="3">
        <v>46294</v>
      </c>
      <c r="AD585" t="s">
        <v>788</v>
      </c>
      <c r="AE585" s="2">
        <v>567000</v>
      </c>
      <c r="AG585" s="34" t="str">
        <f>IFERROR(VLOOKUP(AB585, 할인점점포등록!E:I, 5, 0), AB585)</f>
        <v>태성메딕스</v>
      </c>
    </row>
    <row r="586" spans="2:33" x14ac:dyDescent="0.3">
      <c r="B586" t="s">
        <v>158</v>
      </c>
      <c r="C586" t="s">
        <v>1301</v>
      </c>
      <c r="D586">
        <v>210</v>
      </c>
      <c r="E586" t="s">
        <v>1302</v>
      </c>
      <c r="F586" s="20" t="s">
        <v>162</v>
      </c>
      <c r="H586" t="s">
        <v>828</v>
      </c>
      <c r="I586" s="2">
        <v>0</v>
      </c>
      <c r="J586" s="2">
        <v>623700</v>
      </c>
      <c r="L586">
        <v>0</v>
      </c>
      <c r="M586">
        <v>0</v>
      </c>
      <c r="N586">
        <v>0</v>
      </c>
      <c r="O586" t="s">
        <v>796</v>
      </c>
      <c r="Q586">
        <v>0</v>
      </c>
      <c r="R586">
        <v>0</v>
      </c>
      <c r="S586">
        <v>0</v>
      </c>
      <c r="T586" t="s">
        <v>159</v>
      </c>
      <c r="U586" s="3">
        <v>46294</v>
      </c>
      <c r="V586" s="21">
        <v>46294</v>
      </c>
      <c r="Y586">
        <v>1834900736</v>
      </c>
      <c r="AB586" t="s">
        <v>877</v>
      </c>
      <c r="AC586" s="3"/>
      <c r="AE586" s="2"/>
      <c r="AG586" s="34" t="str">
        <f>IFERROR(VLOOKUP(AB586, 할인점점포등록!E:I, 5, 0), AB586)</f>
        <v>태성메딕스</v>
      </c>
    </row>
    <row r="587" spans="2:33" x14ac:dyDescent="0.3">
      <c r="B587" t="s">
        <v>158</v>
      </c>
      <c r="C587" t="s">
        <v>1301</v>
      </c>
      <c r="D587">
        <v>211</v>
      </c>
      <c r="E587" t="s">
        <v>1302</v>
      </c>
      <c r="F587" s="20" t="s">
        <v>210</v>
      </c>
      <c r="G587" t="s">
        <v>160</v>
      </c>
      <c r="H587" t="s">
        <v>828</v>
      </c>
      <c r="I587" s="2">
        <v>403636</v>
      </c>
      <c r="J587" s="2">
        <v>0</v>
      </c>
      <c r="L587">
        <v>0</v>
      </c>
      <c r="M587">
        <v>0</v>
      </c>
      <c r="N587">
        <v>0</v>
      </c>
      <c r="O587" t="s">
        <v>796</v>
      </c>
      <c r="Q587">
        <v>0</v>
      </c>
      <c r="R587">
        <v>0</v>
      </c>
      <c r="S587">
        <v>0</v>
      </c>
      <c r="T587" t="s">
        <v>159</v>
      </c>
      <c r="U587" s="3">
        <v>46294</v>
      </c>
      <c r="V587" s="21">
        <v>46294</v>
      </c>
      <c r="W587" t="s">
        <v>212</v>
      </c>
      <c r="Y587">
        <v>7301000736</v>
      </c>
      <c r="AB587" t="s">
        <v>492</v>
      </c>
      <c r="AC587" s="3"/>
      <c r="AE587" s="2"/>
      <c r="AG587" s="34" t="str">
        <f>IFERROR(VLOOKUP(AB587, 할인점점포등록!E:I, 5, 0), AB587)</f>
        <v>드림팜</v>
      </c>
    </row>
    <row r="588" spans="2:33" x14ac:dyDescent="0.3">
      <c r="B588" t="s">
        <v>158</v>
      </c>
      <c r="C588" t="s">
        <v>1301</v>
      </c>
      <c r="D588">
        <v>212</v>
      </c>
      <c r="E588" t="s">
        <v>1302</v>
      </c>
      <c r="F588" s="20" t="s">
        <v>161</v>
      </c>
      <c r="H588" t="s">
        <v>828</v>
      </c>
      <c r="I588" s="2">
        <v>40364</v>
      </c>
      <c r="J588" s="2">
        <v>0</v>
      </c>
      <c r="L588">
        <v>0</v>
      </c>
      <c r="M588">
        <v>0</v>
      </c>
      <c r="N588">
        <v>0</v>
      </c>
      <c r="O588" t="s">
        <v>796</v>
      </c>
      <c r="Q588">
        <v>0</v>
      </c>
      <c r="R588">
        <v>0</v>
      </c>
      <c r="S588">
        <v>0</v>
      </c>
      <c r="T588" t="s">
        <v>159</v>
      </c>
      <c r="U588" s="3">
        <v>46294</v>
      </c>
      <c r="V588" s="21">
        <v>46294</v>
      </c>
      <c r="Y588">
        <v>7301000736</v>
      </c>
      <c r="AB588" t="s">
        <v>492</v>
      </c>
      <c r="AC588" s="3">
        <v>46294</v>
      </c>
      <c r="AD588" t="s">
        <v>788</v>
      </c>
      <c r="AE588" s="2">
        <v>403636</v>
      </c>
      <c r="AG588" s="34" t="str">
        <f>IFERROR(VLOOKUP(AB588, 할인점점포등록!E:I, 5, 0), AB588)</f>
        <v>드림팜</v>
      </c>
    </row>
    <row r="589" spans="2:33" x14ac:dyDescent="0.3">
      <c r="B589" t="s">
        <v>158</v>
      </c>
      <c r="C589" t="s">
        <v>1301</v>
      </c>
      <c r="D589">
        <v>213</v>
      </c>
      <c r="E589" t="s">
        <v>1302</v>
      </c>
      <c r="F589" s="20" t="s">
        <v>162</v>
      </c>
      <c r="H589" t="s">
        <v>828</v>
      </c>
      <c r="I589" s="2">
        <v>0</v>
      </c>
      <c r="J589" s="2">
        <v>444000</v>
      </c>
      <c r="L589">
        <v>0</v>
      </c>
      <c r="M589">
        <v>0</v>
      </c>
      <c r="N589">
        <v>0</v>
      </c>
      <c r="O589" t="s">
        <v>796</v>
      </c>
      <c r="Q589">
        <v>0</v>
      </c>
      <c r="R589">
        <v>0</v>
      </c>
      <c r="S589">
        <v>0</v>
      </c>
      <c r="T589" t="s">
        <v>159</v>
      </c>
      <c r="U589" s="3">
        <v>46294</v>
      </c>
      <c r="V589" s="21">
        <v>46294</v>
      </c>
      <c r="Y589">
        <v>7301000736</v>
      </c>
      <c r="AB589" t="s">
        <v>492</v>
      </c>
      <c r="AC589" s="3"/>
      <c r="AE589" s="2"/>
      <c r="AG589" s="34" t="str">
        <f>IFERROR(VLOOKUP(AB589, 할인점점포등록!E:I, 5, 0), AB589)</f>
        <v>드림팜</v>
      </c>
    </row>
    <row r="590" spans="2:33" x14ac:dyDescent="0.3">
      <c r="B590" t="s">
        <v>158</v>
      </c>
      <c r="C590" t="s">
        <v>1301</v>
      </c>
      <c r="D590">
        <v>214</v>
      </c>
      <c r="E590" t="s">
        <v>1302</v>
      </c>
      <c r="F590" s="20" t="s">
        <v>210</v>
      </c>
      <c r="G590" t="s">
        <v>160</v>
      </c>
      <c r="H590" t="s">
        <v>828</v>
      </c>
      <c r="I590" s="2">
        <v>227782</v>
      </c>
      <c r="J590" s="2">
        <v>0</v>
      </c>
      <c r="L590">
        <v>0</v>
      </c>
      <c r="M590">
        <v>0</v>
      </c>
      <c r="N590">
        <v>0</v>
      </c>
      <c r="O590" t="s">
        <v>796</v>
      </c>
      <c r="Q590">
        <v>0</v>
      </c>
      <c r="R590">
        <v>0</v>
      </c>
      <c r="S590">
        <v>0</v>
      </c>
      <c r="T590" t="s">
        <v>159</v>
      </c>
      <c r="U590" s="3">
        <v>46294</v>
      </c>
      <c r="V590" s="21">
        <v>46294</v>
      </c>
      <c r="W590" t="s">
        <v>212</v>
      </c>
      <c r="Y590">
        <v>2608103516</v>
      </c>
      <c r="AB590" t="s">
        <v>890</v>
      </c>
      <c r="AC590" s="2"/>
      <c r="AE590" s="2"/>
      <c r="AG590" s="34" t="str">
        <f>IFERROR(VLOOKUP(AB590, 할인점점포등록!E:I, 5, 0), AB590)</f>
        <v>케이메디슨</v>
      </c>
    </row>
    <row r="591" spans="2:33" x14ac:dyDescent="0.3">
      <c r="B591" t="s">
        <v>158</v>
      </c>
      <c r="C591" t="s">
        <v>1301</v>
      </c>
      <c r="D591">
        <v>215</v>
      </c>
      <c r="E591" t="s">
        <v>1302</v>
      </c>
      <c r="F591" s="20" t="s">
        <v>161</v>
      </c>
      <c r="H591" t="s">
        <v>828</v>
      </c>
      <c r="I591" s="2">
        <v>22778</v>
      </c>
      <c r="J591" s="2">
        <v>0</v>
      </c>
      <c r="L591">
        <v>0</v>
      </c>
      <c r="M591">
        <v>0</v>
      </c>
      <c r="N591">
        <v>0</v>
      </c>
      <c r="O591" t="s">
        <v>796</v>
      </c>
      <c r="Q591">
        <v>0</v>
      </c>
      <c r="R591">
        <v>0</v>
      </c>
      <c r="S591">
        <v>0</v>
      </c>
      <c r="T591" t="s">
        <v>159</v>
      </c>
      <c r="U591" s="3">
        <v>46294</v>
      </c>
      <c r="V591" s="21">
        <v>46294</v>
      </c>
      <c r="Y591">
        <v>2608103516</v>
      </c>
      <c r="AB591" t="s">
        <v>890</v>
      </c>
      <c r="AC591" s="3">
        <v>46294</v>
      </c>
      <c r="AD591" t="s">
        <v>788</v>
      </c>
      <c r="AE591" s="2">
        <v>227782</v>
      </c>
      <c r="AG591" s="34" t="str">
        <f>IFERROR(VLOOKUP(AB591, 할인점점포등록!E:I, 5, 0), AB591)</f>
        <v>케이메디슨</v>
      </c>
    </row>
    <row r="592" spans="2:33" x14ac:dyDescent="0.3">
      <c r="B592" t="s">
        <v>158</v>
      </c>
      <c r="C592" t="s">
        <v>1301</v>
      </c>
      <c r="D592">
        <v>216</v>
      </c>
      <c r="E592" t="s">
        <v>1302</v>
      </c>
      <c r="F592" s="20" t="s">
        <v>162</v>
      </c>
      <c r="H592" t="s">
        <v>828</v>
      </c>
      <c r="I592" s="2">
        <v>0</v>
      </c>
      <c r="J592" s="2">
        <v>250560</v>
      </c>
      <c r="L592">
        <v>0</v>
      </c>
      <c r="M592">
        <v>0</v>
      </c>
      <c r="N592">
        <v>0</v>
      </c>
      <c r="O592" t="s">
        <v>796</v>
      </c>
      <c r="Q592">
        <v>0</v>
      </c>
      <c r="R592">
        <v>0</v>
      </c>
      <c r="S592">
        <v>0</v>
      </c>
      <c r="T592" t="s">
        <v>159</v>
      </c>
      <c r="U592" s="3">
        <v>46294</v>
      </c>
      <c r="V592" s="21">
        <v>46294</v>
      </c>
      <c r="Y592">
        <v>2608103516</v>
      </c>
      <c r="AB592" t="s">
        <v>890</v>
      </c>
      <c r="AC592" s="3"/>
      <c r="AE592" s="2"/>
      <c r="AG592" s="34" t="str">
        <f>IFERROR(VLOOKUP(AB592, 할인점점포등록!E:I, 5, 0), AB592)</f>
        <v>케이메디슨</v>
      </c>
    </row>
    <row r="593" spans="2:33" x14ac:dyDescent="0.3">
      <c r="B593" t="s">
        <v>158</v>
      </c>
      <c r="C593" t="s">
        <v>1301</v>
      </c>
      <c r="D593">
        <v>217</v>
      </c>
      <c r="E593" t="s">
        <v>1302</v>
      </c>
      <c r="F593" s="20" t="s">
        <v>210</v>
      </c>
      <c r="G593" t="s">
        <v>160</v>
      </c>
      <c r="H593" t="s">
        <v>828</v>
      </c>
      <c r="I593" s="2">
        <v>11205030</v>
      </c>
      <c r="J593" s="2">
        <v>0</v>
      </c>
      <c r="L593">
        <v>0</v>
      </c>
      <c r="M593">
        <v>0</v>
      </c>
      <c r="N593">
        <v>0</v>
      </c>
      <c r="O593" t="s">
        <v>796</v>
      </c>
      <c r="Q593">
        <v>0</v>
      </c>
      <c r="R593">
        <v>0</v>
      </c>
      <c r="S593">
        <v>0</v>
      </c>
      <c r="T593" t="s">
        <v>159</v>
      </c>
      <c r="U593" s="3">
        <v>46294</v>
      </c>
      <c r="V593" s="21">
        <v>46294</v>
      </c>
      <c r="W593" t="s">
        <v>212</v>
      </c>
      <c r="Y593">
        <v>4208803500</v>
      </c>
      <c r="AB593" t="s">
        <v>857</v>
      </c>
      <c r="AC593" s="2"/>
      <c r="AE593" s="2"/>
      <c r="AG593" s="34" t="str">
        <f>IFERROR(VLOOKUP(AB593, 할인점점포등록!E:I, 5, 0), AB593)</f>
        <v>탑밸런스</v>
      </c>
    </row>
    <row r="594" spans="2:33" x14ac:dyDescent="0.3">
      <c r="B594" t="s">
        <v>158</v>
      </c>
      <c r="C594" t="s">
        <v>1301</v>
      </c>
      <c r="D594">
        <v>218</v>
      </c>
      <c r="E594" t="s">
        <v>1302</v>
      </c>
      <c r="F594" s="20" t="s">
        <v>161</v>
      </c>
      <c r="H594" t="s">
        <v>828</v>
      </c>
      <c r="I594" s="2">
        <v>1120503</v>
      </c>
      <c r="J594" s="2">
        <v>0</v>
      </c>
      <c r="L594">
        <v>0</v>
      </c>
      <c r="M594">
        <v>0</v>
      </c>
      <c r="N594">
        <v>0</v>
      </c>
      <c r="O594" t="s">
        <v>796</v>
      </c>
      <c r="Q594">
        <v>0</v>
      </c>
      <c r="R594">
        <v>0</v>
      </c>
      <c r="S594">
        <v>0</v>
      </c>
      <c r="T594" t="s">
        <v>159</v>
      </c>
      <c r="U594" s="3">
        <v>46294</v>
      </c>
      <c r="V594" s="21">
        <v>46294</v>
      </c>
      <c r="Y594">
        <v>4208803500</v>
      </c>
      <c r="AB594" t="s">
        <v>857</v>
      </c>
      <c r="AC594" s="3">
        <v>46294</v>
      </c>
      <c r="AD594" t="s">
        <v>788</v>
      </c>
      <c r="AE594" s="2">
        <v>11205030</v>
      </c>
      <c r="AG594" s="34" t="str">
        <f>IFERROR(VLOOKUP(AB594, 할인점점포등록!E:I, 5, 0), AB594)</f>
        <v>탑밸런스</v>
      </c>
    </row>
    <row r="595" spans="2:33" x14ac:dyDescent="0.3">
      <c r="B595" t="s">
        <v>158</v>
      </c>
      <c r="C595" t="s">
        <v>1301</v>
      </c>
      <c r="D595">
        <v>219</v>
      </c>
      <c r="E595" t="s">
        <v>1302</v>
      </c>
      <c r="F595" s="20" t="s">
        <v>162</v>
      </c>
      <c r="H595" t="s">
        <v>828</v>
      </c>
      <c r="I595" s="2">
        <v>0</v>
      </c>
      <c r="J595" s="2">
        <v>12325533</v>
      </c>
      <c r="L595">
        <v>0</v>
      </c>
      <c r="M595">
        <v>0</v>
      </c>
      <c r="N595">
        <v>0</v>
      </c>
      <c r="O595" t="s">
        <v>796</v>
      </c>
      <c r="Q595">
        <v>0</v>
      </c>
      <c r="R595">
        <v>0</v>
      </c>
      <c r="S595">
        <v>0</v>
      </c>
      <c r="T595" t="s">
        <v>159</v>
      </c>
      <c r="U595" s="3">
        <v>46294</v>
      </c>
      <c r="V595" s="21">
        <v>46294</v>
      </c>
      <c r="Y595">
        <v>4208803500</v>
      </c>
      <c r="AB595" t="s">
        <v>857</v>
      </c>
      <c r="AC595" s="3"/>
      <c r="AE595" s="2"/>
      <c r="AG595" s="34" t="str">
        <f>IFERROR(VLOOKUP(AB595, 할인점점포등록!E:I, 5, 0), AB595)</f>
        <v>탑밸런스</v>
      </c>
    </row>
    <row r="596" spans="2:33" x14ac:dyDescent="0.3">
      <c r="B596" t="s">
        <v>158</v>
      </c>
      <c r="C596" t="s">
        <v>1301</v>
      </c>
      <c r="D596">
        <v>220</v>
      </c>
      <c r="E596" t="s">
        <v>1302</v>
      </c>
      <c r="F596" s="20" t="s">
        <v>210</v>
      </c>
      <c r="G596" t="s">
        <v>160</v>
      </c>
      <c r="H596" t="s">
        <v>828</v>
      </c>
      <c r="I596" s="2">
        <v>2252052</v>
      </c>
      <c r="J596" s="2">
        <v>0</v>
      </c>
      <c r="L596">
        <v>0</v>
      </c>
      <c r="M596">
        <v>0</v>
      </c>
      <c r="N596">
        <v>0</v>
      </c>
      <c r="O596" t="s">
        <v>796</v>
      </c>
      <c r="Q596">
        <v>0</v>
      </c>
      <c r="R596">
        <v>0</v>
      </c>
      <c r="S596">
        <v>0</v>
      </c>
      <c r="T596" t="s">
        <v>159</v>
      </c>
      <c r="U596" s="3">
        <v>46294</v>
      </c>
      <c r="V596" s="21">
        <v>46294</v>
      </c>
      <c r="W596" t="s">
        <v>212</v>
      </c>
      <c r="Y596">
        <v>7758601766</v>
      </c>
      <c r="AB596" t="s">
        <v>562</v>
      </c>
      <c r="AC596" s="2"/>
      <c r="AE596" s="2"/>
      <c r="AG596" s="34" t="str">
        <f>IFERROR(VLOOKUP(AB596, 할인점점포등록!E:I, 5, 0), AB596)</f>
        <v>에스제이피</v>
      </c>
    </row>
    <row r="597" spans="2:33" x14ac:dyDescent="0.3">
      <c r="B597" t="s">
        <v>158</v>
      </c>
      <c r="C597" t="s">
        <v>1301</v>
      </c>
      <c r="D597">
        <v>221</v>
      </c>
      <c r="E597" t="s">
        <v>1302</v>
      </c>
      <c r="F597" s="20" t="s">
        <v>161</v>
      </c>
      <c r="H597" t="s">
        <v>828</v>
      </c>
      <c r="I597" s="2">
        <v>225205</v>
      </c>
      <c r="J597" s="2">
        <v>0</v>
      </c>
      <c r="L597">
        <v>0</v>
      </c>
      <c r="M597">
        <v>0</v>
      </c>
      <c r="N597">
        <v>0</v>
      </c>
      <c r="O597" t="s">
        <v>796</v>
      </c>
      <c r="Q597">
        <v>0</v>
      </c>
      <c r="R597">
        <v>0</v>
      </c>
      <c r="S597">
        <v>0</v>
      </c>
      <c r="T597" t="s">
        <v>159</v>
      </c>
      <c r="U597" s="3">
        <v>46294</v>
      </c>
      <c r="V597" s="21">
        <v>46294</v>
      </c>
      <c r="Y597">
        <v>7758601766</v>
      </c>
      <c r="AB597" t="s">
        <v>562</v>
      </c>
      <c r="AC597" s="3">
        <v>46294</v>
      </c>
      <c r="AD597" t="s">
        <v>788</v>
      </c>
      <c r="AE597" s="2">
        <v>2252052</v>
      </c>
      <c r="AG597" s="34" t="str">
        <f>IFERROR(VLOOKUP(AB597, 할인점점포등록!E:I, 5, 0), AB597)</f>
        <v>에스제이피</v>
      </c>
    </row>
    <row r="598" spans="2:33" x14ac:dyDescent="0.3">
      <c r="B598" t="s">
        <v>158</v>
      </c>
      <c r="C598" t="s">
        <v>1301</v>
      </c>
      <c r="D598">
        <v>222</v>
      </c>
      <c r="E598" t="s">
        <v>1302</v>
      </c>
      <c r="F598" s="20" t="s">
        <v>162</v>
      </c>
      <c r="H598" t="s">
        <v>828</v>
      </c>
      <c r="I598" s="2">
        <v>0</v>
      </c>
      <c r="J598" s="2">
        <v>2477257</v>
      </c>
      <c r="L598">
        <v>0</v>
      </c>
      <c r="M598">
        <v>0</v>
      </c>
      <c r="N598">
        <v>0</v>
      </c>
      <c r="O598" t="s">
        <v>796</v>
      </c>
      <c r="Q598">
        <v>0</v>
      </c>
      <c r="R598">
        <v>0</v>
      </c>
      <c r="S598">
        <v>0</v>
      </c>
      <c r="T598" t="s">
        <v>159</v>
      </c>
      <c r="U598" s="3">
        <v>46294</v>
      </c>
      <c r="V598" s="21">
        <v>46294</v>
      </c>
      <c r="Y598">
        <v>7758601766</v>
      </c>
      <c r="AB598" t="s">
        <v>562</v>
      </c>
      <c r="AC598" s="3"/>
      <c r="AE598" s="2"/>
      <c r="AG598" s="34" t="str">
        <f>IFERROR(VLOOKUP(AB598, 할인점점포등록!E:I, 5, 0), AB598)</f>
        <v>에스제이피</v>
      </c>
    </row>
    <row r="599" spans="2:33" x14ac:dyDescent="0.3">
      <c r="B599" t="s">
        <v>158</v>
      </c>
      <c r="C599" t="s">
        <v>1301</v>
      </c>
      <c r="D599">
        <v>223</v>
      </c>
      <c r="E599" t="s">
        <v>1302</v>
      </c>
      <c r="F599" s="20" t="s">
        <v>210</v>
      </c>
      <c r="G599" t="s">
        <v>160</v>
      </c>
      <c r="H599" t="s">
        <v>828</v>
      </c>
      <c r="I599" s="2">
        <v>228305</v>
      </c>
      <c r="J599" s="2">
        <v>0</v>
      </c>
      <c r="L599">
        <v>0</v>
      </c>
      <c r="M599">
        <v>0</v>
      </c>
      <c r="N599">
        <v>0</v>
      </c>
      <c r="O599" t="s">
        <v>796</v>
      </c>
      <c r="Q599">
        <v>0</v>
      </c>
      <c r="R599">
        <v>0</v>
      </c>
      <c r="S599">
        <v>0</v>
      </c>
      <c r="T599" t="s">
        <v>159</v>
      </c>
      <c r="U599" s="3">
        <v>46294</v>
      </c>
      <c r="V599" s="21">
        <v>46294</v>
      </c>
      <c r="W599" t="s">
        <v>212</v>
      </c>
      <c r="Y599">
        <v>2748802174</v>
      </c>
      <c r="AB599" t="s">
        <v>875</v>
      </c>
      <c r="AC599" s="3"/>
      <c r="AE599" s="2"/>
      <c r="AG599" s="34" t="str">
        <f>IFERROR(VLOOKUP(AB599, 할인점점포등록!E:I, 5, 0), AB599)</f>
        <v>오성메디칼</v>
      </c>
    </row>
    <row r="600" spans="2:33" x14ac:dyDescent="0.3">
      <c r="B600" t="s">
        <v>158</v>
      </c>
      <c r="C600" t="s">
        <v>1301</v>
      </c>
      <c r="D600">
        <v>224</v>
      </c>
      <c r="E600" t="s">
        <v>1302</v>
      </c>
      <c r="F600" s="20" t="s">
        <v>161</v>
      </c>
      <c r="H600" t="s">
        <v>828</v>
      </c>
      <c r="I600" s="2">
        <v>22831</v>
      </c>
      <c r="J600" s="2">
        <v>0</v>
      </c>
      <c r="L600">
        <v>0</v>
      </c>
      <c r="M600">
        <v>0</v>
      </c>
      <c r="N600">
        <v>0</v>
      </c>
      <c r="O600" t="s">
        <v>796</v>
      </c>
      <c r="Q600">
        <v>0</v>
      </c>
      <c r="R600">
        <v>0</v>
      </c>
      <c r="S600">
        <v>0</v>
      </c>
      <c r="T600" t="s">
        <v>159</v>
      </c>
      <c r="U600" s="3">
        <v>46294</v>
      </c>
      <c r="V600" s="21">
        <v>46294</v>
      </c>
      <c r="Y600">
        <v>2748802174</v>
      </c>
      <c r="AB600" t="s">
        <v>875</v>
      </c>
      <c r="AC600" s="3">
        <v>46294</v>
      </c>
      <c r="AD600" t="s">
        <v>788</v>
      </c>
      <c r="AE600" s="2">
        <v>228305</v>
      </c>
      <c r="AG600" s="34" t="str">
        <f>IFERROR(VLOOKUP(AB600, 할인점점포등록!E:I, 5, 0), AB600)</f>
        <v>오성메디칼</v>
      </c>
    </row>
    <row r="601" spans="2:33" x14ac:dyDescent="0.3">
      <c r="B601" t="s">
        <v>158</v>
      </c>
      <c r="C601" t="s">
        <v>1301</v>
      </c>
      <c r="D601">
        <v>225</v>
      </c>
      <c r="E601" t="s">
        <v>1302</v>
      </c>
      <c r="F601" s="20" t="s">
        <v>162</v>
      </c>
      <c r="H601" t="s">
        <v>828</v>
      </c>
      <c r="I601" s="2">
        <v>0</v>
      </c>
      <c r="J601" s="2">
        <v>251136</v>
      </c>
      <c r="L601">
        <v>0</v>
      </c>
      <c r="M601">
        <v>0</v>
      </c>
      <c r="N601">
        <v>0</v>
      </c>
      <c r="O601" t="s">
        <v>796</v>
      </c>
      <c r="Q601">
        <v>0</v>
      </c>
      <c r="R601">
        <v>0</v>
      </c>
      <c r="S601">
        <v>0</v>
      </c>
      <c r="T601" t="s">
        <v>159</v>
      </c>
      <c r="U601" s="3">
        <v>46294</v>
      </c>
      <c r="V601" s="21">
        <v>46294</v>
      </c>
      <c r="Y601">
        <v>2748802174</v>
      </c>
      <c r="AB601" t="s">
        <v>875</v>
      </c>
      <c r="AC601" s="3"/>
      <c r="AE601" s="2"/>
      <c r="AG601" s="34" t="str">
        <f>IFERROR(VLOOKUP(AB601, 할인점점포등록!E:I, 5, 0), AB601)</f>
        <v>오성메디칼</v>
      </c>
    </row>
    <row r="602" spans="2:33" x14ac:dyDescent="0.3">
      <c r="B602" t="s">
        <v>158</v>
      </c>
      <c r="C602" t="s">
        <v>1301</v>
      </c>
      <c r="D602">
        <v>226</v>
      </c>
      <c r="E602" t="s">
        <v>1302</v>
      </c>
      <c r="F602" s="20" t="s">
        <v>210</v>
      </c>
      <c r="G602" t="s">
        <v>160</v>
      </c>
      <c r="H602" t="s">
        <v>828</v>
      </c>
      <c r="I602" s="2">
        <v>3102103</v>
      </c>
      <c r="J602" s="2">
        <v>0</v>
      </c>
      <c r="L602">
        <v>0</v>
      </c>
      <c r="M602">
        <v>0</v>
      </c>
      <c r="N602">
        <v>0</v>
      </c>
      <c r="O602" t="s">
        <v>796</v>
      </c>
      <c r="Q602">
        <v>0</v>
      </c>
      <c r="R602">
        <v>0</v>
      </c>
      <c r="S602">
        <v>0</v>
      </c>
      <c r="T602" t="s">
        <v>159</v>
      </c>
      <c r="U602" s="3">
        <v>46294</v>
      </c>
      <c r="V602" s="21">
        <v>46294</v>
      </c>
      <c r="W602" t="s">
        <v>212</v>
      </c>
      <c r="Y602">
        <v>6093463694</v>
      </c>
      <c r="AB602" t="s">
        <v>833</v>
      </c>
      <c r="AC602" s="3"/>
      <c r="AE602" s="2"/>
      <c r="AG602" s="34" t="str">
        <f>IFERROR(VLOOKUP(AB602, 할인점점포등록!E:I, 5, 0), AB602)</f>
        <v>제이앤케이</v>
      </c>
    </row>
    <row r="603" spans="2:33" x14ac:dyDescent="0.3">
      <c r="B603" t="s">
        <v>158</v>
      </c>
      <c r="C603" t="s">
        <v>1301</v>
      </c>
      <c r="D603">
        <v>227</v>
      </c>
      <c r="E603" t="s">
        <v>1302</v>
      </c>
      <c r="F603" s="20" t="s">
        <v>161</v>
      </c>
      <c r="H603" t="s">
        <v>828</v>
      </c>
      <c r="I603" s="2">
        <v>310210</v>
      </c>
      <c r="J603" s="2">
        <v>0</v>
      </c>
      <c r="L603">
        <v>0</v>
      </c>
      <c r="M603">
        <v>0</v>
      </c>
      <c r="N603">
        <v>0</v>
      </c>
      <c r="O603" t="s">
        <v>796</v>
      </c>
      <c r="Q603">
        <v>0</v>
      </c>
      <c r="R603">
        <v>0</v>
      </c>
      <c r="S603">
        <v>0</v>
      </c>
      <c r="T603" t="s">
        <v>159</v>
      </c>
      <c r="U603" s="3">
        <v>46294</v>
      </c>
      <c r="V603" s="21">
        <v>46294</v>
      </c>
      <c r="Y603">
        <v>6093463694</v>
      </c>
      <c r="AB603" t="s">
        <v>833</v>
      </c>
      <c r="AC603" s="3">
        <v>46294</v>
      </c>
      <c r="AD603" t="s">
        <v>788</v>
      </c>
      <c r="AE603" s="2">
        <v>3102103</v>
      </c>
      <c r="AG603" s="34" t="str">
        <f>IFERROR(VLOOKUP(AB603, 할인점점포등록!E:I, 5, 0), AB603)</f>
        <v>제이앤케이</v>
      </c>
    </row>
    <row r="604" spans="2:33" x14ac:dyDescent="0.3">
      <c r="B604" t="s">
        <v>158</v>
      </c>
      <c r="C604" t="s">
        <v>1301</v>
      </c>
      <c r="D604">
        <v>228</v>
      </c>
      <c r="E604" t="s">
        <v>1302</v>
      </c>
      <c r="F604" s="20" t="s">
        <v>162</v>
      </c>
      <c r="H604" t="s">
        <v>828</v>
      </c>
      <c r="I604" s="2">
        <v>0</v>
      </c>
      <c r="J604" s="2">
        <v>3412313</v>
      </c>
      <c r="L604">
        <v>0</v>
      </c>
      <c r="M604">
        <v>0</v>
      </c>
      <c r="N604">
        <v>0</v>
      </c>
      <c r="O604" t="s">
        <v>796</v>
      </c>
      <c r="Q604">
        <v>0</v>
      </c>
      <c r="R604">
        <v>0</v>
      </c>
      <c r="S604">
        <v>0</v>
      </c>
      <c r="T604" t="s">
        <v>159</v>
      </c>
      <c r="U604" s="3">
        <v>46294</v>
      </c>
      <c r="V604" s="21">
        <v>46294</v>
      </c>
      <c r="Y604">
        <v>6093463694</v>
      </c>
      <c r="AB604" t="s">
        <v>833</v>
      </c>
      <c r="AC604" s="3"/>
      <c r="AE604" s="2"/>
      <c r="AG604" s="34" t="str">
        <f>IFERROR(VLOOKUP(AB604, 할인점점포등록!E:I, 5, 0), AB604)</f>
        <v>제이앤케이</v>
      </c>
    </row>
    <row r="605" spans="2:33" x14ac:dyDescent="0.3">
      <c r="B605" t="s">
        <v>158</v>
      </c>
      <c r="C605" t="s">
        <v>1301</v>
      </c>
      <c r="D605">
        <v>229</v>
      </c>
      <c r="E605" t="s">
        <v>1302</v>
      </c>
      <c r="F605" s="20" t="s">
        <v>210</v>
      </c>
      <c r="G605" t="s">
        <v>160</v>
      </c>
      <c r="H605" t="s">
        <v>828</v>
      </c>
      <c r="I605" s="2">
        <v>54615405</v>
      </c>
      <c r="J605" s="2">
        <v>0</v>
      </c>
      <c r="L605">
        <v>0</v>
      </c>
      <c r="M605">
        <v>0</v>
      </c>
      <c r="N605">
        <v>0</v>
      </c>
      <c r="O605" t="s">
        <v>796</v>
      </c>
      <c r="Q605">
        <v>0</v>
      </c>
      <c r="R605">
        <v>0</v>
      </c>
      <c r="S605">
        <v>0</v>
      </c>
      <c r="T605" t="s">
        <v>159</v>
      </c>
      <c r="U605" s="3">
        <v>46294</v>
      </c>
      <c r="V605" s="21">
        <v>46294</v>
      </c>
      <c r="W605" t="s">
        <v>212</v>
      </c>
      <c r="Y605">
        <v>3208101538</v>
      </c>
      <c r="AB605" t="s">
        <v>872</v>
      </c>
      <c r="AC605" s="2"/>
      <c r="AE605" s="2"/>
      <c r="AG605" s="34" t="str">
        <f>IFERROR(VLOOKUP(AB605, 할인점점포등록!E:I, 5, 0), AB605)</f>
        <v>미라클바이오</v>
      </c>
    </row>
    <row r="606" spans="2:33" x14ac:dyDescent="0.3">
      <c r="B606" t="s">
        <v>158</v>
      </c>
      <c r="C606" t="s">
        <v>1301</v>
      </c>
      <c r="D606">
        <v>230</v>
      </c>
      <c r="E606" t="s">
        <v>1302</v>
      </c>
      <c r="F606" s="20" t="s">
        <v>161</v>
      </c>
      <c r="H606" t="s">
        <v>828</v>
      </c>
      <c r="I606" s="2">
        <v>5461541</v>
      </c>
      <c r="J606" s="2">
        <v>0</v>
      </c>
      <c r="L606">
        <v>0</v>
      </c>
      <c r="M606">
        <v>0</v>
      </c>
      <c r="N606">
        <v>0</v>
      </c>
      <c r="O606" t="s">
        <v>796</v>
      </c>
      <c r="Q606">
        <v>0</v>
      </c>
      <c r="R606">
        <v>0</v>
      </c>
      <c r="S606">
        <v>0</v>
      </c>
      <c r="T606" t="s">
        <v>159</v>
      </c>
      <c r="U606" s="3">
        <v>46294</v>
      </c>
      <c r="V606" s="21">
        <v>46294</v>
      </c>
      <c r="Y606">
        <v>3208101538</v>
      </c>
      <c r="AB606" t="s">
        <v>872</v>
      </c>
      <c r="AC606" s="3">
        <v>46294</v>
      </c>
      <c r="AD606" t="s">
        <v>788</v>
      </c>
      <c r="AE606" s="2">
        <v>54615405</v>
      </c>
      <c r="AG606" s="34" t="str">
        <f>IFERROR(VLOOKUP(AB606, 할인점점포등록!E:I, 5, 0), AB606)</f>
        <v>미라클바이오</v>
      </c>
    </row>
    <row r="607" spans="2:33" x14ac:dyDescent="0.3">
      <c r="B607" t="s">
        <v>158</v>
      </c>
      <c r="C607" t="s">
        <v>1301</v>
      </c>
      <c r="D607">
        <v>231</v>
      </c>
      <c r="E607" t="s">
        <v>1302</v>
      </c>
      <c r="F607" s="20" t="s">
        <v>162</v>
      </c>
      <c r="H607" t="s">
        <v>828</v>
      </c>
      <c r="I607" s="2">
        <v>0</v>
      </c>
      <c r="J607" s="2">
        <v>60076946</v>
      </c>
      <c r="L607">
        <v>0</v>
      </c>
      <c r="M607">
        <v>0</v>
      </c>
      <c r="N607">
        <v>0</v>
      </c>
      <c r="O607" t="s">
        <v>796</v>
      </c>
      <c r="Q607">
        <v>0</v>
      </c>
      <c r="R607">
        <v>0</v>
      </c>
      <c r="S607">
        <v>0</v>
      </c>
      <c r="T607" t="s">
        <v>159</v>
      </c>
      <c r="U607" s="3">
        <v>46294</v>
      </c>
      <c r="V607" s="21">
        <v>46294</v>
      </c>
      <c r="Y607">
        <v>3208101538</v>
      </c>
      <c r="AB607" t="s">
        <v>872</v>
      </c>
      <c r="AC607" s="3"/>
      <c r="AE607" s="2"/>
      <c r="AG607" s="34" t="str">
        <f>IFERROR(VLOOKUP(AB607, 할인점점포등록!E:I, 5, 0), AB607)</f>
        <v>미라클바이오</v>
      </c>
    </row>
    <row r="608" spans="2:33" x14ac:dyDescent="0.3">
      <c r="B608" t="s">
        <v>158</v>
      </c>
      <c r="C608" t="s">
        <v>1301</v>
      </c>
      <c r="D608">
        <v>232</v>
      </c>
      <c r="E608" t="s">
        <v>1302</v>
      </c>
      <c r="F608" s="20" t="s">
        <v>210</v>
      </c>
      <c r="G608" t="s">
        <v>160</v>
      </c>
      <c r="H608" t="s">
        <v>828</v>
      </c>
      <c r="I608" s="2">
        <v>645594</v>
      </c>
      <c r="J608" s="2">
        <v>0</v>
      </c>
      <c r="L608">
        <v>0</v>
      </c>
      <c r="M608">
        <v>0</v>
      </c>
      <c r="N608">
        <v>0</v>
      </c>
      <c r="O608" t="s">
        <v>796</v>
      </c>
      <c r="Q608">
        <v>0</v>
      </c>
      <c r="R608">
        <v>0</v>
      </c>
      <c r="S608">
        <v>0</v>
      </c>
      <c r="T608" t="s">
        <v>159</v>
      </c>
      <c r="U608" s="3">
        <v>46294</v>
      </c>
      <c r="V608" s="21">
        <v>46294</v>
      </c>
      <c r="W608" t="s">
        <v>212</v>
      </c>
      <c r="Y608">
        <v>7138702987</v>
      </c>
      <c r="AB608" t="s">
        <v>874</v>
      </c>
      <c r="AC608" s="3"/>
      <c r="AE608" s="2"/>
      <c r="AG608" s="34" t="str">
        <f>IFERROR(VLOOKUP(AB608, 할인점점포등록!E:I, 5, 0), AB608)</f>
        <v>지비피에스</v>
      </c>
    </row>
    <row r="609" spans="2:33" x14ac:dyDescent="0.3">
      <c r="B609" t="s">
        <v>158</v>
      </c>
      <c r="C609" t="s">
        <v>1301</v>
      </c>
      <c r="D609">
        <v>233</v>
      </c>
      <c r="E609" t="s">
        <v>1302</v>
      </c>
      <c r="F609" s="20" t="s">
        <v>161</v>
      </c>
      <c r="H609" t="s">
        <v>828</v>
      </c>
      <c r="I609" s="2">
        <v>64559</v>
      </c>
      <c r="J609" s="2">
        <v>0</v>
      </c>
      <c r="L609">
        <v>0</v>
      </c>
      <c r="M609">
        <v>0</v>
      </c>
      <c r="N609">
        <v>0</v>
      </c>
      <c r="O609" t="s">
        <v>796</v>
      </c>
      <c r="Q609">
        <v>0</v>
      </c>
      <c r="R609">
        <v>0</v>
      </c>
      <c r="S609">
        <v>0</v>
      </c>
      <c r="T609" t="s">
        <v>159</v>
      </c>
      <c r="U609" s="3">
        <v>46294</v>
      </c>
      <c r="V609" s="21">
        <v>46294</v>
      </c>
      <c r="Y609">
        <v>7138702987</v>
      </c>
      <c r="AB609" t="s">
        <v>874</v>
      </c>
      <c r="AC609" s="2">
        <v>46294</v>
      </c>
      <c r="AD609" t="s">
        <v>788</v>
      </c>
      <c r="AE609" s="2">
        <v>645594</v>
      </c>
      <c r="AG609" s="34" t="str">
        <f>IFERROR(VLOOKUP(AB609, 할인점점포등록!E:I, 5, 0), AB609)</f>
        <v>지비피에스</v>
      </c>
    </row>
    <row r="610" spans="2:33" x14ac:dyDescent="0.3">
      <c r="B610" t="s">
        <v>158</v>
      </c>
      <c r="C610" t="s">
        <v>1301</v>
      </c>
      <c r="D610">
        <v>234</v>
      </c>
      <c r="E610" t="s">
        <v>1302</v>
      </c>
      <c r="F610" s="20" t="s">
        <v>162</v>
      </c>
      <c r="H610" t="s">
        <v>828</v>
      </c>
      <c r="I610" s="2">
        <v>0</v>
      </c>
      <c r="J610" s="2">
        <v>710153</v>
      </c>
      <c r="L610">
        <v>0</v>
      </c>
      <c r="M610">
        <v>0</v>
      </c>
      <c r="N610">
        <v>0</v>
      </c>
      <c r="O610" t="s">
        <v>796</v>
      </c>
      <c r="Q610">
        <v>0</v>
      </c>
      <c r="R610">
        <v>0</v>
      </c>
      <c r="S610">
        <v>0</v>
      </c>
      <c r="T610" t="s">
        <v>159</v>
      </c>
      <c r="U610" s="3">
        <v>46294</v>
      </c>
      <c r="V610" s="21">
        <v>46294</v>
      </c>
      <c r="Y610">
        <v>7138702987</v>
      </c>
      <c r="AB610" t="s">
        <v>874</v>
      </c>
      <c r="AC610" s="3"/>
      <c r="AE610" s="2"/>
      <c r="AG610" s="34" t="str">
        <f>IFERROR(VLOOKUP(AB610, 할인점점포등록!E:I, 5, 0), AB610)</f>
        <v>지비피에스</v>
      </c>
    </row>
    <row r="611" spans="2:33" x14ac:dyDescent="0.3">
      <c r="B611" t="s">
        <v>158</v>
      </c>
      <c r="C611" t="s">
        <v>1301</v>
      </c>
      <c r="D611">
        <v>235</v>
      </c>
      <c r="E611" t="s">
        <v>1302</v>
      </c>
      <c r="F611" s="20" t="s">
        <v>210</v>
      </c>
      <c r="G611" t="s">
        <v>160</v>
      </c>
      <c r="H611" t="s">
        <v>828</v>
      </c>
      <c r="I611" s="2">
        <v>411709</v>
      </c>
      <c r="J611" s="2">
        <v>0</v>
      </c>
      <c r="L611">
        <v>0</v>
      </c>
      <c r="M611">
        <v>0</v>
      </c>
      <c r="N611">
        <v>0</v>
      </c>
      <c r="O611" t="s">
        <v>796</v>
      </c>
      <c r="Q611">
        <v>0</v>
      </c>
      <c r="R611">
        <v>0</v>
      </c>
      <c r="S611">
        <v>0</v>
      </c>
      <c r="T611" t="s">
        <v>159</v>
      </c>
      <c r="U611" s="3">
        <v>46294</v>
      </c>
      <c r="V611" s="21">
        <v>46294</v>
      </c>
      <c r="W611" t="s">
        <v>212</v>
      </c>
      <c r="Y611">
        <v>3868802268</v>
      </c>
      <c r="AB611" t="s">
        <v>832</v>
      </c>
      <c r="AC611" s="3"/>
      <c r="AE611" s="2"/>
      <c r="AG611" s="34" t="str">
        <f>IFERROR(VLOOKUP(AB611, 할인점점포등록!E:I, 5, 0), AB611)</f>
        <v>지나메디</v>
      </c>
    </row>
    <row r="612" spans="2:33" x14ac:dyDescent="0.3">
      <c r="B612" t="s">
        <v>158</v>
      </c>
      <c r="C612" t="s">
        <v>1301</v>
      </c>
      <c r="D612">
        <v>236</v>
      </c>
      <c r="E612" t="s">
        <v>1302</v>
      </c>
      <c r="F612" s="20" t="s">
        <v>161</v>
      </c>
      <c r="H612" t="s">
        <v>828</v>
      </c>
      <c r="I612" s="2">
        <v>41171</v>
      </c>
      <c r="J612" s="2">
        <v>0</v>
      </c>
      <c r="L612">
        <v>0</v>
      </c>
      <c r="M612">
        <v>0</v>
      </c>
      <c r="N612">
        <v>0</v>
      </c>
      <c r="O612" t="s">
        <v>796</v>
      </c>
      <c r="Q612">
        <v>0</v>
      </c>
      <c r="R612">
        <v>0</v>
      </c>
      <c r="S612">
        <v>0</v>
      </c>
      <c r="T612" t="s">
        <v>159</v>
      </c>
      <c r="U612" s="3">
        <v>46294</v>
      </c>
      <c r="V612" s="21">
        <v>46294</v>
      </c>
      <c r="Y612">
        <v>3868802268</v>
      </c>
      <c r="AB612" t="s">
        <v>832</v>
      </c>
      <c r="AC612" s="3">
        <v>46294</v>
      </c>
      <c r="AD612" t="s">
        <v>788</v>
      </c>
      <c r="AE612" s="2">
        <v>411709</v>
      </c>
      <c r="AG612" s="34" t="str">
        <f>IFERROR(VLOOKUP(AB612, 할인점점포등록!E:I, 5, 0), AB612)</f>
        <v>지나메디</v>
      </c>
    </row>
    <row r="613" spans="2:33" x14ac:dyDescent="0.3">
      <c r="B613" t="s">
        <v>158</v>
      </c>
      <c r="C613" t="s">
        <v>1301</v>
      </c>
      <c r="D613">
        <v>237</v>
      </c>
      <c r="E613" t="s">
        <v>1302</v>
      </c>
      <c r="F613" s="20" t="s">
        <v>162</v>
      </c>
      <c r="H613" t="s">
        <v>828</v>
      </c>
      <c r="I613" s="2">
        <v>0</v>
      </c>
      <c r="J613" s="2">
        <v>452880</v>
      </c>
      <c r="L613">
        <v>0</v>
      </c>
      <c r="M613">
        <v>0</v>
      </c>
      <c r="N613">
        <v>0</v>
      </c>
      <c r="O613" t="s">
        <v>796</v>
      </c>
      <c r="Q613">
        <v>0</v>
      </c>
      <c r="R613">
        <v>0</v>
      </c>
      <c r="S613">
        <v>0</v>
      </c>
      <c r="T613" t="s">
        <v>159</v>
      </c>
      <c r="U613" s="3">
        <v>46294</v>
      </c>
      <c r="V613" s="21">
        <v>46294</v>
      </c>
      <c r="Y613">
        <v>3868802268</v>
      </c>
      <c r="AB613" t="s">
        <v>832</v>
      </c>
      <c r="AC613" s="3"/>
      <c r="AE613" s="2"/>
      <c r="AG613" s="34" t="str">
        <f>IFERROR(VLOOKUP(AB613, 할인점점포등록!E:I, 5, 0), AB613)</f>
        <v>지나메디</v>
      </c>
    </row>
    <row r="614" spans="2:33" x14ac:dyDescent="0.3">
      <c r="B614" t="s">
        <v>158</v>
      </c>
      <c r="C614" t="s">
        <v>1301</v>
      </c>
      <c r="D614">
        <v>238</v>
      </c>
      <c r="E614" t="s">
        <v>1302</v>
      </c>
      <c r="F614" s="20" t="s">
        <v>210</v>
      </c>
      <c r="G614" t="s">
        <v>160</v>
      </c>
      <c r="H614" t="s">
        <v>828</v>
      </c>
      <c r="I614" s="2">
        <v>615519</v>
      </c>
      <c r="J614" s="2">
        <v>0</v>
      </c>
      <c r="L614">
        <v>0</v>
      </c>
      <c r="M614">
        <v>0</v>
      </c>
      <c r="N614">
        <v>0</v>
      </c>
      <c r="O614" t="s">
        <v>796</v>
      </c>
      <c r="Q614">
        <v>0</v>
      </c>
      <c r="R614">
        <v>0</v>
      </c>
      <c r="S614">
        <v>0</v>
      </c>
      <c r="T614" t="s">
        <v>159</v>
      </c>
      <c r="U614" s="3">
        <v>46294</v>
      </c>
      <c r="V614" s="21">
        <v>46294</v>
      </c>
      <c r="W614" t="s">
        <v>212</v>
      </c>
      <c r="Y614">
        <v>1458600781</v>
      </c>
      <c r="AB614" t="s">
        <v>840</v>
      </c>
      <c r="AC614" s="3"/>
      <c r="AE614" s="2"/>
      <c r="AG614" s="34" t="str">
        <f>IFERROR(VLOOKUP(AB614, 할인점점포등록!E:I, 5, 0), AB614)</f>
        <v>티비엔</v>
      </c>
    </row>
    <row r="615" spans="2:33" x14ac:dyDescent="0.3">
      <c r="B615" t="s">
        <v>158</v>
      </c>
      <c r="C615" t="s">
        <v>1301</v>
      </c>
      <c r="D615">
        <v>239</v>
      </c>
      <c r="E615" t="s">
        <v>1302</v>
      </c>
      <c r="F615" s="20" t="s">
        <v>161</v>
      </c>
      <c r="H615" t="s">
        <v>828</v>
      </c>
      <c r="I615" s="2">
        <v>61552</v>
      </c>
      <c r="J615" s="2">
        <v>0</v>
      </c>
      <c r="L615">
        <v>0</v>
      </c>
      <c r="M615">
        <v>0</v>
      </c>
      <c r="N615">
        <v>0</v>
      </c>
      <c r="O615" t="s">
        <v>796</v>
      </c>
      <c r="Q615">
        <v>0</v>
      </c>
      <c r="R615">
        <v>0</v>
      </c>
      <c r="S615">
        <v>0</v>
      </c>
      <c r="T615" t="s">
        <v>159</v>
      </c>
      <c r="U615" s="3">
        <v>46294</v>
      </c>
      <c r="V615" s="21">
        <v>46294</v>
      </c>
      <c r="Y615">
        <v>1458600781</v>
      </c>
      <c r="AB615" t="s">
        <v>840</v>
      </c>
      <c r="AC615" s="3">
        <v>46294</v>
      </c>
      <c r="AD615" t="s">
        <v>788</v>
      </c>
      <c r="AE615" s="2">
        <v>615519</v>
      </c>
      <c r="AG615" s="34" t="str">
        <f>IFERROR(VLOOKUP(AB615, 할인점점포등록!E:I, 5, 0), AB615)</f>
        <v>티비엔</v>
      </c>
    </row>
    <row r="616" spans="2:33" x14ac:dyDescent="0.3">
      <c r="B616" t="s">
        <v>158</v>
      </c>
      <c r="C616" t="s">
        <v>1301</v>
      </c>
      <c r="D616">
        <v>240</v>
      </c>
      <c r="E616" t="s">
        <v>1302</v>
      </c>
      <c r="F616" s="20" t="s">
        <v>162</v>
      </c>
      <c r="H616" t="s">
        <v>828</v>
      </c>
      <c r="I616" s="2">
        <v>0</v>
      </c>
      <c r="J616" s="2">
        <v>677071</v>
      </c>
      <c r="L616">
        <v>0</v>
      </c>
      <c r="M616">
        <v>0</v>
      </c>
      <c r="N616">
        <v>0</v>
      </c>
      <c r="O616" t="s">
        <v>796</v>
      </c>
      <c r="Q616">
        <v>0</v>
      </c>
      <c r="R616">
        <v>0</v>
      </c>
      <c r="S616">
        <v>0</v>
      </c>
      <c r="T616" t="s">
        <v>159</v>
      </c>
      <c r="U616" s="3">
        <v>46294</v>
      </c>
      <c r="V616" s="21">
        <v>46294</v>
      </c>
      <c r="Y616">
        <v>1458600781</v>
      </c>
      <c r="AB616" t="s">
        <v>840</v>
      </c>
      <c r="AC616" s="3"/>
      <c r="AE616" s="2"/>
      <c r="AG616" s="34" t="str">
        <f>IFERROR(VLOOKUP(AB616, 할인점점포등록!E:I, 5, 0), AB616)</f>
        <v>티비엔</v>
      </c>
    </row>
    <row r="617" spans="2:33" x14ac:dyDescent="0.3">
      <c r="B617" t="s">
        <v>158</v>
      </c>
      <c r="C617" t="s">
        <v>1301</v>
      </c>
      <c r="D617">
        <v>241</v>
      </c>
      <c r="E617" t="s">
        <v>1302</v>
      </c>
      <c r="F617" s="20" t="s">
        <v>210</v>
      </c>
      <c r="G617" t="s">
        <v>160</v>
      </c>
      <c r="H617" t="s">
        <v>828</v>
      </c>
      <c r="I617" s="2">
        <v>220004</v>
      </c>
      <c r="J617" s="2">
        <v>0</v>
      </c>
      <c r="L617">
        <v>0</v>
      </c>
      <c r="M617">
        <v>0</v>
      </c>
      <c r="N617">
        <v>0</v>
      </c>
      <c r="O617" t="s">
        <v>796</v>
      </c>
      <c r="Q617">
        <v>0</v>
      </c>
      <c r="R617">
        <v>0</v>
      </c>
      <c r="S617">
        <v>0</v>
      </c>
      <c r="T617" t="s">
        <v>159</v>
      </c>
      <c r="U617" s="3">
        <v>46294</v>
      </c>
      <c r="V617" s="21">
        <v>46294</v>
      </c>
      <c r="W617" t="s">
        <v>212</v>
      </c>
      <c r="Y617">
        <v>5768601645</v>
      </c>
      <c r="AB617" t="s">
        <v>836</v>
      </c>
      <c r="AC617" s="2"/>
      <c r="AE617" s="2"/>
      <c r="AG617" s="34" t="str">
        <f>IFERROR(VLOOKUP(AB617, 할인점점포등록!E:I, 5, 0), AB617)</f>
        <v>위브릿지코리아</v>
      </c>
    </row>
    <row r="618" spans="2:33" x14ac:dyDescent="0.3">
      <c r="B618" t="s">
        <v>158</v>
      </c>
      <c r="C618" t="s">
        <v>1301</v>
      </c>
      <c r="D618">
        <v>242</v>
      </c>
      <c r="E618" t="s">
        <v>1302</v>
      </c>
      <c r="F618" s="20" t="s">
        <v>161</v>
      </c>
      <c r="H618" t="s">
        <v>828</v>
      </c>
      <c r="I618" s="2">
        <v>22000</v>
      </c>
      <c r="J618" s="2">
        <v>0</v>
      </c>
      <c r="L618">
        <v>0</v>
      </c>
      <c r="M618">
        <v>0</v>
      </c>
      <c r="N618">
        <v>0</v>
      </c>
      <c r="O618" t="s">
        <v>796</v>
      </c>
      <c r="Q618">
        <v>0</v>
      </c>
      <c r="R618">
        <v>0</v>
      </c>
      <c r="S618">
        <v>0</v>
      </c>
      <c r="T618" t="s">
        <v>159</v>
      </c>
      <c r="U618" s="3">
        <v>46294</v>
      </c>
      <c r="V618" s="21">
        <v>46294</v>
      </c>
      <c r="Y618">
        <v>5768601645</v>
      </c>
      <c r="AB618" t="s">
        <v>836</v>
      </c>
      <c r="AC618" s="2">
        <v>46294</v>
      </c>
      <c r="AD618" t="s">
        <v>788</v>
      </c>
      <c r="AE618" s="2">
        <v>220004</v>
      </c>
      <c r="AG618" s="34" t="str">
        <f>IFERROR(VLOOKUP(AB618, 할인점점포등록!E:I, 5, 0), AB618)</f>
        <v>위브릿지코리아</v>
      </c>
    </row>
    <row r="619" spans="2:33" x14ac:dyDescent="0.3">
      <c r="B619" t="s">
        <v>158</v>
      </c>
      <c r="C619" t="s">
        <v>1301</v>
      </c>
      <c r="D619">
        <v>243</v>
      </c>
      <c r="E619" t="s">
        <v>1302</v>
      </c>
      <c r="F619" s="20" t="s">
        <v>162</v>
      </c>
      <c r="H619" t="s">
        <v>828</v>
      </c>
      <c r="I619" s="2">
        <v>0</v>
      </c>
      <c r="J619" s="2">
        <v>242004</v>
      </c>
      <c r="L619">
        <v>0</v>
      </c>
      <c r="M619">
        <v>0</v>
      </c>
      <c r="N619">
        <v>0</v>
      </c>
      <c r="O619" t="s">
        <v>796</v>
      </c>
      <c r="Q619">
        <v>0</v>
      </c>
      <c r="R619">
        <v>0</v>
      </c>
      <c r="S619">
        <v>0</v>
      </c>
      <c r="T619" t="s">
        <v>159</v>
      </c>
      <c r="U619" s="3">
        <v>46294</v>
      </c>
      <c r="V619" s="21">
        <v>46294</v>
      </c>
      <c r="Y619">
        <v>5768601645</v>
      </c>
      <c r="AB619" t="s">
        <v>836</v>
      </c>
      <c r="AC619" s="3"/>
      <c r="AE619" s="2"/>
      <c r="AG619" s="34" t="str">
        <f>IFERROR(VLOOKUP(AB619, 할인점점포등록!E:I, 5, 0), AB619)</f>
        <v>위브릿지코리아</v>
      </c>
    </row>
    <row r="620" spans="2:33" x14ac:dyDescent="0.3">
      <c r="B620" t="s">
        <v>158</v>
      </c>
      <c r="C620" t="s">
        <v>1301</v>
      </c>
      <c r="D620">
        <v>244</v>
      </c>
      <c r="E620" t="s">
        <v>1302</v>
      </c>
      <c r="F620" s="20" t="s">
        <v>210</v>
      </c>
      <c r="G620" t="s">
        <v>160</v>
      </c>
      <c r="H620" t="s">
        <v>828</v>
      </c>
      <c r="I620" s="2">
        <v>28499</v>
      </c>
      <c r="J620" s="2">
        <v>0</v>
      </c>
      <c r="L620">
        <v>0</v>
      </c>
      <c r="M620">
        <v>0</v>
      </c>
      <c r="N620">
        <v>0</v>
      </c>
      <c r="O620" t="s">
        <v>796</v>
      </c>
      <c r="Q620">
        <v>0</v>
      </c>
      <c r="R620">
        <v>0</v>
      </c>
      <c r="S620">
        <v>0</v>
      </c>
      <c r="T620" t="s">
        <v>159</v>
      </c>
      <c r="U620" s="3">
        <v>46294</v>
      </c>
      <c r="V620" s="21">
        <v>46294</v>
      </c>
      <c r="W620" t="s">
        <v>212</v>
      </c>
      <c r="Y620">
        <v>5521500674</v>
      </c>
      <c r="AB620" t="s">
        <v>907</v>
      </c>
      <c r="AC620" s="2"/>
      <c r="AE620" s="2"/>
      <c r="AG620" s="34" t="str">
        <f>IFERROR(VLOOKUP(AB620, 할인점점포등록!E:I, 5, 0), AB620)</f>
        <v>닥터위크</v>
      </c>
    </row>
    <row r="621" spans="2:33" x14ac:dyDescent="0.3">
      <c r="B621" t="s">
        <v>158</v>
      </c>
      <c r="C621" t="s">
        <v>1301</v>
      </c>
      <c r="D621">
        <v>245</v>
      </c>
      <c r="E621" t="s">
        <v>1302</v>
      </c>
      <c r="F621" s="20" t="s">
        <v>161</v>
      </c>
      <c r="H621" t="s">
        <v>828</v>
      </c>
      <c r="I621" s="2">
        <v>2850</v>
      </c>
      <c r="J621" s="2">
        <v>0</v>
      </c>
      <c r="L621">
        <v>0</v>
      </c>
      <c r="M621">
        <v>0</v>
      </c>
      <c r="N621">
        <v>0</v>
      </c>
      <c r="O621" t="s">
        <v>796</v>
      </c>
      <c r="Q621">
        <v>0</v>
      </c>
      <c r="R621">
        <v>0</v>
      </c>
      <c r="S621">
        <v>0</v>
      </c>
      <c r="T621" t="s">
        <v>159</v>
      </c>
      <c r="U621" s="3">
        <v>46294</v>
      </c>
      <c r="V621" s="21">
        <v>46294</v>
      </c>
      <c r="Y621">
        <v>5521500674</v>
      </c>
      <c r="AB621" t="s">
        <v>907</v>
      </c>
      <c r="AC621" s="2">
        <v>46294</v>
      </c>
      <c r="AD621" t="s">
        <v>788</v>
      </c>
      <c r="AE621" s="2">
        <v>28499</v>
      </c>
      <c r="AG621" s="34" t="str">
        <f>IFERROR(VLOOKUP(AB621, 할인점점포등록!E:I, 5, 0), AB621)</f>
        <v>닥터위크</v>
      </c>
    </row>
    <row r="622" spans="2:33" x14ac:dyDescent="0.3">
      <c r="B622" t="s">
        <v>158</v>
      </c>
      <c r="C622" t="s">
        <v>1301</v>
      </c>
      <c r="D622">
        <v>246</v>
      </c>
      <c r="E622" t="s">
        <v>1302</v>
      </c>
      <c r="F622" s="20" t="s">
        <v>162</v>
      </c>
      <c r="H622" t="s">
        <v>828</v>
      </c>
      <c r="I622" s="2">
        <v>0</v>
      </c>
      <c r="J622" s="2">
        <v>31349</v>
      </c>
      <c r="L622">
        <v>0</v>
      </c>
      <c r="M622">
        <v>0</v>
      </c>
      <c r="N622">
        <v>0</v>
      </c>
      <c r="O622" t="s">
        <v>796</v>
      </c>
      <c r="Q622">
        <v>0</v>
      </c>
      <c r="R622">
        <v>0</v>
      </c>
      <c r="S622">
        <v>0</v>
      </c>
      <c r="T622" t="s">
        <v>159</v>
      </c>
      <c r="U622" s="3">
        <v>46294</v>
      </c>
      <c r="V622" s="21">
        <v>46294</v>
      </c>
      <c r="Y622">
        <v>5521500674</v>
      </c>
      <c r="AB622" t="s">
        <v>907</v>
      </c>
      <c r="AC622" s="3"/>
      <c r="AE622" s="2"/>
      <c r="AG622" s="34" t="str">
        <f>IFERROR(VLOOKUP(AB622, 할인점점포등록!E:I, 5, 0), AB622)</f>
        <v>닥터위크</v>
      </c>
    </row>
    <row r="623" spans="2:33" x14ac:dyDescent="0.3">
      <c r="B623" t="s">
        <v>158</v>
      </c>
      <c r="C623" t="s">
        <v>1301</v>
      </c>
      <c r="D623">
        <v>247</v>
      </c>
      <c r="E623" t="s">
        <v>1302</v>
      </c>
      <c r="F623" s="20" t="s">
        <v>210</v>
      </c>
      <c r="G623" t="s">
        <v>160</v>
      </c>
      <c r="H623" t="s">
        <v>828</v>
      </c>
      <c r="I623" s="2">
        <v>1743962</v>
      </c>
      <c r="J623" s="2">
        <v>0</v>
      </c>
      <c r="L623">
        <v>0</v>
      </c>
      <c r="M623">
        <v>0</v>
      </c>
      <c r="N623">
        <v>0</v>
      </c>
      <c r="O623" t="s">
        <v>796</v>
      </c>
      <c r="Q623">
        <v>0</v>
      </c>
      <c r="R623">
        <v>0</v>
      </c>
      <c r="S623">
        <v>0</v>
      </c>
      <c r="T623" t="s">
        <v>159</v>
      </c>
      <c r="U623" s="3">
        <v>46294</v>
      </c>
      <c r="V623" s="21">
        <v>46294</v>
      </c>
      <c r="W623" t="s">
        <v>212</v>
      </c>
      <c r="Y623">
        <v>2378600611</v>
      </c>
      <c r="AB623" t="s">
        <v>876</v>
      </c>
      <c r="AC623" s="3"/>
      <c r="AE623" s="2"/>
      <c r="AG623" s="34" t="str">
        <f>IFERROR(VLOOKUP(AB623, 할인점점포등록!E:I, 5, 0), AB623)</f>
        <v>메드코프</v>
      </c>
    </row>
    <row r="624" spans="2:33" x14ac:dyDescent="0.3">
      <c r="B624" t="s">
        <v>158</v>
      </c>
      <c r="C624" t="s">
        <v>1301</v>
      </c>
      <c r="D624">
        <v>248</v>
      </c>
      <c r="E624" t="s">
        <v>1302</v>
      </c>
      <c r="F624" s="20" t="s">
        <v>161</v>
      </c>
      <c r="H624" t="s">
        <v>828</v>
      </c>
      <c r="I624" s="2">
        <v>174396</v>
      </c>
      <c r="J624" s="2">
        <v>0</v>
      </c>
      <c r="L624">
        <v>0</v>
      </c>
      <c r="M624">
        <v>0</v>
      </c>
      <c r="N624">
        <v>0</v>
      </c>
      <c r="O624" t="s">
        <v>796</v>
      </c>
      <c r="Q624">
        <v>0</v>
      </c>
      <c r="R624">
        <v>0</v>
      </c>
      <c r="S624">
        <v>0</v>
      </c>
      <c r="T624" t="s">
        <v>159</v>
      </c>
      <c r="U624" s="3">
        <v>46294</v>
      </c>
      <c r="V624" s="21">
        <v>46294</v>
      </c>
      <c r="Y624">
        <v>2378600611</v>
      </c>
      <c r="AB624" t="s">
        <v>876</v>
      </c>
      <c r="AC624" s="2">
        <v>46294</v>
      </c>
      <c r="AD624" t="s">
        <v>788</v>
      </c>
      <c r="AE624" s="2">
        <v>1743962</v>
      </c>
      <c r="AG624" s="34" t="str">
        <f>IFERROR(VLOOKUP(AB624, 할인점점포등록!E:I, 5, 0), AB624)</f>
        <v>메드코프</v>
      </c>
    </row>
    <row r="625" spans="2:33" x14ac:dyDescent="0.3">
      <c r="B625" t="s">
        <v>158</v>
      </c>
      <c r="C625" t="s">
        <v>1301</v>
      </c>
      <c r="D625">
        <v>249</v>
      </c>
      <c r="E625" t="s">
        <v>1302</v>
      </c>
      <c r="F625" s="20" t="s">
        <v>162</v>
      </c>
      <c r="H625" t="s">
        <v>828</v>
      </c>
      <c r="I625" s="2">
        <v>0</v>
      </c>
      <c r="J625" s="2">
        <v>1918358</v>
      </c>
      <c r="L625">
        <v>0</v>
      </c>
      <c r="M625">
        <v>0</v>
      </c>
      <c r="N625">
        <v>0</v>
      </c>
      <c r="O625" t="s">
        <v>796</v>
      </c>
      <c r="Q625">
        <v>0</v>
      </c>
      <c r="R625">
        <v>0</v>
      </c>
      <c r="S625">
        <v>0</v>
      </c>
      <c r="T625" t="s">
        <v>159</v>
      </c>
      <c r="U625" s="3">
        <v>46294</v>
      </c>
      <c r="V625" s="21">
        <v>46294</v>
      </c>
      <c r="Y625">
        <v>2378600611</v>
      </c>
      <c r="AB625" t="s">
        <v>876</v>
      </c>
      <c r="AC625" s="2"/>
      <c r="AE625" s="2"/>
      <c r="AG625" s="34" t="str">
        <f>IFERROR(VLOOKUP(AB625, 할인점점포등록!E:I, 5, 0), AB625)</f>
        <v>메드코프</v>
      </c>
    </row>
    <row r="626" spans="2:33" x14ac:dyDescent="0.3">
      <c r="B626" t="s">
        <v>158</v>
      </c>
      <c r="C626" t="s">
        <v>1301</v>
      </c>
      <c r="D626">
        <v>250</v>
      </c>
      <c r="E626" t="s">
        <v>1302</v>
      </c>
      <c r="F626" s="20" t="s">
        <v>210</v>
      </c>
      <c r="G626" t="s">
        <v>160</v>
      </c>
      <c r="H626" t="s">
        <v>828</v>
      </c>
      <c r="I626" s="2">
        <v>199367</v>
      </c>
      <c r="J626" s="2">
        <v>0</v>
      </c>
      <c r="L626">
        <v>0</v>
      </c>
      <c r="M626">
        <v>0</v>
      </c>
      <c r="N626">
        <v>0</v>
      </c>
      <c r="O626" t="s">
        <v>796</v>
      </c>
      <c r="Q626">
        <v>0</v>
      </c>
      <c r="R626">
        <v>0</v>
      </c>
      <c r="S626">
        <v>0</v>
      </c>
      <c r="T626" t="s">
        <v>159</v>
      </c>
      <c r="U626" s="3">
        <v>46294</v>
      </c>
      <c r="V626" s="21">
        <v>46294</v>
      </c>
      <c r="W626" t="s">
        <v>212</v>
      </c>
      <c r="Y626">
        <v>1312749231</v>
      </c>
      <c r="AB626" t="s">
        <v>522</v>
      </c>
      <c r="AC626" s="3"/>
      <c r="AE626" s="2"/>
      <c r="AG626" s="34" t="str">
        <f>IFERROR(VLOOKUP(AB626, 할인점점포등록!E:I, 5, 0), AB626)</f>
        <v>골드팜</v>
      </c>
    </row>
    <row r="627" spans="2:33" x14ac:dyDescent="0.3">
      <c r="B627" t="s">
        <v>158</v>
      </c>
      <c r="C627" t="s">
        <v>1301</v>
      </c>
      <c r="D627">
        <v>251</v>
      </c>
      <c r="E627" t="s">
        <v>1302</v>
      </c>
      <c r="F627" s="20" t="s">
        <v>161</v>
      </c>
      <c r="H627" t="s">
        <v>828</v>
      </c>
      <c r="I627" s="2">
        <v>19937</v>
      </c>
      <c r="J627" s="2">
        <v>0</v>
      </c>
      <c r="L627">
        <v>0</v>
      </c>
      <c r="M627">
        <v>0</v>
      </c>
      <c r="N627">
        <v>0</v>
      </c>
      <c r="O627" t="s">
        <v>796</v>
      </c>
      <c r="Q627">
        <v>0</v>
      </c>
      <c r="R627">
        <v>0</v>
      </c>
      <c r="S627">
        <v>0</v>
      </c>
      <c r="T627" t="s">
        <v>159</v>
      </c>
      <c r="U627" s="3">
        <v>46294</v>
      </c>
      <c r="V627" s="21">
        <v>46294</v>
      </c>
      <c r="Y627">
        <v>1312749231</v>
      </c>
      <c r="AB627" t="s">
        <v>522</v>
      </c>
      <c r="AC627" s="2">
        <v>46294</v>
      </c>
      <c r="AD627" t="s">
        <v>788</v>
      </c>
      <c r="AE627" s="2">
        <v>199367</v>
      </c>
      <c r="AG627" s="34" t="str">
        <f>IFERROR(VLOOKUP(AB627, 할인점점포등록!E:I, 5, 0), AB627)</f>
        <v>골드팜</v>
      </c>
    </row>
    <row r="628" spans="2:33" x14ac:dyDescent="0.3">
      <c r="B628" t="s">
        <v>158</v>
      </c>
      <c r="C628" t="s">
        <v>1301</v>
      </c>
      <c r="D628">
        <v>252</v>
      </c>
      <c r="E628" t="s">
        <v>1302</v>
      </c>
      <c r="F628" s="20" t="s">
        <v>162</v>
      </c>
      <c r="H628" t="s">
        <v>828</v>
      </c>
      <c r="I628" s="2">
        <v>0</v>
      </c>
      <c r="J628" s="2">
        <v>219304</v>
      </c>
      <c r="L628">
        <v>0</v>
      </c>
      <c r="M628">
        <v>0</v>
      </c>
      <c r="N628">
        <v>0</v>
      </c>
      <c r="O628" t="s">
        <v>796</v>
      </c>
      <c r="Q628">
        <v>0</v>
      </c>
      <c r="R628">
        <v>0</v>
      </c>
      <c r="S628">
        <v>0</v>
      </c>
      <c r="T628" t="s">
        <v>159</v>
      </c>
      <c r="U628" s="3">
        <v>46294</v>
      </c>
      <c r="V628" s="21">
        <v>46294</v>
      </c>
      <c r="Y628">
        <v>1312749231</v>
      </c>
      <c r="AB628" t="s">
        <v>522</v>
      </c>
      <c r="AC628" s="2"/>
      <c r="AE628" s="2"/>
      <c r="AG628" s="34" t="str">
        <f>IFERROR(VLOOKUP(AB628, 할인점점포등록!E:I, 5, 0), AB628)</f>
        <v>골드팜</v>
      </c>
    </row>
    <row r="629" spans="2:33" x14ac:dyDescent="0.3">
      <c r="B629" t="s">
        <v>158</v>
      </c>
      <c r="C629" t="s">
        <v>1301</v>
      </c>
      <c r="D629">
        <v>253</v>
      </c>
      <c r="E629" t="s">
        <v>1302</v>
      </c>
      <c r="F629" s="20" t="s">
        <v>210</v>
      </c>
      <c r="G629" t="s">
        <v>160</v>
      </c>
      <c r="H629" t="s">
        <v>828</v>
      </c>
      <c r="I629" s="2">
        <v>108273946</v>
      </c>
      <c r="J629" s="2">
        <v>0</v>
      </c>
      <c r="L629">
        <v>0</v>
      </c>
      <c r="M629">
        <v>0</v>
      </c>
      <c r="N629">
        <v>0</v>
      </c>
      <c r="O629" t="s">
        <v>796</v>
      </c>
      <c r="Q629">
        <v>0</v>
      </c>
      <c r="R629">
        <v>0</v>
      </c>
      <c r="S629">
        <v>0</v>
      </c>
      <c r="T629" t="s">
        <v>159</v>
      </c>
      <c r="U629" s="3">
        <v>46294</v>
      </c>
      <c r="V629" s="21">
        <v>46294</v>
      </c>
      <c r="W629" t="s">
        <v>212</v>
      </c>
      <c r="Y629">
        <v>3518102792</v>
      </c>
      <c r="AB629" t="s">
        <v>472</v>
      </c>
      <c r="AC629" s="3"/>
      <c r="AE629" s="2"/>
      <c r="AG629" s="34" t="str">
        <f>IFERROR(VLOOKUP(AB629, 할인점점포등록!E:I, 5, 0), AB629)</f>
        <v>잘팜</v>
      </c>
    </row>
    <row r="630" spans="2:33" x14ac:dyDescent="0.3">
      <c r="B630" t="s">
        <v>158</v>
      </c>
      <c r="C630" t="s">
        <v>1301</v>
      </c>
      <c r="D630">
        <v>254</v>
      </c>
      <c r="E630" t="s">
        <v>1302</v>
      </c>
      <c r="F630" s="20" t="s">
        <v>161</v>
      </c>
      <c r="H630" t="s">
        <v>828</v>
      </c>
      <c r="I630" s="2">
        <v>10827395</v>
      </c>
      <c r="J630" s="2">
        <v>0</v>
      </c>
      <c r="L630">
        <v>0</v>
      </c>
      <c r="M630">
        <v>0</v>
      </c>
      <c r="N630">
        <v>0</v>
      </c>
      <c r="O630" t="s">
        <v>796</v>
      </c>
      <c r="Q630">
        <v>0</v>
      </c>
      <c r="R630">
        <v>0</v>
      </c>
      <c r="S630">
        <v>0</v>
      </c>
      <c r="T630" t="s">
        <v>159</v>
      </c>
      <c r="U630" s="3">
        <v>46294</v>
      </c>
      <c r="V630" s="21">
        <v>46294</v>
      </c>
      <c r="Y630">
        <v>3518102792</v>
      </c>
      <c r="AB630" t="s">
        <v>472</v>
      </c>
      <c r="AC630" s="2">
        <v>46294</v>
      </c>
      <c r="AD630" t="s">
        <v>788</v>
      </c>
      <c r="AE630" s="2">
        <v>108273946</v>
      </c>
      <c r="AG630" s="34" t="str">
        <f>IFERROR(VLOOKUP(AB630, 할인점점포등록!E:I, 5, 0), AB630)</f>
        <v>잘팜</v>
      </c>
    </row>
    <row r="631" spans="2:33" x14ac:dyDescent="0.3">
      <c r="B631" t="s">
        <v>158</v>
      </c>
      <c r="C631" t="s">
        <v>1301</v>
      </c>
      <c r="D631">
        <v>255</v>
      </c>
      <c r="E631" t="s">
        <v>1302</v>
      </c>
      <c r="F631" s="20" t="s">
        <v>162</v>
      </c>
      <c r="H631" t="s">
        <v>828</v>
      </c>
      <c r="I631" s="2">
        <v>0</v>
      </c>
      <c r="J631" s="2">
        <v>119101341</v>
      </c>
      <c r="L631">
        <v>0</v>
      </c>
      <c r="M631">
        <v>0</v>
      </c>
      <c r="N631">
        <v>0</v>
      </c>
      <c r="O631" t="s">
        <v>796</v>
      </c>
      <c r="Q631">
        <v>0</v>
      </c>
      <c r="R631">
        <v>0</v>
      </c>
      <c r="S631">
        <v>0</v>
      </c>
      <c r="T631" t="s">
        <v>159</v>
      </c>
      <c r="U631" s="3">
        <v>46294</v>
      </c>
      <c r="V631" s="21">
        <v>46294</v>
      </c>
      <c r="Y631">
        <v>3518102792</v>
      </c>
      <c r="AB631" t="s">
        <v>472</v>
      </c>
      <c r="AC631" s="2"/>
      <c r="AE631" s="2"/>
      <c r="AG631" s="34" t="str">
        <f>IFERROR(VLOOKUP(AB631, 할인점점포등록!E:I, 5, 0), AB631)</f>
        <v>잘팜</v>
      </c>
    </row>
    <row r="632" spans="2:33" x14ac:dyDescent="0.3">
      <c r="B632" t="s">
        <v>158</v>
      </c>
      <c r="C632" t="s">
        <v>1301</v>
      </c>
      <c r="D632">
        <v>256</v>
      </c>
      <c r="E632" t="s">
        <v>1302</v>
      </c>
      <c r="F632" s="20" t="s">
        <v>210</v>
      </c>
      <c r="G632" t="s">
        <v>160</v>
      </c>
      <c r="H632" t="s">
        <v>828</v>
      </c>
      <c r="I632" s="2">
        <v>2261715</v>
      </c>
      <c r="J632" s="2">
        <v>0</v>
      </c>
      <c r="L632">
        <v>0</v>
      </c>
      <c r="M632">
        <v>0</v>
      </c>
      <c r="N632">
        <v>0</v>
      </c>
      <c r="O632" t="s">
        <v>796</v>
      </c>
      <c r="Q632">
        <v>0</v>
      </c>
      <c r="R632">
        <v>0</v>
      </c>
      <c r="S632">
        <v>0</v>
      </c>
      <c r="T632" t="s">
        <v>159</v>
      </c>
      <c r="U632" s="3">
        <v>46294</v>
      </c>
      <c r="V632" s="21">
        <v>46294</v>
      </c>
      <c r="W632" t="s">
        <v>212</v>
      </c>
      <c r="Y632">
        <v>2560202342</v>
      </c>
      <c r="AB632" t="s">
        <v>697</v>
      </c>
      <c r="AC632" s="3"/>
      <c r="AE632" s="2"/>
      <c r="AG632" s="34" t="str">
        <f>IFERROR(VLOOKUP(AB632, 할인점점포등록!E:I, 5, 0), AB632)</f>
        <v>서흥메디</v>
      </c>
    </row>
    <row r="633" spans="2:33" x14ac:dyDescent="0.3">
      <c r="B633" t="s">
        <v>158</v>
      </c>
      <c r="C633" t="s">
        <v>1301</v>
      </c>
      <c r="D633">
        <v>257</v>
      </c>
      <c r="E633" t="s">
        <v>1302</v>
      </c>
      <c r="F633" s="20" t="s">
        <v>161</v>
      </c>
      <c r="H633" t="s">
        <v>828</v>
      </c>
      <c r="I633" s="2">
        <v>226172</v>
      </c>
      <c r="J633" s="2">
        <v>0</v>
      </c>
      <c r="L633">
        <v>0</v>
      </c>
      <c r="M633">
        <v>0</v>
      </c>
      <c r="N633">
        <v>0</v>
      </c>
      <c r="O633" t="s">
        <v>796</v>
      </c>
      <c r="Q633">
        <v>0</v>
      </c>
      <c r="R633">
        <v>0</v>
      </c>
      <c r="S633">
        <v>0</v>
      </c>
      <c r="T633" t="s">
        <v>159</v>
      </c>
      <c r="U633" s="3">
        <v>46294</v>
      </c>
      <c r="V633" s="21">
        <v>46294</v>
      </c>
      <c r="Y633">
        <v>2560202342</v>
      </c>
      <c r="AB633" t="s">
        <v>697</v>
      </c>
      <c r="AC633" s="3">
        <v>46294</v>
      </c>
      <c r="AD633" t="s">
        <v>788</v>
      </c>
      <c r="AE633" s="2">
        <v>2261715</v>
      </c>
      <c r="AG633" s="34" t="str">
        <f>IFERROR(VLOOKUP(AB633, 할인점점포등록!E:I, 5, 0), AB633)</f>
        <v>서흥메디</v>
      </c>
    </row>
    <row r="634" spans="2:33" x14ac:dyDescent="0.3">
      <c r="B634" t="s">
        <v>158</v>
      </c>
      <c r="C634" t="s">
        <v>1301</v>
      </c>
      <c r="D634">
        <v>258</v>
      </c>
      <c r="E634" t="s">
        <v>1302</v>
      </c>
      <c r="F634" s="20" t="s">
        <v>162</v>
      </c>
      <c r="H634" t="s">
        <v>828</v>
      </c>
      <c r="I634" s="2">
        <v>0</v>
      </c>
      <c r="J634" s="2">
        <v>2487887</v>
      </c>
      <c r="L634">
        <v>0</v>
      </c>
      <c r="M634">
        <v>0</v>
      </c>
      <c r="N634">
        <v>0</v>
      </c>
      <c r="O634" t="s">
        <v>796</v>
      </c>
      <c r="Q634">
        <v>0</v>
      </c>
      <c r="R634">
        <v>0</v>
      </c>
      <c r="S634">
        <v>0</v>
      </c>
      <c r="T634" t="s">
        <v>159</v>
      </c>
      <c r="U634" s="3">
        <v>46294</v>
      </c>
      <c r="V634" s="21">
        <v>46294</v>
      </c>
      <c r="Y634">
        <v>2560202342</v>
      </c>
      <c r="AB634" t="s">
        <v>697</v>
      </c>
      <c r="AC634" s="3"/>
      <c r="AE634" s="2"/>
      <c r="AG634" s="34" t="str">
        <f>IFERROR(VLOOKUP(AB634, 할인점점포등록!E:I, 5, 0), AB634)</f>
        <v>서흥메디</v>
      </c>
    </row>
    <row r="635" spans="2:33" x14ac:dyDescent="0.3">
      <c r="B635" t="s">
        <v>158</v>
      </c>
      <c r="C635" t="s">
        <v>1301</v>
      </c>
      <c r="D635">
        <v>259</v>
      </c>
      <c r="E635" t="s">
        <v>1302</v>
      </c>
      <c r="F635" s="20" t="s">
        <v>210</v>
      </c>
      <c r="G635" t="s">
        <v>160</v>
      </c>
      <c r="H635" t="s">
        <v>828</v>
      </c>
      <c r="I635" s="2">
        <v>8097982</v>
      </c>
      <c r="J635" s="2">
        <v>0</v>
      </c>
      <c r="L635">
        <v>0</v>
      </c>
      <c r="M635">
        <v>0</v>
      </c>
      <c r="N635">
        <v>0</v>
      </c>
      <c r="O635" t="s">
        <v>796</v>
      </c>
      <c r="Q635">
        <v>0</v>
      </c>
      <c r="R635">
        <v>0</v>
      </c>
      <c r="S635">
        <v>0</v>
      </c>
      <c r="T635" t="s">
        <v>159</v>
      </c>
      <c r="U635" s="3">
        <v>46294</v>
      </c>
      <c r="V635" s="21">
        <v>46294</v>
      </c>
      <c r="W635" t="s">
        <v>212</v>
      </c>
      <c r="Y635">
        <v>6168702385</v>
      </c>
      <c r="AB635" t="s">
        <v>892</v>
      </c>
      <c r="AC635" s="3"/>
      <c r="AE635" s="2"/>
      <c r="AG635" s="34" t="str">
        <f>IFERROR(VLOOKUP(AB635, 할인점점포등록!E:I, 5, 0), AB635)</f>
        <v>뉴트리플러스</v>
      </c>
    </row>
    <row r="636" spans="2:33" x14ac:dyDescent="0.3">
      <c r="B636" t="s">
        <v>158</v>
      </c>
      <c r="C636" t="s">
        <v>1301</v>
      </c>
      <c r="D636">
        <v>260</v>
      </c>
      <c r="E636" t="s">
        <v>1302</v>
      </c>
      <c r="F636" s="20" t="s">
        <v>161</v>
      </c>
      <c r="H636" t="s">
        <v>828</v>
      </c>
      <c r="I636" s="2">
        <v>809798</v>
      </c>
      <c r="J636" s="2">
        <v>0</v>
      </c>
      <c r="L636">
        <v>0</v>
      </c>
      <c r="M636">
        <v>0</v>
      </c>
      <c r="N636">
        <v>0</v>
      </c>
      <c r="O636" t="s">
        <v>796</v>
      </c>
      <c r="Q636">
        <v>0</v>
      </c>
      <c r="R636">
        <v>0</v>
      </c>
      <c r="S636">
        <v>0</v>
      </c>
      <c r="T636" t="s">
        <v>159</v>
      </c>
      <c r="U636" s="3">
        <v>46294</v>
      </c>
      <c r="V636" s="21">
        <v>46294</v>
      </c>
      <c r="Y636">
        <v>6168702385</v>
      </c>
      <c r="AB636" t="s">
        <v>892</v>
      </c>
      <c r="AC636" s="2">
        <v>46294</v>
      </c>
      <c r="AD636" t="s">
        <v>788</v>
      </c>
      <c r="AE636" s="2">
        <v>8097982</v>
      </c>
      <c r="AG636" s="34" t="str">
        <f>IFERROR(VLOOKUP(AB636, 할인점점포등록!E:I, 5, 0), AB636)</f>
        <v>뉴트리플러스</v>
      </c>
    </row>
    <row r="637" spans="2:33" x14ac:dyDescent="0.3">
      <c r="B637" t="s">
        <v>158</v>
      </c>
      <c r="C637" t="s">
        <v>1301</v>
      </c>
      <c r="D637">
        <v>261</v>
      </c>
      <c r="E637" t="s">
        <v>1302</v>
      </c>
      <c r="F637" s="20" t="s">
        <v>162</v>
      </c>
      <c r="H637" t="s">
        <v>828</v>
      </c>
      <c r="I637" s="2">
        <v>0</v>
      </c>
      <c r="J637" s="2">
        <v>8907780</v>
      </c>
      <c r="L637">
        <v>0</v>
      </c>
      <c r="M637">
        <v>0</v>
      </c>
      <c r="N637">
        <v>0</v>
      </c>
      <c r="O637" t="s">
        <v>796</v>
      </c>
      <c r="Q637">
        <v>0</v>
      </c>
      <c r="R637">
        <v>0</v>
      </c>
      <c r="S637">
        <v>0</v>
      </c>
      <c r="T637" t="s">
        <v>159</v>
      </c>
      <c r="U637" s="3">
        <v>46294</v>
      </c>
      <c r="V637" s="21">
        <v>46294</v>
      </c>
      <c r="Y637">
        <v>6168702385</v>
      </c>
      <c r="AB637" t="s">
        <v>892</v>
      </c>
      <c r="AC637" s="2"/>
      <c r="AE637" s="2"/>
      <c r="AG637" s="34" t="str">
        <f>IFERROR(VLOOKUP(AB637, 할인점점포등록!E:I, 5, 0), AB637)</f>
        <v>뉴트리플러스</v>
      </c>
    </row>
    <row r="638" spans="2:33" x14ac:dyDescent="0.3">
      <c r="B638" t="s">
        <v>158</v>
      </c>
      <c r="C638" t="s">
        <v>1301</v>
      </c>
      <c r="D638">
        <v>262</v>
      </c>
      <c r="E638" t="s">
        <v>1302</v>
      </c>
      <c r="F638" s="20" t="s">
        <v>210</v>
      </c>
      <c r="G638" t="s">
        <v>160</v>
      </c>
      <c r="H638" t="s">
        <v>828</v>
      </c>
      <c r="I638" s="2">
        <v>12561419</v>
      </c>
      <c r="J638" s="2">
        <v>0</v>
      </c>
      <c r="L638">
        <v>0</v>
      </c>
      <c r="M638">
        <v>0</v>
      </c>
      <c r="N638">
        <v>0</v>
      </c>
      <c r="O638" t="s">
        <v>796</v>
      </c>
      <c r="Q638">
        <v>0</v>
      </c>
      <c r="R638">
        <v>0</v>
      </c>
      <c r="S638">
        <v>0</v>
      </c>
      <c r="T638" t="s">
        <v>159</v>
      </c>
      <c r="U638" s="3">
        <v>46294</v>
      </c>
      <c r="V638" s="21">
        <v>46294</v>
      </c>
      <c r="W638" t="s">
        <v>212</v>
      </c>
      <c r="Y638">
        <v>3418802998</v>
      </c>
      <c r="AB638" t="s">
        <v>849</v>
      </c>
      <c r="AC638" s="2"/>
      <c r="AE638" s="2"/>
      <c r="AG638" s="34" t="str">
        <f>IFERROR(VLOOKUP(AB638, 할인점점포등록!E:I, 5, 0), AB638)</f>
        <v>데오솔루션</v>
      </c>
    </row>
    <row r="639" spans="2:33" x14ac:dyDescent="0.3">
      <c r="B639" t="s">
        <v>158</v>
      </c>
      <c r="C639" t="s">
        <v>1301</v>
      </c>
      <c r="D639">
        <v>263</v>
      </c>
      <c r="E639" t="s">
        <v>1302</v>
      </c>
      <c r="F639" s="20" t="s">
        <v>161</v>
      </c>
      <c r="H639" t="s">
        <v>828</v>
      </c>
      <c r="I639" s="2">
        <v>1256142</v>
      </c>
      <c r="J639" s="2">
        <v>0</v>
      </c>
      <c r="L639">
        <v>0</v>
      </c>
      <c r="M639">
        <v>0</v>
      </c>
      <c r="N639">
        <v>0</v>
      </c>
      <c r="O639" t="s">
        <v>796</v>
      </c>
      <c r="Q639">
        <v>0</v>
      </c>
      <c r="R639">
        <v>0</v>
      </c>
      <c r="S639">
        <v>0</v>
      </c>
      <c r="T639" t="s">
        <v>159</v>
      </c>
      <c r="U639" s="3">
        <v>46294</v>
      </c>
      <c r="V639" s="21">
        <v>46294</v>
      </c>
      <c r="Y639">
        <v>3418802998</v>
      </c>
      <c r="AB639" t="s">
        <v>849</v>
      </c>
      <c r="AC639" s="2">
        <v>46294</v>
      </c>
      <c r="AD639" t="s">
        <v>788</v>
      </c>
      <c r="AE639" s="2">
        <v>12561419</v>
      </c>
      <c r="AG639" s="34" t="str">
        <f>IFERROR(VLOOKUP(AB639, 할인점점포등록!E:I, 5, 0), AB639)</f>
        <v>데오솔루션</v>
      </c>
    </row>
    <row r="640" spans="2:33" x14ac:dyDescent="0.3">
      <c r="B640" t="s">
        <v>158</v>
      </c>
      <c r="C640" t="s">
        <v>1301</v>
      </c>
      <c r="D640">
        <v>264</v>
      </c>
      <c r="E640" t="s">
        <v>1302</v>
      </c>
      <c r="F640" s="20" t="s">
        <v>162</v>
      </c>
      <c r="H640" t="s">
        <v>828</v>
      </c>
      <c r="I640" s="2">
        <v>0</v>
      </c>
      <c r="J640" s="2">
        <v>13817561</v>
      </c>
      <c r="L640">
        <v>0</v>
      </c>
      <c r="M640">
        <v>0</v>
      </c>
      <c r="N640">
        <v>0</v>
      </c>
      <c r="O640" t="s">
        <v>796</v>
      </c>
      <c r="Q640">
        <v>0</v>
      </c>
      <c r="R640">
        <v>0</v>
      </c>
      <c r="S640">
        <v>0</v>
      </c>
      <c r="T640" t="s">
        <v>159</v>
      </c>
      <c r="U640" s="3">
        <v>46294</v>
      </c>
      <c r="V640" s="21">
        <v>46294</v>
      </c>
      <c r="Y640">
        <v>3418802998</v>
      </c>
      <c r="AB640" t="s">
        <v>849</v>
      </c>
      <c r="AC640" s="2"/>
      <c r="AE640" s="2"/>
      <c r="AG640" s="34" t="str">
        <f>IFERROR(VLOOKUP(AB640, 할인점점포등록!E:I, 5, 0), AB640)</f>
        <v>데오솔루션</v>
      </c>
    </row>
    <row r="641" spans="2:33" x14ac:dyDescent="0.3">
      <c r="B641" t="s">
        <v>158</v>
      </c>
      <c r="C641" t="s">
        <v>1301</v>
      </c>
      <c r="D641">
        <v>265</v>
      </c>
      <c r="E641" t="s">
        <v>1302</v>
      </c>
      <c r="F641" s="20" t="s">
        <v>210</v>
      </c>
      <c r="G641" t="s">
        <v>160</v>
      </c>
      <c r="H641" t="s">
        <v>828</v>
      </c>
      <c r="I641" s="2">
        <v>7909</v>
      </c>
      <c r="J641" s="2">
        <v>0</v>
      </c>
      <c r="L641">
        <v>0</v>
      </c>
      <c r="M641">
        <v>0</v>
      </c>
      <c r="N641">
        <v>0</v>
      </c>
      <c r="O641" t="s">
        <v>796</v>
      </c>
      <c r="Q641">
        <v>0</v>
      </c>
      <c r="R641">
        <v>0</v>
      </c>
      <c r="S641">
        <v>0</v>
      </c>
      <c r="T641" t="s">
        <v>159</v>
      </c>
      <c r="U641" s="3">
        <v>46294</v>
      </c>
      <c r="V641" s="21">
        <v>46294</v>
      </c>
      <c r="W641" t="s">
        <v>212</v>
      </c>
      <c r="Y641">
        <v>1098700900</v>
      </c>
      <c r="AB641" t="s">
        <v>858</v>
      </c>
      <c r="AC641" s="2"/>
      <c r="AE641" s="2"/>
      <c r="AG641" s="34" t="str">
        <f>IFERROR(VLOOKUP(AB641, 할인점점포등록!E:I, 5, 0), AB641)</f>
        <v>동진유통</v>
      </c>
    </row>
    <row r="642" spans="2:33" x14ac:dyDescent="0.3">
      <c r="B642" t="s">
        <v>158</v>
      </c>
      <c r="C642" t="s">
        <v>1301</v>
      </c>
      <c r="D642">
        <v>266</v>
      </c>
      <c r="E642" t="s">
        <v>1302</v>
      </c>
      <c r="F642" s="20" t="s">
        <v>161</v>
      </c>
      <c r="H642" t="s">
        <v>828</v>
      </c>
      <c r="I642" s="2">
        <v>791</v>
      </c>
      <c r="J642" s="2">
        <v>0</v>
      </c>
      <c r="L642">
        <v>0</v>
      </c>
      <c r="M642">
        <v>0</v>
      </c>
      <c r="N642">
        <v>0</v>
      </c>
      <c r="O642" t="s">
        <v>796</v>
      </c>
      <c r="Q642">
        <v>0</v>
      </c>
      <c r="R642">
        <v>0</v>
      </c>
      <c r="S642">
        <v>0</v>
      </c>
      <c r="T642" t="s">
        <v>159</v>
      </c>
      <c r="U642" s="3">
        <v>46294</v>
      </c>
      <c r="V642" s="21">
        <v>46294</v>
      </c>
      <c r="Y642">
        <v>1098700900</v>
      </c>
      <c r="AB642" t="s">
        <v>858</v>
      </c>
      <c r="AC642" s="3">
        <v>46294</v>
      </c>
      <c r="AD642" t="s">
        <v>788</v>
      </c>
      <c r="AE642" s="2">
        <v>7909</v>
      </c>
      <c r="AG642" s="34" t="str">
        <f>IFERROR(VLOOKUP(AB642, 할인점점포등록!E:I, 5, 0), AB642)</f>
        <v>동진유통</v>
      </c>
    </row>
    <row r="643" spans="2:33" x14ac:dyDescent="0.3">
      <c r="B643" t="s">
        <v>158</v>
      </c>
      <c r="C643" t="s">
        <v>1301</v>
      </c>
      <c r="D643">
        <v>267</v>
      </c>
      <c r="E643" t="s">
        <v>1302</v>
      </c>
      <c r="F643" s="20" t="s">
        <v>162</v>
      </c>
      <c r="H643" t="s">
        <v>828</v>
      </c>
      <c r="I643" s="2">
        <v>0</v>
      </c>
      <c r="J643" s="2">
        <v>8700</v>
      </c>
      <c r="L643">
        <v>0</v>
      </c>
      <c r="M643">
        <v>0</v>
      </c>
      <c r="N643">
        <v>0</v>
      </c>
      <c r="O643" t="s">
        <v>796</v>
      </c>
      <c r="Q643">
        <v>0</v>
      </c>
      <c r="R643">
        <v>0</v>
      </c>
      <c r="S643">
        <v>0</v>
      </c>
      <c r="T643" t="s">
        <v>159</v>
      </c>
      <c r="U643" s="3">
        <v>46294</v>
      </c>
      <c r="V643" s="21">
        <v>46294</v>
      </c>
      <c r="Y643">
        <v>1098700900</v>
      </c>
      <c r="AB643" t="s">
        <v>858</v>
      </c>
      <c r="AC643" s="2"/>
      <c r="AE643" s="2"/>
      <c r="AG643" s="34" t="str">
        <f>IFERROR(VLOOKUP(AB643, 할인점점포등록!E:I, 5, 0), AB643)</f>
        <v>동진유통</v>
      </c>
    </row>
    <row r="644" spans="2:33" x14ac:dyDescent="0.3">
      <c r="B644" t="s">
        <v>158</v>
      </c>
      <c r="C644" t="s">
        <v>1301</v>
      </c>
      <c r="D644">
        <v>268</v>
      </c>
      <c r="E644" t="s">
        <v>1302</v>
      </c>
      <c r="F644" s="20" t="s">
        <v>161</v>
      </c>
      <c r="H644" t="s">
        <v>828</v>
      </c>
      <c r="I644" s="2">
        <v>-10472</v>
      </c>
      <c r="J644" s="2">
        <v>0</v>
      </c>
      <c r="L644">
        <v>0</v>
      </c>
      <c r="M644">
        <v>0</v>
      </c>
      <c r="N644">
        <v>0</v>
      </c>
      <c r="O644" t="s">
        <v>796</v>
      </c>
      <c r="Q644">
        <v>0</v>
      </c>
      <c r="R644">
        <v>0</v>
      </c>
      <c r="S644">
        <v>0</v>
      </c>
      <c r="T644" t="s">
        <v>159</v>
      </c>
      <c r="U644" s="3">
        <v>46294</v>
      </c>
      <c r="V644" s="21">
        <v>46294</v>
      </c>
      <c r="Y644">
        <v>1098700900</v>
      </c>
      <c r="AB644" t="s">
        <v>858</v>
      </c>
      <c r="AC644" s="2">
        <v>46294</v>
      </c>
      <c r="AD644" t="s">
        <v>788</v>
      </c>
      <c r="AE644" s="2">
        <v>-104716</v>
      </c>
      <c r="AG644" s="34" t="str">
        <f>IFERROR(VLOOKUP(AB644, 할인점점포등록!E:I, 5, 0), AB644)</f>
        <v>동진유통</v>
      </c>
    </row>
    <row r="645" spans="2:33" x14ac:dyDescent="0.3">
      <c r="B645" t="s">
        <v>158</v>
      </c>
      <c r="C645" t="s">
        <v>1301</v>
      </c>
      <c r="D645">
        <v>269</v>
      </c>
      <c r="E645" t="s">
        <v>1302</v>
      </c>
      <c r="F645" s="20" t="s">
        <v>161</v>
      </c>
      <c r="H645" t="s">
        <v>828</v>
      </c>
      <c r="I645" s="2">
        <v>10472</v>
      </c>
      <c r="J645" s="2">
        <v>0</v>
      </c>
      <c r="L645">
        <v>0</v>
      </c>
      <c r="M645">
        <v>0</v>
      </c>
      <c r="N645">
        <v>0</v>
      </c>
      <c r="O645" t="s">
        <v>796</v>
      </c>
      <c r="Q645">
        <v>0</v>
      </c>
      <c r="R645">
        <v>0</v>
      </c>
      <c r="S645">
        <v>0</v>
      </c>
      <c r="T645" t="s">
        <v>159</v>
      </c>
      <c r="U645" s="3">
        <v>46294</v>
      </c>
      <c r="V645" s="21">
        <v>46294</v>
      </c>
      <c r="Y645">
        <v>1098700900</v>
      </c>
      <c r="AB645" t="s">
        <v>858</v>
      </c>
      <c r="AC645" s="3">
        <v>46294</v>
      </c>
      <c r="AD645" t="s">
        <v>788</v>
      </c>
      <c r="AE645" s="2">
        <v>104716</v>
      </c>
      <c r="AG645" s="34" t="str">
        <f>IFERROR(VLOOKUP(AB645, 할인점점포등록!E:I, 5, 0), AB645)</f>
        <v>동진유통</v>
      </c>
    </row>
    <row r="646" spans="2:33" x14ac:dyDescent="0.3">
      <c r="B646" t="s">
        <v>158</v>
      </c>
      <c r="C646" t="s">
        <v>1301</v>
      </c>
      <c r="D646">
        <v>270</v>
      </c>
      <c r="E646" t="s">
        <v>1302</v>
      </c>
      <c r="F646" s="20" t="s">
        <v>210</v>
      </c>
      <c r="G646" t="s">
        <v>160</v>
      </c>
      <c r="H646" t="s">
        <v>828</v>
      </c>
      <c r="I646" s="2">
        <v>3279930</v>
      </c>
      <c r="J646" s="2">
        <v>0</v>
      </c>
      <c r="L646">
        <v>0</v>
      </c>
      <c r="M646">
        <v>0</v>
      </c>
      <c r="N646">
        <v>0</v>
      </c>
      <c r="O646" t="s">
        <v>796</v>
      </c>
      <c r="Q646">
        <v>0</v>
      </c>
      <c r="R646">
        <v>0</v>
      </c>
      <c r="S646">
        <v>0</v>
      </c>
      <c r="T646" t="s">
        <v>159</v>
      </c>
      <c r="U646" s="3">
        <v>46294</v>
      </c>
      <c r="V646" s="21">
        <v>46294</v>
      </c>
      <c r="W646" t="s">
        <v>212</v>
      </c>
      <c r="Y646">
        <v>7118102261</v>
      </c>
      <c r="AB646" t="s">
        <v>837</v>
      </c>
      <c r="AG646" s="34" t="str">
        <f>IFERROR(VLOOKUP(AB646, 할인점점포등록!E:I, 5, 0), AB646)</f>
        <v>장스팜</v>
      </c>
    </row>
    <row r="647" spans="2:33" x14ac:dyDescent="0.3">
      <c r="B647" t="s">
        <v>158</v>
      </c>
      <c r="C647" t="s">
        <v>1301</v>
      </c>
      <c r="D647">
        <v>271</v>
      </c>
      <c r="E647" t="s">
        <v>1302</v>
      </c>
      <c r="F647" s="20" t="s">
        <v>161</v>
      </c>
      <c r="H647" t="s">
        <v>828</v>
      </c>
      <c r="I647" s="2">
        <v>327993</v>
      </c>
      <c r="J647" s="2">
        <v>0</v>
      </c>
      <c r="L647">
        <v>0</v>
      </c>
      <c r="M647">
        <v>0</v>
      </c>
      <c r="N647">
        <v>0</v>
      </c>
      <c r="O647" t="s">
        <v>796</v>
      </c>
      <c r="Q647">
        <v>0</v>
      </c>
      <c r="R647">
        <v>0</v>
      </c>
      <c r="S647">
        <v>0</v>
      </c>
      <c r="T647" t="s">
        <v>159</v>
      </c>
      <c r="U647" s="3">
        <v>46294</v>
      </c>
      <c r="V647" s="21">
        <v>46294</v>
      </c>
      <c r="Y647">
        <v>7118102261</v>
      </c>
      <c r="AB647" t="s">
        <v>837</v>
      </c>
      <c r="AC647" s="2">
        <v>46294</v>
      </c>
      <c r="AD647" t="s">
        <v>788</v>
      </c>
      <c r="AE647" s="2">
        <v>3279930</v>
      </c>
      <c r="AG647" s="34" t="str">
        <f>IFERROR(VLOOKUP(AB647, 할인점점포등록!E:I, 5, 0), AB647)</f>
        <v>장스팜</v>
      </c>
    </row>
    <row r="648" spans="2:33" x14ac:dyDescent="0.3">
      <c r="B648" t="s">
        <v>158</v>
      </c>
      <c r="C648" t="s">
        <v>1301</v>
      </c>
      <c r="D648">
        <v>272</v>
      </c>
      <c r="E648" t="s">
        <v>1302</v>
      </c>
      <c r="F648" s="20" t="s">
        <v>162</v>
      </c>
      <c r="H648" t="s">
        <v>828</v>
      </c>
      <c r="I648" s="2">
        <v>0</v>
      </c>
      <c r="J648" s="2">
        <v>3607923</v>
      </c>
      <c r="L648">
        <v>0</v>
      </c>
      <c r="M648">
        <v>0</v>
      </c>
      <c r="N648">
        <v>0</v>
      </c>
      <c r="O648" t="s">
        <v>796</v>
      </c>
      <c r="Q648">
        <v>0</v>
      </c>
      <c r="R648">
        <v>0</v>
      </c>
      <c r="S648">
        <v>0</v>
      </c>
      <c r="T648" t="s">
        <v>159</v>
      </c>
      <c r="U648" s="3">
        <v>46294</v>
      </c>
      <c r="V648" s="21">
        <v>46294</v>
      </c>
      <c r="Y648">
        <v>7118102261</v>
      </c>
      <c r="AB648" t="s">
        <v>837</v>
      </c>
      <c r="AC648" s="3"/>
      <c r="AE648" s="2"/>
      <c r="AG648" s="34" t="str">
        <f>IFERROR(VLOOKUP(AB648, 할인점점포등록!E:I, 5, 0), AB648)</f>
        <v>장스팜</v>
      </c>
    </row>
    <row r="649" spans="2:33" x14ac:dyDescent="0.3">
      <c r="B649" t="s">
        <v>158</v>
      </c>
      <c r="C649" t="s">
        <v>1301</v>
      </c>
      <c r="D649">
        <v>273</v>
      </c>
      <c r="E649" t="s">
        <v>1302</v>
      </c>
      <c r="F649" s="20" t="s">
        <v>161</v>
      </c>
      <c r="H649" t="s">
        <v>828</v>
      </c>
      <c r="I649" s="2">
        <v>326733</v>
      </c>
      <c r="J649" s="2">
        <v>0</v>
      </c>
      <c r="L649">
        <v>0</v>
      </c>
      <c r="M649">
        <v>0</v>
      </c>
      <c r="N649">
        <v>0</v>
      </c>
      <c r="O649" t="s">
        <v>796</v>
      </c>
      <c r="Q649">
        <v>0</v>
      </c>
      <c r="R649">
        <v>0</v>
      </c>
      <c r="S649">
        <v>0</v>
      </c>
      <c r="T649" t="s">
        <v>159</v>
      </c>
      <c r="U649" s="3">
        <v>46294</v>
      </c>
      <c r="V649" s="21">
        <v>46294</v>
      </c>
      <c r="Y649">
        <v>7118102261</v>
      </c>
      <c r="AB649" t="s">
        <v>837</v>
      </c>
      <c r="AC649" s="3">
        <v>46294</v>
      </c>
      <c r="AD649" t="s">
        <v>788</v>
      </c>
      <c r="AE649" s="2">
        <v>3267330</v>
      </c>
      <c r="AG649" s="34" t="str">
        <f>IFERROR(VLOOKUP(AB649, 할인점점포등록!E:I, 5, 0), AB649)</f>
        <v>장스팜</v>
      </c>
    </row>
    <row r="650" spans="2:33" x14ac:dyDescent="0.3">
      <c r="B650" t="s">
        <v>158</v>
      </c>
      <c r="C650" t="s">
        <v>1301</v>
      </c>
      <c r="D650">
        <v>274</v>
      </c>
      <c r="E650" t="s">
        <v>1302</v>
      </c>
      <c r="F650" s="20" t="s">
        <v>161</v>
      </c>
      <c r="H650" t="s">
        <v>828</v>
      </c>
      <c r="I650" s="2">
        <v>-326733</v>
      </c>
      <c r="J650" s="2">
        <v>0</v>
      </c>
      <c r="L650">
        <v>0</v>
      </c>
      <c r="M650">
        <v>0</v>
      </c>
      <c r="N650">
        <v>0</v>
      </c>
      <c r="O650" t="s">
        <v>796</v>
      </c>
      <c r="Q650">
        <v>0</v>
      </c>
      <c r="R650">
        <v>0</v>
      </c>
      <c r="S650">
        <v>0</v>
      </c>
      <c r="T650" t="s">
        <v>159</v>
      </c>
      <c r="U650" s="3">
        <v>46294</v>
      </c>
      <c r="V650" s="21">
        <v>46294</v>
      </c>
      <c r="Y650">
        <v>7118102261</v>
      </c>
      <c r="AB650" t="s">
        <v>837</v>
      </c>
      <c r="AC650" s="3">
        <v>46294</v>
      </c>
      <c r="AD650" t="s">
        <v>788</v>
      </c>
      <c r="AE650" s="2">
        <v>-3267330</v>
      </c>
      <c r="AG650" s="34" t="str">
        <f>IFERROR(VLOOKUP(AB650, 할인점점포등록!E:I, 5, 0), AB650)</f>
        <v>장스팜</v>
      </c>
    </row>
    <row r="651" spans="2:33" x14ac:dyDescent="0.3">
      <c r="B651" t="s">
        <v>158</v>
      </c>
      <c r="C651" t="s">
        <v>1301</v>
      </c>
      <c r="D651">
        <v>275</v>
      </c>
      <c r="E651" t="s">
        <v>1302</v>
      </c>
      <c r="F651" s="20" t="s">
        <v>210</v>
      </c>
      <c r="G651" t="s">
        <v>160</v>
      </c>
      <c r="H651" t="s">
        <v>828</v>
      </c>
      <c r="I651" s="2">
        <v>6787262</v>
      </c>
      <c r="J651" s="2">
        <v>0</v>
      </c>
      <c r="L651">
        <v>0</v>
      </c>
      <c r="M651">
        <v>0</v>
      </c>
      <c r="N651">
        <v>0</v>
      </c>
      <c r="O651" t="s">
        <v>796</v>
      </c>
      <c r="Q651">
        <v>0</v>
      </c>
      <c r="R651">
        <v>0</v>
      </c>
      <c r="S651">
        <v>0</v>
      </c>
      <c r="T651" t="s">
        <v>159</v>
      </c>
      <c r="U651" s="3">
        <v>46294</v>
      </c>
      <c r="V651" s="21">
        <v>46294</v>
      </c>
      <c r="W651" t="s">
        <v>212</v>
      </c>
      <c r="Y651">
        <v>4108627501</v>
      </c>
      <c r="AB651" t="s">
        <v>214</v>
      </c>
      <c r="AC651" s="2"/>
      <c r="AE651" s="2"/>
      <c r="AG651" s="34" t="str">
        <f>IFERROR(VLOOKUP(AB651, 할인점점포등록!E:I, 5, 0), AB651)</f>
        <v>디엔메디</v>
      </c>
    </row>
    <row r="652" spans="2:33" x14ac:dyDescent="0.3">
      <c r="B652" t="s">
        <v>158</v>
      </c>
      <c r="C652" t="s">
        <v>1301</v>
      </c>
      <c r="D652">
        <v>276</v>
      </c>
      <c r="E652" t="s">
        <v>1302</v>
      </c>
      <c r="F652" s="20" t="s">
        <v>161</v>
      </c>
      <c r="H652" t="s">
        <v>828</v>
      </c>
      <c r="I652" s="2">
        <v>678726</v>
      </c>
      <c r="J652" s="2">
        <v>0</v>
      </c>
      <c r="L652">
        <v>0</v>
      </c>
      <c r="M652">
        <v>0</v>
      </c>
      <c r="N652">
        <v>0</v>
      </c>
      <c r="O652" t="s">
        <v>796</v>
      </c>
      <c r="Q652">
        <v>0</v>
      </c>
      <c r="R652">
        <v>0</v>
      </c>
      <c r="S652">
        <v>0</v>
      </c>
      <c r="T652" t="s">
        <v>159</v>
      </c>
      <c r="U652" s="3">
        <v>46294</v>
      </c>
      <c r="V652" s="21">
        <v>46294</v>
      </c>
      <c r="Y652">
        <v>4108627501</v>
      </c>
      <c r="AB652" t="s">
        <v>214</v>
      </c>
      <c r="AC652" s="3">
        <v>46294</v>
      </c>
      <c r="AD652" t="s">
        <v>788</v>
      </c>
      <c r="AE652" s="2">
        <v>6787262</v>
      </c>
      <c r="AG652" s="34" t="str">
        <f>IFERROR(VLOOKUP(AB652, 할인점점포등록!E:I, 5, 0), AB652)</f>
        <v>디엔메디</v>
      </c>
    </row>
    <row r="653" spans="2:33" x14ac:dyDescent="0.3">
      <c r="B653" t="s">
        <v>158</v>
      </c>
      <c r="C653" t="s">
        <v>1301</v>
      </c>
      <c r="D653">
        <v>277</v>
      </c>
      <c r="E653" t="s">
        <v>1302</v>
      </c>
      <c r="F653" s="20" t="s">
        <v>162</v>
      </c>
      <c r="H653" t="s">
        <v>828</v>
      </c>
      <c r="I653" s="2">
        <v>0</v>
      </c>
      <c r="J653" s="2">
        <v>7465988</v>
      </c>
      <c r="L653">
        <v>0</v>
      </c>
      <c r="M653">
        <v>0</v>
      </c>
      <c r="N653">
        <v>0</v>
      </c>
      <c r="O653" t="s">
        <v>796</v>
      </c>
      <c r="Q653">
        <v>0</v>
      </c>
      <c r="R653">
        <v>0</v>
      </c>
      <c r="S653">
        <v>0</v>
      </c>
      <c r="T653" t="s">
        <v>159</v>
      </c>
      <c r="U653" s="3">
        <v>46294</v>
      </c>
      <c r="V653" s="21">
        <v>46294</v>
      </c>
      <c r="Y653">
        <v>4108627501</v>
      </c>
      <c r="AB653" t="s">
        <v>214</v>
      </c>
      <c r="AC653" s="2"/>
      <c r="AE653" s="2"/>
      <c r="AG653" s="34" t="str">
        <f>IFERROR(VLOOKUP(AB653, 할인점점포등록!E:I, 5, 0), AB653)</f>
        <v>디엔메디</v>
      </c>
    </row>
    <row r="654" spans="2:33" x14ac:dyDescent="0.3">
      <c r="B654" t="s">
        <v>158</v>
      </c>
      <c r="C654" t="s">
        <v>1301</v>
      </c>
      <c r="D654">
        <v>278</v>
      </c>
      <c r="E654" t="s">
        <v>1302</v>
      </c>
      <c r="F654" s="20" t="s">
        <v>161</v>
      </c>
      <c r="H654" t="s">
        <v>828</v>
      </c>
      <c r="I654" s="2">
        <v>-680627</v>
      </c>
      <c r="J654" s="2">
        <v>0</v>
      </c>
      <c r="L654">
        <v>0</v>
      </c>
      <c r="M654">
        <v>0</v>
      </c>
      <c r="N654">
        <v>0</v>
      </c>
      <c r="O654" t="s">
        <v>796</v>
      </c>
      <c r="Q654">
        <v>0</v>
      </c>
      <c r="R654">
        <v>0</v>
      </c>
      <c r="S654">
        <v>0</v>
      </c>
      <c r="T654" t="s">
        <v>159</v>
      </c>
      <c r="U654" s="3">
        <v>46294</v>
      </c>
      <c r="V654" s="21">
        <v>46294</v>
      </c>
      <c r="Y654">
        <v>4108627501</v>
      </c>
      <c r="AB654" t="s">
        <v>214</v>
      </c>
      <c r="AC654" s="3">
        <v>46294</v>
      </c>
      <c r="AD654" t="s">
        <v>788</v>
      </c>
      <c r="AE654" s="2">
        <v>-6806271</v>
      </c>
      <c r="AG654" s="34" t="str">
        <f>IFERROR(VLOOKUP(AB654, 할인점점포등록!E:I, 5, 0), AB654)</f>
        <v>디엔메디</v>
      </c>
    </row>
    <row r="655" spans="2:33" x14ac:dyDescent="0.3">
      <c r="B655" t="s">
        <v>158</v>
      </c>
      <c r="C655" t="s">
        <v>1301</v>
      </c>
      <c r="D655">
        <v>279</v>
      </c>
      <c r="E655" t="s">
        <v>1302</v>
      </c>
      <c r="F655" s="20" t="s">
        <v>161</v>
      </c>
      <c r="H655" t="s">
        <v>828</v>
      </c>
      <c r="I655" s="2">
        <v>680627</v>
      </c>
      <c r="J655" s="2">
        <v>0</v>
      </c>
      <c r="L655">
        <v>0</v>
      </c>
      <c r="M655">
        <v>0</v>
      </c>
      <c r="N655">
        <v>0</v>
      </c>
      <c r="O655" t="s">
        <v>796</v>
      </c>
      <c r="Q655">
        <v>0</v>
      </c>
      <c r="R655">
        <v>0</v>
      </c>
      <c r="S655">
        <v>0</v>
      </c>
      <c r="T655" t="s">
        <v>159</v>
      </c>
      <c r="U655" s="3">
        <v>46294</v>
      </c>
      <c r="V655" s="21">
        <v>46294</v>
      </c>
      <c r="Y655">
        <v>4108627501</v>
      </c>
      <c r="AB655" t="s">
        <v>214</v>
      </c>
      <c r="AC655" s="3">
        <v>46294</v>
      </c>
      <c r="AD655" t="s">
        <v>788</v>
      </c>
      <c r="AE655" s="2">
        <v>6806271</v>
      </c>
      <c r="AG655" s="34" t="str">
        <f>IFERROR(VLOOKUP(AB655, 할인점점포등록!E:I, 5, 0), AB655)</f>
        <v>디엔메디</v>
      </c>
    </row>
    <row r="656" spans="2:33" x14ac:dyDescent="0.3">
      <c r="B656" t="s">
        <v>158</v>
      </c>
      <c r="C656" t="s">
        <v>1301</v>
      </c>
      <c r="D656">
        <v>280</v>
      </c>
      <c r="E656" t="s">
        <v>1302</v>
      </c>
      <c r="F656" s="20" t="s">
        <v>210</v>
      </c>
      <c r="G656" t="s">
        <v>160</v>
      </c>
      <c r="H656" t="s">
        <v>828</v>
      </c>
      <c r="I656" s="2">
        <v>102585</v>
      </c>
      <c r="J656" s="2">
        <v>0</v>
      </c>
      <c r="L656">
        <v>0</v>
      </c>
      <c r="M656">
        <v>0</v>
      </c>
      <c r="N656">
        <v>0</v>
      </c>
      <c r="O656" t="s">
        <v>796</v>
      </c>
      <c r="Q656">
        <v>0</v>
      </c>
      <c r="R656">
        <v>0</v>
      </c>
      <c r="S656">
        <v>0</v>
      </c>
      <c r="T656" t="s">
        <v>159</v>
      </c>
      <c r="U656" s="3">
        <v>46294</v>
      </c>
      <c r="V656" s="21">
        <v>46294</v>
      </c>
      <c r="W656" t="s">
        <v>212</v>
      </c>
      <c r="Y656">
        <v>2610703033</v>
      </c>
      <c r="AB656" t="s">
        <v>670</v>
      </c>
      <c r="AC656" s="3"/>
      <c r="AE656" s="2"/>
      <c r="AG656" s="34" t="str">
        <f>IFERROR(VLOOKUP(AB656, 할인점점포등록!E:I, 5, 0), AB656)</f>
        <v>누리약품</v>
      </c>
    </row>
    <row r="657" spans="2:33" x14ac:dyDescent="0.3">
      <c r="B657" t="s">
        <v>158</v>
      </c>
      <c r="C657" t="s">
        <v>1301</v>
      </c>
      <c r="D657">
        <v>281</v>
      </c>
      <c r="E657" t="s">
        <v>1302</v>
      </c>
      <c r="F657" s="20" t="s">
        <v>161</v>
      </c>
      <c r="H657" t="s">
        <v>828</v>
      </c>
      <c r="I657" s="2">
        <v>10259</v>
      </c>
      <c r="J657" s="2">
        <v>0</v>
      </c>
      <c r="L657">
        <v>0</v>
      </c>
      <c r="M657">
        <v>0</v>
      </c>
      <c r="N657">
        <v>0</v>
      </c>
      <c r="O657" t="s">
        <v>796</v>
      </c>
      <c r="Q657">
        <v>0</v>
      </c>
      <c r="R657">
        <v>0</v>
      </c>
      <c r="S657">
        <v>0</v>
      </c>
      <c r="T657" t="s">
        <v>159</v>
      </c>
      <c r="U657" s="3">
        <v>46294</v>
      </c>
      <c r="V657" s="21">
        <v>46294</v>
      </c>
      <c r="Y657">
        <v>2610703033</v>
      </c>
      <c r="AB657" t="s">
        <v>670</v>
      </c>
      <c r="AC657" s="2">
        <v>46294</v>
      </c>
      <c r="AD657" t="s">
        <v>788</v>
      </c>
      <c r="AE657" s="2">
        <v>102585</v>
      </c>
      <c r="AG657" s="34" t="str">
        <f>IFERROR(VLOOKUP(AB657, 할인점점포등록!E:I, 5, 0), AB657)</f>
        <v>누리약품</v>
      </c>
    </row>
    <row r="658" spans="2:33" x14ac:dyDescent="0.3">
      <c r="B658" t="s">
        <v>158</v>
      </c>
      <c r="C658" t="s">
        <v>1301</v>
      </c>
      <c r="D658">
        <v>282</v>
      </c>
      <c r="E658" t="s">
        <v>1302</v>
      </c>
      <c r="F658" s="20" t="s">
        <v>162</v>
      </c>
      <c r="H658" t="s">
        <v>828</v>
      </c>
      <c r="I658" s="2">
        <v>0</v>
      </c>
      <c r="J658" s="2">
        <v>112844</v>
      </c>
      <c r="L658">
        <v>0</v>
      </c>
      <c r="M658">
        <v>0</v>
      </c>
      <c r="N658">
        <v>0</v>
      </c>
      <c r="O658" t="s">
        <v>796</v>
      </c>
      <c r="Q658">
        <v>0</v>
      </c>
      <c r="R658">
        <v>0</v>
      </c>
      <c r="S658">
        <v>0</v>
      </c>
      <c r="T658" t="s">
        <v>159</v>
      </c>
      <c r="U658" s="3">
        <v>46294</v>
      </c>
      <c r="V658" s="21">
        <v>46294</v>
      </c>
      <c r="Y658">
        <v>2610703033</v>
      </c>
      <c r="AB658" t="s">
        <v>670</v>
      </c>
      <c r="AC658" s="3"/>
      <c r="AE658" s="2"/>
      <c r="AG658" s="34" t="str">
        <f>IFERROR(VLOOKUP(AB658, 할인점점포등록!E:I, 5, 0), AB658)</f>
        <v>누리약품</v>
      </c>
    </row>
    <row r="659" spans="2:33" x14ac:dyDescent="0.3">
      <c r="B659" t="s">
        <v>158</v>
      </c>
      <c r="C659" t="s">
        <v>1301</v>
      </c>
      <c r="D659">
        <v>283</v>
      </c>
      <c r="E659" t="s">
        <v>1302</v>
      </c>
      <c r="F659" s="20" t="s">
        <v>210</v>
      </c>
      <c r="G659" t="s">
        <v>160</v>
      </c>
      <c r="H659" t="s">
        <v>828</v>
      </c>
      <c r="I659" s="2">
        <v>122727</v>
      </c>
      <c r="J659" s="2">
        <v>0</v>
      </c>
      <c r="L659">
        <v>0</v>
      </c>
      <c r="M659">
        <v>0</v>
      </c>
      <c r="N659">
        <v>0</v>
      </c>
      <c r="O659" t="s">
        <v>796</v>
      </c>
      <c r="Q659">
        <v>0</v>
      </c>
      <c r="R659">
        <v>0</v>
      </c>
      <c r="S659">
        <v>0</v>
      </c>
      <c r="T659" t="s">
        <v>159</v>
      </c>
      <c r="U659" s="3">
        <v>46294</v>
      </c>
      <c r="V659" s="21">
        <v>46294</v>
      </c>
      <c r="W659" t="s">
        <v>212</v>
      </c>
      <c r="Y659">
        <v>1062553259</v>
      </c>
      <c r="AB659" t="s">
        <v>1303</v>
      </c>
      <c r="AC659" s="3"/>
      <c r="AE659" s="2"/>
      <c r="AG659" s="34" t="str">
        <f>IFERROR(VLOOKUP(AB659, 할인점점포등록!E:I, 5, 0), AB659)</f>
        <v>수지팜</v>
      </c>
    </row>
    <row r="660" spans="2:33" x14ac:dyDescent="0.3">
      <c r="B660" t="s">
        <v>158</v>
      </c>
      <c r="C660" t="s">
        <v>1301</v>
      </c>
      <c r="D660">
        <v>284</v>
      </c>
      <c r="E660" t="s">
        <v>1302</v>
      </c>
      <c r="F660" s="20" t="s">
        <v>161</v>
      </c>
      <c r="H660" t="s">
        <v>828</v>
      </c>
      <c r="I660" s="2">
        <v>12273</v>
      </c>
      <c r="J660" s="2">
        <v>0</v>
      </c>
      <c r="L660">
        <v>0</v>
      </c>
      <c r="M660">
        <v>0</v>
      </c>
      <c r="N660">
        <v>0</v>
      </c>
      <c r="O660" t="s">
        <v>796</v>
      </c>
      <c r="Q660">
        <v>0</v>
      </c>
      <c r="R660">
        <v>0</v>
      </c>
      <c r="S660">
        <v>0</v>
      </c>
      <c r="T660" t="s">
        <v>159</v>
      </c>
      <c r="U660" s="3">
        <v>46294</v>
      </c>
      <c r="V660" s="21">
        <v>46294</v>
      </c>
      <c r="Y660">
        <v>1062553259</v>
      </c>
      <c r="AB660" t="s">
        <v>1303</v>
      </c>
      <c r="AC660" s="3">
        <v>46294</v>
      </c>
      <c r="AD660" t="s">
        <v>788</v>
      </c>
      <c r="AE660" s="2">
        <v>122727</v>
      </c>
      <c r="AG660" s="34" t="str">
        <f>IFERROR(VLOOKUP(AB660, 할인점점포등록!E:I, 5, 0), AB660)</f>
        <v>수지팜</v>
      </c>
    </row>
    <row r="661" spans="2:33" x14ac:dyDescent="0.3">
      <c r="B661" t="s">
        <v>158</v>
      </c>
      <c r="C661" t="s">
        <v>1301</v>
      </c>
      <c r="D661">
        <v>285</v>
      </c>
      <c r="E661" t="s">
        <v>1302</v>
      </c>
      <c r="F661" s="20" t="s">
        <v>162</v>
      </c>
      <c r="H661" t="s">
        <v>828</v>
      </c>
      <c r="I661" s="2">
        <v>0</v>
      </c>
      <c r="J661" s="2">
        <v>135000</v>
      </c>
      <c r="L661">
        <v>0</v>
      </c>
      <c r="M661">
        <v>0</v>
      </c>
      <c r="N661">
        <v>0</v>
      </c>
      <c r="O661" t="s">
        <v>796</v>
      </c>
      <c r="Q661">
        <v>0</v>
      </c>
      <c r="R661">
        <v>0</v>
      </c>
      <c r="S661">
        <v>0</v>
      </c>
      <c r="T661" t="s">
        <v>159</v>
      </c>
      <c r="U661" s="3">
        <v>46294</v>
      </c>
      <c r="V661" s="21">
        <v>46294</v>
      </c>
      <c r="Y661">
        <v>1062553259</v>
      </c>
      <c r="AB661" t="s">
        <v>1303</v>
      </c>
      <c r="AC661" s="2"/>
      <c r="AG661" s="34" t="str">
        <f>IFERROR(VLOOKUP(AB661, 할인점점포등록!E:I, 5, 0), AB661)</f>
        <v>수지팜</v>
      </c>
    </row>
    <row r="662" spans="2:33" x14ac:dyDescent="0.3">
      <c r="B662" t="s">
        <v>158</v>
      </c>
      <c r="C662" t="s">
        <v>1304</v>
      </c>
      <c r="D662">
        <v>1</v>
      </c>
      <c r="E662" t="s">
        <v>1816</v>
      </c>
      <c r="F662" s="20" t="s">
        <v>779</v>
      </c>
      <c r="G662" t="s">
        <v>160</v>
      </c>
      <c r="H662" t="s">
        <v>797</v>
      </c>
      <c r="I662" s="2">
        <v>30500</v>
      </c>
      <c r="J662" s="2">
        <v>0</v>
      </c>
      <c r="L662">
        <v>0</v>
      </c>
      <c r="M662">
        <v>0</v>
      </c>
      <c r="N662">
        <v>0</v>
      </c>
      <c r="O662" t="s">
        <v>618</v>
      </c>
      <c r="Q662">
        <v>0</v>
      </c>
      <c r="R662">
        <v>0</v>
      </c>
      <c r="S662">
        <v>0</v>
      </c>
      <c r="T662" t="s">
        <v>159</v>
      </c>
      <c r="U662" s="3">
        <v>46294</v>
      </c>
      <c r="V662" s="21">
        <v>46294</v>
      </c>
      <c r="W662" t="s">
        <v>212</v>
      </c>
      <c r="AC662" s="3"/>
      <c r="AE662" s="2"/>
      <c r="AG662" s="34">
        <f>IFERROR(VLOOKUP(AB662, 할인점점포등록!E:I, 5, 0), AB662)</f>
        <v>0</v>
      </c>
    </row>
    <row r="663" spans="2:33" x14ac:dyDescent="0.3">
      <c r="B663" t="s">
        <v>158</v>
      </c>
      <c r="C663" t="s">
        <v>1304</v>
      </c>
      <c r="D663">
        <v>2</v>
      </c>
      <c r="E663" t="s">
        <v>1816</v>
      </c>
      <c r="F663" s="20" t="s">
        <v>780</v>
      </c>
      <c r="H663" t="s">
        <v>797</v>
      </c>
      <c r="I663" s="2">
        <v>0</v>
      </c>
      <c r="J663" s="2">
        <v>30500</v>
      </c>
      <c r="L663">
        <v>0</v>
      </c>
      <c r="M663">
        <v>0</v>
      </c>
      <c r="N663">
        <v>0</v>
      </c>
      <c r="O663" t="s">
        <v>618</v>
      </c>
      <c r="Q663">
        <v>0</v>
      </c>
      <c r="R663">
        <v>0</v>
      </c>
      <c r="S663">
        <v>0</v>
      </c>
      <c r="T663" t="s">
        <v>159</v>
      </c>
      <c r="U663" s="3">
        <v>46294</v>
      </c>
      <c r="V663" s="21">
        <v>46294</v>
      </c>
      <c r="AB663" t="s">
        <v>798</v>
      </c>
      <c r="AC663" s="2"/>
      <c r="AE663" s="2"/>
      <c r="AG663" s="34" t="str">
        <f>IFERROR(VLOOKUP(AB663, 할인점점포등록!E:I, 5, 0), AB663)</f>
        <v>6250-0309-0782-9981</v>
      </c>
    </row>
    <row r="664" spans="2:33" x14ac:dyDescent="0.3">
      <c r="B664" t="s">
        <v>158</v>
      </c>
      <c r="C664" t="s">
        <v>1304</v>
      </c>
      <c r="D664">
        <v>3</v>
      </c>
      <c r="E664" t="s">
        <v>1816</v>
      </c>
      <c r="F664" s="20" t="s">
        <v>783</v>
      </c>
      <c r="G664" t="s">
        <v>160</v>
      </c>
      <c r="H664" t="s">
        <v>823</v>
      </c>
      <c r="I664" s="2">
        <v>4500</v>
      </c>
      <c r="J664" s="2">
        <v>0</v>
      </c>
      <c r="L664">
        <v>0</v>
      </c>
      <c r="M664">
        <v>0</v>
      </c>
      <c r="N664">
        <v>0</v>
      </c>
      <c r="O664" t="s">
        <v>618</v>
      </c>
      <c r="Q664">
        <v>0</v>
      </c>
      <c r="R664">
        <v>0</v>
      </c>
      <c r="S664">
        <v>0</v>
      </c>
      <c r="T664" t="s">
        <v>159</v>
      </c>
      <c r="U664" s="3">
        <v>46294</v>
      </c>
      <c r="V664" s="21">
        <v>46294</v>
      </c>
      <c r="W664" t="s">
        <v>212</v>
      </c>
      <c r="AG664" s="34">
        <f>IFERROR(VLOOKUP(AB664, 할인점점포등록!E:I, 5, 0), AB664)</f>
        <v>0</v>
      </c>
    </row>
    <row r="665" spans="2:33" x14ac:dyDescent="0.3">
      <c r="B665" t="s">
        <v>158</v>
      </c>
      <c r="C665" t="s">
        <v>1304</v>
      </c>
      <c r="D665">
        <v>4</v>
      </c>
      <c r="E665" t="s">
        <v>1816</v>
      </c>
      <c r="F665" s="20" t="s">
        <v>780</v>
      </c>
      <c r="H665" t="s">
        <v>823</v>
      </c>
      <c r="I665" s="2">
        <v>0</v>
      </c>
      <c r="J665" s="2">
        <v>4500</v>
      </c>
      <c r="L665">
        <v>0</v>
      </c>
      <c r="M665">
        <v>0</v>
      </c>
      <c r="N665">
        <v>0</v>
      </c>
      <c r="O665" t="s">
        <v>618</v>
      </c>
      <c r="Q665">
        <v>0</v>
      </c>
      <c r="R665">
        <v>0</v>
      </c>
      <c r="S665">
        <v>0</v>
      </c>
      <c r="T665" t="s">
        <v>159</v>
      </c>
      <c r="U665" s="3">
        <v>46294</v>
      </c>
      <c r="V665" s="21">
        <v>46294</v>
      </c>
      <c r="AB665" t="s">
        <v>798</v>
      </c>
      <c r="AC665" s="3"/>
      <c r="AE665" s="2"/>
      <c r="AG665" s="34" t="str">
        <f>IFERROR(VLOOKUP(AB665, 할인점점포등록!E:I, 5, 0), AB665)</f>
        <v>6250-0309-0782-9981</v>
      </c>
    </row>
    <row r="666" spans="2:33" x14ac:dyDescent="0.3">
      <c r="B666" t="s">
        <v>158</v>
      </c>
      <c r="C666" t="s">
        <v>1304</v>
      </c>
      <c r="D666">
        <v>5</v>
      </c>
      <c r="E666" t="s">
        <v>1816</v>
      </c>
      <c r="F666" s="20" t="s">
        <v>783</v>
      </c>
      <c r="G666" t="s">
        <v>160</v>
      </c>
      <c r="H666" t="s">
        <v>1129</v>
      </c>
      <c r="I666" s="2">
        <v>50000</v>
      </c>
      <c r="J666" s="2">
        <v>0</v>
      </c>
      <c r="L666">
        <v>0</v>
      </c>
      <c r="M666">
        <v>0</v>
      </c>
      <c r="N666">
        <v>0</v>
      </c>
      <c r="O666" t="s">
        <v>618</v>
      </c>
      <c r="Q666">
        <v>0</v>
      </c>
      <c r="R666">
        <v>0</v>
      </c>
      <c r="S666">
        <v>0</v>
      </c>
      <c r="T666" t="s">
        <v>159</v>
      </c>
      <c r="U666" s="3">
        <v>46294</v>
      </c>
      <c r="V666" s="21">
        <v>46294</v>
      </c>
      <c r="W666" t="s">
        <v>212</v>
      </c>
      <c r="AC666" s="3"/>
      <c r="AE666" s="2"/>
      <c r="AG666" s="34">
        <f>IFERROR(VLOOKUP(AB666, 할인점점포등록!E:I, 5, 0), AB666)</f>
        <v>0</v>
      </c>
    </row>
    <row r="667" spans="2:33" x14ac:dyDescent="0.3">
      <c r="B667" t="s">
        <v>158</v>
      </c>
      <c r="C667" t="s">
        <v>1304</v>
      </c>
      <c r="D667">
        <v>6</v>
      </c>
      <c r="E667" t="s">
        <v>1816</v>
      </c>
      <c r="F667" s="20" t="s">
        <v>780</v>
      </c>
      <c r="H667" t="s">
        <v>1129</v>
      </c>
      <c r="I667" s="2">
        <v>0</v>
      </c>
      <c r="J667" s="2">
        <v>50000</v>
      </c>
      <c r="L667">
        <v>0</v>
      </c>
      <c r="M667">
        <v>0</v>
      </c>
      <c r="N667">
        <v>0</v>
      </c>
      <c r="O667" t="s">
        <v>618</v>
      </c>
      <c r="Q667">
        <v>0</v>
      </c>
      <c r="R667">
        <v>0</v>
      </c>
      <c r="S667">
        <v>0</v>
      </c>
      <c r="T667" t="s">
        <v>159</v>
      </c>
      <c r="U667" s="3">
        <v>46294</v>
      </c>
      <c r="V667" s="21">
        <v>46294</v>
      </c>
      <c r="AB667" t="s">
        <v>798</v>
      </c>
      <c r="AC667" s="3"/>
      <c r="AE667" s="2"/>
      <c r="AG667" s="34" t="str">
        <f>IFERROR(VLOOKUP(AB667, 할인점점포등록!E:I, 5, 0), AB667)</f>
        <v>6250-0309-0782-9981</v>
      </c>
    </row>
    <row r="668" spans="2:33" x14ac:dyDescent="0.3">
      <c r="B668" t="s">
        <v>158</v>
      </c>
      <c r="C668" t="s">
        <v>1304</v>
      </c>
      <c r="D668">
        <v>7</v>
      </c>
      <c r="E668" t="s">
        <v>1816</v>
      </c>
      <c r="F668" s="20" t="s">
        <v>800</v>
      </c>
      <c r="G668" t="s">
        <v>160</v>
      </c>
      <c r="H668" t="s">
        <v>826</v>
      </c>
      <c r="I668" s="2">
        <v>13545</v>
      </c>
      <c r="J668" s="2">
        <v>0</v>
      </c>
      <c r="L668">
        <v>0</v>
      </c>
      <c r="M668">
        <v>0</v>
      </c>
      <c r="N668">
        <v>0</v>
      </c>
      <c r="O668" t="s">
        <v>618</v>
      </c>
      <c r="Q668">
        <v>0</v>
      </c>
      <c r="R668">
        <v>0</v>
      </c>
      <c r="S668">
        <v>0</v>
      </c>
      <c r="T668" t="s">
        <v>159</v>
      </c>
      <c r="U668" s="3">
        <v>46294</v>
      </c>
      <c r="V668" s="21">
        <v>46294</v>
      </c>
      <c r="W668" t="s">
        <v>212</v>
      </c>
      <c r="AB668" t="s">
        <v>802</v>
      </c>
      <c r="AC668" s="3"/>
      <c r="AE668" s="2"/>
      <c r="AG668" s="34" t="str">
        <f>IFERROR(VLOOKUP(AB668, 할인점점포등록!E:I, 5, 0), AB668)</f>
        <v>식대</v>
      </c>
    </row>
    <row r="669" spans="2:33" x14ac:dyDescent="0.3">
      <c r="B669" t="s">
        <v>158</v>
      </c>
      <c r="C669" t="s">
        <v>1304</v>
      </c>
      <c r="D669">
        <v>8</v>
      </c>
      <c r="E669" t="s">
        <v>1816</v>
      </c>
      <c r="F669" s="20" t="s">
        <v>161</v>
      </c>
      <c r="H669" t="s">
        <v>826</v>
      </c>
      <c r="I669" s="2">
        <v>1355</v>
      </c>
      <c r="J669" s="2">
        <v>0</v>
      </c>
      <c r="L669">
        <v>0</v>
      </c>
      <c r="M669">
        <v>0</v>
      </c>
      <c r="N669">
        <v>0</v>
      </c>
      <c r="O669" t="s">
        <v>618</v>
      </c>
      <c r="Q669">
        <v>0</v>
      </c>
      <c r="R669">
        <v>0</v>
      </c>
      <c r="S669">
        <v>0</v>
      </c>
      <c r="T669" t="s">
        <v>159</v>
      </c>
      <c r="U669" s="3">
        <v>46294</v>
      </c>
      <c r="V669" s="21">
        <v>46294</v>
      </c>
      <c r="Y669">
        <v>7545500499</v>
      </c>
      <c r="AB669" t="s">
        <v>1305</v>
      </c>
      <c r="AC669" s="2">
        <v>46294</v>
      </c>
      <c r="AD669" t="s">
        <v>788</v>
      </c>
      <c r="AE669" s="2">
        <v>13545</v>
      </c>
      <c r="AF669" t="s">
        <v>798</v>
      </c>
      <c r="AG669" s="34" t="str">
        <f>IFERROR(VLOOKUP(AB669, 할인점점포등록!E:I, 5, 0), AB669)</f>
        <v>상무초밥</v>
      </c>
    </row>
    <row r="670" spans="2:33" x14ac:dyDescent="0.3">
      <c r="B670" t="s">
        <v>158</v>
      </c>
      <c r="C670" t="s">
        <v>1304</v>
      </c>
      <c r="D670">
        <v>9</v>
      </c>
      <c r="E670" t="s">
        <v>1816</v>
      </c>
      <c r="F670" s="20" t="s">
        <v>780</v>
      </c>
      <c r="H670" t="s">
        <v>826</v>
      </c>
      <c r="I670" s="2">
        <v>0</v>
      </c>
      <c r="J670" s="2">
        <v>14900</v>
      </c>
      <c r="L670">
        <v>0</v>
      </c>
      <c r="M670">
        <v>0</v>
      </c>
      <c r="N670">
        <v>0</v>
      </c>
      <c r="O670" t="s">
        <v>618</v>
      </c>
      <c r="Q670">
        <v>0</v>
      </c>
      <c r="R670">
        <v>0</v>
      </c>
      <c r="S670">
        <v>0</v>
      </c>
      <c r="T670" t="s">
        <v>159</v>
      </c>
      <c r="U670" s="3">
        <v>46294</v>
      </c>
      <c r="V670" s="21">
        <v>46294</v>
      </c>
      <c r="AB670" t="s">
        <v>798</v>
      </c>
      <c r="AG670" s="34" t="str">
        <f>IFERROR(VLOOKUP(AB670, 할인점점포등록!E:I, 5, 0), AB670)</f>
        <v>6250-0309-0782-9981</v>
      </c>
    </row>
    <row r="671" spans="2:33" x14ac:dyDescent="0.3">
      <c r="B671" t="s">
        <v>158</v>
      </c>
      <c r="C671" t="s">
        <v>1306</v>
      </c>
      <c r="D671">
        <v>1</v>
      </c>
      <c r="E671" t="s">
        <v>1307</v>
      </c>
      <c r="F671" s="20" t="s">
        <v>783</v>
      </c>
      <c r="G671" t="s">
        <v>160</v>
      </c>
      <c r="H671" t="s">
        <v>1308</v>
      </c>
      <c r="I671" s="2">
        <v>22100</v>
      </c>
      <c r="J671" s="2">
        <v>0</v>
      </c>
      <c r="L671">
        <v>0</v>
      </c>
      <c r="M671">
        <v>0</v>
      </c>
      <c r="N671">
        <v>0</v>
      </c>
      <c r="O671" t="s">
        <v>213</v>
      </c>
      <c r="Q671">
        <v>0</v>
      </c>
      <c r="R671">
        <v>0</v>
      </c>
      <c r="S671">
        <v>0</v>
      </c>
      <c r="T671" t="s">
        <v>159</v>
      </c>
      <c r="U671" s="3">
        <v>46295</v>
      </c>
      <c r="V671" s="21">
        <v>46295</v>
      </c>
      <c r="W671" t="s">
        <v>212</v>
      </c>
      <c r="AC671" s="3"/>
      <c r="AE671" s="2"/>
      <c r="AG671" s="34">
        <f>IFERROR(VLOOKUP(AB671, 할인점점포등록!E:I, 5, 0), AB671)</f>
        <v>0</v>
      </c>
    </row>
    <row r="672" spans="2:33" x14ac:dyDescent="0.3">
      <c r="B672" t="s">
        <v>158</v>
      </c>
      <c r="C672" t="s">
        <v>1306</v>
      </c>
      <c r="D672">
        <v>2</v>
      </c>
      <c r="E672" t="s">
        <v>1307</v>
      </c>
      <c r="F672" s="20" t="s">
        <v>800</v>
      </c>
      <c r="G672" t="s">
        <v>160</v>
      </c>
      <c r="H672" t="s">
        <v>904</v>
      </c>
      <c r="I672" s="2">
        <v>113400</v>
      </c>
      <c r="J672" s="2">
        <v>0</v>
      </c>
      <c r="L672">
        <v>0</v>
      </c>
      <c r="M672">
        <v>0</v>
      </c>
      <c r="N672">
        <v>0</v>
      </c>
      <c r="O672" t="s">
        <v>213</v>
      </c>
      <c r="Q672">
        <v>0</v>
      </c>
      <c r="R672">
        <v>0</v>
      </c>
      <c r="S672">
        <v>0</v>
      </c>
      <c r="T672" t="s">
        <v>159</v>
      </c>
      <c r="U672" s="3">
        <v>46295</v>
      </c>
      <c r="V672" s="21">
        <v>46295</v>
      </c>
      <c r="W672" t="s">
        <v>212</v>
      </c>
      <c r="AB672" t="s">
        <v>802</v>
      </c>
      <c r="AC672" s="3"/>
      <c r="AE672" s="2"/>
      <c r="AG672" s="34" t="str">
        <f>IFERROR(VLOOKUP(AB672, 할인점점포등록!E:I, 5, 0), AB672)</f>
        <v>식대</v>
      </c>
    </row>
    <row r="673" spans="2:33" x14ac:dyDescent="0.3">
      <c r="B673" t="s">
        <v>158</v>
      </c>
      <c r="C673" t="s">
        <v>1306</v>
      </c>
      <c r="D673">
        <v>3</v>
      </c>
      <c r="E673" t="s">
        <v>1307</v>
      </c>
      <c r="F673" s="20" t="s">
        <v>905</v>
      </c>
      <c r="G673" t="s">
        <v>160</v>
      </c>
      <c r="H673" t="s">
        <v>1309</v>
      </c>
      <c r="I673" s="2">
        <v>21900</v>
      </c>
      <c r="J673" s="2">
        <v>0</v>
      </c>
      <c r="L673">
        <v>0</v>
      </c>
      <c r="M673">
        <v>0</v>
      </c>
      <c r="N673">
        <v>0</v>
      </c>
      <c r="O673" t="s">
        <v>213</v>
      </c>
      <c r="Q673">
        <v>0</v>
      </c>
      <c r="R673">
        <v>0</v>
      </c>
      <c r="S673">
        <v>0</v>
      </c>
      <c r="T673" t="s">
        <v>159</v>
      </c>
      <c r="U673" s="3">
        <v>46295</v>
      </c>
      <c r="V673" s="21">
        <v>46295</v>
      </c>
      <c r="W673" t="s">
        <v>212</v>
      </c>
      <c r="Y673">
        <v>1114709801</v>
      </c>
      <c r="AB673" t="s">
        <v>906</v>
      </c>
      <c r="AC673" s="2"/>
      <c r="AG673" s="34" t="str">
        <f>IFERROR(VLOOKUP(AB673, 할인점점포등록!E:I, 5, 0), AB673)</f>
        <v>바코문구모닝글로리연희동</v>
      </c>
    </row>
    <row r="674" spans="2:33" x14ac:dyDescent="0.3">
      <c r="B674" t="s">
        <v>158</v>
      </c>
      <c r="C674" t="s">
        <v>1306</v>
      </c>
      <c r="D674">
        <v>4</v>
      </c>
      <c r="E674" t="s">
        <v>1307</v>
      </c>
      <c r="F674" s="20" t="s">
        <v>166</v>
      </c>
      <c r="G674" t="s">
        <v>160</v>
      </c>
      <c r="H674" t="s">
        <v>1310</v>
      </c>
      <c r="I674" s="2">
        <v>20000</v>
      </c>
      <c r="J674" s="2">
        <v>0</v>
      </c>
      <c r="L674">
        <v>0</v>
      </c>
      <c r="M674">
        <v>0</v>
      </c>
      <c r="N674">
        <v>0</v>
      </c>
      <c r="O674" t="s">
        <v>213</v>
      </c>
      <c r="Q674">
        <v>0</v>
      </c>
      <c r="R674">
        <v>0</v>
      </c>
      <c r="S674">
        <v>0</v>
      </c>
      <c r="T674" t="s">
        <v>159</v>
      </c>
      <c r="U674" s="3">
        <v>46295</v>
      </c>
      <c r="V674" s="21">
        <v>46295</v>
      </c>
      <c r="W674" t="s">
        <v>212</v>
      </c>
      <c r="Y674">
        <v>1138144055</v>
      </c>
      <c r="AB674" t="s">
        <v>1311</v>
      </c>
      <c r="AC674" s="3"/>
      <c r="AE674" s="2"/>
      <c r="AG674" s="34" t="str">
        <f>IFERROR(VLOOKUP(AB674, 할인점점포등록!E:I, 5, 0), AB674)</f>
        <v>다날</v>
      </c>
    </row>
    <row r="675" spans="2:33" x14ac:dyDescent="0.3">
      <c r="B675" t="s">
        <v>158</v>
      </c>
      <c r="C675" t="s">
        <v>1306</v>
      </c>
      <c r="D675">
        <v>5</v>
      </c>
      <c r="E675" t="s">
        <v>1307</v>
      </c>
      <c r="F675" s="20" t="s">
        <v>1312</v>
      </c>
      <c r="G675" t="s">
        <v>160</v>
      </c>
      <c r="H675" t="s">
        <v>1313</v>
      </c>
      <c r="I675" s="2">
        <v>81290</v>
      </c>
      <c r="J675" s="2">
        <v>0</v>
      </c>
      <c r="L675">
        <v>0</v>
      </c>
      <c r="M675">
        <v>0</v>
      </c>
      <c r="N675">
        <v>0</v>
      </c>
      <c r="O675" t="s">
        <v>213</v>
      </c>
      <c r="Q675">
        <v>0</v>
      </c>
      <c r="R675">
        <v>0</v>
      </c>
      <c r="S675">
        <v>0</v>
      </c>
      <c r="T675" t="s">
        <v>159</v>
      </c>
      <c r="U675" s="3">
        <v>46295</v>
      </c>
      <c r="V675" s="21">
        <v>46295</v>
      </c>
      <c r="W675" t="s">
        <v>212</v>
      </c>
      <c r="Y675">
        <v>1051877890</v>
      </c>
      <c r="AB675" t="s">
        <v>1314</v>
      </c>
      <c r="AC675" s="3"/>
      <c r="AE675" s="2"/>
      <c r="AG675" s="34" t="str">
        <f>IFERROR(VLOOKUP(AB675, 할인점점포등록!E:I, 5, 0), AB675)</f>
        <v>모두카피</v>
      </c>
    </row>
    <row r="676" spans="2:33" x14ac:dyDescent="0.3">
      <c r="B676" t="s">
        <v>158</v>
      </c>
      <c r="C676" t="s">
        <v>1306</v>
      </c>
      <c r="D676">
        <v>6</v>
      </c>
      <c r="E676" t="s">
        <v>1307</v>
      </c>
      <c r="F676" s="20" t="s">
        <v>1312</v>
      </c>
      <c r="G676" t="s">
        <v>160</v>
      </c>
      <c r="H676" t="s">
        <v>1315</v>
      </c>
      <c r="I676" s="2">
        <v>60225</v>
      </c>
      <c r="J676" s="2">
        <v>0</v>
      </c>
      <c r="L676">
        <v>0</v>
      </c>
      <c r="M676">
        <v>0</v>
      </c>
      <c r="N676">
        <v>0</v>
      </c>
      <c r="O676" t="s">
        <v>213</v>
      </c>
      <c r="Q676">
        <v>0</v>
      </c>
      <c r="R676">
        <v>0</v>
      </c>
      <c r="S676">
        <v>0</v>
      </c>
      <c r="T676" t="s">
        <v>159</v>
      </c>
      <c r="U676" s="3">
        <v>46295</v>
      </c>
      <c r="V676" s="21">
        <v>46295</v>
      </c>
      <c r="W676" t="s">
        <v>212</v>
      </c>
      <c r="Y676">
        <v>1051877890</v>
      </c>
      <c r="AB676" t="s">
        <v>1314</v>
      </c>
      <c r="AG676" s="34" t="str">
        <f>IFERROR(VLOOKUP(AB676, 할인점점포등록!E:I, 5, 0), AB676)</f>
        <v>모두카피</v>
      </c>
    </row>
    <row r="677" spans="2:33" x14ac:dyDescent="0.3">
      <c r="B677" t="s">
        <v>158</v>
      </c>
      <c r="C677" t="s">
        <v>1306</v>
      </c>
      <c r="D677">
        <v>7</v>
      </c>
      <c r="E677" t="s">
        <v>1307</v>
      </c>
      <c r="F677" s="20" t="s">
        <v>779</v>
      </c>
      <c r="G677" t="s">
        <v>160</v>
      </c>
      <c r="H677" t="s">
        <v>1316</v>
      </c>
      <c r="I677" s="2">
        <v>28680</v>
      </c>
      <c r="J677" s="2">
        <v>0</v>
      </c>
      <c r="L677">
        <v>0</v>
      </c>
      <c r="M677">
        <v>0</v>
      </c>
      <c r="N677">
        <v>0</v>
      </c>
      <c r="O677" t="s">
        <v>213</v>
      </c>
      <c r="Q677">
        <v>0</v>
      </c>
      <c r="R677">
        <v>0</v>
      </c>
      <c r="S677">
        <v>0</v>
      </c>
      <c r="T677" t="s">
        <v>159</v>
      </c>
      <c r="U677" s="3">
        <v>46295</v>
      </c>
      <c r="V677" s="21">
        <v>46295</v>
      </c>
      <c r="W677" t="s">
        <v>212</v>
      </c>
      <c r="AC677" s="2"/>
      <c r="AE677" s="2"/>
      <c r="AG677" s="34">
        <f>IFERROR(VLOOKUP(AB677, 할인점점포등록!E:I, 5, 0), AB677)</f>
        <v>0</v>
      </c>
    </row>
    <row r="678" spans="2:33" x14ac:dyDescent="0.3">
      <c r="B678" t="s">
        <v>158</v>
      </c>
      <c r="C678" t="s">
        <v>1306</v>
      </c>
      <c r="D678">
        <v>8</v>
      </c>
      <c r="E678" t="s">
        <v>1307</v>
      </c>
      <c r="F678" s="20" t="s">
        <v>903</v>
      </c>
      <c r="H678" t="s">
        <v>1317</v>
      </c>
      <c r="I678" s="2">
        <v>0</v>
      </c>
      <c r="J678" s="2">
        <v>347595</v>
      </c>
      <c r="L678">
        <v>0</v>
      </c>
      <c r="M678">
        <v>0</v>
      </c>
      <c r="N678">
        <v>0</v>
      </c>
      <c r="O678" t="s">
        <v>213</v>
      </c>
      <c r="Q678">
        <v>0</v>
      </c>
      <c r="R678">
        <v>0</v>
      </c>
      <c r="S678">
        <v>0</v>
      </c>
      <c r="T678" t="s">
        <v>159</v>
      </c>
      <c r="U678" s="3">
        <v>46295</v>
      </c>
      <c r="V678" s="21">
        <v>46295</v>
      </c>
      <c r="W678" t="s">
        <v>212</v>
      </c>
      <c r="AB678" t="s">
        <v>213</v>
      </c>
      <c r="AC678" s="3"/>
      <c r="AE678" s="2"/>
      <c r="AG678" s="34" t="str">
        <f>IFERROR(VLOOKUP(AB678, 할인점점포등록!E:I, 5, 0), AB678)</f>
        <v>김화니</v>
      </c>
    </row>
    <row r="679" spans="2:33" x14ac:dyDescent="0.3">
      <c r="B679" t="s">
        <v>157</v>
      </c>
      <c r="C679" t="s">
        <v>1318</v>
      </c>
      <c r="D679">
        <v>1</v>
      </c>
      <c r="E679" t="s">
        <v>1319</v>
      </c>
      <c r="F679" s="20" t="s">
        <v>38</v>
      </c>
      <c r="H679" t="s">
        <v>1320</v>
      </c>
      <c r="I679" s="2">
        <v>1006890</v>
      </c>
      <c r="J679" s="2">
        <v>0</v>
      </c>
      <c r="L679">
        <v>0</v>
      </c>
      <c r="M679">
        <v>0</v>
      </c>
      <c r="N679">
        <v>0</v>
      </c>
      <c r="O679" t="s">
        <v>796</v>
      </c>
      <c r="Q679">
        <v>0</v>
      </c>
      <c r="R679">
        <v>0</v>
      </c>
      <c r="S679">
        <v>0</v>
      </c>
      <c r="T679" t="s">
        <v>154</v>
      </c>
      <c r="U679" s="3">
        <v>46295</v>
      </c>
      <c r="V679" s="21">
        <v>46295</v>
      </c>
      <c r="AB679" t="s">
        <v>48</v>
      </c>
      <c r="AG679" s="34" t="str">
        <f>IFERROR(VLOOKUP(AB679, 할인점점포등록!E:I, 5, 0), AB679)</f>
        <v>입금통보</v>
      </c>
    </row>
    <row r="680" spans="2:33" x14ac:dyDescent="0.3">
      <c r="B680" t="s">
        <v>157</v>
      </c>
      <c r="C680" t="s">
        <v>1318</v>
      </c>
      <c r="D680">
        <v>2</v>
      </c>
      <c r="E680" t="s">
        <v>1319</v>
      </c>
      <c r="F680" s="20" t="s">
        <v>38</v>
      </c>
      <c r="H680" t="s">
        <v>1321</v>
      </c>
      <c r="I680" s="2">
        <v>14647599</v>
      </c>
      <c r="J680" s="2">
        <v>0</v>
      </c>
      <c r="L680">
        <v>0</v>
      </c>
      <c r="M680">
        <v>0</v>
      </c>
      <c r="N680">
        <v>0</v>
      </c>
      <c r="O680" t="s">
        <v>796</v>
      </c>
      <c r="Q680">
        <v>0</v>
      </c>
      <c r="R680">
        <v>0</v>
      </c>
      <c r="S680">
        <v>0</v>
      </c>
      <c r="T680" t="s">
        <v>154</v>
      </c>
      <c r="U680" s="3">
        <v>46295</v>
      </c>
      <c r="V680" s="21">
        <v>46295</v>
      </c>
      <c r="AB680" t="s">
        <v>48</v>
      </c>
      <c r="AC680" s="2"/>
      <c r="AE680" s="2"/>
      <c r="AG680" s="34" t="str">
        <f>IFERROR(VLOOKUP(AB680, 할인점점포등록!E:I, 5, 0), AB680)</f>
        <v>입금통보</v>
      </c>
    </row>
    <row r="681" spans="2:33" x14ac:dyDescent="0.3">
      <c r="B681" t="s">
        <v>157</v>
      </c>
      <c r="C681" t="s">
        <v>1318</v>
      </c>
      <c r="D681">
        <v>3</v>
      </c>
      <c r="E681" t="s">
        <v>1319</v>
      </c>
      <c r="F681" s="20" t="s">
        <v>38</v>
      </c>
      <c r="H681" t="s">
        <v>1322</v>
      </c>
      <c r="I681" s="2">
        <v>805950</v>
      </c>
      <c r="J681" s="2">
        <v>0</v>
      </c>
      <c r="L681">
        <v>0</v>
      </c>
      <c r="M681">
        <v>0</v>
      </c>
      <c r="N681">
        <v>0</v>
      </c>
      <c r="O681" t="s">
        <v>796</v>
      </c>
      <c r="Q681">
        <v>0</v>
      </c>
      <c r="R681">
        <v>0</v>
      </c>
      <c r="S681">
        <v>0</v>
      </c>
      <c r="T681" t="s">
        <v>154</v>
      </c>
      <c r="U681" s="3">
        <v>46295</v>
      </c>
      <c r="V681" s="21">
        <v>46295</v>
      </c>
      <c r="AB681" t="s">
        <v>48</v>
      </c>
      <c r="AC681" s="2"/>
      <c r="AE681" s="2"/>
      <c r="AG681" s="34" t="str">
        <f>IFERROR(VLOOKUP(AB681, 할인점점포등록!E:I, 5, 0), AB681)</f>
        <v>입금통보</v>
      </c>
    </row>
    <row r="682" spans="2:33" x14ac:dyDescent="0.3">
      <c r="B682" t="s">
        <v>157</v>
      </c>
      <c r="C682" t="s">
        <v>1318</v>
      </c>
      <c r="D682">
        <v>4</v>
      </c>
      <c r="E682" t="s">
        <v>1319</v>
      </c>
      <c r="F682" s="20" t="s">
        <v>38</v>
      </c>
      <c r="H682" t="s">
        <v>1323</v>
      </c>
      <c r="I682" s="2">
        <v>1308150</v>
      </c>
      <c r="J682" s="2">
        <v>0</v>
      </c>
      <c r="L682">
        <v>0</v>
      </c>
      <c r="M682">
        <v>0</v>
      </c>
      <c r="N682">
        <v>0</v>
      </c>
      <c r="O682" t="s">
        <v>796</v>
      </c>
      <c r="Q682">
        <v>0</v>
      </c>
      <c r="R682">
        <v>0</v>
      </c>
      <c r="S682">
        <v>0</v>
      </c>
      <c r="T682" t="s">
        <v>154</v>
      </c>
      <c r="U682" s="3">
        <v>46295</v>
      </c>
      <c r="V682" s="21">
        <v>46295</v>
      </c>
      <c r="AB682" t="s">
        <v>48</v>
      </c>
      <c r="AC682" s="2"/>
      <c r="AG682" s="34" t="str">
        <f>IFERROR(VLOOKUP(AB682, 할인점점포등록!E:I, 5, 0), AB682)</f>
        <v>입금통보</v>
      </c>
    </row>
    <row r="683" spans="2:33" x14ac:dyDescent="0.3">
      <c r="B683" t="s">
        <v>157</v>
      </c>
      <c r="C683" t="s">
        <v>1318</v>
      </c>
      <c r="D683">
        <v>5</v>
      </c>
      <c r="E683" t="s">
        <v>1319</v>
      </c>
      <c r="F683" s="20" t="s">
        <v>38</v>
      </c>
      <c r="H683" t="s">
        <v>1324</v>
      </c>
      <c r="I683" s="2">
        <v>1134000</v>
      </c>
      <c r="J683" s="2">
        <v>0</v>
      </c>
      <c r="L683">
        <v>0</v>
      </c>
      <c r="M683">
        <v>0</v>
      </c>
      <c r="N683">
        <v>0</v>
      </c>
      <c r="O683" t="s">
        <v>796</v>
      </c>
      <c r="Q683">
        <v>0</v>
      </c>
      <c r="R683">
        <v>0</v>
      </c>
      <c r="S683">
        <v>0</v>
      </c>
      <c r="T683" t="s">
        <v>154</v>
      </c>
      <c r="U683" s="3">
        <v>46295</v>
      </c>
      <c r="V683" s="21">
        <v>46295</v>
      </c>
      <c r="AB683" t="s">
        <v>48</v>
      </c>
      <c r="AC683" s="3"/>
      <c r="AE683" s="2"/>
      <c r="AG683" s="34" t="str">
        <f>IFERROR(VLOOKUP(AB683, 할인점점포등록!E:I, 5, 0), AB683)</f>
        <v>입금통보</v>
      </c>
    </row>
    <row r="684" spans="2:33" x14ac:dyDescent="0.3">
      <c r="B684" t="s">
        <v>157</v>
      </c>
      <c r="C684" t="s">
        <v>1318</v>
      </c>
      <c r="D684">
        <v>6</v>
      </c>
      <c r="E684" t="s">
        <v>1319</v>
      </c>
      <c r="F684" s="20" t="s">
        <v>38</v>
      </c>
      <c r="H684" t="s">
        <v>1325</v>
      </c>
      <c r="I684" s="2">
        <v>476280</v>
      </c>
      <c r="J684" s="2">
        <v>0</v>
      </c>
      <c r="L684">
        <v>0</v>
      </c>
      <c r="M684">
        <v>0</v>
      </c>
      <c r="N684">
        <v>0</v>
      </c>
      <c r="O684" t="s">
        <v>796</v>
      </c>
      <c r="Q684">
        <v>0</v>
      </c>
      <c r="R684">
        <v>0</v>
      </c>
      <c r="S684">
        <v>0</v>
      </c>
      <c r="T684" t="s">
        <v>154</v>
      </c>
      <c r="U684" s="3">
        <v>46295</v>
      </c>
      <c r="V684" s="21">
        <v>46295</v>
      </c>
      <c r="AB684" t="s">
        <v>48</v>
      </c>
      <c r="AC684" s="2"/>
      <c r="AG684" s="34" t="str">
        <f>IFERROR(VLOOKUP(AB684, 할인점점포등록!E:I, 5, 0), AB684)</f>
        <v>입금통보</v>
      </c>
    </row>
    <row r="685" spans="2:33" x14ac:dyDescent="0.3">
      <c r="B685" t="s">
        <v>157</v>
      </c>
      <c r="C685" t="s">
        <v>1318</v>
      </c>
      <c r="D685">
        <v>7</v>
      </c>
      <c r="E685" t="s">
        <v>1319</v>
      </c>
      <c r="F685" s="20" t="s">
        <v>38</v>
      </c>
      <c r="H685" t="s">
        <v>1326</v>
      </c>
      <c r="I685" s="2">
        <v>7578200</v>
      </c>
      <c r="J685" s="2">
        <v>0</v>
      </c>
      <c r="L685">
        <v>0</v>
      </c>
      <c r="M685">
        <v>0</v>
      </c>
      <c r="N685">
        <v>0</v>
      </c>
      <c r="O685" t="s">
        <v>796</v>
      </c>
      <c r="Q685">
        <v>0</v>
      </c>
      <c r="R685">
        <v>0</v>
      </c>
      <c r="S685">
        <v>0</v>
      </c>
      <c r="T685" t="s">
        <v>154</v>
      </c>
      <c r="U685" s="3">
        <v>46295</v>
      </c>
      <c r="V685" s="21">
        <v>46295</v>
      </c>
      <c r="AB685" t="s">
        <v>48</v>
      </c>
      <c r="AC685" s="2"/>
      <c r="AE685" s="2"/>
      <c r="AG685" s="34" t="str">
        <f>IFERROR(VLOOKUP(AB685, 할인점점포등록!E:I, 5, 0), AB685)</f>
        <v>입금통보</v>
      </c>
    </row>
    <row r="686" spans="2:33" x14ac:dyDescent="0.3">
      <c r="B686" t="s">
        <v>157</v>
      </c>
      <c r="C686" t="s">
        <v>1318</v>
      </c>
      <c r="D686">
        <v>8</v>
      </c>
      <c r="E686" t="s">
        <v>1319</v>
      </c>
      <c r="F686" s="20" t="s">
        <v>38</v>
      </c>
      <c r="H686" t="s">
        <v>1327</v>
      </c>
      <c r="I686" s="2">
        <v>319050</v>
      </c>
      <c r="J686" s="2">
        <v>0</v>
      </c>
      <c r="L686">
        <v>0</v>
      </c>
      <c r="M686">
        <v>0</v>
      </c>
      <c r="N686">
        <v>0</v>
      </c>
      <c r="O686" t="s">
        <v>796</v>
      </c>
      <c r="Q686">
        <v>0</v>
      </c>
      <c r="R686">
        <v>0</v>
      </c>
      <c r="S686">
        <v>0</v>
      </c>
      <c r="T686" t="s">
        <v>154</v>
      </c>
      <c r="U686" s="3">
        <v>46295</v>
      </c>
      <c r="V686" s="21">
        <v>46295</v>
      </c>
      <c r="AB686" t="s">
        <v>48</v>
      </c>
      <c r="AC686" s="2"/>
      <c r="AG686" s="34" t="str">
        <f>IFERROR(VLOOKUP(AB686, 할인점점포등록!E:I, 5, 0), AB686)</f>
        <v>입금통보</v>
      </c>
    </row>
    <row r="687" spans="2:33" x14ac:dyDescent="0.3">
      <c r="B687" t="s">
        <v>157</v>
      </c>
      <c r="C687" t="s">
        <v>1318</v>
      </c>
      <c r="D687">
        <v>9</v>
      </c>
      <c r="E687" t="s">
        <v>1319</v>
      </c>
      <c r="F687" s="20" t="s">
        <v>38</v>
      </c>
      <c r="H687" t="s">
        <v>1328</v>
      </c>
      <c r="I687" s="2">
        <v>7397505</v>
      </c>
      <c r="J687" s="2">
        <v>0</v>
      </c>
      <c r="L687">
        <v>0</v>
      </c>
      <c r="M687">
        <v>0</v>
      </c>
      <c r="N687">
        <v>0</v>
      </c>
      <c r="O687" t="s">
        <v>796</v>
      </c>
      <c r="Q687">
        <v>0</v>
      </c>
      <c r="R687">
        <v>0</v>
      </c>
      <c r="S687">
        <v>0</v>
      </c>
      <c r="T687" t="s">
        <v>154</v>
      </c>
      <c r="U687" s="3">
        <v>46295</v>
      </c>
      <c r="V687" s="21">
        <v>46295</v>
      </c>
      <c r="AB687" t="s">
        <v>48</v>
      </c>
      <c r="AC687" s="2"/>
      <c r="AG687" s="34" t="str">
        <f>IFERROR(VLOOKUP(AB687, 할인점점포등록!E:I, 5, 0), AB687)</f>
        <v>입금통보</v>
      </c>
    </row>
    <row r="688" spans="2:33" x14ac:dyDescent="0.3">
      <c r="B688" t="s">
        <v>157</v>
      </c>
      <c r="C688" t="s">
        <v>1318</v>
      </c>
      <c r="D688">
        <v>10</v>
      </c>
      <c r="E688" t="s">
        <v>1319</v>
      </c>
      <c r="F688" s="20" t="s">
        <v>38</v>
      </c>
      <c r="H688" t="s">
        <v>1329</v>
      </c>
      <c r="I688" s="2">
        <v>1043280</v>
      </c>
      <c r="J688" s="2">
        <v>0</v>
      </c>
      <c r="L688">
        <v>0</v>
      </c>
      <c r="M688">
        <v>0</v>
      </c>
      <c r="N688">
        <v>0</v>
      </c>
      <c r="O688" t="s">
        <v>796</v>
      </c>
      <c r="Q688">
        <v>0</v>
      </c>
      <c r="R688">
        <v>0</v>
      </c>
      <c r="S688">
        <v>0</v>
      </c>
      <c r="T688" t="s">
        <v>154</v>
      </c>
      <c r="U688" s="3">
        <v>46295</v>
      </c>
      <c r="V688" s="21">
        <v>46295</v>
      </c>
      <c r="AB688" t="s">
        <v>48</v>
      </c>
      <c r="AC688" s="2"/>
      <c r="AE688" s="2"/>
      <c r="AG688" s="34" t="str">
        <f>IFERROR(VLOOKUP(AB688, 할인점점포등록!E:I, 5, 0), AB688)</f>
        <v>입금통보</v>
      </c>
    </row>
    <row r="689" spans="2:33" x14ac:dyDescent="0.3">
      <c r="B689" t="s">
        <v>157</v>
      </c>
      <c r="C689" t="s">
        <v>1318</v>
      </c>
      <c r="D689">
        <v>11</v>
      </c>
      <c r="E689" t="s">
        <v>1319</v>
      </c>
      <c r="F689" s="20" t="s">
        <v>38</v>
      </c>
      <c r="H689" t="s">
        <v>1330</v>
      </c>
      <c r="I689" s="2">
        <v>2176200</v>
      </c>
      <c r="J689" s="2">
        <v>0</v>
      </c>
      <c r="L689">
        <v>0</v>
      </c>
      <c r="M689">
        <v>0</v>
      </c>
      <c r="N689">
        <v>0</v>
      </c>
      <c r="O689" t="s">
        <v>796</v>
      </c>
      <c r="Q689">
        <v>0</v>
      </c>
      <c r="R689">
        <v>0</v>
      </c>
      <c r="S689">
        <v>0</v>
      </c>
      <c r="T689" t="s">
        <v>154</v>
      </c>
      <c r="U689" s="3">
        <v>46295</v>
      </c>
      <c r="V689" s="21">
        <v>46295</v>
      </c>
      <c r="AB689" t="s">
        <v>48</v>
      </c>
      <c r="AC689" s="2"/>
      <c r="AG689" s="34" t="str">
        <f>IFERROR(VLOOKUP(AB689, 할인점점포등록!E:I, 5, 0), AB689)</f>
        <v>입금통보</v>
      </c>
    </row>
    <row r="690" spans="2:33" x14ac:dyDescent="0.3">
      <c r="B690" t="s">
        <v>157</v>
      </c>
      <c r="C690" t="s">
        <v>1318</v>
      </c>
      <c r="D690">
        <v>12</v>
      </c>
      <c r="E690" t="s">
        <v>1319</v>
      </c>
      <c r="F690" s="20" t="s">
        <v>38</v>
      </c>
      <c r="H690" t="s">
        <v>1331</v>
      </c>
      <c r="I690" s="2">
        <v>7334280</v>
      </c>
      <c r="J690" s="2">
        <v>0</v>
      </c>
      <c r="L690">
        <v>0</v>
      </c>
      <c r="M690">
        <v>0</v>
      </c>
      <c r="N690">
        <v>0</v>
      </c>
      <c r="O690" t="s">
        <v>796</v>
      </c>
      <c r="Q690">
        <v>0</v>
      </c>
      <c r="R690">
        <v>0</v>
      </c>
      <c r="S690">
        <v>0</v>
      </c>
      <c r="T690" t="s">
        <v>154</v>
      </c>
      <c r="U690" s="3">
        <v>46295</v>
      </c>
      <c r="V690" s="21">
        <v>46295</v>
      </c>
      <c r="AB690" t="s">
        <v>48</v>
      </c>
      <c r="AG690" s="34" t="str">
        <f>IFERROR(VLOOKUP(AB690, 할인점점포등록!E:I, 5, 0), AB690)</f>
        <v>입금통보</v>
      </c>
    </row>
    <row r="691" spans="2:33" x14ac:dyDescent="0.3">
      <c r="B691" t="s">
        <v>157</v>
      </c>
      <c r="C691" t="s">
        <v>1318</v>
      </c>
      <c r="D691">
        <v>13</v>
      </c>
      <c r="E691" t="s">
        <v>1319</v>
      </c>
      <c r="F691" s="20" t="s">
        <v>38</v>
      </c>
      <c r="H691" t="s">
        <v>1332</v>
      </c>
      <c r="I691" s="2">
        <v>25582920</v>
      </c>
      <c r="J691" s="2">
        <v>0</v>
      </c>
      <c r="L691">
        <v>0</v>
      </c>
      <c r="M691">
        <v>0</v>
      </c>
      <c r="N691">
        <v>0</v>
      </c>
      <c r="O691" t="s">
        <v>796</v>
      </c>
      <c r="Q691">
        <v>0</v>
      </c>
      <c r="R691">
        <v>0</v>
      </c>
      <c r="S691">
        <v>0</v>
      </c>
      <c r="T691" t="s">
        <v>154</v>
      </c>
      <c r="U691" s="3">
        <v>46295</v>
      </c>
      <c r="V691" s="21">
        <v>46295</v>
      </c>
      <c r="AB691" t="s">
        <v>48</v>
      </c>
      <c r="AC691" s="2"/>
      <c r="AE691" s="2"/>
      <c r="AG691" s="34" t="str">
        <f>IFERROR(VLOOKUP(AB691, 할인점점포등록!E:I, 5, 0), AB691)</f>
        <v>입금통보</v>
      </c>
    </row>
    <row r="692" spans="2:33" x14ac:dyDescent="0.3">
      <c r="B692" t="s">
        <v>157</v>
      </c>
      <c r="C692" t="s">
        <v>1318</v>
      </c>
      <c r="D692">
        <v>14</v>
      </c>
      <c r="E692" t="s">
        <v>1319</v>
      </c>
      <c r="F692" s="20" t="s">
        <v>38</v>
      </c>
      <c r="H692" t="s">
        <v>1333</v>
      </c>
      <c r="I692" s="2">
        <v>2192400</v>
      </c>
      <c r="J692" s="2">
        <v>0</v>
      </c>
      <c r="L692">
        <v>0</v>
      </c>
      <c r="M692">
        <v>0</v>
      </c>
      <c r="N692">
        <v>0</v>
      </c>
      <c r="O692" t="s">
        <v>796</v>
      </c>
      <c r="Q692">
        <v>0</v>
      </c>
      <c r="R692">
        <v>0</v>
      </c>
      <c r="S692">
        <v>0</v>
      </c>
      <c r="T692" t="s">
        <v>154</v>
      </c>
      <c r="U692" s="3">
        <v>46295</v>
      </c>
      <c r="V692" s="21">
        <v>46295</v>
      </c>
      <c r="AB692" t="s">
        <v>48</v>
      </c>
      <c r="AG692" s="34" t="str">
        <f>IFERROR(VLOOKUP(AB692, 할인점점포등록!E:I, 5, 0), AB692)</f>
        <v>입금통보</v>
      </c>
    </row>
    <row r="693" spans="2:33" x14ac:dyDescent="0.3">
      <c r="B693" t="s">
        <v>157</v>
      </c>
      <c r="C693" t="s">
        <v>1318</v>
      </c>
      <c r="D693">
        <v>15</v>
      </c>
      <c r="E693" t="s">
        <v>1319</v>
      </c>
      <c r="F693" s="20" t="s">
        <v>38</v>
      </c>
      <c r="H693" t="s">
        <v>1334</v>
      </c>
      <c r="I693" s="2">
        <v>2816856</v>
      </c>
      <c r="J693" s="2">
        <v>0</v>
      </c>
      <c r="L693">
        <v>0</v>
      </c>
      <c r="M693">
        <v>0</v>
      </c>
      <c r="N693">
        <v>0</v>
      </c>
      <c r="O693" t="s">
        <v>796</v>
      </c>
      <c r="Q693">
        <v>0</v>
      </c>
      <c r="R693">
        <v>0</v>
      </c>
      <c r="S693">
        <v>0</v>
      </c>
      <c r="T693" t="s">
        <v>154</v>
      </c>
      <c r="U693" s="3">
        <v>46295</v>
      </c>
      <c r="V693" s="21">
        <v>46295</v>
      </c>
      <c r="AB693" t="s">
        <v>48</v>
      </c>
      <c r="AC693" s="2"/>
      <c r="AE693" s="2"/>
      <c r="AG693" s="34" t="str">
        <f>IFERROR(VLOOKUP(AB693, 할인점점포등록!E:I, 5, 0), AB693)</f>
        <v>입금통보</v>
      </c>
    </row>
    <row r="694" spans="2:33" x14ac:dyDescent="0.3">
      <c r="B694" t="s">
        <v>157</v>
      </c>
      <c r="C694" t="s">
        <v>1318</v>
      </c>
      <c r="D694">
        <v>16</v>
      </c>
      <c r="E694" t="s">
        <v>1319</v>
      </c>
      <c r="F694" s="20" t="s">
        <v>38</v>
      </c>
      <c r="H694" t="s">
        <v>1335</v>
      </c>
      <c r="I694" s="2">
        <v>10013040</v>
      </c>
      <c r="J694" s="2">
        <v>0</v>
      </c>
      <c r="L694">
        <v>0</v>
      </c>
      <c r="M694">
        <v>0</v>
      </c>
      <c r="N694">
        <v>0</v>
      </c>
      <c r="O694" t="s">
        <v>796</v>
      </c>
      <c r="Q694">
        <v>0</v>
      </c>
      <c r="R694">
        <v>0</v>
      </c>
      <c r="S694">
        <v>0</v>
      </c>
      <c r="T694" t="s">
        <v>154</v>
      </c>
      <c r="U694" s="3">
        <v>46295</v>
      </c>
      <c r="V694" s="21">
        <v>46295</v>
      </c>
      <c r="AB694" t="s">
        <v>48</v>
      </c>
      <c r="AC694" s="3"/>
      <c r="AE694" s="2"/>
      <c r="AG694" s="34" t="str">
        <f>IFERROR(VLOOKUP(AB694, 할인점점포등록!E:I, 5, 0), AB694)</f>
        <v>입금통보</v>
      </c>
    </row>
    <row r="695" spans="2:33" x14ac:dyDescent="0.3">
      <c r="B695" t="s">
        <v>157</v>
      </c>
      <c r="C695" t="s">
        <v>1318</v>
      </c>
      <c r="D695">
        <v>17</v>
      </c>
      <c r="E695" t="s">
        <v>1319</v>
      </c>
      <c r="F695" s="20" t="s">
        <v>38</v>
      </c>
      <c r="H695" t="s">
        <v>1336</v>
      </c>
      <c r="I695" s="2">
        <v>9425924</v>
      </c>
      <c r="J695" s="2">
        <v>0</v>
      </c>
      <c r="L695">
        <v>0</v>
      </c>
      <c r="M695">
        <v>0</v>
      </c>
      <c r="N695">
        <v>0</v>
      </c>
      <c r="O695" t="s">
        <v>796</v>
      </c>
      <c r="Q695">
        <v>0</v>
      </c>
      <c r="R695">
        <v>0</v>
      </c>
      <c r="S695">
        <v>0</v>
      </c>
      <c r="T695" t="s">
        <v>154</v>
      </c>
      <c r="U695" s="3">
        <v>46295</v>
      </c>
      <c r="V695" s="21">
        <v>46295</v>
      </c>
      <c r="AB695" t="s">
        <v>48</v>
      </c>
      <c r="AC695" s="2"/>
      <c r="AG695" s="34" t="str">
        <f>IFERROR(VLOOKUP(AB695, 할인점점포등록!E:I, 5, 0), AB695)</f>
        <v>입금통보</v>
      </c>
    </row>
    <row r="696" spans="2:33" x14ac:dyDescent="0.3">
      <c r="B696" t="s">
        <v>157</v>
      </c>
      <c r="C696" t="s">
        <v>1318</v>
      </c>
      <c r="D696">
        <v>18</v>
      </c>
      <c r="E696" t="s">
        <v>1319</v>
      </c>
      <c r="F696" s="20" t="s">
        <v>38</v>
      </c>
      <c r="H696" t="s">
        <v>1337</v>
      </c>
      <c r="I696" s="2">
        <v>7280450</v>
      </c>
      <c r="J696" s="2">
        <v>0</v>
      </c>
      <c r="L696">
        <v>0</v>
      </c>
      <c r="M696">
        <v>0</v>
      </c>
      <c r="N696">
        <v>0</v>
      </c>
      <c r="O696" t="s">
        <v>796</v>
      </c>
      <c r="Q696">
        <v>0</v>
      </c>
      <c r="R696">
        <v>0</v>
      </c>
      <c r="S696">
        <v>0</v>
      </c>
      <c r="T696" t="s">
        <v>154</v>
      </c>
      <c r="U696" s="3">
        <v>46295</v>
      </c>
      <c r="V696" s="21">
        <v>46295</v>
      </c>
      <c r="AB696" t="s">
        <v>48</v>
      </c>
      <c r="AC696" s="3"/>
      <c r="AE696" s="2"/>
      <c r="AG696" s="34" t="str">
        <f>IFERROR(VLOOKUP(AB696, 할인점점포등록!E:I, 5, 0), AB696)</f>
        <v>입금통보</v>
      </c>
    </row>
    <row r="697" spans="2:33" x14ac:dyDescent="0.3">
      <c r="B697" t="s">
        <v>157</v>
      </c>
      <c r="C697" t="s">
        <v>1318</v>
      </c>
      <c r="D697">
        <v>19</v>
      </c>
      <c r="E697" t="s">
        <v>1319</v>
      </c>
      <c r="F697" s="20" t="s">
        <v>38</v>
      </c>
      <c r="H697" t="s">
        <v>1338</v>
      </c>
      <c r="I697" s="2">
        <v>3196800</v>
      </c>
      <c r="J697" s="2">
        <v>0</v>
      </c>
      <c r="L697">
        <v>0</v>
      </c>
      <c r="M697">
        <v>0</v>
      </c>
      <c r="N697">
        <v>0</v>
      </c>
      <c r="O697" t="s">
        <v>796</v>
      </c>
      <c r="Q697">
        <v>0</v>
      </c>
      <c r="R697">
        <v>0</v>
      </c>
      <c r="S697">
        <v>0</v>
      </c>
      <c r="T697" t="s">
        <v>154</v>
      </c>
      <c r="U697" s="3">
        <v>46295</v>
      </c>
      <c r="V697" s="21">
        <v>46295</v>
      </c>
      <c r="AB697" t="s">
        <v>48</v>
      </c>
      <c r="AC697" s="2"/>
      <c r="AE697" s="2"/>
      <c r="AG697" s="34" t="str">
        <f>IFERROR(VLOOKUP(AB697, 할인점점포등록!E:I, 5, 0), AB697)</f>
        <v>입금통보</v>
      </c>
    </row>
    <row r="698" spans="2:33" x14ac:dyDescent="0.3">
      <c r="B698" t="s">
        <v>157</v>
      </c>
      <c r="C698" t="s">
        <v>1318</v>
      </c>
      <c r="D698">
        <v>20</v>
      </c>
      <c r="E698" t="s">
        <v>1319</v>
      </c>
      <c r="F698" s="20" t="s">
        <v>38</v>
      </c>
      <c r="H698" t="s">
        <v>1339</v>
      </c>
      <c r="I698" s="2">
        <v>3787776</v>
      </c>
      <c r="J698" s="2">
        <v>0</v>
      </c>
      <c r="L698">
        <v>0</v>
      </c>
      <c r="M698">
        <v>0</v>
      </c>
      <c r="N698">
        <v>0</v>
      </c>
      <c r="O698" t="s">
        <v>796</v>
      </c>
      <c r="Q698">
        <v>0</v>
      </c>
      <c r="R698">
        <v>0</v>
      </c>
      <c r="S698">
        <v>0</v>
      </c>
      <c r="T698" t="s">
        <v>154</v>
      </c>
      <c r="U698" s="3">
        <v>46295</v>
      </c>
      <c r="V698" s="21">
        <v>46295</v>
      </c>
      <c r="AB698" t="s">
        <v>48</v>
      </c>
      <c r="AC698" s="3"/>
      <c r="AE698" s="2"/>
      <c r="AG698" s="34" t="str">
        <f>IFERROR(VLOOKUP(AB698, 할인점점포등록!E:I, 5, 0), AB698)</f>
        <v>입금통보</v>
      </c>
    </row>
    <row r="699" spans="2:33" x14ac:dyDescent="0.3">
      <c r="B699" t="s">
        <v>157</v>
      </c>
      <c r="C699" t="s">
        <v>1318</v>
      </c>
      <c r="D699">
        <v>21</v>
      </c>
      <c r="E699" t="s">
        <v>1319</v>
      </c>
      <c r="F699" s="20" t="s">
        <v>38</v>
      </c>
      <c r="H699" t="s">
        <v>1340</v>
      </c>
      <c r="I699" s="2">
        <v>3921291</v>
      </c>
      <c r="J699" s="2">
        <v>0</v>
      </c>
      <c r="L699">
        <v>0</v>
      </c>
      <c r="M699">
        <v>0</v>
      </c>
      <c r="N699">
        <v>0</v>
      </c>
      <c r="O699" t="s">
        <v>796</v>
      </c>
      <c r="Q699">
        <v>0</v>
      </c>
      <c r="R699">
        <v>0</v>
      </c>
      <c r="S699">
        <v>0</v>
      </c>
      <c r="T699" t="s">
        <v>154</v>
      </c>
      <c r="U699" s="3">
        <v>46295</v>
      </c>
      <c r="V699" s="21">
        <v>46295</v>
      </c>
      <c r="AB699" t="s">
        <v>48</v>
      </c>
      <c r="AC699" s="2"/>
      <c r="AE699" s="2"/>
      <c r="AG699" s="34" t="str">
        <f>IFERROR(VLOOKUP(AB699, 할인점점포등록!E:I, 5, 0), AB699)</f>
        <v>입금통보</v>
      </c>
    </row>
    <row r="700" spans="2:33" x14ac:dyDescent="0.3">
      <c r="B700" t="s">
        <v>157</v>
      </c>
      <c r="C700" t="s">
        <v>1318</v>
      </c>
      <c r="D700">
        <v>22</v>
      </c>
      <c r="E700" t="s">
        <v>1319</v>
      </c>
      <c r="F700" s="20" t="s">
        <v>38</v>
      </c>
      <c r="H700" t="s">
        <v>1341</v>
      </c>
      <c r="I700" s="2">
        <v>20000000</v>
      </c>
      <c r="J700" s="2">
        <v>0</v>
      </c>
      <c r="L700">
        <v>0</v>
      </c>
      <c r="M700">
        <v>0</v>
      </c>
      <c r="N700">
        <v>0</v>
      </c>
      <c r="O700" t="s">
        <v>796</v>
      </c>
      <c r="Q700">
        <v>0</v>
      </c>
      <c r="R700">
        <v>0</v>
      </c>
      <c r="S700">
        <v>0</v>
      </c>
      <c r="T700" t="s">
        <v>154</v>
      </c>
      <c r="U700" s="3">
        <v>46295</v>
      </c>
      <c r="V700" s="21">
        <v>46295</v>
      </c>
      <c r="AB700" t="s">
        <v>48</v>
      </c>
      <c r="AC700" s="2"/>
      <c r="AE700" s="2"/>
      <c r="AG700" s="34" t="str">
        <f>IFERROR(VLOOKUP(AB700, 할인점점포등록!E:I, 5, 0), AB700)</f>
        <v>입금통보</v>
      </c>
    </row>
    <row r="701" spans="2:33" x14ac:dyDescent="0.3">
      <c r="B701" t="s">
        <v>157</v>
      </c>
      <c r="C701" t="s">
        <v>1318</v>
      </c>
      <c r="D701">
        <v>23</v>
      </c>
      <c r="E701" t="s">
        <v>1319</v>
      </c>
      <c r="F701" s="20" t="s">
        <v>38</v>
      </c>
      <c r="H701" t="s">
        <v>1342</v>
      </c>
      <c r="I701" s="2">
        <v>2025000</v>
      </c>
      <c r="J701" s="2">
        <v>0</v>
      </c>
      <c r="L701">
        <v>0</v>
      </c>
      <c r="M701">
        <v>0</v>
      </c>
      <c r="N701">
        <v>0</v>
      </c>
      <c r="O701" t="s">
        <v>796</v>
      </c>
      <c r="Q701">
        <v>0</v>
      </c>
      <c r="R701">
        <v>0</v>
      </c>
      <c r="S701">
        <v>0</v>
      </c>
      <c r="T701" t="s">
        <v>154</v>
      </c>
      <c r="U701" s="3">
        <v>46295</v>
      </c>
      <c r="V701" s="21">
        <v>46295</v>
      </c>
      <c r="AB701" t="s">
        <v>48</v>
      </c>
      <c r="AC701" s="3"/>
      <c r="AE701" s="2"/>
      <c r="AG701" s="34" t="str">
        <f>IFERROR(VLOOKUP(AB701, 할인점점포등록!E:I, 5, 0), AB701)</f>
        <v>입금통보</v>
      </c>
    </row>
    <row r="702" spans="2:33" x14ac:dyDescent="0.3">
      <c r="B702" t="s">
        <v>157</v>
      </c>
      <c r="C702" t="s">
        <v>1318</v>
      </c>
      <c r="D702">
        <v>24</v>
      </c>
      <c r="E702" t="s">
        <v>1319</v>
      </c>
      <c r="F702" s="20" t="s">
        <v>38</v>
      </c>
      <c r="H702" t="s">
        <v>1343</v>
      </c>
      <c r="I702" s="2">
        <v>2268000</v>
      </c>
      <c r="J702" s="2">
        <v>0</v>
      </c>
      <c r="L702">
        <v>0</v>
      </c>
      <c r="M702">
        <v>0</v>
      </c>
      <c r="N702">
        <v>0</v>
      </c>
      <c r="O702" t="s">
        <v>796</v>
      </c>
      <c r="Q702">
        <v>0</v>
      </c>
      <c r="R702">
        <v>0</v>
      </c>
      <c r="S702">
        <v>0</v>
      </c>
      <c r="T702" t="s">
        <v>154</v>
      </c>
      <c r="U702" s="3">
        <v>46295</v>
      </c>
      <c r="V702" s="21">
        <v>46295</v>
      </c>
      <c r="AB702" t="s">
        <v>48</v>
      </c>
      <c r="AC702" s="3"/>
      <c r="AE702" s="2"/>
      <c r="AG702" s="34" t="str">
        <f>IFERROR(VLOOKUP(AB702, 할인점점포등록!E:I, 5, 0), AB702)</f>
        <v>입금통보</v>
      </c>
    </row>
    <row r="703" spans="2:33" x14ac:dyDescent="0.3">
      <c r="B703" t="s">
        <v>157</v>
      </c>
      <c r="C703" t="s">
        <v>1318</v>
      </c>
      <c r="D703">
        <v>25</v>
      </c>
      <c r="E703" t="s">
        <v>1319</v>
      </c>
      <c r="F703" s="20" t="s">
        <v>38</v>
      </c>
      <c r="H703" t="s">
        <v>1344</v>
      </c>
      <c r="I703" s="2">
        <v>22001283</v>
      </c>
      <c r="J703" s="2">
        <v>0</v>
      </c>
      <c r="L703">
        <v>0</v>
      </c>
      <c r="M703">
        <v>0</v>
      </c>
      <c r="N703">
        <v>0</v>
      </c>
      <c r="O703" t="s">
        <v>796</v>
      </c>
      <c r="Q703">
        <v>0</v>
      </c>
      <c r="R703">
        <v>0</v>
      </c>
      <c r="S703">
        <v>0</v>
      </c>
      <c r="T703" t="s">
        <v>154</v>
      </c>
      <c r="U703" s="3">
        <v>46295</v>
      </c>
      <c r="V703" s="21">
        <v>46295</v>
      </c>
      <c r="AB703" t="s">
        <v>48</v>
      </c>
      <c r="AC703" s="2"/>
      <c r="AE703" s="2"/>
      <c r="AG703" s="34" t="str">
        <f>IFERROR(VLOOKUP(AB703, 할인점점포등록!E:I, 5, 0), AB703)</f>
        <v>입금통보</v>
      </c>
    </row>
    <row r="704" spans="2:33" x14ac:dyDescent="0.3">
      <c r="B704" t="s">
        <v>157</v>
      </c>
      <c r="C704" t="s">
        <v>1318</v>
      </c>
      <c r="D704">
        <v>26</v>
      </c>
      <c r="E704" t="s">
        <v>1319</v>
      </c>
      <c r="F704" s="20" t="s">
        <v>38</v>
      </c>
      <c r="H704" t="s">
        <v>1345</v>
      </c>
      <c r="I704" s="2">
        <v>2754000</v>
      </c>
      <c r="J704" s="2">
        <v>0</v>
      </c>
      <c r="L704">
        <v>0</v>
      </c>
      <c r="M704">
        <v>0</v>
      </c>
      <c r="N704">
        <v>0</v>
      </c>
      <c r="O704" t="s">
        <v>796</v>
      </c>
      <c r="Q704">
        <v>0</v>
      </c>
      <c r="R704">
        <v>0</v>
      </c>
      <c r="S704">
        <v>0</v>
      </c>
      <c r="T704" t="s">
        <v>154</v>
      </c>
      <c r="U704" s="3">
        <v>46295</v>
      </c>
      <c r="V704" s="21">
        <v>46295</v>
      </c>
      <c r="AB704" t="s">
        <v>48</v>
      </c>
      <c r="AC704" s="2"/>
      <c r="AE704" s="2"/>
      <c r="AG704" s="34" t="str">
        <f>IFERROR(VLOOKUP(AB704, 할인점점포등록!E:I, 5, 0), AB704)</f>
        <v>입금통보</v>
      </c>
    </row>
    <row r="705" spans="2:33" x14ac:dyDescent="0.3">
      <c r="B705" t="s">
        <v>157</v>
      </c>
      <c r="C705" t="s">
        <v>1318</v>
      </c>
      <c r="D705">
        <v>27</v>
      </c>
      <c r="E705" t="s">
        <v>1319</v>
      </c>
      <c r="F705" s="20" t="s">
        <v>38</v>
      </c>
      <c r="H705" t="s">
        <v>1346</v>
      </c>
      <c r="I705" s="2">
        <v>1540000</v>
      </c>
      <c r="J705" s="2">
        <v>0</v>
      </c>
      <c r="L705">
        <v>0</v>
      </c>
      <c r="M705">
        <v>0</v>
      </c>
      <c r="N705">
        <v>0</v>
      </c>
      <c r="O705" t="s">
        <v>796</v>
      </c>
      <c r="Q705">
        <v>0</v>
      </c>
      <c r="R705">
        <v>0</v>
      </c>
      <c r="S705">
        <v>0</v>
      </c>
      <c r="T705" t="s">
        <v>154</v>
      </c>
      <c r="U705" s="3">
        <v>46295</v>
      </c>
      <c r="V705" s="21">
        <v>46295</v>
      </c>
      <c r="AB705" t="s">
        <v>48</v>
      </c>
      <c r="AC705" s="3"/>
      <c r="AE705" s="2"/>
      <c r="AG705" s="34" t="str">
        <f>IFERROR(VLOOKUP(AB705, 할인점점포등록!E:I, 5, 0), AB705)</f>
        <v>입금통보</v>
      </c>
    </row>
    <row r="706" spans="2:33" x14ac:dyDescent="0.3">
      <c r="B706" t="s">
        <v>157</v>
      </c>
      <c r="C706" t="s">
        <v>1318</v>
      </c>
      <c r="D706">
        <v>28</v>
      </c>
      <c r="E706" t="s">
        <v>1319</v>
      </c>
      <c r="F706" s="20" t="s">
        <v>38</v>
      </c>
      <c r="H706" t="s">
        <v>1347</v>
      </c>
      <c r="I706" s="2">
        <v>42297912</v>
      </c>
      <c r="J706" s="2">
        <v>0</v>
      </c>
      <c r="L706">
        <v>0</v>
      </c>
      <c r="M706">
        <v>0</v>
      </c>
      <c r="N706">
        <v>0</v>
      </c>
      <c r="O706" t="s">
        <v>796</v>
      </c>
      <c r="Q706">
        <v>0</v>
      </c>
      <c r="R706">
        <v>0</v>
      </c>
      <c r="S706">
        <v>0</v>
      </c>
      <c r="T706" t="s">
        <v>154</v>
      </c>
      <c r="U706" s="3">
        <v>46295</v>
      </c>
      <c r="V706" s="21">
        <v>46295</v>
      </c>
      <c r="AB706" t="s">
        <v>48</v>
      </c>
      <c r="AC706" s="2"/>
      <c r="AE706" s="2"/>
      <c r="AG706" s="34" t="str">
        <f>IFERROR(VLOOKUP(AB706, 할인점점포등록!E:I, 5, 0), AB706)</f>
        <v>입금통보</v>
      </c>
    </row>
    <row r="707" spans="2:33" x14ac:dyDescent="0.3">
      <c r="B707" t="s">
        <v>157</v>
      </c>
      <c r="C707" t="s">
        <v>1318</v>
      </c>
      <c r="D707">
        <v>29</v>
      </c>
      <c r="E707" t="s">
        <v>1319</v>
      </c>
      <c r="F707" s="20" t="s">
        <v>38</v>
      </c>
      <c r="H707" t="s">
        <v>1348</v>
      </c>
      <c r="I707" s="2">
        <v>18773726</v>
      </c>
      <c r="J707" s="2">
        <v>0</v>
      </c>
      <c r="L707">
        <v>0</v>
      </c>
      <c r="M707">
        <v>0</v>
      </c>
      <c r="N707">
        <v>0</v>
      </c>
      <c r="O707" t="s">
        <v>796</v>
      </c>
      <c r="Q707">
        <v>0</v>
      </c>
      <c r="R707">
        <v>0</v>
      </c>
      <c r="S707">
        <v>0</v>
      </c>
      <c r="T707" t="s">
        <v>154</v>
      </c>
      <c r="U707" s="3">
        <v>46295</v>
      </c>
      <c r="V707" s="21">
        <v>46295</v>
      </c>
      <c r="AB707" t="s">
        <v>48</v>
      </c>
      <c r="AC707" s="2"/>
      <c r="AE707" s="2"/>
      <c r="AG707" s="34" t="str">
        <f>IFERROR(VLOOKUP(AB707, 할인점점포등록!E:I, 5, 0), AB707)</f>
        <v>입금통보</v>
      </c>
    </row>
    <row r="708" spans="2:33" x14ac:dyDescent="0.3">
      <c r="B708" t="s">
        <v>157</v>
      </c>
      <c r="C708" t="s">
        <v>1318</v>
      </c>
      <c r="D708">
        <v>30</v>
      </c>
      <c r="E708" t="s">
        <v>1319</v>
      </c>
      <c r="F708" s="20" t="s">
        <v>38</v>
      </c>
      <c r="H708" t="s">
        <v>1349</v>
      </c>
      <c r="I708" s="2">
        <v>10692000</v>
      </c>
      <c r="J708" s="2">
        <v>0</v>
      </c>
      <c r="L708">
        <v>0</v>
      </c>
      <c r="M708">
        <v>0</v>
      </c>
      <c r="N708">
        <v>0</v>
      </c>
      <c r="O708" t="s">
        <v>796</v>
      </c>
      <c r="Q708">
        <v>0</v>
      </c>
      <c r="R708">
        <v>0</v>
      </c>
      <c r="S708">
        <v>0</v>
      </c>
      <c r="T708" t="s">
        <v>154</v>
      </c>
      <c r="U708" s="3">
        <v>46295</v>
      </c>
      <c r="V708" s="21">
        <v>46295</v>
      </c>
      <c r="AB708" t="s">
        <v>48</v>
      </c>
      <c r="AC708" s="3"/>
      <c r="AE708" s="2"/>
      <c r="AG708" s="34" t="str">
        <f>IFERROR(VLOOKUP(AB708, 할인점점포등록!E:I, 5, 0), AB708)</f>
        <v>입금통보</v>
      </c>
    </row>
    <row r="709" spans="2:33" x14ac:dyDescent="0.3">
      <c r="B709" t="s">
        <v>157</v>
      </c>
      <c r="C709" t="s">
        <v>1318</v>
      </c>
      <c r="D709">
        <v>31</v>
      </c>
      <c r="E709" t="s">
        <v>1319</v>
      </c>
      <c r="F709" s="20" t="s">
        <v>38</v>
      </c>
      <c r="H709" t="s">
        <v>1350</v>
      </c>
      <c r="I709" s="2">
        <v>2268000</v>
      </c>
      <c r="J709" s="2">
        <v>0</v>
      </c>
      <c r="L709">
        <v>0</v>
      </c>
      <c r="M709">
        <v>0</v>
      </c>
      <c r="N709">
        <v>0</v>
      </c>
      <c r="O709" t="s">
        <v>796</v>
      </c>
      <c r="Q709">
        <v>0</v>
      </c>
      <c r="R709">
        <v>0</v>
      </c>
      <c r="S709">
        <v>0</v>
      </c>
      <c r="T709" t="s">
        <v>154</v>
      </c>
      <c r="U709" s="3">
        <v>46295</v>
      </c>
      <c r="V709" s="21">
        <v>46295</v>
      </c>
      <c r="AB709" t="s">
        <v>48</v>
      </c>
      <c r="AC709" s="3"/>
      <c r="AE709" s="2"/>
      <c r="AG709" s="34" t="str">
        <f>IFERROR(VLOOKUP(AB709, 할인점점포등록!E:I, 5, 0), AB709)</f>
        <v>입금통보</v>
      </c>
    </row>
    <row r="710" spans="2:33" x14ac:dyDescent="0.3">
      <c r="B710" t="s">
        <v>157</v>
      </c>
      <c r="C710" t="s">
        <v>1318</v>
      </c>
      <c r="D710">
        <v>32</v>
      </c>
      <c r="E710" t="s">
        <v>1319</v>
      </c>
      <c r="F710" s="20" t="s">
        <v>38</v>
      </c>
      <c r="H710" t="s">
        <v>1351</v>
      </c>
      <c r="I710" s="2">
        <v>1134000</v>
      </c>
      <c r="J710" s="2">
        <v>0</v>
      </c>
      <c r="L710">
        <v>0</v>
      </c>
      <c r="M710">
        <v>0</v>
      </c>
      <c r="N710">
        <v>0</v>
      </c>
      <c r="O710" t="s">
        <v>796</v>
      </c>
      <c r="Q710">
        <v>0</v>
      </c>
      <c r="R710">
        <v>0</v>
      </c>
      <c r="S710">
        <v>0</v>
      </c>
      <c r="T710" t="s">
        <v>154</v>
      </c>
      <c r="U710" s="3">
        <v>46295</v>
      </c>
      <c r="V710" s="21">
        <v>46295</v>
      </c>
      <c r="AB710" t="s">
        <v>48</v>
      </c>
      <c r="AC710" s="2"/>
      <c r="AE710" s="2"/>
      <c r="AG710" s="34" t="str">
        <f>IFERROR(VLOOKUP(AB710, 할인점점포등록!E:I, 5, 0), AB710)</f>
        <v>입금통보</v>
      </c>
    </row>
    <row r="711" spans="2:33" x14ac:dyDescent="0.3">
      <c r="B711" t="s">
        <v>157</v>
      </c>
      <c r="C711" t="s">
        <v>1318</v>
      </c>
      <c r="D711">
        <v>33</v>
      </c>
      <c r="E711" t="s">
        <v>1319</v>
      </c>
      <c r="F711" s="20" t="s">
        <v>38</v>
      </c>
      <c r="H711" t="s">
        <v>1352</v>
      </c>
      <c r="I711" s="2">
        <v>2723868</v>
      </c>
      <c r="J711" s="2">
        <v>0</v>
      </c>
      <c r="L711">
        <v>0</v>
      </c>
      <c r="M711">
        <v>0</v>
      </c>
      <c r="N711">
        <v>0</v>
      </c>
      <c r="O711" t="s">
        <v>796</v>
      </c>
      <c r="Q711">
        <v>0</v>
      </c>
      <c r="R711">
        <v>0</v>
      </c>
      <c r="S711">
        <v>0</v>
      </c>
      <c r="T711" t="s">
        <v>154</v>
      </c>
      <c r="U711" s="3">
        <v>46295</v>
      </c>
      <c r="V711" s="21">
        <v>46295</v>
      </c>
      <c r="AB711" t="s">
        <v>48</v>
      </c>
      <c r="AC711" s="2"/>
      <c r="AG711" s="34" t="str">
        <f>IFERROR(VLOOKUP(AB711, 할인점점포등록!E:I, 5, 0), AB711)</f>
        <v>입금통보</v>
      </c>
    </row>
    <row r="712" spans="2:33" x14ac:dyDescent="0.3">
      <c r="B712" t="s">
        <v>157</v>
      </c>
      <c r="C712" t="s">
        <v>1318</v>
      </c>
      <c r="D712">
        <v>34</v>
      </c>
      <c r="E712" t="s">
        <v>1319</v>
      </c>
      <c r="F712" s="20" t="s">
        <v>38</v>
      </c>
      <c r="H712" t="s">
        <v>1353</v>
      </c>
      <c r="I712" s="2">
        <v>3945150</v>
      </c>
      <c r="J712" s="2">
        <v>0</v>
      </c>
      <c r="L712">
        <v>0</v>
      </c>
      <c r="M712">
        <v>0</v>
      </c>
      <c r="N712">
        <v>0</v>
      </c>
      <c r="O712" t="s">
        <v>796</v>
      </c>
      <c r="Q712">
        <v>0</v>
      </c>
      <c r="R712">
        <v>0</v>
      </c>
      <c r="S712">
        <v>0</v>
      </c>
      <c r="T712" t="s">
        <v>154</v>
      </c>
      <c r="U712" s="3">
        <v>46295</v>
      </c>
      <c r="V712" s="21">
        <v>46295</v>
      </c>
      <c r="AB712" t="s">
        <v>48</v>
      </c>
      <c r="AC712" s="2"/>
      <c r="AE712" s="2"/>
      <c r="AG712" s="34" t="str">
        <f>IFERROR(VLOOKUP(AB712, 할인점점포등록!E:I, 5, 0), AB712)</f>
        <v>입금통보</v>
      </c>
    </row>
    <row r="713" spans="2:33" x14ac:dyDescent="0.3">
      <c r="B713" t="s">
        <v>157</v>
      </c>
      <c r="C713" t="s">
        <v>1318</v>
      </c>
      <c r="D713">
        <v>35</v>
      </c>
      <c r="E713" t="s">
        <v>1319</v>
      </c>
      <c r="F713" s="20" t="s">
        <v>38</v>
      </c>
      <c r="H713" t="s">
        <v>1354</v>
      </c>
      <c r="I713" s="2">
        <v>36411375</v>
      </c>
      <c r="J713" s="2">
        <v>0</v>
      </c>
      <c r="L713">
        <v>0</v>
      </c>
      <c r="M713">
        <v>0</v>
      </c>
      <c r="N713">
        <v>0</v>
      </c>
      <c r="O713" t="s">
        <v>796</v>
      </c>
      <c r="Q713">
        <v>0</v>
      </c>
      <c r="R713">
        <v>0</v>
      </c>
      <c r="S713">
        <v>0</v>
      </c>
      <c r="T713" t="s">
        <v>154</v>
      </c>
      <c r="U713" s="3">
        <v>46295</v>
      </c>
      <c r="V713" s="21">
        <v>46295</v>
      </c>
      <c r="AB713" t="s">
        <v>48</v>
      </c>
      <c r="AC713" s="2"/>
      <c r="AG713" s="34" t="str">
        <f>IFERROR(VLOOKUP(AB713, 할인점점포등록!E:I, 5, 0), AB713)</f>
        <v>입금통보</v>
      </c>
    </row>
    <row r="714" spans="2:33" x14ac:dyDescent="0.3">
      <c r="B714" t="s">
        <v>157</v>
      </c>
      <c r="C714" t="s">
        <v>1318</v>
      </c>
      <c r="D714">
        <v>36</v>
      </c>
      <c r="E714" t="s">
        <v>1319</v>
      </c>
      <c r="F714" s="20" t="s">
        <v>38</v>
      </c>
      <c r="H714" t="s">
        <v>1355</v>
      </c>
      <c r="I714" s="2">
        <v>11692597</v>
      </c>
      <c r="J714" s="2">
        <v>0</v>
      </c>
      <c r="L714">
        <v>0</v>
      </c>
      <c r="M714">
        <v>0</v>
      </c>
      <c r="N714">
        <v>0</v>
      </c>
      <c r="O714" t="s">
        <v>796</v>
      </c>
      <c r="Q714">
        <v>0</v>
      </c>
      <c r="R714">
        <v>0</v>
      </c>
      <c r="S714">
        <v>0</v>
      </c>
      <c r="T714" t="s">
        <v>154</v>
      </c>
      <c r="U714" s="3">
        <v>46295</v>
      </c>
      <c r="V714" s="21">
        <v>46295</v>
      </c>
      <c r="AB714" t="s">
        <v>48</v>
      </c>
      <c r="AG714" s="34" t="str">
        <f>IFERROR(VLOOKUP(AB714, 할인점점포등록!E:I, 5, 0), AB714)</f>
        <v>입금통보</v>
      </c>
    </row>
    <row r="715" spans="2:33" x14ac:dyDescent="0.3">
      <c r="B715" t="s">
        <v>157</v>
      </c>
      <c r="C715" t="s">
        <v>1318</v>
      </c>
      <c r="D715">
        <v>37</v>
      </c>
      <c r="E715" t="s">
        <v>1319</v>
      </c>
      <c r="F715" s="20" t="s">
        <v>38</v>
      </c>
      <c r="H715" t="s">
        <v>1356</v>
      </c>
      <c r="I715" s="2">
        <v>20598795</v>
      </c>
      <c r="J715" s="2">
        <v>0</v>
      </c>
      <c r="L715">
        <v>0</v>
      </c>
      <c r="M715">
        <v>0</v>
      </c>
      <c r="N715">
        <v>0</v>
      </c>
      <c r="O715" t="s">
        <v>796</v>
      </c>
      <c r="Q715">
        <v>0</v>
      </c>
      <c r="R715">
        <v>0</v>
      </c>
      <c r="S715">
        <v>0</v>
      </c>
      <c r="T715" t="s">
        <v>154</v>
      </c>
      <c r="U715" s="3">
        <v>46295</v>
      </c>
      <c r="V715" s="21">
        <v>46295</v>
      </c>
      <c r="AB715" t="s">
        <v>48</v>
      </c>
      <c r="AC715" s="2"/>
      <c r="AE715" s="2"/>
      <c r="AG715" s="34" t="str">
        <f>IFERROR(VLOOKUP(AB715, 할인점점포등록!E:I, 5, 0), AB715)</f>
        <v>입금통보</v>
      </c>
    </row>
    <row r="716" spans="2:33" x14ac:dyDescent="0.3">
      <c r="B716" t="s">
        <v>157</v>
      </c>
      <c r="C716" t="s">
        <v>1318</v>
      </c>
      <c r="D716">
        <v>38</v>
      </c>
      <c r="E716" t="s">
        <v>1319</v>
      </c>
      <c r="F716" s="20" t="s">
        <v>38</v>
      </c>
      <c r="H716" t="s">
        <v>1357</v>
      </c>
      <c r="I716" s="2">
        <v>5033700</v>
      </c>
      <c r="J716" s="2">
        <v>0</v>
      </c>
      <c r="L716">
        <v>0</v>
      </c>
      <c r="M716">
        <v>0</v>
      </c>
      <c r="N716">
        <v>0</v>
      </c>
      <c r="O716" t="s">
        <v>796</v>
      </c>
      <c r="Q716">
        <v>0</v>
      </c>
      <c r="R716">
        <v>0</v>
      </c>
      <c r="S716">
        <v>0</v>
      </c>
      <c r="T716" t="s">
        <v>154</v>
      </c>
      <c r="U716" s="3">
        <v>46295</v>
      </c>
      <c r="V716" s="21">
        <v>46295</v>
      </c>
      <c r="AB716" t="s">
        <v>48</v>
      </c>
      <c r="AC716" s="3"/>
      <c r="AE716" s="2"/>
      <c r="AG716" s="34" t="str">
        <f>IFERROR(VLOOKUP(AB716, 할인점점포등록!E:I, 5, 0), AB716)</f>
        <v>입금통보</v>
      </c>
    </row>
    <row r="717" spans="2:33" x14ac:dyDescent="0.3">
      <c r="B717" t="s">
        <v>157</v>
      </c>
      <c r="C717" t="s">
        <v>1318</v>
      </c>
      <c r="D717">
        <v>39</v>
      </c>
      <c r="E717" t="s">
        <v>1319</v>
      </c>
      <c r="F717" s="20" t="s">
        <v>38</v>
      </c>
      <c r="H717" t="s">
        <v>1358</v>
      </c>
      <c r="I717" s="2">
        <v>226800</v>
      </c>
      <c r="J717" s="2">
        <v>0</v>
      </c>
      <c r="L717">
        <v>0</v>
      </c>
      <c r="M717">
        <v>0</v>
      </c>
      <c r="N717">
        <v>0</v>
      </c>
      <c r="O717" t="s">
        <v>796</v>
      </c>
      <c r="Q717">
        <v>0</v>
      </c>
      <c r="R717">
        <v>0</v>
      </c>
      <c r="S717">
        <v>0</v>
      </c>
      <c r="T717" t="s">
        <v>154</v>
      </c>
      <c r="U717" s="3">
        <v>46295</v>
      </c>
      <c r="V717" s="21">
        <v>46295</v>
      </c>
      <c r="AB717" t="s">
        <v>48</v>
      </c>
      <c r="AC717" s="2"/>
      <c r="AG717" s="34" t="str">
        <f>IFERROR(VLOOKUP(AB717, 할인점점포등록!E:I, 5, 0), AB717)</f>
        <v>입금통보</v>
      </c>
    </row>
    <row r="718" spans="2:33" x14ac:dyDescent="0.3">
      <c r="B718" t="s">
        <v>157</v>
      </c>
      <c r="C718" t="s">
        <v>1318</v>
      </c>
      <c r="D718">
        <v>40</v>
      </c>
      <c r="E718" t="s">
        <v>1319</v>
      </c>
      <c r="F718" s="20" t="s">
        <v>38</v>
      </c>
      <c r="H718" t="s">
        <v>1359</v>
      </c>
      <c r="I718" s="2">
        <v>387990</v>
      </c>
      <c r="J718" s="2">
        <v>0</v>
      </c>
      <c r="L718">
        <v>0</v>
      </c>
      <c r="M718">
        <v>0</v>
      </c>
      <c r="N718">
        <v>0</v>
      </c>
      <c r="O718" t="s">
        <v>796</v>
      </c>
      <c r="Q718">
        <v>0</v>
      </c>
      <c r="R718">
        <v>0</v>
      </c>
      <c r="S718">
        <v>0</v>
      </c>
      <c r="T718" t="s">
        <v>154</v>
      </c>
      <c r="U718" s="3">
        <v>46295</v>
      </c>
      <c r="V718" s="21">
        <v>46295</v>
      </c>
      <c r="AB718" t="s">
        <v>48</v>
      </c>
      <c r="AC718" s="2"/>
      <c r="AE718" s="2"/>
      <c r="AG718" s="34" t="str">
        <f>IFERROR(VLOOKUP(AB718, 할인점점포등록!E:I, 5, 0), AB718)</f>
        <v>입금통보</v>
      </c>
    </row>
    <row r="719" spans="2:33" x14ac:dyDescent="0.3">
      <c r="B719" t="s">
        <v>157</v>
      </c>
      <c r="C719" t="s">
        <v>1318</v>
      </c>
      <c r="D719">
        <v>41</v>
      </c>
      <c r="E719" t="s">
        <v>1319</v>
      </c>
      <c r="F719" s="20" t="s">
        <v>38</v>
      </c>
      <c r="H719" t="s">
        <v>1360</v>
      </c>
      <c r="I719" s="2">
        <v>4565925</v>
      </c>
      <c r="J719" s="2">
        <v>0</v>
      </c>
      <c r="L719">
        <v>0</v>
      </c>
      <c r="M719">
        <v>0</v>
      </c>
      <c r="N719">
        <v>0</v>
      </c>
      <c r="O719" t="s">
        <v>796</v>
      </c>
      <c r="Q719">
        <v>0</v>
      </c>
      <c r="R719">
        <v>0</v>
      </c>
      <c r="S719">
        <v>0</v>
      </c>
      <c r="T719" t="s">
        <v>154</v>
      </c>
      <c r="U719" s="3">
        <v>46295</v>
      </c>
      <c r="V719" s="21">
        <v>46295</v>
      </c>
      <c r="AB719" t="s">
        <v>48</v>
      </c>
      <c r="AC719" s="2"/>
      <c r="AG719" s="34" t="str">
        <f>IFERROR(VLOOKUP(AB719, 할인점점포등록!E:I, 5, 0), AB719)</f>
        <v>입금통보</v>
      </c>
    </row>
    <row r="720" spans="2:33" x14ac:dyDescent="0.3">
      <c r="B720" t="s">
        <v>157</v>
      </c>
      <c r="C720" t="s">
        <v>1318</v>
      </c>
      <c r="D720">
        <v>42</v>
      </c>
      <c r="E720" t="s">
        <v>1319</v>
      </c>
      <c r="F720" s="20" t="s">
        <v>38</v>
      </c>
      <c r="H720" t="s">
        <v>1361</v>
      </c>
      <c r="I720" s="2">
        <v>47276028</v>
      </c>
      <c r="J720" s="2">
        <v>0</v>
      </c>
      <c r="L720">
        <v>0</v>
      </c>
      <c r="M720">
        <v>0</v>
      </c>
      <c r="N720">
        <v>0</v>
      </c>
      <c r="O720" t="s">
        <v>796</v>
      </c>
      <c r="Q720">
        <v>0</v>
      </c>
      <c r="R720">
        <v>0</v>
      </c>
      <c r="S720">
        <v>0</v>
      </c>
      <c r="T720" t="s">
        <v>154</v>
      </c>
      <c r="U720" s="3">
        <v>46295</v>
      </c>
      <c r="V720" s="21">
        <v>46295</v>
      </c>
      <c r="AB720" t="s">
        <v>48</v>
      </c>
      <c r="AC720" s="2"/>
      <c r="AG720" s="34" t="str">
        <f>IFERROR(VLOOKUP(AB720, 할인점점포등록!E:I, 5, 0), AB720)</f>
        <v>입금통보</v>
      </c>
    </row>
    <row r="721" spans="2:33" x14ac:dyDescent="0.3">
      <c r="B721" t="s">
        <v>157</v>
      </c>
      <c r="C721" t="s">
        <v>1318</v>
      </c>
      <c r="D721">
        <v>43</v>
      </c>
      <c r="E721" t="s">
        <v>1319</v>
      </c>
      <c r="F721" s="20" t="s">
        <v>38</v>
      </c>
      <c r="H721" t="s">
        <v>1362</v>
      </c>
      <c r="I721" s="2">
        <v>5620745</v>
      </c>
      <c r="J721" s="2">
        <v>0</v>
      </c>
      <c r="L721">
        <v>0</v>
      </c>
      <c r="M721">
        <v>0</v>
      </c>
      <c r="N721">
        <v>0</v>
      </c>
      <c r="O721" t="s">
        <v>796</v>
      </c>
      <c r="Q721">
        <v>0</v>
      </c>
      <c r="R721">
        <v>0</v>
      </c>
      <c r="S721">
        <v>0</v>
      </c>
      <c r="T721" t="s">
        <v>154</v>
      </c>
      <c r="U721" s="3">
        <v>46295</v>
      </c>
      <c r="V721" s="21">
        <v>46295</v>
      </c>
      <c r="AB721" t="s">
        <v>48</v>
      </c>
      <c r="AC721" s="2"/>
      <c r="AE721" s="2"/>
      <c r="AG721" s="34" t="str">
        <f>IFERROR(VLOOKUP(AB721, 할인점점포등록!E:I, 5, 0), AB721)</f>
        <v>입금통보</v>
      </c>
    </row>
    <row r="722" spans="2:33" x14ac:dyDescent="0.3">
      <c r="B722" t="s">
        <v>157</v>
      </c>
      <c r="C722" t="s">
        <v>1318</v>
      </c>
      <c r="D722">
        <v>44</v>
      </c>
      <c r="E722" t="s">
        <v>1319</v>
      </c>
      <c r="F722" s="20" t="s">
        <v>38</v>
      </c>
      <c r="H722" t="s">
        <v>1363</v>
      </c>
      <c r="I722" s="2">
        <v>1134000</v>
      </c>
      <c r="J722" s="2">
        <v>0</v>
      </c>
      <c r="L722">
        <v>0</v>
      </c>
      <c r="M722">
        <v>0</v>
      </c>
      <c r="N722">
        <v>0</v>
      </c>
      <c r="O722" t="s">
        <v>796</v>
      </c>
      <c r="Q722">
        <v>0</v>
      </c>
      <c r="R722">
        <v>0</v>
      </c>
      <c r="S722">
        <v>0</v>
      </c>
      <c r="T722" t="s">
        <v>154</v>
      </c>
      <c r="U722" s="3">
        <v>46295</v>
      </c>
      <c r="V722" s="21">
        <v>46295</v>
      </c>
      <c r="AB722" t="s">
        <v>48</v>
      </c>
      <c r="AG722" s="34" t="str">
        <f>IFERROR(VLOOKUP(AB722, 할인점점포등록!E:I, 5, 0), AB722)</f>
        <v>입금통보</v>
      </c>
    </row>
    <row r="723" spans="2:33" x14ac:dyDescent="0.3">
      <c r="B723" t="s">
        <v>157</v>
      </c>
      <c r="C723" t="s">
        <v>1318</v>
      </c>
      <c r="D723">
        <v>45</v>
      </c>
      <c r="E723" t="s">
        <v>1319</v>
      </c>
      <c r="F723" s="20" t="s">
        <v>38</v>
      </c>
      <c r="H723" t="s">
        <v>1364</v>
      </c>
      <c r="I723" s="2">
        <v>10197033</v>
      </c>
      <c r="J723" s="2">
        <v>0</v>
      </c>
      <c r="L723">
        <v>0</v>
      </c>
      <c r="M723">
        <v>0</v>
      </c>
      <c r="N723">
        <v>0</v>
      </c>
      <c r="O723" t="s">
        <v>796</v>
      </c>
      <c r="Q723">
        <v>0</v>
      </c>
      <c r="R723">
        <v>0</v>
      </c>
      <c r="S723">
        <v>0</v>
      </c>
      <c r="T723" t="s">
        <v>154</v>
      </c>
      <c r="U723" s="3">
        <v>46295</v>
      </c>
      <c r="V723" s="21">
        <v>46295</v>
      </c>
      <c r="AB723" t="s">
        <v>48</v>
      </c>
      <c r="AC723" s="2"/>
      <c r="AG723" s="34" t="str">
        <f>IFERROR(VLOOKUP(AB723, 할인점점포등록!E:I, 5, 0), AB723)</f>
        <v>입금통보</v>
      </c>
    </row>
    <row r="724" spans="2:33" x14ac:dyDescent="0.3">
      <c r="B724" t="s">
        <v>157</v>
      </c>
      <c r="C724" t="s">
        <v>1318</v>
      </c>
      <c r="D724">
        <v>46</v>
      </c>
      <c r="E724" t="s">
        <v>1319</v>
      </c>
      <c r="F724" s="20" t="s">
        <v>38</v>
      </c>
      <c r="H724" t="s">
        <v>1365</v>
      </c>
      <c r="I724" s="2">
        <v>1777392</v>
      </c>
      <c r="J724" s="2">
        <v>0</v>
      </c>
      <c r="L724">
        <v>0</v>
      </c>
      <c r="M724">
        <v>0</v>
      </c>
      <c r="N724">
        <v>0</v>
      </c>
      <c r="O724" t="s">
        <v>796</v>
      </c>
      <c r="Q724">
        <v>0</v>
      </c>
      <c r="R724">
        <v>0</v>
      </c>
      <c r="S724">
        <v>0</v>
      </c>
      <c r="T724" t="s">
        <v>154</v>
      </c>
      <c r="U724" s="3">
        <v>46295</v>
      </c>
      <c r="V724" s="21">
        <v>46295</v>
      </c>
      <c r="AB724" t="s">
        <v>48</v>
      </c>
      <c r="AC724" s="2"/>
      <c r="AE724" s="2"/>
      <c r="AG724" s="34" t="str">
        <f>IFERROR(VLOOKUP(AB724, 할인점점포등록!E:I, 5, 0), AB724)</f>
        <v>입금통보</v>
      </c>
    </row>
    <row r="725" spans="2:33" x14ac:dyDescent="0.3">
      <c r="B725" t="s">
        <v>157</v>
      </c>
      <c r="C725" t="s">
        <v>1318</v>
      </c>
      <c r="D725">
        <v>47</v>
      </c>
      <c r="E725" t="s">
        <v>1319</v>
      </c>
      <c r="F725" s="20" t="s">
        <v>38</v>
      </c>
      <c r="H725" t="s">
        <v>1366</v>
      </c>
      <c r="I725" s="2">
        <v>5080820</v>
      </c>
      <c r="J725" s="2">
        <v>0</v>
      </c>
      <c r="L725">
        <v>0</v>
      </c>
      <c r="M725">
        <v>0</v>
      </c>
      <c r="N725">
        <v>0</v>
      </c>
      <c r="O725" t="s">
        <v>796</v>
      </c>
      <c r="Q725">
        <v>0</v>
      </c>
      <c r="R725">
        <v>0</v>
      </c>
      <c r="S725">
        <v>0</v>
      </c>
      <c r="T725" t="s">
        <v>154</v>
      </c>
      <c r="U725" s="3">
        <v>46295</v>
      </c>
      <c r="V725" s="21">
        <v>46295</v>
      </c>
      <c r="AB725" t="s">
        <v>48</v>
      </c>
      <c r="AC725" s="2"/>
      <c r="AG725" s="34" t="str">
        <f>IFERROR(VLOOKUP(AB725, 할인점점포등록!E:I, 5, 0), AB725)</f>
        <v>입금통보</v>
      </c>
    </row>
    <row r="726" spans="2:33" x14ac:dyDescent="0.3">
      <c r="B726" t="s">
        <v>157</v>
      </c>
      <c r="C726" t="s">
        <v>1318</v>
      </c>
      <c r="D726">
        <v>48</v>
      </c>
      <c r="E726" t="s">
        <v>1319</v>
      </c>
      <c r="F726" s="20" t="s">
        <v>14</v>
      </c>
      <c r="H726" t="s">
        <v>1367</v>
      </c>
      <c r="I726" s="2">
        <v>0</v>
      </c>
      <c r="J726" s="2">
        <v>1006890</v>
      </c>
      <c r="L726">
        <v>0</v>
      </c>
      <c r="M726">
        <v>0</v>
      </c>
      <c r="N726">
        <v>0</v>
      </c>
      <c r="O726" t="s">
        <v>796</v>
      </c>
      <c r="Q726">
        <v>0</v>
      </c>
      <c r="R726">
        <v>0</v>
      </c>
      <c r="S726">
        <v>0</v>
      </c>
      <c r="T726" t="s">
        <v>154</v>
      </c>
      <c r="U726" s="3">
        <v>46295</v>
      </c>
      <c r="V726" s="21">
        <v>46295</v>
      </c>
      <c r="W726" t="s">
        <v>212</v>
      </c>
      <c r="Y726">
        <v>3928800023</v>
      </c>
      <c r="AB726" t="s">
        <v>700</v>
      </c>
      <c r="AG726" s="34" t="str">
        <f>IFERROR(VLOOKUP(AB726, 할인점점포등록!E:I, 5, 0), AB726)</f>
        <v>무지개약품</v>
      </c>
    </row>
    <row r="727" spans="2:33" x14ac:dyDescent="0.3">
      <c r="B727" t="s">
        <v>157</v>
      </c>
      <c r="C727" t="s">
        <v>1318</v>
      </c>
      <c r="D727">
        <v>49</v>
      </c>
      <c r="E727" t="s">
        <v>1319</v>
      </c>
      <c r="F727" s="20" t="s">
        <v>14</v>
      </c>
      <c r="H727" t="s">
        <v>1368</v>
      </c>
      <c r="I727" s="2">
        <v>0</v>
      </c>
      <c r="J727" s="2">
        <v>14647599</v>
      </c>
      <c r="L727">
        <v>0</v>
      </c>
      <c r="M727">
        <v>0</v>
      </c>
      <c r="N727">
        <v>0</v>
      </c>
      <c r="O727" t="s">
        <v>796</v>
      </c>
      <c r="Q727">
        <v>0</v>
      </c>
      <c r="R727">
        <v>0</v>
      </c>
      <c r="S727">
        <v>0</v>
      </c>
      <c r="T727" t="s">
        <v>154</v>
      </c>
      <c r="U727" s="3">
        <v>46295</v>
      </c>
      <c r="V727" s="21">
        <v>46295</v>
      </c>
      <c r="W727" t="s">
        <v>212</v>
      </c>
      <c r="Y727">
        <v>4098108080</v>
      </c>
      <c r="AB727" t="s">
        <v>557</v>
      </c>
      <c r="AC727" s="2"/>
      <c r="AE727" s="2"/>
      <c r="AG727" s="34" t="str">
        <f>IFERROR(VLOOKUP(AB727, 할인점점포등록!E:I, 5, 0), AB727)</f>
        <v>유진약품</v>
      </c>
    </row>
    <row r="728" spans="2:33" x14ac:dyDescent="0.3">
      <c r="B728" t="s">
        <v>157</v>
      </c>
      <c r="C728" t="s">
        <v>1318</v>
      </c>
      <c r="D728">
        <v>50</v>
      </c>
      <c r="E728" t="s">
        <v>1319</v>
      </c>
      <c r="F728" s="20" t="s">
        <v>14</v>
      </c>
      <c r="H728" t="s">
        <v>1369</v>
      </c>
      <c r="I728" s="2">
        <v>0</v>
      </c>
      <c r="J728" s="2">
        <v>805950</v>
      </c>
      <c r="L728">
        <v>0</v>
      </c>
      <c r="M728">
        <v>0</v>
      </c>
      <c r="N728">
        <v>0</v>
      </c>
      <c r="O728" t="s">
        <v>796</v>
      </c>
      <c r="Q728">
        <v>0</v>
      </c>
      <c r="R728">
        <v>0</v>
      </c>
      <c r="S728">
        <v>0</v>
      </c>
      <c r="T728" t="s">
        <v>154</v>
      </c>
      <c r="U728" s="3">
        <v>46295</v>
      </c>
      <c r="V728" s="21">
        <v>46295</v>
      </c>
      <c r="W728" t="s">
        <v>212</v>
      </c>
      <c r="Y728">
        <v>2558101592</v>
      </c>
      <c r="AB728" t="s">
        <v>633</v>
      </c>
      <c r="AC728" s="2"/>
      <c r="AG728" s="34" t="str">
        <f>IFERROR(VLOOKUP(AB728, 할인점점포등록!E:I, 5, 0), AB728)</f>
        <v>미소팜</v>
      </c>
    </row>
    <row r="729" spans="2:33" x14ac:dyDescent="0.3">
      <c r="B729" t="s">
        <v>157</v>
      </c>
      <c r="C729" t="s">
        <v>1318</v>
      </c>
      <c r="D729">
        <v>51</v>
      </c>
      <c r="E729" t="s">
        <v>1319</v>
      </c>
      <c r="F729" s="20" t="s">
        <v>14</v>
      </c>
      <c r="H729" t="s">
        <v>1370</v>
      </c>
      <c r="I729" s="2">
        <v>0</v>
      </c>
      <c r="J729" s="2">
        <v>1308150</v>
      </c>
      <c r="L729">
        <v>0</v>
      </c>
      <c r="M729">
        <v>0</v>
      </c>
      <c r="N729">
        <v>0</v>
      </c>
      <c r="O729" t="s">
        <v>796</v>
      </c>
      <c r="Q729">
        <v>0</v>
      </c>
      <c r="R729">
        <v>0</v>
      </c>
      <c r="S729">
        <v>0</v>
      </c>
      <c r="T729" t="s">
        <v>154</v>
      </c>
      <c r="U729" s="3">
        <v>46295</v>
      </c>
      <c r="V729" s="21">
        <v>46295</v>
      </c>
      <c r="W729" t="s">
        <v>212</v>
      </c>
      <c r="Y729">
        <v>1928702986</v>
      </c>
      <c r="AB729" t="s">
        <v>684</v>
      </c>
      <c r="AG729" s="34" t="str">
        <f>IFERROR(VLOOKUP(AB729, 할인점점포등록!E:I, 5, 0), AB729)</f>
        <v>영동약품</v>
      </c>
    </row>
    <row r="730" spans="2:33" x14ac:dyDescent="0.3">
      <c r="B730" t="s">
        <v>157</v>
      </c>
      <c r="C730" t="s">
        <v>1318</v>
      </c>
      <c r="D730">
        <v>52</v>
      </c>
      <c r="E730" t="s">
        <v>1319</v>
      </c>
      <c r="F730" s="20" t="s">
        <v>14</v>
      </c>
      <c r="H730" t="s">
        <v>1371</v>
      </c>
      <c r="I730" s="2">
        <v>0</v>
      </c>
      <c r="J730" s="2">
        <v>1134000</v>
      </c>
      <c r="L730">
        <v>0</v>
      </c>
      <c r="M730">
        <v>0</v>
      </c>
      <c r="N730">
        <v>0</v>
      </c>
      <c r="O730" t="s">
        <v>796</v>
      </c>
      <c r="Q730">
        <v>0</v>
      </c>
      <c r="R730">
        <v>0</v>
      </c>
      <c r="S730">
        <v>0</v>
      </c>
      <c r="T730" t="s">
        <v>154</v>
      </c>
      <c r="U730" s="3">
        <v>46295</v>
      </c>
      <c r="V730" s="21">
        <v>46295</v>
      </c>
      <c r="W730" t="s">
        <v>212</v>
      </c>
      <c r="Y730">
        <v>4028609031</v>
      </c>
      <c r="AB730" t="s">
        <v>639</v>
      </c>
      <c r="AC730" s="2"/>
      <c r="AG730" s="34" t="str">
        <f>IFERROR(VLOOKUP(AB730, 할인점점포등록!E:I, 5, 0), AB730)</f>
        <v>신성약품(전주)</v>
      </c>
    </row>
    <row r="731" spans="2:33" x14ac:dyDescent="0.3">
      <c r="B731" t="s">
        <v>157</v>
      </c>
      <c r="C731" t="s">
        <v>1318</v>
      </c>
      <c r="D731">
        <v>53</v>
      </c>
      <c r="E731" t="s">
        <v>1319</v>
      </c>
      <c r="F731" s="20" t="s">
        <v>14</v>
      </c>
      <c r="H731" t="s">
        <v>1372</v>
      </c>
      <c r="I731" s="2">
        <v>0</v>
      </c>
      <c r="J731" s="2">
        <v>476280</v>
      </c>
      <c r="L731">
        <v>0</v>
      </c>
      <c r="M731">
        <v>0</v>
      </c>
      <c r="N731">
        <v>0</v>
      </c>
      <c r="O731" t="s">
        <v>796</v>
      </c>
      <c r="Q731">
        <v>0</v>
      </c>
      <c r="R731">
        <v>0</v>
      </c>
      <c r="S731">
        <v>0</v>
      </c>
      <c r="T731" t="s">
        <v>154</v>
      </c>
      <c r="U731" s="3">
        <v>46295</v>
      </c>
      <c r="V731" s="21">
        <v>46295</v>
      </c>
      <c r="W731" t="s">
        <v>212</v>
      </c>
      <c r="Y731">
        <v>6083292979</v>
      </c>
      <c r="AB731" t="s">
        <v>683</v>
      </c>
      <c r="AC731" s="2"/>
      <c r="AG731" s="34" t="str">
        <f>IFERROR(VLOOKUP(AB731, 할인점점포등록!E:I, 5, 0), AB731)</f>
        <v>베스트팜</v>
      </c>
    </row>
    <row r="732" spans="2:33" x14ac:dyDescent="0.3">
      <c r="B732" t="s">
        <v>157</v>
      </c>
      <c r="C732" t="s">
        <v>1318</v>
      </c>
      <c r="D732">
        <v>54</v>
      </c>
      <c r="E732" t="s">
        <v>1319</v>
      </c>
      <c r="F732" s="20" t="s">
        <v>14</v>
      </c>
      <c r="H732" t="s">
        <v>1373</v>
      </c>
      <c r="I732" s="2">
        <v>0</v>
      </c>
      <c r="J732" s="2">
        <v>7578200</v>
      </c>
      <c r="L732">
        <v>0</v>
      </c>
      <c r="M732">
        <v>0</v>
      </c>
      <c r="N732">
        <v>0</v>
      </c>
      <c r="O732" t="s">
        <v>796</v>
      </c>
      <c r="Q732">
        <v>0</v>
      </c>
      <c r="R732">
        <v>0</v>
      </c>
      <c r="S732">
        <v>0</v>
      </c>
      <c r="T732" t="s">
        <v>154</v>
      </c>
      <c r="U732" s="3">
        <v>46295</v>
      </c>
      <c r="V732" s="21">
        <v>46295</v>
      </c>
      <c r="W732" t="s">
        <v>212</v>
      </c>
      <c r="Y732">
        <v>3068108078</v>
      </c>
      <c r="AB732" t="s">
        <v>625</v>
      </c>
      <c r="AC732" s="2"/>
      <c r="AE732" s="2"/>
      <c r="AG732" s="34" t="str">
        <f>IFERROR(VLOOKUP(AB732, 할인점점포등록!E:I, 5, 0), AB732)</f>
        <v>동원약품중부</v>
      </c>
    </row>
    <row r="733" spans="2:33" x14ac:dyDescent="0.3">
      <c r="B733" t="s">
        <v>157</v>
      </c>
      <c r="C733" t="s">
        <v>1318</v>
      </c>
      <c r="D733">
        <v>55</v>
      </c>
      <c r="E733" t="s">
        <v>1319</v>
      </c>
      <c r="F733" s="20" t="s">
        <v>14</v>
      </c>
      <c r="H733" t="s">
        <v>1374</v>
      </c>
      <c r="I733" s="2">
        <v>0</v>
      </c>
      <c r="J733" s="2">
        <v>319050</v>
      </c>
      <c r="L733">
        <v>0</v>
      </c>
      <c r="M733">
        <v>0</v>
      </c>
      <c r="N733">
        <v>0</v>
      </c>
      <c r="O733" t="s">
        <v>796</v>
      </c>
      <c r="Q733">
        <v>0</v>
      </c>
      <c r="R733">
        <v>0</v>
      </c>
      <c r="S733">
        <v>0</v>
      </c>
      <c r="T733" t="s">
        <v>154</v>
      </c>
      <c r="U733" s="3">
        <v>46295</v>
      </c>
      <c r="V733" s="21">
        <v>46295</v>
      </c>
      <c r="W733" t="s">
        <v>212</v>
      </c>
      <c r="Y733">
        <v>7038101034</v>
      </c>
      <c r="AB733" t="s">
        <v>619</v>
      </c>
      <c r="AG733" s="34" t="str">
        <f>IFERROR(VLOOKUP(AB733, 할인점점포등록!E:I, 5, 0), AB733)</f>
        <v>정진팜</v>
      </c>
    </row>
    <row r="734" spans="2:33" x14ac:dyDescent="0.3">
      <c r="B734" t="s">
        <v>157</v>
      </c>
      <c r="C734" t="s">
        <v>1318</v>
      </c>
      <c r="D734">
        <v>56</v>
      </c>
      <c r="E734" t="s">
        <v>1319</v>
      </c>
      <c r="F734" s="20" t="s">
        <v>14</v>
      </c>
      <c r="H734" t="s">
        <v>1375</v>
      </c>
      <c r="I734" s="2">
        <v>0</v>
      </c>
      <c r="J734" s="2">
        <v>7397505</v>
      </c>
      <c r="L734">
        <v>0</v>
      </c>
      <c r="M734">
        <v>0</v>
      </c>
      <c r="N734">
        <v>0</v>
      </c>
      <c r="O734" t="s">
        <v>796</v>
      </c>
      <c r="Q734">
        <v>0</v>
      </c>
      <c r="R734">
        <v>0</v>
      </c>
      <c r="S734">
        <v>0</v>
      </c>
      <c r="T734" t="s">
        <v>154</v>
      </c>
      <c r="U734" s="3">
        <v>46295</v>
      </c>
      <c r="V734" s="21">
        <v>46295</v>
      </c>
      <c r="W734" t="s">
        <v>212</v>
      </c>
      <c r="Y734">
        <v>3148101566</v>
      </c>
      <c r="AB734" t="s">
        <v>501</v>
      </c>
      <c r="AC734" s="2"/>
      <c r="AG734" s="34" t="str">
        <f>IFERROR(VLOOKUP(AB734, 할인점점포등록!E:I, 5, 0), AB734)</f>
        <v>광주태전</v>
      </c>
    </row>
    <row r="735" spans="2:33" x14ac:dyDescent="0.3">
      <c r="B735" t="s">
        <v>157</v>
      </c>
      <c r="C735" t="s">
        <v>1318</v>
      </c>
      <c r="D735">
        <v>57</v>
      </c>
      <c r="E735" t="s">
        <v>1319</v>
      </c>
      <c r="F735" s="20" t="s">
        <v>14</v>
      </c>
      <c r="H735" t="s">
        <v>1376</v>
      </c>
      <c r="I735" s="2">
        <v>0</v>
      </c>
      <c r="J735" s="2">
        <v>1043280</v>
      </c>
      <c r="L735">
        <v>0</v>
      </c>
      <c r="M735">
        <v>0</v>
      </c>
      <c r="N735">
        <v>0</v>
      </c>
      <c r="O735" t="s">
        <v>796</v>
      </c>
      <c r="Q735">
        <v>0</v>
      </c>
      <c r="R735">
        <v>0</v>
      </c>
      <c r="S735">
        <v>0</v>
      </c>
      <c r="T735" t="s">
        <v>154</v>
      </c>
      <c r="U735" s="3">
        <v>46295</v>
      </c>
      <c r="V735" s="21">
        <v>46295</v>
      </c>
      <c r="W735" t="s">
        <v>212</v>
      </c>
      <c r="Y735">
        <v>3578800506</v>
      </c>
      <c r="AB735" t="s">
        <v>437</v>
      </c>
      <c r="AC735" s="2"/>
      <c r="AG735" s="34" t="str">
        <f>IFERROR(VLOOKUP(AB735, 할인점점포등록!E:I, 5, 0), AB735)</f>
        <v>에스티에스팜</v>
      </c>
    </row>
    <row r="736" spans="2:33" x14ac:dyDescent="0.3">
      <c r="B736" t="s">
        <v>157</v>
      </c>
      <c r="C736" t="s">
        <v>1318</v>
      </c>
      <c r="D736">
        <v>58</v>
      </c>
      <c r="E736" t="s">
        <v>1319</v>
      </c>
      <c r="F736" s="20" t="s">
        <v>14</v>
      </c>
      <c r="H736" t="s">
        <v>1377</v>
      </c>
      <c r="I736" s="2">
        <v>0</v>
      </c>
      <c r="J736" s="2">
        <v>2176200</v>
      </c>
      <c r="L736">
        <v>0</v>
      </c>
      <c r="M736">
        <v>0</v>
      </c>
      <c r="N736">
        <v>0</v>
      </c>
      <c r="O736" t="s">
        <v>796</v>
      </c>
      <c r="Q736">
        <v>0</v>
      </c>
      <c r="R736">
        <v>0</v>
      </c>
      <c r="S736">
        <v>0</v>
      </c>
      <c r="T736" t="s">
        <v>154</v>
      </c>
      <c r="U736" s="3">
        <v>46295</v>
      </c>
      <c r="V736" s="21">
        <v>46295</v>
      </c>
      <c r="W736" t="s">
        <v>212</v>
      </c>
      <c r="Y736">
        <v>8318802318</v>
      </c>
      <c r="AB736" t="s">
        <v>559</v>
      </c>
      <c r="AC736" s="2"/>
      <c r="AG736" s="34" t="str">
        <f>IFERROR(VLOOKUP(AB736, 할인점점포등록!E:I, 5, 0), AB736)</f>
        <v>라라팜</v>
      </c>
    </row>
    <row r="737" spans="2:33" x14ac:dyDescent="0.3">
      <c r="B737" t="s">
        <v>157</v>
      </c>
      <c r="C737" t="s">
        <v>1318</v>
      </c>
      <c r="D737">
        <v>59</v>
      </c>
      <c r="E737" t="s">
        <v>1319</v>
      </c>
      <c r="F737" s="20" t="s">
        <v>14</v>
      </c>
      <c r="H737" t="s">
        <v>1378</v>
      </c>
      <c r="I737" s="2">
        <v>0</v>
      </c>
      <c r="J737" s="2">
        <v>7334280</v>
      </c>
      <c r="L737">
        <v>0</v>
      </c>
      <c r="M737">
        <v>0</v>
      </c>
      <c r="N737">
        <v>0</v>
      </c>
      <c r="O737" t="s">
        <v>796</v>
      </c>
      <c r="Q737">
        <v>0</v>
      </c>
      <c r="R737">
        <v>0</v>
      </c>
      <c r="S737">
        <v>0</v>
      </c>
      <c r="T737" t="s">
        <v>154</v>
      </c>
      <c r="U737" s="3">
        <v>46295</v>
      </c>
      <c r="V737" s="21">
        <v>46295</v>
      </c>
      <c r="W737" t="s">
        <v>212</v>
      </c>
      <c r="Y737">
        <v>1078133214</v>
      </c>
      <c r="AB737" t="s">
        <v>447</v>
      </c>
      <c r="AG737" s="34" t="str">
        <f>IFERROR(VLOOKUP(AB737, 할인점점포등록!E:I, 5, 0), AB737)</f>
        <v>동원아이팜</v>
      </c>
    </row>
    <row r="738" spans="2:33" x14ac:dyDescent="0.3">
      <c r="B738" t="s">
        <v>157</v>
      </c>
      <c r="C738" t="s">
        <v>1318</v>
      </c>
      <c r="D738">
        <v>60</v>
      </c>
      <c r="E738" t="s">
        <v>1319</v>
      </c>
      <c r="F738" s="20" t="s">
        <v>14</v>
      </c>
      <c r="H738" t="s">
        <v>1379</v>
      </c>
      <c r="I738" s="2">
        <v>0</v>
      </c>
      <c r="J738" s="2">
        <v>25582920</v>
      </c>
      <c r="L738">
        <v>0</v>
      </c>
      <c r="M738">
        <v>0</v>
      </c>
      <c r="N738">
        <v>0</v>
      </c>
      <c r="O738" t="s">
        <v>796</v>
      </c>
      <c r="Q738">
        <v>0</v>
      </c>
      <c r="R738">
        <v>0</v>
      </c>
      <c r="S738">
        <v>0</v>
      </c>
      <c r="T738" t="s">
        <v>154</v>
      </c>
      <c r="U738" s="3">
        <v>46295</v>
      </c>
      <c r="V738" s="21">
        <v>46295</v>
      </c>
      <c r="W738" t="s">
        <v>486</v>
      </c>
      <c r="Y738">
        <v>8028803696</v>
      </c>
      <c r="AB738" t="s">
        <v>702</v>
      </c>
      <c r="AG738" s="34" t="str">
        <f>IFERROR(VLOOKUP(AB738, 할인점점포등록!E:I, 5, 0), AB738)</f>
        <v>아주약품</v>
      </c>
    </row>
    <row r="739" spans="2:33" x14ac:dyDescent="0.3">
      <c r="B739" t="s">
        <v>157</v>
      </c>
      <c r="C739" t="s">
        <v>1318</v>
      </c>
      <c r="D739">
        <v>61</v>
      </c>
      <c r="E739" t="s">
        <v>1319</v>
      </c>
      <c r="F739" s="20" t="s">
        <v>14</v>
      </c>
      <c r="H739" t="s">
        <v>1380</v>
      </c>
      <c r="I739" s="2">
        <v>0</v>
      </c>
      <c r="J739" s="2">
        <v>2192400</v>
      </c>
      <c r="L739">
        <v>0</v>
      </c>
      <c r="M739">
        <v>0</v>
      </c>
      <c r="N739">
        <v>0</v>
      </c>
      <c r="O739" t="s">
        <v>796</v>
      </c>
      <c r="Q739">
        <v>0</v>
      </c>
      <c r="R739">
        <v>0</v>
      </c>
      <c r="S739">
        <v>0</v>
      </c>
      <c r="T739" t="s">
        <v>154</v>
      </c>
      <c r="U739" s="3">
        <v>46295</v>
      </c>
      <c r="V739" s="21">
        <v>46295</v>
      </c>
      <c r="W739" t="s">
        <v>212</v>
      </c>
      <c r="Y739">
        <v>7301000736</v>
      </c>
      <c r="AB739" t="s">
        <v>492</v>
      </c>
      <c r="AC739" s="2"/>
      <c r="AE739" s="2"/>
      <c r="AG739" s="34" t="str">
        <f>IFERROR(VLOOKUP(AB739, 할인점점포등록!E:I, 5, 0), AB739)</f>
        <v>드림팜</v>
      </c>
    </row>
    <row r="740" spans="2:33" x14ac:dyDescent="0.3">
      <c r="B740" t="s">
        <v>157</v>
      </c>
      <c r="C740" t="s">
        <v>1318</v>
      </c>
      <c r="D740">
        <v>62</v>
      </c>
      <c r="E740" t="s">
        <v>1319</v>
      </c>
      <c r="F740" s="20" t="s">
        <v>14</v>
      </c>
      <c r="H740" t="s">
        <v>1381</v>
      </c>
      <c r="I740" s="2">
        <v>0</v>
      </c>
      <c r="J740" s="2">
        <v>2816856</v>
      </c>
      <c r="L740">
        <v>0</v>
      </c>
      <c r="M740">
        <v>0</v>
      </c>
      <c r="N740">
        <v>0</v>
      </c>
      <c r="O740" t="s">
        <v>796</v>
      </c>
      <c r="Q740">
        <v>0</v>
      </c>
      <c r="R740">
        <v>0</v>
      </c>
      <c r="S740">
        <v>0</v>
      </c>
      <c r="T740" t="s">
        <v>154</v>
      </c>
      <c r="U740" s="3">
        <v>46295</v>
      </c>
      <c r="V740" s="21">
        <v>46295</v>
      </c>
      <c r="W740" t="s">
        <v>212</v>
      </c>
      <c r="Y740">
        <v>1838602665</v>
      </c>
      <c r="AB740" t="s">
        <v>503</v>
      </c>
      <c r="AC740" s="2"/>
      <c r="AG740" s="34" t="str">
        <f>IFERROR(VLOOKUP(AB740, 할인점점포등록!E:I, 5, 0), AB740)</f>
        <v>세인약품(경기)</v>
      </c>
    </row>
    <row r="741" spans="2:33" x14ac:dyDescent="0.3">
      <c r="B741" t="s">
        <v>157</v>
      </c>
      <c r="C741" t="s">
        <v>1318</v>
      </c>
      <c r="D741">
        <v>63</v>
      </c>
      <c r="E741" t="s">
        <v>1319</v>
      </c>
      <c r="F741" s="20" t="s">
        <v>14</v>
      </c>
      <c r="H741" t="s">
        <v>1382</v>
      </c>
      <c r="I741" s="2">
        <v>0</v>
      </c>
      <c r="J741" s="2">
        <v>10013040</v>
      </c>
      <c r="L741">
        <v>0</v>
      </c>
      <c r="M741">
        <v>0</v>
      </c>
      <c r="N741">
        <v>0</v>
      </c>
      <c r="O741" t="s">
        <v>796</v>
      </c>
      <c r="Q741">
        <v>0</v>
      </c>
      <c r="R741">
        <v>0</v>
      </c>
      <c r="S741">
        <v>0</v>
      </c>
      <c r="T741" t="s">
        <v>154</v>
      </c>
      <c r="U741" s="3">
        <v>46295</v>
      </c>
      <c r="V741" s="21">
        <v>46295</v>
      </c>
      <c r="W741" t="s">
        <v>212</v>
      </c>
      <c r="Y741">
        <v>3138600900</v>
      </c>
      <c r="AB741" t="s">
        <v>555</v>
      </c>
      <c r="AG741" s="34" t="str">
        <f>IFERROR(VLOOKUP(AB741, 할인점점포등록!E:I, 5, 0), AB741)</f>
        <v>도원약품</v>
      </c>
    </row>
    <row r="742" spans="2:33" x14ac:dyDescent="0.3">
      <c r="B742" t="s">
        <v>157</v>
      </c>
      <c r="C742" t="s">
        <v>1318</v>
      </c>
      <c r="D742">
        <v>64</v>
      </c>
      <c r="E742" t="s">
        <v>1319</v>
      </c>
      <c r="F742" s="20" t="s">
        <v>14</v>
      </c>
      <c r="H742" t="s">
        <v>1383</v>
      </c>
      <c r="I742" s="2">
        <v>0</v>
      </c>
      <c r="J742" s="2">
        <v>9425924</v>
      </c>
      <c r="L742">
        <v>0</v>
      </c>
      <c r="M742">
        <v>0</v>
      </c>
      <c r="N742">
        <v>0</v>
      </c>
      <c r="O742" t="s">
        <v>796</v>
      </c>
      <c r="Q742">
        <v>0</v>
      </c>
      <c r="R742">
        <v>0</v>
      </c>
      <c r="S742">
        <v>0</v>
      </c>
      <c r="T742" t="s">
        <v>154</v>
      </c>
      <c r="U742" s="3">
        <v>46295</v>
      </c>
      <c r="V742" s="21">
        <v>46295</v>
      </c>
      <c r="W742" t="s">
        <v>212</v>
      </c>
      <c r="Y742">
        <v>2218103689</v>
      </c>
      <c r="AB742" t="s">
        <v>300</v>
      </c>
      <c r="AG742" s="34" t="str">
        <f>IFERROR(VLOOKUP(AB742, 할인점점포등록!E:I, 5, 0), AB742)</f>
        <v>강원지오영</v>
      </c>
    </row>
    <row r="743" spans="2:33" x14ac:dyDescent="0.3">
      <c r="B743" t="s">
        <v>157</v>
      </c>
      <c r="C743" t="s">
        <v>1318</v>
      </c>
      <c r="D743">
        <v>65</v>
      </c>
      <c r="E743" t="s">
        <v>1319</v>
      </c>
      <c r="F743" s="20" t="s">
        <v>14</v>
      </c>
      <c r="H743" t="s">
        <v>1384</v>
      </c>
      <c r="I743" s="2">
        <v>0</v>
      </c>
      <c r="J743" s="2">
        <v>7280450</v>
      </c>
      <c r="L743">
        <v>0</v>
      </c>
      <c r="M743">
        <v>0</v>
      </c>
      <c r="N743">
        <v>0</v>
      </c>
      <c r="O743" t="s">
        <v>796</v>
      </c>
      <c r="Q743">
        <v>0</v>
      </c>
      <c r="R743">
        <v>0</v>
      </c>
      <c r="S743">
        <v>0</v>
      </c>
      <c r="T743" t="s">
        <v>154</v>
      </c>
      <c r="U743" s="3">
        <v>46295</v>
      </c>
      <c r="V743" s="21">
        <v>46295</v>
      </c>
      <c r="W743" t="s">
        <v>212</v>
      </c>
      <c r="Y743">
        <v>3058500993</v>
      </c>
      <c r="AB743" t="s">
        <v>407</v>
      </c>
      <c r="AC743" s="2"/>
      <c r="AG743" s="34" t="str">
        <f>IFERROR(VLOOKUP(AB743, 할인점점포등록!E:I, 5, 0), AB743)</f>
        <v>백제약품대전지점</v>
      </c>
    </row>
    <row r="744" spans="2:33" x14ac:dyDescent="0.3">
      <c r="B744" t="s">
        <v>157</v>
      </c>
      <c r="C744" t="s">
        <v>1318</v>
      </c>
      <c r="D744">
        <v>66</v>
      </c>
      <c r="E744" t="s">
        <v>1319</v>
      </c>
      <c r="F744" s="20" t="s">
        <v>14</v>
      </c>
      <c r="H744" t="s">
        <v>1385</v>
      </c>
      <c r="I744" s="2">
        <v>0</v>
      </c>
      <c r="J744" s="2">
        <v>3196800</v>
      </c>
      <c r="L744">
        <v>0</v>
      </c>
      <c r="M744">
        <v>0</v>
      </c>
      <c r="N744">
        <v>0</v>
      </c>
      <c r="O744" t="s">
        <v>796</v>
      </c>
      <c r="Q744">
        <v>0</v>
      </c>
      <c r="R744">
        <v>0</v>
      </c>
      <c r="S744">
        <v>0</v>
      </c>
      <c r="T744" t="s">
        <v>154</v>
      </c>
      <c r="U744" s="3">
        <v>46295</v>
      </c>
      <c r="V744" s="21">
        <v>46295</v>
      </c>
      <c r="W744" t="s">
        <v>212</v>
      </c>
      <c r="Y744">
        <v>3030472565</v>
      </c>
      <c r="AB744" t="s">
        <v>610</v>
      </c>
      <c r="AC744" s="2"/>
      <c r="AG744" s="34" t="str">
        <f>IFERROR(VLOOKUP(AB744, 할인점점포등록!E:I, 5, 0), AB744)</f>
        <v>태인약품</v>
      </c>
    </row>
    <row r="745" spans="2:33" x14ac:dyDescent="0.3">
      <c r="B745" t="s">
        <v>157</v>
      </c>
      <c r="C745" t="s">
        <v>1318</v>
      </c>
      <c r="D745">
        <v>67</v>
      </c>
      <c r="E745" t="s">
        <v>1319</v>
      </c>
      <c r="F745" s="20" t="s">
        <v>14</v>
      </c>
      <c r="H745" t="s">
        <v>1386</v>
      </c>
      <c r="I745" s="2">
        <v>0</v>
      </c>
      <c r="J745" s="2">
        <v>3787776</v>
      </c>
      <c r="L745">
        <v>0</v>
      </c>
      <c r="M745">
        <v>0</v>
      </c>
      <c r="N745">
        <v>0</v>
      </c>
      <c r="O745" t="s">
        <v>796</v>
      </c>
      <c r="Q745">
        <v>0</v>
      </c>
      <c r="R745">
        <v>0</v>
      </c>
      <c r="S745">
        <v>0</v>
      </c>
      <c r="T745" t="s">
        <v>154</v>
      </c>
      <c r="U745" s="3">
        <v>46295</v>
      </c>
      <c r="V745" s="21">
        <v>46295</v>
      </c>
      <c r="W745" t="s">
        <v>212</v>
      </c>
      <c r="Y745">
        <v>1298127920</v>
      </c>
      <c r="AB745" t="s">
        <v>567</v>
      </c>
      <c r="AG745" s="34" t="str">
        <f>IFERROR(VLOOKUP(AB745, 할인점점포등록!E:I, 5, 0), AB745)</f>
        <v>메디코스파마</v>
      </c>
    </row>
    <row r="746" spans="2:33" x14ac:dyDescent="0.3">
      <c r="B746" t="s">
        <v>157</v>
      </c>
      <c r="C746" t="s">
        <v>1318</v>
      </c>
      <c r="D746">
        <v>68</v>
      </c>
      <c r="E746" t="s">
        <v>1319</v>
      </c>
      <c r="F746" s="20" t="s">
        <v>14</v>
      </c>
      <c r="H746" t="s">
        <v>1387</v>
      </c>
      <c r="I746" s="2">
        <v>0</v>
      </c>
      <c r="J746" s="2">
        <v>3921291</v>
      </c>
      <c r="L746">
        <v>0</v>
      </c>
      <c r="M746">
        <v>0</v>
      </c>
      <c r="N746">
        <v>0</v>
      </c>
      <c r="O746" t="s">
        <v>796</v>
      </c>
      <c r="Q746">
        <v>0</v>
      </c>
      <c r="R746">
        <v>0</v>
      </c>
      <c r="S746">
        <v>0</v>
      </c>
      <c r="T746" t="s">
        <v>154</v>
      </c>
      <c r="U746" s="3">
        <v>46295</v>
      </c>
      <c r="V746" s="21">
        <v>46295</v>
      </c>
      <c r="W746" t="s">
        <v>212</v>
      </c>
      <c r="Y746">
        <v>2128126335</v>
      </c>
      <c r="AB746" t="s">
        <v>547</v>
      </c>
      <c r="AC746" s="3"/>
      <c r="AE746" s="2"/>
      <c r="AG746" s="34" t="str">
        <f>IFERROR(VLOOKUP(AB746, 할인점점포등록!E:I, 5, 0), AB746)</f>
        <v>동원헬스케어</v>
      </c>
    </row>
    <row r="747" spans="2:33" x14ac:dyDescent="0.3">
      <c r="B747" t="s">
        <v>157</v>
      </c>
      <c r="C747" t="s">
        <v>1318</v>
      </c>
      <c r="D747">
        <v>69</v>
      </c>
      <c r="E747" t="s">
        <v>1319</v>
      </c>
      <c r="F747" s="20" t="s">
        <v>14</v>
      </c>
      <c r="H747" t="s">
        <v>1388</v>
      </c>
      <c r="I747" s="2">
        <v>0</v>
      </c>
      <c r="J747" s="2">
        <v>20000000</v>
      </c>
      <c r="L747">
        <v>0</v>
      </c>
      <c r="M747">
        <v>0</v>
      </c>
      <c r="N747">
        <v>0</v>
      </c>
      <c r="O747" t="s">
        <v>796</v>
      </c>
      <c r="Q747">
        <v>0</v>
      </c>
      <c r="R747">
        <v>0</v>
      </c>
      <c r="S747">
        <v>0</v>
      </c>
      <c r="T747" t="s">
        <v>154</v>
      </c>
      <c r="U747" s="3">
        <v>46295</v>
      </c>
      <c r="V747" s="21">
        <v>46295</v>
      </c>
      <c r="W747" t="s">
        <v>212</v>
      </c>
      <c r="Y747">
        <v>6098504585</v>
      </c>
      <c r="AB747" t="s">
        <v>363</v>
      </c>
      <c r="AC747" s="2"/>
      <c r="AG747" s="34" t="str">
        <f>IFERROR(VLOOKUP(AB747, 할인점점포등록!E:I, 5, 0), AB747)</f>
        <v>백제약품영남본부</v>
      </c>
    </row>
    <row r="748" spans="2:33" x14ac:dyDescent="0.3">
      <c r="B748" t="s">
        <v>157</v>
      </c>
      <c r="C748" t="s">
        <v>1318</v>
      </c>
      <c r="D748">
        <v>70</v>
      </c>
      <c r="E748" t="s">
        <v>1319</v>
      </c>
      <c r="F748" s="20" t="s">
        <v>14</v>
      </c>
      <c r="H748" t="s">
        <v>1389</v>
      </c>
      <c r="I748" s="2">
        <v>0</v>
      </c>
      <c r="J748" s="2">
        <v>2025000</v>
      </c>
      <c r="L748">
        <v>0</v>
      </c>
      <c r="M748">
        <v>0</v>
      </c>
      <c r="N748">
        <v>0</v>
      </c>
      <c r="O748" t="s">
        <v>796</v>
      </c>
      <c r="Q748">
        <v>0</v>
      </c>
      <c r="R748">
        <v>0</v>
      </c>
      <c r="S748">
        <v>0</v>
      </c>
      <c r="T748" t="s">
        <v>154</v>
      </c>
      <c r="U748" s="3">
        <v>46295</v>
      </c>
      <c r="V748" s="21">
        <v>46295</v>
      </c>
      <c r="W748" t="s">
        <v>212</v>
      </c>
      <c r="Y748">
        <v>3358801830</v>
      </c>
      <c r="AB748" t="s">
        <v>649</v>
      </c>
      <c r="AC748" s="2"/>
      <c r="AG748" s="34" t="str">
        <f>IFERROR(VLOOKUP(AB748, 할인점점포등록!E:I, 5, 0), AB748)</f>
        <v>제이스</v>
      </c>
    </row>
    <row r="749" spans="2:33" x14ac:dyDescent="0.3">
      <c r="B749" t="s">
        <v>157</v>
      </c>
      <c r="C749" t="s">
        <v>1318</v>
      </c>
      <c r="D749">
        <v>71</v>
      </c>
      <c r="E749" t="s">
        <v>1319</v>
      </c>
      <c r="F749" s="20" t="s">
        <v>14</v>
      </c>
      <c r="H749" t="s">
        <v>1390</v>
      </c>
      <c r="I749" s="2">
        <v>0</v>
      </c>
      <c r="J749" s="2">
        <v>2268000</v>
      </c>
      <c r="L749">
        <v>0</v>
      </c>
      <c r="M749">
        <v>0</v>
      </c>
      <c r="N749">
        <v>0</v>
      </c>
      <c r="O749" t="s">
        <v>796</v>
      </c>
      <c r="Q749">
        <v>0</v>
      </c>
      <c r="R749">
        <v>0</v>
      </c>
      <c r="S749">
        <v>0</v>
      </c>
      <c r="T749" t="s">
        <v>154</v>
      </c>
      <c r="U749" s="3">
        <v>46295</v>
      </c>
      <c r="V749" s="21">
        <v>46295</v>
      </c>
      <c r="W749" t="s">
        <v>212</v>
      </c>
      <c r="Y749">
        <v>6060266099</v>
      </c>
      <c r="AB749" t="s">
        <v>544</v>
      </c>
      <c r="AG749" s="34" t="str">
        <f>IFERROR(VLOOKUP(AB749, 할인점점포등록!E:I, 5, 0), AB749)</f>
        <v>글로리팜</v>
      </c>
    </row>
    <row r="750" spans="2:33" x14ac:dyDescent="0.3">
      <c r="B750" t="s">
        <v>157</v>
      </c>
      <c r="C750" t="s">
        <v>1318</v>
      </c>
      <c r="D750">
        <v>72</v>
      </c>
      <c r="E750" t="s">
        <v>1319</v>
      </c>
      <c r="F750" s="20" t="s">
        <v>14</v>
      </c>
      <c r="H750" t="s">
        <v>1391</v>
      </c>
      <c r="I750" s="2">
        <v>0</v>
      </c>
      <c r="J750" s="2">
        <v>22001283</v>
      </c>
      <c r="L750">
        <v>0</v>
      </c>
      <c r="M750">
        <v>0</v>
      </c>
      <c r="N750">
        <v>0</v>
      </c>
      <c r="O750" t="s">
        <v>796</v>
      </c>
      <c r="Q750">
        <v>0</v>
      </c>
      <c r="R750">
        <v>0</v>
      </c>
      <c r="S750">
        <v>0</v>
      </c>
      <c r="T750" t="s">
        <v>154</v>
      </c>
      <c r="U750" s="3">
        <v>46295</v>
      </c>
      <c r="V750" s="21">
        <v>46295</v>
      </c>
      <c r="W750" t="s">
        <v>212</v>
      </c>
      <c r="Y750">
        <v>1238604017</v>
      </c>
      <c r="AB750" t="s">
        <v>403</v>
      </c>
      <c r="AC750" s="2"/>
      <c r="AG750" s="34" t="str">
        <f>IFERROR(VLOOKUP(AB750, 할인점점포등록!E:I, 5, 0), AB750)</f>
        <v>티제이팜</v>
      </c>
    </row>
    <row r="751" spans="2:33" x14ac:dyDescent="0.3">
      <c r="B751" t="s">
        <v>157</v>
      </c>
      <c r="C751" t="s">
        <v>1318</v>
      </c>
      <c r="D751">
        <v>73</v>
      </c>
      <c r="E751" t="s">
        <v>1319</v>
      </c>
      <c r="F751" s="20" t="s">
        <v>14</v>
      </c>
      <c r="H751" t="s">
        <v>1392</v>
      </c>
      <c r="I751" s="2">
        <v>0</v>
      </c>
      <c r="J751" s="2">
        <v>2754000</v>
      </c>
      <c r="L751">
        <v>0</v>
      </c>
      <c r="M751">
        <v>0</v>
      </c>
      <c r="N751">
        <v>0</v>
      </c>
      <c r="O751" t="s">
        <v>796</v>
      </c>
      <c r="Q751">
        <v>0</v>
      </c>
      <c r="R751">
        <v>0</v>
      </c>
      <c r="S751">
        <v>0</v>
      </c>
      <c r="T751" t="s">
        <v>154</v>
      </c>
      <c r="U751" s="3">
        <v>46295</v>
      </c>
      <c r="V751" s="21">
        <v>46295</v>
      </c>
      <c r="W751" t="s">
        <v>212</v>
      </c>
      <c r="Y751">
        <v>2088100296</v>
      </c>
      <c r="AB751" t="s">
        <v>499</v>
      </c>
      <c r="AC751" s="2"/>
      <c r="AG751" s="34" t="str">
        <f>IFERROR(VLOOKUP(AB751, 할인점점포등록!E:I, 5, 0), AB751)</f>
        <v>보령약품</v>
      </c>
    </row>
    <row r="752" spans="2:33" x14ac:dyDescent="0.3">
      <c r="B752" t="s">
        <v>157</v>
      </c>
      <c r="C752" t="s">
        <v>1318</v>
      </c>
      <c r="D752">
        <v>74</v>
      </c>
      <c r="E752" t="s">
        <v>1319</v>
      </c>
      <c r="F752" s="20" t="s">
        <v>14</v>
      </c>
      <c r="H752" t="s">
        <v>1393</v>
      </c>
      <c r="I752" s="2">
        <v>0</v>
      </c>
      <c r="J752" s="2">
        <v>1540000</v>
      </c>
      <c r="L752">
        <v>0</v>
      </c>
      <c r="M752">
        <v>0</v>
      </c>
      <c r="N752">
        <v>0</v>
      </c>
      <c r="O752" t="s">
        <v>796</v>
      </c>
      <c r="Q752">
        <v>0</v>
      </c>
      <c r="R752">
        <v>0</v>
      </c>
      <c r="S752">
        <v>0</v>
      </c>
      <c r="T752" t="s">
        <v>154</v>
      </c>
      <c r="U752" s="3">
        <v>46295</v>
      </c>
      <c r="V752" s="21">
        <v>46295</v>
      </c>
      <c r="W752" t="s">
        <v>350</v>
      </c>
      <c r="Y752">
        <v>7707700187</v>
      </c>
      <c r="AB752" t="s">
        <v>716</v>
      </c>
      <c r="AC752" s="2"/>
      <c r="AG752" s="34" t="str">
        <f>IFERROR(VLOOKUP(AB752, 할인점점포등록!E:I, 5, 0), AB752)</f>
        <v>유성메디칼</v>
      </c>
    </row>
    <row r="753" spans="2:33" x14ac:dyDescent="0.3">
      <c r="B753" t="s">
        <v>157</v>
      </c>
      <c r="C753" t="s">
        <v>1318</v>
      </c>
      <c r="D753">
        <v>75</v>
      </c>
      <c r="E753" t="s">
        <v>1319</v>
      </c>
      <c r="F753" s="20" t="s">
        <v>14</v>
      </c>
      <c r="H753" t="s">
        <v>1394</v>
      </c>
      <c r="I753" s="2">
        <v>0</v>
      </c>
      <c r="J753" s="2">
        <v>42297912</v>
      </c>
      <c r="L753">
        <v>0</v>
      </c>
      <c r="M753">
        <v>0</v>
      </c>
      <c r="N753">
        <v>0</v>
      </c>
      <c r="O753" t="s">
        <v>796</v>
      </c>
      <c r="Q753">
        <v>0</v>
      </c>
      <c r="R753">
        <v>0</v>
      </c>
      <c r="S753">
        <v>0</v>
      </c>
      <c r="T753" t="s">
        <v>154</v>
      </c>
      <c r="U753" s="3">
        <v>46295</v>
      </c>
      <c r="V753" s="21">
        <v>46295</v>
      </c>
      <c r="W753" t="s">
        <v>212</v>
      </c>
      <c r="Y753">
        <v>5728101750</v>
      </c>
      <c r="AB753" t="s">
        <v>261</v>
      </c>
      <c r="AC753" s="2"/>
      <c r="AG753" s="34" t="str">
        <f>IFERROR(VLOOKUP(AB753, 할인점점포등록!E:I, 5, 0), AB753)</f>
        <v>예일선</v>
      </c>
    </row>
    <row r="754" spans="2:33" x14ac:dyDescent="0.3">
      <c r="B754" t="s">
        <v>157</v>
      </c>
      <c r="C754" t="s">
        <v>1318</v>
      </c>
      <c r="D754">
        <v>76</v>
      </c>
      <c r="E754" t="s">
        <v>1319</v>
      </c>
      <c r="F754" s="20" t="s">
        <v>14</v>
      </c>
      <c r="H754" t="s">
        <v>1395</v>
      </c>
      <c r="I754" s="2">
        <v>0</v>
      </c>
      <c r="J754" s="2">
        <v>18773726</v>
      </c>
      <c r="L754">
        <v>0</v>
      </c>
      <c r="M754">
        <v>0</v>
      </c>
      <c r="N754">
        <v>0</v>
      </c>
      <c r="O754" t="s">
        <v>796</v>
      </c>
      <c r="Q754">
        <v>0</v>
      </c>
      <c r="R754">
        <v>0</v>
      </c>
      <c r="S754">
        <v>0</v>
      </c>
      <c r="T754" t="s">
        <v>154</v>
      </c>
      <c r="U754" s="3">
        <v>46295</v>
      </c>
      <c r="V754" s="21">
        <v>46295</v>
      </c>
      <c r="W754" t="s">
        <v>212</v>
      </c>
      <c r="Y754">
        <v>5028112132</v>
      </c>
      <c r="AB754" t="s">
        <v>479</v>
      </c>
      <c r="AC754" s="3"/>
      <c r="AE754" s="2"/>
      <c r="AG754" s="34" t="str">
        <f>IFERROR(VLOOKUP(AB754, 할인점점포등록!E:I, 5, 0), AB754)</f>
        <v>지오팜</v>
      </c>
    </row>
    <row r="755" spans="2:33" x14ac:dyDescent="0.3">
      <c r="B755" t="s">
        <v>157</v>
      </c>
      <c r="C755" t="s">
        <v>1318</v>
      </c>
      <c r="D755">
        <v>77</v>
      </c>
      <c r="E755" t="s">
        <v>1319</v>
      </c>
      <c r="F755" s="20" t="s">
        <v>14</v>
      </c>
      <c r="H755" t="s">
        <v>1396</v>
      </c>
      <c r="I755" s="2">
        <v>0</v>
      </c>
      <c r="J755" s="2">
        <v>10692000</v>
      </c>
      <c r="L755">
        <v>0</v>
      </c>
      <c r="M755">
        <v>0</v>
      </c>
      <c r="N755">
        <v>0</v>
      </c>
      <c r="O755" t="s">
        <v>796</v>
      </c>
      <c r="Q755">
        <v>0</v>
      </c>
      <c r="R755">
        <v>0</v>
      </c>
      <c r="S755">
        <v>0</v>
      </c>
      <c r="T755" t="s">
        <v>154</v>
      </c>
      <c r="U755" s="3">
        <v>46295</v>
      </c>
      <c r="V755" s="21">
        <v>46295</v>
      </c>
      <c r="W755" t="s">
        <v>212</v>
      </c>
      <c r="Y755">
        <v>4108627501</v>
      </c>
      <c r="AB755" t="s">
        <v>214</v>
      </c>
      <c r="AG755" s="34" t="str">
        <f>IFERROR(VLOOKUP(AB755, 할인점점포등록!E:I, 5, 0), AB755)</f>
        <v>디엔메디</v>
      </c>
    </row>
    <row r="756" spans="2:33" x14ac:dyDescent="0.3">
      <c r="B756" t="s">
        <v>157</v>
      </c>
      <c r="C756" t="s">
        <v>1318</v>
      </c>
      <c r="D756">
        <v>78</v>
      </c>
      <c r="E756" t="s">
        <v>1319</v>
      </c>
      <c r="F756" s="20" t="s">
        <v>14</v>
      </c>
      <c r="H756" t="s">
        <v>1397</v>
      </c>
      <c r="I756" s="2">
        <v>0</v>
      </c>
      <c r="J756" s="2">
        <v>2268000</v>
      </c>
      <c r="L756">
        <v>0</v>
      </c>
      <c r="M756">
        <v>0</v>
      </c>
      <c r="N756">
        <v>0</v>
      </c>
      <c r="O756" t="s">
        <v>796</v>
      </c>
      <c r="Q756">
        <v>0</v>
      </c>
      <c r="R756">
        <v>0</v>
      </c>
      <c r="S756">
        <v>0</v>
      </c>
      <c r="T756" t="s">
        <v>154</v>
      </c>
      <c r="U756" s="3">
        <v>46295</v>
      </c>
      <c r="V756" s="21">
        <v>46295</v>
      </c>
      <c r="W756" t="s">
        <v>212</v>
      </c>
      <c r="Y756">
        <v>1218702849</v>
      </c>
      <c r="AB756" t="s">
        <v>677</v>
      </c>
      <c r="AC756" s="2"/>
      <c r="AE756" s="2"/>
      <c r="AG756" s="34" t="str">
        <f>IFERROR(VLOOKUP(AB756, 할인점점포등록!E:I, 5, 0), AB756)</f>
        <v>기고</v>
      </c>
    </row>
    <row r="757" spans="2:33" x14ac:dyDescent="0.3">
      <c r="B757" t="s">
        <v>157</v>
      </c>
      <c r="C757" t="s">
        <v>1318</v>
      </c>
      <c r="D757">
        <v>79</v>
      </c>
      <c r="E757" t="s">
        <v>1319</v>
      </c>
      <c r="F757" s="20" t="s">
        <v>14</v>
      </c>
      <c r="H757" t="s">
        <v>1398</v>
      </c>
      <c r="I757" s="2">
        <v>0</v>
      </c>
      <c r="J757" s="2">
        <v>1134000</v>
      </c>
      <c r="L757">
        <v>0</v>
      </c>
      <c r="M757">
        <v>0</v>
      </c>
      <c r="N757">
        <v>0</v>
      </c>
      <c r="O757" t="s">
        <v>796</v>
      </c>
      <c r="Q757">
        <v>0</v>
      </c>
      <c r="R757">
        <v>0</v>
      </c>
      <c r="S757">
        <v>0</v>
      </c>
      <c r="T757" t="s">
        <v>154</v>
      </c>
      <c r="U757" s="3">
        <v>46295</v>
      </c>
      <c r="V757" s="21">
        <v>46295</v>
      </c>
      <c r="W757" t="s">
        <v>212</v>
      </c>
      <c r="Y757">
        <v>1018644528</v>
      </c>
      <c r="AB757" t="s">
        <v>646</v>
      </c>
      <c r="AC757" s="3"/>
      <c r="AE757" s="2"/>
      <c r="AG757" s="34" t="str">
        <f>IFERROR(VLOOKUP(AB757, 할인점점포등록!E:I, 5, 0), AB757)</f>
        <v>하은메디스</v>
      </c>
    </row>
    <row r="758" spans="2:33" x14ac:dyDescent="0.3">
      <c r="B758" t="s">
        <v>157</v>
      </c>
      <c r="C758" t="s">
        <v>1318</v>
      </c>
      <c r="D758">
        <v>80</v>
      </c>
      <c r="E758" t="s">
        <v>1319</v>
      </c>
      <c r="F758" s="20" t="s">
        <v>14</v>
      </c>
      <c r="H758" t="s">
        <v>1399</v>
      </c>
      <c r="I758" s="2">
        <v>0</v>
      </c>
      <c r="J758" s="2">
        <v>2723868</v>
      </c>
      <c r="L758">
        <v>0</v>
      </c>
      <c r="M758">
        <v>0</v>
      </c>
      <c r="N758">
        <v>0</v>
      </c>
      <c r="O758" t="s">
        <v>796</v>
      </c>
      <c r="Q758">
        <v>0</v>
      </c>
      <c r="R758">
        <v>0</v>
      </c>
      <c r="S758">
        <v>0</v>
      </c>
      <c r="T758" t="s">
        <v>154</v>
      </c>
      <c r="U758" s="3">
        <v>46295</v>
      </c>
      <c r="V758" s="21">
        <v>46295</v>
      </c>
      <c r="W758" t="s">
        <v>212</v>
      </c>
      <c r="Y758">
        <v>2528101856</v>
      </c>
      <c r="AB758" t="s">
        <v>608</v>
      </c>
      <c r="AG758" s="34" t="str">
        <f>IFERROR(VLOOKUP(AB758, 할인점점포등록!E:I, 5, 0), AB758)</f>
        <v>한양바이오팜</v>
      </c>
    </row>
    <row r="759" spans="2:33" x14ac:dyDescent="0.3">
      <c r="B759" t="s">
        <v>157</v>
      </c>
      <c r="C759" t="s">
        <v>1318</v>
      </c>
      <c r="D759">
        <v>81</v>
      </c>
      <c r="E759" t="s">
        <v>1319</v>
      </c>
      <c r="F759" s="20" t="s">
        <v>14</v>
      </c>
      <c r="H759" t="s">
        <v>1400</v>
      </c>
      <c r="I759" s="2">
        <v>0</v>
      </c>
      <c r="J759" s="2">
        <v>3945150</v>
      </c>
      <c r="L759">
        <v>0</v>
      </c>
      <c r="M759">
        <v>0</v>
      </c>
      <c r="N759">
        <v>0</v>
      </c>
      <c r="O759" t="s">
        <v>796</v>
      </c>
      <c r="Q759">
        <v>0</v>
      </c>
      <c r="R759">
        <v>0</v>
      </c>
      <c r="S759">
        <v>0</v>
      </c>
      <c r="T759" t="s">
        <v>154</v>
      </c>
      <c r="U759" s="3">
        <v>46295</v>
      </c>
      <c r="V759" s="21">
        <v>46295</v>
      </c>
      <c r="W759" t="s">
        <v>212</v>
      </c>
      <c r="Y759">
        <v>6138104723</v>
      </c>
      <c r="AB759" t="s">
        <v>226</v>
      </c>
      <c r="AC759" s="2"/>
      <c r="AE759" s="2"/>
      <c r="AG759" s="34" t="str">
        <f>IFERROR(VLOOKUP(AB759, 할인점점포등록!E:I, 5, 0), AB759)</f>
        <v>동원약품남부</v>
      </c>
    </row>
    <row r="760" spans="2:33" x14ac:dyDescent="0.3">
      <c r="B760" t="s">
        <v>157</v>
      </c>
      <c r="C760" t="s">
        <v>1318</v>
      </c>
      <c r="D760">
        <v>82</v>
      </c>
      <c r="E760" t="s">
        <v>1319</v>
      </c>
      <c r="F760" s="20" t="s">
        <v>14</v>
      </c>
      <c r="H760" t="s">
        <v>1401</v>
      </c>
      <c r="I760" s="2">
        <v>0</v>
      </c>
      <c r="J760" s="2">
        <v>36411375</v>
      </c>
      <c r="L760">
        <v>0</v>
      </c>
      <c r="M760">
        <v>0</v>
      </c>
      <c r="N760">
        <v>0</v>
      </c>
      <c r="O760" t="s">
        <v>796</v>
      </c>
      <c r="Q760">
        <v>0</v>
      </c>
      <c r="R760">
        <v>0</v>
      </c>
      <c r="S760">
        <v>0</v>
      </c>
      <c r="T760" t="s">
        <v>154</v>
      </c>
      <c r="U760" s="3">
        <v>46295</v>
      </c>
      <c r="V760" s="21">
        <v>46295</v>
      </c>
      <c r="W760" t="s">
        <v>486</v>
      </c>
      <c r="Y760">
        <v>2188100352</v>
      </c>
      <c r="AB760" t="s">
        <v>586</v>
      </c>
      <c r="AC760" s="3"/>
      <c r="AE760" s="2"/>
      <c r="AG760" s="34" t="str">
        <f>IFERROR(VLOOKUP(AB760, 할인점점포등록!E:I, 5, 0), AB760)</f>
        <v>영진약품</v>
      </c>
    </row>
    <row r="761" spans="2:33" x14ac:dyDescent="0.3">
      <c r="B761" t="s">
        <v>157</v>
      </c>
      <c r="C761" t="s">
        <v>1318</v>
      </c>
      <c r="D761">
        <v>83</v>
      </c>
      <c r="E761" t="s">
        <v>1319</v>
      </c>
      <c r="F761" s="20" t="s">
        <v>14</v>
      </c>
      <c r="H761" t="s">
        <v>1402</v>
      </c>
      <c r="I761" s="2">
        <v>0</v>
      </c>
      <c r="J761" s="2">
        <v>11692597</v>
      </c>
      <c r="L761">
        <v>0</v>
      </c>
      <c r="M761">
        <v>0</v>
      </c>
      <c r="N761">
        <v>0</v>
      </c>
      <c r="O761" t="s">
        <v>796</v>
      </c>
      <c r="Q761">
        <v>0</v>
      </c>
      <c r="R761">
        <v>0</v>
      </c>
      <c r="S761">
        <v>0</v>
      </c>
      <c r="T761" t="s">
        <v>154</v>
      </c>
      <c r="U761" s="3">
        <v>46295</v>
      </c>
      <c r="V761" s="21">
        <v>46295</v>
      </c>
      <c r="W761" t="s">
        <v>212</v>
      </c>
      <c r="Y761">
        <v>6078114022</v>
      </c>
      <c r="AB761" t="s">
        <v>409</v>
      </c>
      <c r="AG761" s="34" t="str">
        <f>IFERROR(VLOOKUP(AB761, 할인점점포등록!E:I, 5, 0), AB761)</f>
        <v>세화약품(부산)</v>
      </c>
    </row>
    <row r="762" spans="2:33" x14ac:dyDescent="0.3">
      <c r="B762" t="s">
        <v>157</v>
      </c>
      <c r="C762" t="s">
        <v>1318</v>
      </c>
      <c r="D762">
        <v>84</v>
      </c>
      <c r="E762" t="s">
        <v>1319</v>
      </c>
      <c r="F762" s="20" t="s">
        <v>14</v>
      </c>
      <c r="H762" t="s">
        <v>1403</v>
      </c>
      <c r="I762" s="2">
        <v>0</v>
      </c>
      <c r="J762" s="2">
        <v>20598795</v>
      </c>
      <c r="L762">
        <v>0</v>
      </c>
      <c r="M762">
        <v>0</v>
      </c>
      <c r="N762">
        <v>0</v>
      </c>
      <c r="O762" t="s">
        <v>796</v>
      </c>
      <c r="Q762">
        <v>0</v>
      </c>
      <c r="R762">
        <v>0</v>
      </c>
      <c r="S762">
        <v>0</v>
      </c>
      <c r="T762" t="s">
        <v>154</v>
      </c>
      <c r="U762" s="3">
        <v>46295</v>
      </c>
      <c r="V762" s="21">
        <v>46295</v>
      </c>
      <c r="W762" t="s">
        <v>212</v>
      </c>
      <c r="Y762">
        <v>4018100987</v>
      </c>
      <c r="AB762" t="s">
        <v>417</v>
      </c>
      <c r="AC762" s="2"/>
      <c r="AE762" s="2"/>
      <c r="AG762" s="34" t="str">
        <f>IFERROR(VLOOKUP(AB762, 할인점점포등록!E:I, 5, 0), AB762)</f>
        <v>태전약품판매</v>
      </c>
    </row>
    <row r="763" spans="2:33" x14ac:dyDescent="0.3">
      <c r="B763" t="s">
        <v>157</v>
      </c>
      <c r="C763" t="s">
        <v>1318</v>
      </c>
      <c r="D763">
        <v>85</v>
      </c>
      <c r="E763" t="s">
        <v>1319</v>
      </c>
      <c r="F763" s="20" t="s">
        <v>14</v>
      </c>
      <c r="H763" t="s">
        <v>1404</v>
      </c>
      <c r="I763" s="2">
        <v>0</v>
      </c>
      <c r="J763" s="2">
        <v>5033700</v>
      </c>
      <c r="L763">
        <v>0</v>
      </c>
      <c r="M763">
        <v>0</v>
      </c>
      <c r="N763">
        <v>0</v>
      </c>
      <c r="O763" t="s">
        <v>796</v>
      </c>
      <c r="Q763">
        <v>0</v>
      </c>
      <c r="R763">
        <v>0</v>
      </c>
      <c r="S763">
        <v>0</v>
      </c>
      <c r="T763" t="s">
        <v>154</v>
      </c>
      <c r="U763" s="3">
        <v>46295</v>
      </c>
      <c r="V763" s="21">
        <v>46295</v>
      </c>
      <c r="W763" t="s">
        <v>212</v>
      </c>
      <c r="Y763">
        <v>3911102119</v>
      </c>
      <c r="AB763" t="s">
        <v>691</v>
      </c>
      <c r="AC763" s="3"/>
      <c r="AE763" s="2"/>
      <c r="AG763" s="34" t="str">
        <f>IFERROR(VLOOKUP(AB763, 할인점점포등록!E:I, 5, 0), AB763)</f>
        <v>이젠메디칼</v>
      </c>
    </row>
    <row r="764" spans="2:33" x14ac:dyDescent="0.3">
      <c r="B764" t="s">
        <v>157</v>
      </c>
      <c r="C764" t="s">
        <v>1318</v>
      </c>
      <c r="D764">
        <v>86</v>
      </c>
      <c r="E764" t="s">
        <v>1319</v>
      </c>
      <c r="F764" s="20" t="s">
        <v>14</v>
      </c>
      <c r="H764" t="s">
        <v>1405</v>
      </c>
      <c r="I764" s="2">
        <v>0</v>
      </c>
      <c r="J764" s="2">
        <v>226800</v>
      </c>
      <c r="L764">
        <v>0</v>
      </c>
      <c r="M764">
        <v>0</v>
      </c>
      <c r="N764">
        <v>0</v>
      </c>
      <c r="O764" t="s">
        <v>796</v>
      </c>
      <c r="Q764">
        <v>0</v>
      </c>
      <c r="R764">
        <v>0</v>
      </c>
      <c r="S764">
        <v>0</v>
      </c>
      <c r="T764" t="s">
        <v>154</v>
      </c>
      <c r="U764" s="3">
        <v>46295</v>
      </c>
      <c r="V764" s="21">
        <v>46295</v>
      </c>
      <c r="W764" t="s">
        <v>212</v>
      </c>
      <c r="Y764">
        <v>2658801531</v>
      </c>
      <c r="AB764" t="s">
        <v>638</v>
      </c>
      <c r="AC764" s="3"/>
      <c r="AE764" s="2"/>
      <c r="AG764" s="34" t="str">
        <f>IFERROR(VLOOKUP(AB764, 할인점점포등록!E:I, 5, 0), AB764)</f>
        <v>하이메디텍</v>
      </c>
    </row>
    <row r="765" spans="2:33" x14ac:dyDescent="0.3">
      <c r="B765" t="s">
        <v>157</v>
      </c>
      <c r="C765" t="s">
        <v>1318</v>
      </c>
      <c r="D765">
        <v>87</v>
      </c>
      <c r="E765" t="s">
        <v>1319</v>
      </c>
      <c r="F765" s="20" t="s">
        <v>14</v>
      </c>
      <c r="H765" t="s">
        <v>1406</v>
      </c>
      <c r="I765" s="2">
        <v>0</v>
      </c>
      <c r="J765" s="2">
        <v>387990</v>
      </c>
      <c r="L765">
        <v>0</v>
      </c>
      <c r="M765">
        <v>0</v>
      </c>
      <c r="N765">
        <v>0</v>
      </c>
      <c r="O765" t="s">
        <v>796</v>
      </c>
      <c r="Q765">
        <v>0</v>
      </c>
      <c r="R765">
        <v>0</v>
      </c>
      <c r="S765">
        <v>0</v>
      </c>
      <c r="T765" t="s">
        <v>154</v>
      </c>
      <c r="U765" s="3">
        <v>46295</v>
      </c>
      <c r="V765" s="21">
        <v>46295</v>
      </c>
      <c r="W765" t="s">
        <v>212</v>
      </c>
      <c r="Y765">
        <v>1278622792</v>
      </c>
      <c r="AB765" t="s">
        <v>640</v>
      </c>
      <c r="AC765" s="3"/>
      <c r="AE765" s="2"/>
      <c r="AG765" s="34" t="str">
        <f>IFERROR(VLOOKUP(AB765, 할인점점포등록!E:I, 5, 0), AB765)</f>
        <v>운트바이오</v>
      </c>
    </row>
    <row r="766" spans="2:33" x14ac:dyDescent="0.3">
      <c r="B766" t="s">
        <v>157</v>
      </c>
      <c r="C766" t="s">
        <v>1318</v>
      </c>
      <c r="D766">
        <v>88</v>
      </c>
      <c r="E766" t="s">
        <v>1319</v>
      </c>
      <c r="F766" s="20" t="s">
        <v>14</v>
      </c>
      <c r="H766" t="s">
        <v>1407</v>
      </c>
      <c r="I766" s="2">
        <v>0</v>
      </c>
      <c r="J766" s="2">
        <v>4565925</v>
      </c>
      <c r="L766">
        <v>0</v>
      </c>
      <c r="M766">
        <v>0</v>
      </c>
      <c r="N766">
        <v>0</v>
      </c>
      <c r="O766" t="s">
        <v>796</v>
      </c>
      <c r="Q766">
        <v>0</v>
      </c>
      <c r="R766">
        <v>0</v>
      </c>
      <c r="S766">
        <v>0</v>
      </c>
      <c r="T766" t="s">
        <v>154</v>
      </c>
      <c r="U766" s="3">
        <v>46295</v>
      </c>
      <c r="V766" s="21">
        <v>46295</v>
      </c>
      <c r="W766" t="s">
        <v>212</v>
      </c>
      <c r="Y766">
        <v>1238620190</v>
      </c>
      <c r="AB766" t="s">
        <v>319</v>
      </c>
      <c r="AC766" s="3"/>
      <c r="AE766" s="2"/>
      <c r="AG766" s="34" t="str">
        <f>IFERROR(VLOOKUP(AB766, 할인점점포등록!E:I, 5, 0), AB766)</f>
        <v>대경엘씨에스디</v>
      </c>
    </row>
    <row r="767" spans="2:33" x14ac:dyDescent="0.3">
      <c r="B767" t="s">
        <v>157</v>
      </c>
      <c r="C767" t="s">
        <v>1318</v>
      </c>
      <c r="D767">
        <v>89</v>
      </c>
      <c r="E767" t="s">
        <v>1319</v>
      </c>
      <c r="F767" s="20" t="s">
        <v>14</v>
      </c>
      <c r="H767" t="s">
        <v>1408</v>
      </c>
      <c r="I767" s="2">
        <v>0</v>
      </c>
      <c r="J767" s="2">
        <v>47276028</v>
      </c>
      <c r="L767">
        <v>0</v>
      </c>
      <c r="M767">
        <v>0</v>
      </c>
      <c r="N767">
        <v>0</v>
      </c>
      <c r="O767" t="s">
        <v>796</v>
      </c>
      <c r="Q767">
        <v>0</v>
      </c>
      <c r="R767">
        <v>0</v>
      </c>
      <c r="S767">
        <v>0</v>
      </c>
      <c r="T767" t="s">
        <v>154</v>
      </c>
      <c r="U767" s="3">
        <v>46295</v>
      </c>
      <c r="V767" s="21">
        <v>46295</v>
      </c>
      <c r="W767" t="s">
        <v>212</v>
      </c>
      <c r="Y767">
        <v>5028108453</v>
      </c>
      <c r="AB767" t="s">
        <v>506</v>
      </c>
      <c r="AG767" s="34" t="str">
        <f>IFERROR(VLOOKUP(AB767, 할인점점포등록!E:I, 5, 0), AB767)</f>
        <v>경동사</v>
      </c>
    </row>
    <row r="768" spans="2:33" x14ac:dyDescent="0.3">
      <c r="B768" t="s">
        <v>157</v>
      </c>
      <c r="C768" t="s">
        <v>1318</v>
      </c>
      <c r="D768">
        <v>90</v>
      </c>
      <c r="E768" t="s">
        <v>1319</v>
      </c>
      <c r="F768" s="20" t="s">
        <v>14</v>
      </c>
      <c r="H768" t="s">
        <v>1409</v>
      </c>
      <c r="I768" s="2">
        <v>0</v>
      </c>
      <c r="J768" s="2">
        <v>5620745</v>
      </c>
      <c r="L768">
        <v>0</v>
      </c>
      <c r="M768">
        <v>0</v>
      </c>
      <c r="N768">
        <v>0</v>
      </c>
      <c r="O768" t="s">
        <v>796</v>
      </c>
      <c r="Q768">
        <v>0</v>
      </c>
      <c r="R768">
        <v>0</v>
      </c>
      <c r="S768">
        <v>0</v>
      </c>
      <c r="T768" t="s">
        <v>154</v>
      </c>
      <c r="U768" s="3">
        <v>46295</v>
      </c>
      <c r="V768" s="21">
        <v>46295</v>
      </c>
      <c r="W768" t="s">
        <v>212</v>
      </c>
      <c r="Y768">
        <v>1358602555</v>
      </c>
      <c r="AB768" t="s">
        <v>542</v>
      </c>
      <c r="AC768" s="3"/>
      <c r="AE768" s="2"/>
      <c r="AG768" s="34" t="str">
        <f>IFERROR(VLOOKUP(AB768, 할인점점포등록!E:I, 5, 0), AB768)</f>
        <v>신덕팜</v>
      </c>
    </row>
    <row r="769" spans="2:33" x14ac:dyDescent="0.3">
      <c r="B769" t="s">
        <v>157</v>
      </c>
      <c r="C769" t="s">
        <v>1318</v>
      </c>
      <c r="D769">
        <v>91</v>
      </c>
      <c r="E769" t="s">
        <v>1319</v>
      </c>
      <c r="F769" s="20" t="s">
        <v>14</v>
      </c>
      <c r="H769" t="s">
        <v>1410</v>
      </c>
      <c r="I769" s="2">
        <v>0</v>
      </c>
      <c r="J769" s="2">
        <v>1134000</v>
      </c>
      <c r="L769">
        <v>0</v>
      </c>
      <c r="M769">
        <v>0</v>
      </c>
      <c r="N769">
        <v>0</v>
      </c>
      <c r="O769" t="s">
        <v>796</v>
      </c>
      <c r="Q769">
        <v>0</v>
      </c>
      <c r="R769">
        <v>0</v>
      </c>
      <c r="S769">
        <v>0</v>
      </c>
      <c r="T769" t="s">
        <v>154</v>
      </c>
      <c r="U769" s="3">
        <v>46295</v>
      </c>
      <c r="V769" s="21">
        <v>46295</v>
      </c>
      <c r="W769" t="s">
        <v>212</v>
      </c>
      <c r="Y769">
        <v>1118114481</v>
      </c>
      <c r="AB769" t="s">
        <v>538</v>
      </c>
      <c r="AC769" s="3"/>
      <c r="AE769" s="2"/>
      <c r="AG769" s="34" t="str">
        <f>IFERROR(VLOOKUP(AB769, 할인점점포등록!E:I, 5, 0), AB769)</f>
        <v>남양약품</v>
      </c>
    </row>
    <row r="770" spans="2:33" x14ac:dyDescent="0.3">
      <c r="B770" t="s">
        <v>157</v>
      </c>
      <c r="C770" t="s">
        <v>1318</v>
      </c>
      <c r="D770">
        <v>92</v>
      </c>
      <c r="E770" t="s">
        <v>1319</v>
      </c>
      <c r="F770" s="20" t="s">
        <v>14</v>
      </c>
      <c r="H770" t="s">
        <v>1411</v>
      </c>
      <c r="I770" s="2">
        <v>0</v>
      </c>
      <c r="J770" s="2">
        <v>10197033</v>
      </c>
      <c r="L770">
        <v>0</v>
      </c>
      <c r="M770">
        <v>0</v>
      </c>
      <c r="N770">
        <v>0</v>
      </c>
      <c r="O770" t="s">
        <v>796</v>
      </c>
      <c r="Q770">
        <v>0</v>
      </c>
      <c r="R770">
        <v>0</v>
      </c>
      <c r="S770">
        <v>0</v>
      </c>
      <c r="T770" t="s">
        <v>154</v>
      </c>
      <c r="U770" s="3">
        <v>46295</v>
      </c>
      <c r="V770" s="21">
        <v>46295</v>
      </c>
      <c r="W770" t="s">
        <v>212</v>
      </c>
      <c r="Y770">
        <v>2218108248</v>
      </c>
      <c r="AB770" t="s">
        <v>440</v>
      </c>
      <c r="AC770" s="3"/>
      <c r="AE770" s="2"/>
      <c r="AG770" s="34" t="str">
        <f>IFERROR(VLOOKUP(AB770, 할인점점포등록!E:I, 5, 0), AB770)</f>
        <v>수인약품</v>
      </c>
    </row>
    <row r="771" spans="2:33" x14ac:dyDescent="0.3">
      <c r="B771" t="s">
        <v>157</v>
      </c>
      <c r="C771" t="s">
        <v>1318</v>
      </c>
      <c r="D771">
        <v>93</v>
      </c>
      <c r="E771" t="s">
        <v>1319</v>
      </c>
      <c r="F771" s="20" t="s">
        <v>14</v>
      </c>
      <c r="H771" t="s">
        <v>1412</v>
      </c>
      <c r="I771" s="2">
        <v>0</v>
      </c>
      <c r="J771" s="2">
        <v>1777392</v>
      </c>
      <c r="L771">
        <v>0</v>
      </c>
      <c r="M771">
        <v>0</v>
      </c>
      <c r="N771">
        <v>0</v>
      </c>
      <c r="O771" t="s">
        <v>796</v>
      </c>
      <c r="Q771">
        <v>0</v>
      </c>
      <c r="R771">
        <v>0</v>
      </c>
      <c r="S771">
        <v>0</v>
      </c>
      <c r="T771" t="s">
        <v>154</v>
      </c>
      <c r="U771" s="3">
        <v>46295</v>
      </c>
      <c r="V771" s="21">
        <v>46295</v>
      </c>
      <c r="W771" t="s">
        <v>212</v>
      </c>
      <c r="Y771">
        <v>8418101035</v>
      </c>
      <c r="AB771" t="s">
        <v>603</v>
      </c>
      <c r="AC771" s="2"/>
      <c r="AE771" s="2"/>
      <c r="AG771" s="34" t="str">
        <f>IFERROR(VLOOKUP(AB771, 할인점점포등록!E:I, 5, 0), AB771)</f>
        <v>라온파마-CSO</v>
      </c>
    </row>
    <row r="772" spans="2:33" x14ac:dyDescent="0.3">
      <c r="B772" t="s">
        <v>157</v>
      </c>
      <c r="C772" t="s">
        <v>1318</v>
      </c>
      <c r="D772">
        <v>94</v>
      </c>
      <c r="E772" t="s">
        <v>1319</v>
      </c>
      <c r="F772" s="20" t="s">
        <v>14</v>
      </c>
      <c r="H772" t="s">
        <v>1413</v>
      </c>
      <c r="I772" s="2">
        <v>0</v>
      </c>
      <c r="J772" s="2">
        <v>5080820</v>
      </c>
      <c r="L772">
        <v>0</v>
      </c>
      <c r="M772">
        <v>0</v>
      </c>
      <c r="N772">
        <v>0</v>
      </c>
      <c r="O772" t="s">
        <v>796</v>
      </c>
      <c r="Q772">
        <v>0</v>
      </c>
      <c r="R772">
        <v>0</v>
      </c>
      <c r="S772">
        <v>0</v>
      </c>
      <c r="T772" t="s">
        <v>154</v>
      </c>
      <c r="U772" s="3">
        <v>46295</v>
      </c>
      <c r="V772" s="21">
        <v>46295</v>
      </c>
      <c r="W772" t="s">
        <v>212</v>
      </c>
      <c r="Y772">
        <v>6078126038</v>
      </c>
      <c r="AB772" t="s">
        <v>415</v>
      </c>
      <c r="AC772" s="3"/>
      <c r="AE772" s="2"/>
      <c r="AG772" s="34" t="str">
        <f>IFERROR(VLOOKUP(AB772, 할인점점포등록!E:I, 5, 0), AB772)</f>
        <v>우정약품</v>
      </c>
    </row>
    <row r="773" spans="2:33" x14ac:dyDescent="0.3">
      <c r="B773" t="s">
        <v>157</v>
      </c>
      <c r="C773" t="s">
        <v>1414</v>
      </c>
      <c r="D773">
        <v>1</v>
      </c>
      <c r="E773" t="s">
        <v>1415</v>
      </c>
      <c r="F773" s="20" t="s">
        <v>38</v>
      </c>
      <c r="H773" t="s">
        <v>1416</v>
      </c>
      <c r="I773" s="2">
        <v>4491000</v>
      </c>
      <c r="J773" s="2">
        <v>0</v>
      </c>
      <c r="L773">
        <v>0</v>
      </c>
      <c r="M773">
        <v>0</v>
      </c>
      <c r="N773">
        <v>0</v>
      </c>
      <c r="O773" t="s">
        <v>796</v>
      </c>
      <c r="Q773">
        <v>0</v>
      </c>
      <c r="R773">
        <v>0</v>
      </c>
      <c r="S773">
        <v>0</v>
      </c>
      <c r="T773" t="s">
        <v>154</v>
      </c>
      <c r="U773" s="3">
        <v>46295</v>
      </c>
      <c r="V773" s="21">
        <v>46295</v>
      </c>
      <c r="AB773" t="s">
        <v>48</v>
      </c>
      <c r="AC773" s="3"/>
      <c r="AE773" s="2"/>
      <c r="AG773" s="34" t="str">
        <f>IFERROR(VLOOKUP(AB773, 할인점점포등록!E:I, 5, 0), AB773)</f>
        <v>입금통보</v>
      </c>
    </row>
    <row r="774" spans="2:33" x14ac:dyDescent="0.3">
      <c r="B774" t="s">
        <v>157</v>
      </c>
      <c r="C774" t="s">
        <v>1414</v>
      </c>
      <c r="D774">
        <v>2</v>
      </c>
      <c r="E774" t="s">
        <v>1415</v>
      </c>
      <c r="F774" s="20" t="s">
        <v>38</v>
      </c>
      <c r="H774" t="s">
        <v>1417</v>
      </c>
      <c r="I774" s="2">
        <v>12523410</v>
      </c>
      <c r="J774" s="2">
        <v>0</v>
      </c>
      <c r="L774">
        <v>0</v>
      </c>
      <c r="M774">
        <v>0</v>
      </c>
      <c r="N774">
        <v>0</v>
      </c>
      <c r="O774" t="s">
        <v>796</v>
      </c>
      <c r="Q774">
        <v>0</v>
      </c>
      <c r="R774">
        <v>0</v>
      </c>
      <c r="S774">
        <v>0</v>
      </c>
      <c r="T774" t="s">
        <v>154</v>
      </c>
      <c r="U774" s="3">
        <v>46295</v>
      </c>
      <c r="V774" s="21">
        <v>46295</v>
      </c>
      <c r="AB774" t="s">
        <v>48</v>
      </c>
      <c r="AC774" s="3"/>
      <c r="AE774" s="2"/>
      <c r="AG774" s="34" t="str">
        <f>IFERROR(VLOOKUP(AB774, 할인점점포등록!E:I, 5, 0), AB774)</f>
        <v>입금통보</v>
      </c>
    </row>
    <row r="775" spans="2:33" x14ac:dyDescent="0.3">
      <c r="B775" t="s">
        <v>157</v>
      </c>
      <c r="C775" t="s">
        <v>1414</v>
      </c>
      <c r="D775">
        <v>3</v>
      </c>
      <c r="E775" t="s">
        <v>1415</v>
      </c>
      <c r="F775" s="20" t="s">
        <v>38</v>
      </c>
      <c r="H775" t="s">
        <v>1418</v>
      </c>
      <c r="I775" s="2">
        <v>2520000</v>
      </c>
      <c r="J775" s="2">
        <v>0</v>
      </c>
      <c r="L775">
        <v>0</v>
      </c>
      <c r="M775">
        <v>0</v>
      </c>
      <c r="N775">
        <v>0</v>
      </c>
      <c r="O775" t="s">
        <v>796</v>
      </c>
      <c r="Q775">
        <v>0</v>
      </c>
      <c r="R775">
        <v>0</v>
      </c>
      <c r="S775">
        <v>0</v>
      </c>
      <c r="T775" t="s">
        <v>154</v>
      </c>
      <c r="U775" s="3">
        <v>46295</v>
      </c>
      <c r="V775" s="21">
        <v>46295</v>
      </c>
      <c r="AB775" t="s">
        <v>48</v>
      </c>
      <c r="AC775" s="2"/>
      <c r="AE775" s="2"/>
      <c r="AG775" s="34" t="str">
        <f>IFERROR(VLOOKUP(AB775, 할인점점포등록!E:I, 5, 0), AB775)</f>
        <v>입금통보</v>
      </c>
    </row>
    <row r="776" spans="2:33" x14ac:dyDescent="0.3">
      <c r="B776" t="s">
        <v>157</v>
      </c>
      <c r="C776" t="s">
        <v>1414</v>
      </c>
      <c r="D776">
        <v>4</v>
      </c>
      <c r="E776" t="s">
        <v>1415</v>
      </c>
      <c r="F776" s="20" t="s">
        <v>38</v>
      </c>
      <c r="H776" t="s">
        <v>1419</v>
      </c>
      <c r="I776" s="2">
        <v>2570400</v>
      </c>
      <c r="J776" s="2">
        <v>0</v>
      </c>
      <c r="L776">
        <v>0</v>
      </c>
      <c r="M776">
        <v>0</v>
      </c>
      <c r="N776">
        <v>0</v>
      </c>
      <c r="O776" t="s">
        <v>796</v>
      </c>
      <c r="Q776">
        <v>0</v>
      </c>
      <c r="R776">
        <v>0</v>
      </c>
      <c r="S776">
        <v>0</v>
      </c>
      <c r="T776" t="s">
        <v>154</v>
      </c>
      <c r="U776" s="3">
        <v>46295</v>
      </c>
      <c r="V776" s="21">
        <v>46295</v>
      </c>
      <c r="AB776" t="s">
        <v>48</v>
      </c>
      <c r="AC776" s="2"/>
      <c r="AG776" s="34" t="str">
        <f>IFERROR(VLOOKUP(AB776, 할인점점포등록!E:I, 5, 0), AB776)</f>
        <v>입금통보</v>
      </c>
    </row>
    <row r="777" spans="2:33" x14ac:dyDescent="0.3">
      <c r="B777" t="s">
        <v>157</v>
      </c>
      <c r="C777" t="s">
        <v>1414</v>
      </c>
      <c r="D777">
        <v>5</v>
      </c>
      <c r="E777" t="s">
        <v>1415</v>
      </c>
      <c r="F777" s="20" t="s">
        <v>38</v>
      </c>
      <c r="H777" t="s">
        <v>1420</v>
      </c>
      <c r="I777" s="2">
        <v>230000000</v>
      </c>
      <c r="J777" s="2">
        <v>0</v>
      </c>
      <c r="L777">
        <v>0</v>
      </c>
      <c r="M777">
        <v>0</v>
      </c>
      <c r="N777">
        <v>0</v>
      </c>
      <c r="O777" t="s">
        <v>796</v>
      </c>
      <c r="Q777">
        <v>0</v>
      </c>
      <c r="R777">
        <v>0</v>
      </c>
      <c r="S777">
        <v>0</v>
      </c>
      <c r="T777" t="s">
        <v>154</v>
      </c>
      <c r="U777" s="3">
        <v>46295</v>
      </c>
      <c r="V777" s="21">
        <v>46295</v>
      </c>
      <c r="AB777" t="s">
        <v>48</v>
      </c>
      <c r="AC777" s="3"/>
      <c r="AE777" s="2"/>
      <c r="AG777" s="34" t="str">
        <f>IFERROR(VLOOKUP(AB777, 할인점점포등록!E:I, 5, 0), AB777)</f>
        <v>입금통보</v>
      </c>
    </row>
    <row r="778" spans="2:33" x14ac:dyDescent="0.3">
      <c r="B778" t="s">
        <v>157</v>
      </c>
      <c r="C778" t="s">
        <v>1414</v>
      </c>
      <c r="D778">
        <v>6</v>
      </c>
      <c r="E778" t="s">
        <v>1415</v>
      </c>
      <c r="F778" s="20" t="s">
        <v>38</v>
      </c>
      <c r="H778" t="s">
        <v>1421</v>
      </c>
      <c r="I778" s="2">
        <v>4224000</v>
      </c>
      <c r="J778" s="2">
        <v>0</v>
      </c>
      <c r="L778">
        <v>0</v>
      </c>
      <c r="M778">
        <v>0</v>
      </c>
      <c r="N778">
        <v>0</v>
      </c>
      <c r="O778" t="s">
        <v>796</v>
      </c>
      <c r="Q778">
        <v>0</v>
      </c>
      <c r="R778">
        <v>0</v>
      </c>
      <c r="S778">
        <v>0</v>
      </c>
      <c r="T778" t="s">
        <v>154</v>
      </c>
      <c r="U778" s="3">
        <v>46295</v>
      </c>
      <c r="V778" s="21">
        <v>46295</v>
      </c>
      <c r="AB778" t="s">
        <v>48</v>
      </c>
      <c r="AC778" s="3"/>
      <c r="AE778" s="2"/>
      <c r="AG778" s="34" t="str">
        <f>IFERROR(VLOOKUP(AB778, 할인점점포등록!E:I, 5, 0), AB778)</f>
        <v>입금통보</v>
      </c>
    </row>
    <row r="779" spans="2:33" x14ac:dyDescent="0.3">
      <c r="B779" t="s">
        <v>157</v>
      </c>
      <c r="C779" t="s">
        <v>1414</v>
      </c>
      <c r="D779">
        <v>7</v>
      </c>
      <c r="E779" t="s">
        <v>1415</v>
      </c>
      <c r="F779" s="20" t="s">
        <v>38</v>
      </c>
      <c r="H779" t="s">
        <v>1422</v>
      </c>
      <c r="I779" s="2">
        <v>18480000</v>
      </c>
      <c r="J779" s="2">
        <v>0</v>
      </c>
      <c r="L779">
        <v>0</v>
      </c>
      <c r="M779">
        <v>0</v>
      </c>
      <c r="N779">
        <v>0</v>
      </c>
      <c r="O779" t="s">
        <v>796</v>
      </c>
      <c r="Q779">
        <v>0</v>
      </c>
      <c r="R779">
        <v>0</v>
      </c>
      <c r="S779">
        <v>0</v>
      </c>
      <c r="T779" t="s">
        <v>154</v>
      </c>
      <c r="U779" s="3">
        <v>46295</v>
      </c>
      <c r="V779" s="21">
        <v>46295</v>
      </c>
      <c r="AB779" t="s">
        <v>48</v>
      </c>
      <c r="AC779" s="2"/>
      <c r="AG779" s="34" t="str">
        <f>IFERROR(VLOOKUP(AB779, 할인점점포등록!E:I, 5, 0), AB779)</f>
        <v>입금통보</v>
      </c>
    </row>
    <row r="780" spans="2:33" x14ac:dyDescent="0.3">
      <c r="B780" t="s">
        <v>157</v>
      </c>
      <c r="C780" t="s">
        <v>1414</v>
      </c>
      <c r="D780">
        <v>8</v>
      </c>
      <c r="E780" t="s">
        <v>1415</v>
      </c>
      <c r="F780" s="20" t="s">
        <v>38</v>
      </c>
      <c r="H780" t="s">
        <v>1423</v>
      </c>
      <c r="I780" s="2">
        <v>5720400</v>
      </c>
      <c r="J780" s="2">
        <v>0</v>
      </c>
      <c r="L780">
        <v>0</v>
      </c>
      <c r="M780">
        <v>0</v>
      </c>
      <c r="N780">
        <v>0</v>
      </c>
      <c r="O780" t="s">
        <v>796</v>
      </c>
      <c r="Q780">
        <v>0</v>
      </c>
      <c r="R780">
        <v>0</v>
      </c>
      <c r="S780">
        <v>0</v>
      </c>
      <c r="T780" t="s">
        <v>154</v>
      </c>
      <c r="U780" s="3">
        <v>46295</v>
      </c>
      <c r="V780" s="21">
        <v>46295</v>
      </c>
      <c r="AB780" t="s">
        <v>48</v>
      </c>
      <c r="AC780" s="2"/>
      <c r="AE780" s="2"/>
      <c r="AG780" s="34" t="str">
        <f>IFERROR(VLOOKUP(AB780, 할인점점포등록!E:I, 5, 0), AB780)</f>
        <v>입금통보</v>
      </c>
    </row>
    <row r="781" spans="2:33" x14ac:dyDescent="0.3">
      <c r="B781" t="s">
        <v>157</v>
      </c>
      <c r="C781" t="s">
        <v>1414</v>
      </c>
      <c r="D781">
        <v>9</v>
      </c>
      <c r="E781" t="s">
        <v>1415</v>
      </c>
      <c r="F781" s="20" t="s">
        <v>38</v>
      </c>
      <c r="H781" t="s">
        <v>1424</v>
      </c>
      <c r="I781" s="2">
        <v>1668600</v>
      </c>
      <c r="J781" s="2">
        <v>0</v>
      </c>
      <c r="L781">
        <v>0</v>
      </c>
      <c r="M781">
        <v>0</v>
      </c>
      <c r="N781">
        <v>0</v>
      </c>
      <c r="O781" t="s">
        <v>796</v>
      </c>
      <c r="Q781">
        <v>0</v>
      </c>
      <c r="R781">
        <v>0</v>
      </c>
      <c r="S781">
        <v>0</v>
      </c>
      <c r="T781" t="s">
        <v>154</v>
      </c>
      <c r="U781" s="3">
        <v>46295</v>
      </c>
      <c r="V781" s="21">
        <v>46295</v>
      </c>
      <c r="AB781" t="s">
        <v>48</v>
      </c>
      <c r="AC781" s="3"/>
      <c r="AE781" s="2"/>
      <c r="AG781" s="34" t="str">
        <f>IFERROR(VLOOKUP(AB781, 할인점점포등록!E:I, 5, 0), AB781)</f>
        <v>입금통보</v>
      </c>
    </row>
    <row r="782" spans="2:33" x14ac:dyDescent="0.3">
      <c r="B782" t="s">
        <v>157</v>
      </c>
      <c r="C782" t="s">
        <v>1414</v>
      </c>
      <c r="D782">
        <v>10</v>
      </c>
      <c r="E782" t="s">
        <v>1415</v>
      </c>
      <c r="F782" s="20" t="s">
        <v>38</v>
      </c>
      <c r="H782" t="s">
        <v>1425</v>
      </c>
      <c r="I782" s="2">
        <v>1121364</v>
      </c>
      <c r="J782" s="2">
        <v>0</v>
      </c>
      <c r="L782">
        <v>0</v>
      </c>
      <c r="M782">
        <v>0</v>
      </c>
      <c r="N782">
        <v>0</v>
      </c>
      <c r="O782" t="s">
        <v>796</v>
      </c>
      <c r="Q782">
        <v>0</v>
      </c>
      <c r="R782">
        <v>0</v>
      </c>
      <c r="S782">
        <v>0</v>
      </c>
      <c r="T782" t="s">
        <v>154</v>
      </c>
      <c r="U782" s="3">
        <v>46295</v>
      </c>
      <c r="V782" s="21">
        <v>46295</v>
      </c>
      <c r="AB782" t="s">
        <v>48</v>
      </c>
      <c r="AC782" s="3"/>
      <c r="AE782" s="2"/>
      <c r="AG782" s="34" t="str">
        <f>IFERROR(VLOOKUP(AB782, 할인점점포등록!E:I, 5, 0), AB782)</f>
        <v>입금통보</v>
      </c>
    </row>
    <row r="783" spans="2:33" x14ac:dyDescent="0.3">
      <c r="B783" t="s">
        <v>157</v>
      </c>
      <c r="C783" t="s">
        <v>1414</v>
      </c>
      <c r="D783">
        <v>11</v>
      </c>
      <c r="E783" t="s">
        <v>1415</v>
      </c>
      <c r="F783" s="20" t="s">
        <v>38</v>
      </c>
      <c r="H783" t="s">
        <v>1426</v>
      </c>
      <c r="I783" s="2">
        <v>3833298</v>
      </c>
      <c r="J783" s="2">
        <v>0</v>
      </c>
      <c r="L783">
        <v>0</v>
      </c>
      <c r="M783">
        <v>0</v>
      </c>
      <c r="N783">
        <v>0</v>
      </c>
      <c r="O783" t="s">
        <v>796</v>
      </c>
      <c r="Q783">
        <v>0</v>
      </c>
      <c r="R783">
        <v>0</v>
      </c>
      <c r="S783">
        <v>0</v>
      </c>
      <c r="T783" t="s">
        <v>154</v>
      </c>
      <c r="U783" s="3">
        <v>46295</v>
      </c>
      <c r="V783" s="21">
        <v>46295</v>
      </c>
      <c r="AB783" t="s">
        <v>48</v>
      </c>
      <c r="AC783" s="3"/>
      <c r="AE783" s="2"/>
      <c r="AG783" s="34" t="str">
        <f>IFERROR(VLOOKUP(AB783, 할인점점포등록!E:I, 5, 0), AB783)</f>
        <v>입금통보</v>
      </c>
    </row>
    <row r="784" spans="2:33" x14ac:dyDescent="0.3">
      <c r="B784" t="s">
        <v>157</v>
      </c>
      <c r="C784" t="s">
        <v>1414</v>
      </c>
      <c r="D784">
        <v>12</v>
      </c>
      <c r="E784" t="s">
        <v>1415</v>
      </c>
      <c r="F784" s="20" t="s">
        <v>38</v>
      </c>
      <c r="H784" t="s">
        <v>1427</v>
      </c>
      <c r="I784" s="2">
        <v>10656000</v>
      </c>
      <c r="J784" s="2">
        <v>0</v>
      </c>
      <c r="L784">
        <v>0</v>
      </c>
      <c r="M784">
        <v>0</v>
      </c>
      <c r="N784">
        <v>0</v>
      </c>
      <c r="O784" t="s">
        <v>796</v>
      </c>
      <c r="Q784">
        <v>0</v>
      </c>
      <c r="R784">
        <v>0</v>
      </c>
      <c r="S784">
        <v>0</v>
      </c>
      <c r="T784" t="s">
        <v>154</v>
      </c>
      <c r="U784" s="3">
        <v>46295</v>
      </c>
      <c r="V784" s="21">
        <v>46295</v>
      </c>
      <c r="AB784" t="s">
        <v>48</v>
      </c>
      <c r="AC784" s="2"/>
      <c r="AE784" s="2"/>
      <c r="AG784" s="34" t="str">
        <f>IFERROR(VLOOKUP(AB784, 할인점점포등록!E:I, 5, 0), AB784)</f>
        <v>입금통보</v>
      </c>
    </row>
    <row r="785" spans="2:33" x14ac:dyDescent="0.3">
      <c r="B785" t="s">
        <v>157</v>
      </c>
      <c r="C785" t="s">
        <v>1414</v>
      </c>
      <c r="D785">
        <v>13</v>
      </c>
      <c r="E785" t="s">
        <v>1415</v>
      </c>
      <c r="F785" s="20" t="s">
        <v>38</v>
      </c>
      <c r="H785" t="s">
        <v>1428</v>
      </c>
      <c r="I785" s="2">
        <v>1540000</v>
      </c>
      <c r="J785" s="2">
        <v>0</v>
      </c>
      <c r="L785">
        <v>0</v>
      </c>
      <c r="M785">
        <v>0</v>
      </c>
      <c r="N785">
        <v>0</v>
      </c>
      <c r="O785" t="s">
        <v>796</v>
      </c>
      <c r="Q785">
        <v>0</v>
      </c>
      <c r="R785">
        <v>0</v>
      </c>
      <c r="S785">
        <v>0</v>
      </c>
      <c r="T785" t="s">
        <v>154</v>
      </c>
      <c r="U785" s="3">
        <v>46295</v>
      </c>
      <c r="V785" s="21">
        <v>46295</v>
      </c>
      <c r="AB785" t="s">
        <v>48</v>
      </c>
      <c r="AC785" s="3"/>
      <c r="AE785" s="2"/>
      <c r="AG785" s="34" t="str">
        <f>IFERROR(VLOOKUP(AB785, 할인점점포등록!E:I, 5, 0), AB785)</f>
        <v>입금통보</v>
      </c>
    </row>
    <row r="786" spans="2:33" x14ac:dyDescent="0.3">
      <c r="B786" t="s">
        <v>157</v>
      </c>
      <c r="C786" t="s">
        <v>1414</v>
      </c>
      <c r="D786">
        <v>14</v>
      </c>
      <c r="E786" t="s">
        <v>1415</v>
      </c>
      <c r="F786" s="20" t="s">
        <v>38</v>
      </c>
      <c r="H786" t="s">
        <v>1429</v>
      </c>
      <c r="I786" s="2">
        <v>24911010</v>
      </c>
      <c r="J786" s="2">
        <v>0</v>
      </c>
      <c r="L786">
        <v>0</v>
      </c>
      <c r="M786">
        <v>0</v>
      </c>
      <c r="N786">
        <v>0</v>
      </c>
      <c r="O786" t="s">
        <v>796</v>
      </c>
      <c r="Q786">
        <v>0</v>
      </c>
      <c r="R786">
        <v>0</v>
      </c>
      <c r="S786">
        <v>0</v>
      </c>
      <c r="T786" t="s">
        <v>154</v>
      </c>
      <c r="U786" s="3">
        <v>46295</v>
      </c>
      <c r="V786" s="21">
        <v>46295</v>
      </c>
      <c r="AB786" t="s">
        <v>48</v>
      </c>
      <c r="AC786" s="3"/>
      <c r="AE786" s="2"/>
      <c r="AG786" s="34" t="str">
        <f>IFERROR(VLOOKUP(AB786, 할인점점포등록!E:I, 5, 0), AB786)</f>
        <v>입금통보</v>
      </c>
    </row>
    <row r="787" spans="2:33" x14ac:dyDescent="0.3">
      <c r="B787" t="s">
        <v>157</v>
      </c>
      <c r="C787" t="s">
        <v>1414</v>
      </c>
      <c r="D787">
        <v>15</v>
      </c>
      <c r="E787" t="s">
        <v>1415</v>
      </c>
      <c r="F787" s="20" t="s">
        <v>38</v>
      </c>
      <c r="H787" t="s">
        <v>1430</v>
      </c>
      <c r="I787" s="2">
        <v>99281646</v>
      </c>
      <c r="J787" s="2">
        <v>0</v>
      </c>
      <c r="L787">
        <v>0</v>
      </c>
      <c r="M787">
        <v>0</v>
      </c>
      <c r="N787">
        <v>0</v>
      </c>
      <c r="O787" t="s">
        <v>796</v>
      </c>
      <c r="Q787">
        <v>0</v>
      </c>
      <c r="R787">
        <v>0</v>
      </c>
      <c r="S787">
        <v>0</v>
      </c>
      <c r="T787" t="s">
        <v>154</v>
      </c>
      <c r="U787" s="3">
        <v>46295</v>
      </c>
      <c r="V787" s="21">
        <v>46295</v>
      </c>
      <c r="AB787" t="s">
        <v>48</v>
      </c>
      <c r="AC787" s="2"/>
      <c r="AE787" s="2"/>
      <c r="AG787" s="34" t="str">
        <f>IFERROR(VLOOKUP(AB787, 할인점점포등록!E:I, 5, 0), AB787)</f>
        <v>입금통보</v>
      </c>
    </row>
    <row r="788" spans="2:33" x14ac:dyDescent="0.3">
      <c r="B788" t="s">
        <v>157</v>
      </c>
      <c r="C788" t="s">
        <v>1414</v>
      </c>
      <c r="D788">
        <v>16</v>
      </c>
      <c r="E788" t="s">
        <v>1415</v>
      </c>
      <c r="F788" s="20" t="s">
        <v>38</v>
      </c>
      <c r="H788" t="s">
        <v>1431</v>
      </c>
      <c r="I788" s="2">
        <v>3066786</v>
      </c>
      <c r="J788" s="2">
        <v>0</v>
      </c>
      <c r="L788">
        <v>0</v>
      </c>
      <c r="M788">
        <v>0</v>
      </c>
      <c r="N788">
        <v>0</v>
      </c>
      <c r="O788" t="s">
        <v>796</v>
      </c>
      <c r="Q788">
        <v>0</v>
      </c>
      <c r="R788">
        <v>0</v>
      </c>
      <c r="S788">
        <v>0</v>
      </c>
      <c r="T788" t="s">
        <v>154</v>
      </c>
      <c r="U788" s="3">
        <v>46295</v>
      </c>
      <c r="V788" s="21">
        <v>46295</v>
      </c>
      <c r="AB788" t="s">
        <v>48</v>
      </c>
      <c r="AG788" s="34" t="str">
        <f>IFERROR(VLOOKUP(AB788, 할인점점포등록!E:I, 5, 0), AB788)</f>
        <v>입금통보</v>
      </c>
    </row>
    <row r="789" spans="2:33" x14ac:dyDescent="0.3">
      <c r="B789" t="s">
        <v>157</v>
      </c>
      <c r="C789" t="s">
        <v>1414</v>
      </c>
      <c r="D789">
        <v>17</v>
      </c>
      <c r="E789" t="s">
        <v>1415</v>
      </c>
      <c r="F789" s="20" t="s">
        <v>38</v>
      </c>
      <c r="H789" t="s">
        <v>1432</v>
      </c>
      <c r="I789" s="2">
        <v>5908192</v>
      </c>
      <c r="J789" s="2">
        <v>0</v>
      </c>
      <c r="L789">
        <v>0</v>
      </c>
      <c r="M789">
        <v>0</v>
      </c>
      <c r="N789">
        <v>0</v>
      </c>
      <c r="O789" t="s">
        <v>796</v>
      </c>
      <c r="Q789">
        <v>0</v>
      </c>
      <c r="R789">
        <v>0</v>
      </c>
      <c r="S789">
        <v>0</v>
      </c>
      <c r="T789" t="s">
        <v>154</v>
      </c>
      <c r="U789" s="3">
        <v>46295</v>
      </c>
      <c r="V789" s="21">
        <v>46295</v>
      </c>
      <c r="AB789" t="s">
        <v>48</v>
      </c>
      <c r="AC789" s="2"/>
      <c r="AE789" s="2"/>
      <c r="AG789" s="34" t="str">
        <f>IFERROR(VLOOKUP(AB789, 할인점점포등록!E:I, 5, 0), AB789)</f>
        <v>입금통보</v>
      </c>
    </row>
    <row r="790" spans="2:33" x14ac:dyDescent="0.3">
      <c r="B790" t="s">
        <v>157</v>
      </c>
      <c r="C790" t="s">
        <v>1414</v>
      </c>
      <c r="D790">
        <v>18</v>
      </c>
      <c r="E790" t="s">
        <v>1415</v>
      </c>
      <c r="F790" s="20" t="s">
        <v>38</v>
      </c>
      <c r="H790" t="s">
        <v>1433</v>
      </c>
      <c r="I790" s="2">
        <v>6727180</v>
      </c>
      <c r="J790" s="2">
        <v>0</v>
      </c>
      <c r="L790">
        <v>0</v>
      </c>
      <c r="M790">
        <v>0</v>
      </c>
      <c r="N790">
        <v>0</v>
      </c>
      <c r="O790" t="s">
        <v>796</v>
      </c>
      <c r="Q790">
        <v>0</v>
      </c>
      <c r="R790">
        <v>0</v>
      </c>
      <c r="S790">
        <v>0</v>
      </c>
      <c r="T790" t="s">
        <v>154</v>
      </c>
      <c r="U790" s="3">
        <v>46295</v>
      </c>
      <c r="V790" s="21">
        <v>46295</v>
      </c>
      <c r="AB790" t="s">
        <v>48</v>
      </c>
      <c r="AC790" s="2"/>
      <c r="AE790" s="2"/>
      <c r="AG790" s="34" t="str">
        <f>IFERROR(VLOOKUP(AB790, 할인점점포등록!E:I, 5, 0), AB790)</f>
        <v>입금통보</v>
      </c>
    </row>
    <row r="791" spans="2:33" x14ac:dyDescent="0.3">
      <c r="B791" t="s">
        <v>157</v>
      </c>
      <c r="C791" t="s">
        <v>1414</v>
      </c>
      <c r="D791">
        <v>19</v>
      </c>
      <c r="E791" t="s">
        <v>1415</v>
      </c>
      <c r="F791" s="20" t="s">
        <v>38</v>
      </c>
      <c r="H791" t="s">
        <v>1434</v>
      </c>
      <c r="I791" s="2">
        <v>81197600</v>
      </c>
      <c r="J791" s="2">
        <v>0</v>
      </c>
      <c r="L791">
        <v>0</v>
      </c>
      <c r="M791">
        <v>0</v>
      </c>
      <c r="N791">
        <v>0</v>
      </c>
      <c r="O791" t="s">
        <v>796</v>
      </c>
      <c r="Q791">
        <v>0</v>
      </c>
      <c r="R791">
        <v>0</v>
      </c>
      <c r="S791">
        <v>0</v>
      </c>
      <c r="T791" t="s">
        <v>154</v>
      </c>
      <c r="U791" s="3">
        <v>46295</v>
      </c>
      <c r="V791" s="21">
        <v>46295</v>
      </c>
      <c r="AB791" t="s">
        <v>48</v>
      </c>
      <c r="AC791" s="2"/>
      <c r="AG791" s="34" t="str">
        <f>IFERROR(VLOOKUP(AB791, 할인점점포등록!E:I, 5, 0), AB791)</f>
        <v>입금통보</v>
      </c>
    </row>
    <row r="792" spans="2:33" x14ac:dyDescent="0.3">
      <c r="B792" t="s">
        <v>157</v>
      </c>
      <c r="C792" t="s">
        <v>1414</v>
      </c>
      <c r="D792">
        <v>20</v>
      </c>
      <c r="E792" t="s">
        <v>1415</v>
      </c>
      <c r="F792" s="20" t="s">
        <v>38</v>
      </c>
      <c r="H792" t="s">
        <v>1435</v>
      </c>
      <c r="I792" s="2">
        <v>91000000</v>
      </c>
      <c r="J792" s="2">
        <v>0</v>
      </c>
      <c r="L792">
        <v>0</v>
      </c>
      <c r="M792">
        <v>0</v>
      </c>
      <c r="N792">
        <v>0</v>
      </c>
      <c r="O792" t="s">
        <v>796</v>
      </c>
      <c r="Q792">
        <v>0</v>
      </c>
      <c r="R792">
        <v>0</v>
      </c>
      <c r="S792">
        <v>0</v>
      </c>
      <c r="T792" t="s">
        <v>154</v>
      </c>
      <c r="U792" s="3">
        <v>46295</v>
      </c>
      <c r="V792" s="21">
        <v>46295</v>
      </c>
      <c r="AB792" t="s">
        <v>48</v>
      </c>
      <c r="AC792" s="3"/>
      <c r="AE792" s="2"/>
      <c r="AG792" s="34" t="str">
        <f>IFERROR(VLOOKUP(AB792, 할인점점포등록!E:I, 5, 0), AB792)</f>
        <v>입금통보</v>
      </c>
    </row>
    <row r="793" spans="2:33" x14ac:dyDescent="0.3">
      <c r="B793" t="s">
        <v>157</v>
      </c>
      <c r="C793" t="s">
        <v>1414</v>
      </c>
      <c r="D793">
        <v>21</v>
      </c>
      <c r="E793" t="s">
        <v>1415</v>
      </c>
      <c r="F793" s="20" t="s">
        <v>38</v>
      </c>
      <c r="H793" t="s">
        <v>1436</v>
      </c>
      <c r="I793" s="2">
        <v>1678500</v>
      </c>
      <c r="J793" s="2">
        <v>0</v>
      </c>
      <c r="L793">
        <v>0</v>
      </c>
      <c r="M793">
        <v>0</v>
      </c>
      <c r="N793">
        <v>0</v>
      </c>
      <c r="O793" t="s">
        <v>796</v>
      </c>
      <c r="Q793">
        <v>0</v>
      </c>
      <c r="R793">
        <v>0</v>
      </c>
      <c r="S793">
        <v>0</v>
      </c>
      <c r="T793" t="s">
        <v>154</v>
      </c>
      <c r="U793" s="3">
        <v>46295</v>
      </c>
      <c r="V793" s="21">
        <v>46295</v>
      </c>
      <c r="AB793" t="s">
        <v>48</v>
      </c>
      <c r="AC793" s="3"/>
      <c r="AE793" s="2"/>
      <c r="AG793" s="34" t="str">
        <f>IFERROR(VLOOKUP(AB793, 할인점점포등록!E:I, 5, 0), AB793)</f>
        <v>입금통보</v>
      </c>
    </row>
    <row r="794" spans="2:33" x14ac:dyDescent="0.3">
      <c r="B794" t="s">
        <v>157</v>
      </c>
      <c r="C794" t="s">
        <v>1414</v>
      </c>
      <c r="D794">
        <v>22</v>
      </c>
      <c r="E794" t="s">
        <v>1415</v>
      </c>
      <c r="F794" s="20" t="s">
        <v>38</v>
      </c>
      <c r="H794" t="s">
        <v>1437</v>
      </c>
      <c r="I794" s="2">
        <v>453600</v>
      </c>
      <c r="J794" s="2">
        <v>0</v>
      </c>
      <c r="L794">
        <v>0</v>
      </c>
      <c r="M794">
        <v>0</v>
      </c>
      <c r="N794">
        <v>0</v>
      </c>
      <c r="O794" t="s">
        <v>796</v>
      </c>
      <c r="Q794">
        <v>0</v>
      </c>
      <c r="R794">
        <v>0</v>
      </c>
      <c r="S794">
        <v>0</v>
      </c>
      <c r="T794" t="s">
        <v>154</v>
      </c>
      <c r="U794" s="3">
        <v>46295</v>
      </c>
      <c r="V794" s="21">
        <v>46295</v>
      </c>
      <c r="AB794" t="s">
        <v>48</v>
      </c>
      <c r="AC794" s="2"/>
      <c r="AG794" s="34" t="str">
        <f>IFERROR(VLOOKUP(AB794, 할인점점포등록!E:I, 5, 0), AB794)</f>
        <v>입금통보</v>
      </c>
    </row>
    <row r="795" spans="2:33" x14ac:dyDescent="0.3">
      <c r="B795" t="s">
        <v>157</v>
      </c>
      <c r="C795" t="s">
        <v>1414</v>
      </c>
      <c r="D795">
        <v>23</v>
      </c>
      <c r="E795" t="s">
        <v>1415</v>
      </c>
      <c r="F795" s="20" t="s">
        <v>38</v>
      </c>
      <c r="H795" t="s">
        <v>1438</v>
      </c>
      <c r="I795" s="2">
        <v>3372300</v>
      </c>
      <c r="J795" s="2">
        <v>0</v>
      </c>
      <c r="L795">
        <v>0</v>
      </c>
      <c r="M795">
        <v>0</v>
      </c>
      <c r="N795">
        <v>0</v>
      </c>
      <c r="O795" t="s">
        <v>796</v>
      </c>
      <c r="Q795">
        <v>0</v>
      </c>
      <c r="R795">
        <v>0</v>
      </c>
      <c r="S795">
        <v>0</v>
      </c>
      <c r="T795" t="s">
        <v>154</v>
      </c>
      <c r="U795" s="3">
        <v>46295</v>
      </c>
      <c r="V795" s="21">
        <v>46295</v>
      </c>
      <c r="AB795" t="s">
        <v>48</v>
      </c>
      <c r="AC795" s="2"/>
      <c r="AE795" s="2"/>
      <c r="AG795" s="34" t="str">
        <f>IFERROR(VLOOKUP(AB795, 할인점점포등록!E:I, 5, 0), AB795)</f>
        <v>입금통보</v>
      </c>
    </row>
    <row r="796" spans="2:33" x14ac:dyDescent="0.3">
      <c r="B796" t="s">
        <v>157</v>
      </c>
      <c r="C796" t="s">
        <v>1414</v>
      </c>
      <c r="D796">
        <v>24</v>
      </c>
      <c r="E796" t="s">
        <v>1415</v>
      </c>
      <c r="F796" s="20" t="s">
        <v>38</v>
      </c>
      <c r="H796" t="s">
        <v>1439</v>
      </c>
      <c r="I796" s="2">
        <v>95940463</v>
      </c>
      <c r="J796" s="2">
        <v>0</v>
      </c>
      <c r="L796">
        <v>0</v>
      </c>
      <c r="M796">
        <v>0</v>
      </c>
      <c r="N796">
        <v>0</v>
      </c>
      <c r="O796" t="s">
        <v>796</v>
      </c>
      <c r="Q796">
        <v>0</v>
      </c>
      <c r="R796">
        <v>0</v>
      </c>
      <c r="S796">
        <v>0</v>
      </c>
      <c r="T796" t="s">
        <v>154</v>
      </c>
      <c r="U796" s="3">
        <v>46295</v>
      </c>
      <c r="V796" s="21">
        <v>46295</v>
      </c>
      <c r="AB796" t="s">
        <v>48</v>
      </c>
      <c r="AC796" s="3"/>
      <c r="AE796" s="2"/>
      <c r="AG796" s="34" t="str">
        <f>IFERROR(VLOOKUP(AB796, 할인점점포등록!E:I, 5, 0), AB796)</f>
        <v>입금통보</v>
      </c>
    </row>
    <row r="797" spans="2:33" x14ac:dyDescent="0.3">
      <c r="B797" t="s">
        <v>157</v>
      </c>
      <c r="C797" t="s">
        <v>1414</v>
      </c>
      <c r="D797">
        <v>25</v>
      </c>
      <c r="E797" t="s">
        <v>1415</v>
      </c>
      <c r="F797" s="20" t="s">
        <v>38</v>
      </c>
      <c r="H797" t="s">
        <v>1440</v>
      </c>
      <c r="I797" s="2">
        <v>2246674</v>
      </c>
      <c r="J797" s="2">
        <v>0</v>
      </c>
      <c r="L797">
        <v>0</v>
      </c>
      <c r="M797">
        <v>0</v>
      </c>
      <c r="N797">
        <v>0</v>
      </c>
      <c r="O797" t="s">
        <v>796</v>
      </c>
      <c r="Q797">
        <v>0</v>
      </c>
      <c r="R797">
        <v>0</v>
      </c>
      <c r="S797">
        <v>0</v>
      </c>
      <c r="T797" t="s">
        <v>154</v>
      </c>
      <c r="U797" s="3">
        <v>46295</v>
      </c>
      <c r="V797" s="21">
        <v>46295</v>
      </c>
      <c r="AB797" t="s">
        <v>48</v>
      </c>
      <c r="AC797" s="2"/>
      <c r="AG797" s="34" t="str">
        <f>IFERROR(VLOOKUP(AB797, 할인점점포등록!E:I, 5, 0), AB797)</f>
        <v>입금통보</v>
      </c>
    </row>
    <row r="798" spans="2:33" x14ac:dyDescent="0.3">
      <c r="B798" t="s">
        <v>157</v>
      </c>
      <c r="C798" t="s">
        <v>1414</v>
      </c>
      <c r="D798">
        <v>26</v>
      </c>
      <c r="E798" t="s">
        <v>1415</v>
      </c>
      <c r="F798" s="20" t="s">
        <v>38</v>
      </c>
      <c r="H798" t="s">
        <v>1441</v>
      </c>
      <c r="I798" s="2">
        <v>1960200</v>
      </c>
      <c r="J798" s="2">
        <v>0</v>
      </c>
      <c r="L798">
        <v>0</v>
      </c>
      <c r="M798">
        <v>0</v>
      </c>
      <c r="N798">
        <v>0</v>
      </c>
      <c r="O798" t="s">
        <v>796</v>
      </c>
      <c r="Q798">
        <v>0</v>
      </c>
      <c r="R798">
        <v>0</v>
      </c>
      <c r="S798">
        <v>0</v>
      </c>
      <c r="T798" t="s">
        <v>154</v>
      </c>
      <c r="U798" s="3">
        <v>46295</v>
      </c>
      <c r="V798" s="21">
        <v>46295</v>
      </c>
      <c r="AB798" t="s">
        <v>48</v>
      </c>
      <c r="AC798" s="2"/>
      <c r="AE798" s="2"/>
      <c r="AG798" s="34" t="str">
        <f>IFERROR(VLOOKUP(AB798, 할인점점포등록!E:I, 5, 0), AB798)</f>
        <v>입금통보</v>
      </c>
    </row>
    <row r="799" spans="2:33" x14ac:dyDescent="0.3">
      <c r="B799" t="s">
        <v>157</v>
      </c>
      <c r="C799" t="s">
        <v>1414</v>
      </c>
      <c r="D799">
        <v>27</v>
      </c>
      <c r="E799" t="s">
        <v>1415</v>
      </c>
      <c r="F799" s="20" t="s">
        <v>38</v>
      </c>
      <c r="H799" t="s">
        <v>1442</v>
      </c>
      <c r="I799" s="2">
        <v>3977996</v>
      </c>
      <c r="J799" s="2">
        <v>0</v>
      </c>
      <c r="L799">
        <v>0</v>
      </c>
      <c r="M799">
        <v>0</v>
      </c>
      <c r="N799">
        <v>0</v>
      </c>
      <c r="O799" t="s">
        <v>796</v>
      </c>
      <c r="Q799">
        <v>0</v>
      </c>
      <c r="R799">
        <v>0</v>
      </c>
      <c r="S799">
        <v>0</v>
      </c>
      <c r="T799" t="s">
        <v>154</v>
      </c>
      <c r="U799" s="3">
        <v>46295</v>
      </c>
      <c r="V799" s="21">
        <v>46295</v>
      </c>
      <c r="AB799" t="s">
        <v>48</v>
      </c>
      <c r="AC799" s="3"/>
      <c r="AE799" s="2"/>
      <c r="AG799" s="34" t="str">
        <f>IFERROR(VLOOKUP(AB799, 할인점점포등록!E:I, 5, 0), AB799)</f>
        <v>입금통보</v>
      </c>
    </row>
    <row r="800" spans="2:33" x14ac:dyDescent="0.3">
      <c r="B800" t="s">
        <v>157</v>
      </c>
      <c r="C800" t="s">
        <v>1414</v>
      </c>
      <c r="D800">
        <v>28</v>
      </c>
      <c r="E800" t="s">
        <v>1415</v>
      </c>
      <c r="F800" s="20" t="s">
        <v>38</v>
      </c>
      <c r="H800" t="s">
        <v>1443</v>
      </c>
      <c r="I800" s="2">
        <v>572400</v>
      </c>
      <c r="J800" s="2">
        <v>0</v>
      </c>
      <c r="L800">
        <v>0</v>
      </c>
      <c r="M800">
        <v>0</v>
      </c>
      <c r="N800">
        <v>0</v>
      </c>
      <c r="O800" t="s">
        <v>796</v>
      </c>
      <c r="Q800">
        <v>0</v>
      </c>
      <c r="R800">
        <v>0</v>
      </c>
      <c r="S800">
        <v>0</v>
      </c>
      <c r="T800" t="s">
        <v>154</v>
      </c>
      <c r="U800" s="3">
        <v>46295</v>
      </c>
      <c r="V800" s="21">
        <v>46295</v>
      </c>
      <c r="AB800" t="s">
        <v>48</v>
      </c>
      <c r="AC800" s="3"/>
      <c r="AE800" s="2"/>
      <c r="AG800" s="34" t="str">
        <f>IFERROR(VLOOKUP(AB800, 할인점점포등록!E:I, 5, 0), AB800)</f>
        <v>입금통보</v>
      </c>
    </row>
    <row r="801" spans="2:33" x14ac:dyDescent="0.3">
      <c r="B801" t="s">
        <v>157</v>
      </c>
      <c r="C801" t="s">
        <v>1414</v>
      </c>
      <c r="D801">
        <v>29</v>
      </c>
      <c r="E801" t="s">
        <v>1415</v>
      </c>
      <c r="F801" s="20" t="s">
        <v>14</v>
      </c>
      <c r="H801" t="s">
        <v>1444</v>
      </c>
      <c r="I801" s="2">
        <v>0</v>
      </c>
      <c r="J801" s="2">
        <v>4491000</v>
      </c>
      <c r="L801">
        <v>0</v>
      </c>
      <c r="M801">
        <v>0</v>
      </c>
      <c r="N801">
        <v>0</v>
      </c>
      <c r="O801" t="s">
        <v>796</v>
      </c>
      <c r="Q801">
        <v>0</v>
      </c>
      <c r="R801">
        <v>0</v>
      </c>
      <c r="S801">
        <v>0</v>
      </c>
      <c r="T801" t="s">
        <v>154</v>
      </c>
      <c r="U801" s="3">
        <v>46295</v>
      </c>
      <c r="V801" s="21">
        <v>46295</v>
      </c>
      <c r="W801" t="s">
        <v>212</v>
      </c>
      <c r="Y801">
        <v>3898103307</v>
      </c>
      <c r="AB801" t="s">
        <v>704</v>
      </c>
      <c r="AC801" s="3"/>
      <c r="AE801" s="2"/>
      <c r="AG801" s="34" t="str">
        <f>IFERROR(VLOOKUP(AB801, 할인점점포등록!E:I, 5, 0), AB801)</f>
        <v>정상의약품물류</v>
      </c>
    </row>
    <row r="802" spans="2:33" x14ac:dyDescent="0.3">
      <c r="B802" t="s">
        <v>157</v>
      </c>
      <c r="C802" t="s">
        <v>1414</v>
      </c>
      <c r="D802">
        <v>30</v>
      </c>
      <c r="E802" t="s">
        <v>1415</v>
      </c>
      <c r="F802" s="20" t="s">
        <v>14</v>
      </c>
      <c r="H802" t="s">
        <v>1445</v>
      </c>
      <c r="I802" s="2">
        <v>0</v>
      </c>
      <c r="J802" s="2">
        <v>12523410</v>
      </c>
      <c r="L802">
        <v>0</v>
      </c>
      <c r="M802">
        <v>0</v>
      </c>
      <c r="N802">
        <v>0</v>
      </c>
      <c r="O802" t="s">
        <v>796</v>
      </c>
      <c r="Q802">
        <v>0</v>
      </c>
      <c r="R802">
        <v>0</v>
      </c>
      <c r="S802">
        <v>0</v>
      </c>
      <c r="T802" t="s">
        <v>154</v>
      </c>
      <c r="U802" s="3">
        <v>46295</v>
      </c>
      <c r="V802" s="21">
        <v>46295</v>
      </c>
      <c r="W802" t="s">
        <v>212</v>
      </c>
      <c r="Y802">
        <v>4088500180</v>
      </c>
      <c r="AB802" t="s">
        <v>292</v>
      </c>
      <c r="AC802" s="3"/>
      <c r="AE802" s="2"/>
      <c r="AG802" s="34" t="str">
        <f>IFERROR(VLOOKUP(AB802, 할인점점포등록!E:I, 5, 0), AB802)</f>
        <v>백제약품광주</v>
      </c>
    </row>
    <row r="803" spans="2:33" x14ac:dyDescent="0.3">
      <c r="B803" t="s">
        <v>157</v>
      </c>
      <c r="C803" t="s">
        <v>1414</v>
      </c>
      <c r="D803">
        <v>31</v>
      </c>
      <c r="E803" t="s">
        <v>1415</v>
      </c>
      <c r="F803" s="20" t="s">
        <v>14</v>
      </c>
      <c r="H803" t="s">
        <v>1446</v>
      </c>
      <c r="I803" s="2">
        <v>0</v>
      </c>
      <c r="J803" s="2">
        <v>2520000</v>
      </c>
      <c r="L803">
        <v>0</v>
      </c>
      <c r="M803">
        <v>0</v>
      </c>
      <c r="N803">
        <v>0</v>
      </c>
      <c r="O803" t="s">
        <v>796</v>
      </c>
      <c r="Q803">
        <v>0</v>
      </c>
      <c r="R803">
        <v>0</v>
      </c>
      <c r="S803">
        <v>0</v>
      </c>
      <c r="T803" t="s">
        <v>154</v>
      </c>
      <c r="U803" s="3">
        <v>46295</v>
      </c>
      <c r="V803" s="21">
        <v>46295</v>
      </c>
      <c r="W803" t="s">
        <v>212</v>
      </c>
      <c r="Y803">
        <v>1201263845</v>
      </c>
      <c r="AB803" t="s">
        <v>661</v>
      </c>
      <c r="AC803" s="3"/>
      <c r="AE803" s="2"/>
      <c r="AG803" s="34" t="str">
        <f>IFERROR(VLOOKUP(AB803, 할인점점포등록!E:I, 5, 0), AB803)</f>
        <v>서연팜</v>
      </c>
    </row>
    <row r="804" spans="2:33" x14ac:dyDescent="0.3">
      <c r="B804" t="s">
        <v>157</v>
      </c>
      <c r="C804" t="s">
        <v>1414</v>
      </c>
      <c r="D804">
        <v>32</v>
      </c>
      <c r="E804" t="s">
        <v>1415</v>
      </c>
      <c r="F804" s="20" t="s">
        <v>14</v>
      </c>
      <c r="H804" t="s">
        <v>1447</v>
      </c>
      <c r="I804" s="2">
        <v>0</v>
      </c>
      <c r="J804" s="2">
        <v>2570400</v>
      </c>
      <c r="L804">
        <v>0</v>
      </c>
      <c r="M804">
        <v>0</v>
      </c>
      <c r="N804">
        <v>0</v>
      </c>
      <c r="O804" t="s">
        <v>796</v>
      </c>
      <c r="Q804">
        <v>0</v>
      </c>
      <c r="R804">
        <v>0</v>
      </c>
      <c r="S804">
        <v>0</v>
      </c>
      <c r="T804" t="s">
        <v>154</v>
      </c>
      <c r="U804" s="3">
        <v>46295</v>
      </c>
      <c r="V804" s="21">
        <v>46295</v>
      </c>
      <c r="W804" t="s">
        <v>212</v>
      </c>
      <c r="Y804">
        <v>4048703520</v>
      </c>
      <c r="AB804" t="s">
        <v>737</v>
      </c>
      <c r="AC804" s="3"/>
      <c r="AE804" s="2"/>
      <c r="AG804" s="34" t="str">
        <f>IFERROR(VLOOKUP(AB804, 할인점점포등록!E:I, 5, 0), AB804)</f>
        <v>온온약품</v>
      </c>
    </row>
    <row r="805" spans="2:33" x14ac:dyDescent="0.3">
      <c r="B805" t="s">
        <v>157</v>
      </c>
      <c r="C805" t="s">
        <v>1414</v>
      </c>
      <c r="D805">
        <v>33</v>
      </c>
      <c r="E805" t="s">
        <v>1415</v>
      </c>
      <c r="F805" s="20" t="s">
        <v>14</v>
      </c>
      <c r="H805" t="s">
        <v>1448</v>
      </c>
      <c r="I805" s="2">
        <v>0</v>
      </c>
      <c r="J805" s="2">
        <v>230000000</v>
      </c>
      <c r="L805">
        <v>0</v>
      </c>
      <c r="M805">
        <v>0</v>
      </c>
      <c r="N805">
        <v>0</v>
      </c>
      <c r="O805" t="s">
        <v>796</v>
      </c>
      <c r="Q805">
        <v>0</v>
      </c>
      <c r="R805">
        <v>0</v>
      </c>
      <c r="S805">
        <v>0</v>
      </c>
      <c r="T805" t="s">
        <v>154</v>
      </c>
      <c r="U805" s="3">
        <v>46295</v>
      </c>
      <c r="V805" s="21">
        <v>46295</v>
      </c>
      <c r="W805" t="s">
        <v>212</v>
      </c>
      <c r="Y805">
        <v>1098178726</v>
      </c>
      <c r="AB805" t="s">
        <v>331</v>
      </c>
      <c r="AC805" s="2"/>
      <c r="AG805" s="34" t="str">
        <f>IFERROR(VLOOKUP(AB805, 할인점점포등록!E:I, 5, 0), AB805)</f>
        <v>지오영</v>
      </c>
    </row>
    <row r="806" spans="2:33" x14ac:dyDescent="0.3">
      <c r="B806" t="s">
        <v>157</v>
      </c>
      <c r="C806" t="s">
        <v>1414</v>
      </c>
      <c r="D806">
        <v>34</v>
      </c>
      <c r="E806" t="s">
        <v>1415</v>
      </c>
      <c r="F806" s="20" t="s">
        <v>14</v>
      </c>
      <c r="H806" t="s">
        <v>1449</v>
      </c>
      <c r="I806" s="2">
        <v>0</v>
      </c>
      <c r="J806" s="2">
        <v>4224000</v>
      </c>
      <c r="L806">
        <v>0</v>
      </c>
      <c r="M806">
        <v>0</v>
      </c>
      <c r="N806">
        <v>0</v>
      </c>
      <c r="O806" t="s">
        <v>796</v>
      </c>
      <c r="Q806">
        <v>0</v>
      </c>
      <c r="R806">
        <v>0</v>
      </c>
      <c r="S806">
        <v>0</v>
      </c>
      <c r="T806" t="s">
        <v>154</v>
      </c>
      <c r="U806" s="3">
        <v>46295</v>
      </c>
      <c r="V806" s="21">
        <v>46295</v>
      </c>
      <c r="W806" t="s">
        <v>483</v>
      </c>
      <c r="Y806">
        <v>1228175741</v>
      </c>
      <c r="AB806" t="s">
        <v>768</v>
      </c>
      <c r="AG806" s="34" t="str">
        <f>IFERROR(VLOOKUP(AB806, 할인점점포등록!E:I, 5, 0), AB806)</f>
        <v>우리약품</v>
      </c>
    </row>
    <row r="807" spans="2:33" x14ac:dyDescent="0.3">
      <c r="B807" t="s">
        <v>157</v>
      </c>
      <c r="C807" t="s">
        <v>1414</v>
      </c>
      <c r="D807">
        <v>35</v>
      </c>
      <c r="E807" t="s">
        <v>1415</v>
      </c>
      <c r="F807" s="20" t="s">
        <v>14</v>
      </c>
      <c r="H807" t="s">
        <v>1450</v>
      </c>
      <c r="I807" s="2">
        <v>0</v>
      </c>
      <c r="J807" s="2">
        <v>18480000</v>
      </c>
      <c r="L807">
        <v>0</v>
      </c>
      <c r="M807">
        <v>0</v>
      </c>
      <c r="N807">
        <v>0</v>
      </c>
      <c r="O807" t="s">
        <v>796</v>
      </c>
      <c r="Q807">
        <v>0</v>
      </c>
      <c r="R807">
        <v>0</v>
      </c>
      <c r="S807">
        <v>0</v>
      </c>
      <c r="T807" t="s">
        <v>154</v>
      </c>
      <c r="U807" s="3">
        <v>46295</v>
      </c>
      <c r="V807" s="21">
        <v>46295</v>
      </c>
      <c r="W807" t="s">
        <v>486</v>
      </c>
      <c r="Y807">
        <v>1088184884</v>
      </c>
      <c r="AB807" t="s">
        <v>536</v>
      </c>
      <c r="AG807" s="34" t="str">
        <f>IFERROR(VLOOKUP(AB807, 할인점점포등록!E:I, 5, 0), AB807)</f>
        <v>GM메디칼</v>
      </c>
    </row>
    <row r="808" spans="2:33" x14ac:dyDescent="0.3">
      <c r="B808" t="s">
        <v>157</v>
      </c>
      <c r="C808" t="s">
        <v>1414</v>
      </c>
      <c r="D808">
        <v>36</v>
      </c>
      <c r="E808" t="s">
        <v>1415</v>
      </c>
      <c r="F808" s="20" t="s">
        <v>14</v>
      </c>
      <c r="H808" t="s">
        <v>1451</v>
      </c>
      <c r="I808" s="2">
        <v>0</v>
      </c>
      <c r="J808" s="2">
        <v>5720400</v>
      </c>
      <c r="L808">
        <v>0</v>
      </c>
      <c r="M808">
        <v>0</v>
      </c>
      <c r="N808">
        <v>0</v>
      </c>
      <c r="O808" t="s">
        <v>796</v>
      </c>
      <c r="Q808">
        <v>0</v>
      </c>
      <c r="R808">
        <v>0</v>
      </c>
      <c r="S808">
        <v>0</v>
      </c>
      <c r="T808" t="s">
        <v>154</v>
      </c>
      <c r="U808" s="3">
        <v>46295</v>
      </c>
      <c r="V808" s="21">
        <v>46295</v>
      </c>
      <c r="W808" t="s">
        <v>212</v>
      </c>
      <c r="Y808">
        <v>3152305342</v>
      </c>
      <c r="AB808" t="s">
        <v>240</v>
      </c>
      <c r="AC808" s="2"/>
      <c r="AE808" s="2"/>
      <c r="AG808" s="34" t="str">
        <f>IFERROR(VLOOKUP(AB808, 할인점점포등록!E:I, 5, 0), AB808)</f>
        <v>와이케이팜</v>
      </c>
    </row>
    <row r="809" spans="2:33" x14ac:dyDescent="0.3">
      <c r="B809" t="s">
        <v>157</v>
      </c>
      <c r="C809" t="s">
        <v>1414</v>
      </c>
      <c r="D809">
        <v>37</v>
      </c>
      <c r="E809" t="s">
        <v>1415</v>
      </c>
      <c r="F809" s="20" t="s">
        <v>14</v>
      </c>
      <c r="H809" t="s">
        <v>1452</v>
      </c>
      <c r="I809" s="2">
        <v>0</v>
      </c>
      <c r="J809" s="2">
        <v>1668600</v>
      </c>
      <c r="L809">
        <v>0</v>
      </c>
      <c r="M809">
        <v>0</v>
      </c>
      <c r="N809">
        <v>0</v>
      </c>
      <c r="O809" t="s">
        <v>796</v>
      </c>
      <c r="Q809">
        <v>0</v>
      </c>
      <c r="R809">
        <v>0</v>
      </c>
      <c r="S809">
        <v>0</v>
      </c>
      <c r="T809" t="s">
        <v>154</v>
      </c>
      <c r="U809" s="3">
        <v>46295</v>
      </c>
      <c r="V809" s="21">
        <v>46295</v>
      </c>
      <c r="W809" t="s">
        <v>212</v>
      </c>
      <c r="Y809">
        <v>4948800260</v>
      </c>
      <c r="AB809" t="s">
        <v>620</v>
      </c>
      <c r="AC809" s="2"/>
      <c r="AG809" s="34" t="str">
        <f>IFERROR(VLOOKUP(AB809, 할인점점포등록!E:I, 5, 0), AB809)</f>
        <v>에스디파마</v>
      </c>
    </row>
    <row r="810" spans="2:33" x14ac:dyDescent="0.3">
      <c r="B810" t="s">
        <v>157</v>
      </c>
      <c r="C810" t="s">
        <v>1414</v>
      </c>
      <c r="D810">
        <v>38</v>
      </c>
      <c r="E810" t="s">
        <v>1415</v>
      </c>
      <c r="F810" s="20" t="s">
        <v>14</v>
      </c>
      <c r="H810" t="s">
        <v>1453</v>
      </c>
      <c r="I810" s="2">
        <v>0</v>
      </c>
      <c r="J810" s="2">
        <v>1121364</v>
      </c>
      <c r="L810">
        <v>0</v>
      </c>
      <c r="M810">
        <v>0</v>
      </c>
      <c r="N810">
        <v>0</v>
      </c>
      <c r="O810" t="s">
        <v>796</v>
      </c>
      <c r="Q810">
        <v>0</v>
      </c>
      <c r="R810">
        <v>0</v>
      </c>
      <c r="S810">
        <v>0</v>
      </c>
      <c r="T810" t="s">
        <v>154</v>
      </c>
      <c r="U810" s="3">
        <v>46295</v>
      </c>
      <c r="V810" s="21">
        <v>46295</v>
      </c>
      <c r="W810" t="s">
        <v>212</v>
      </c>
      <c r="Y810">
        <v>8718103183</v>
      </c>
      <c r="AB810" t="s">
        <v>682</v>
      </c>
      <c r="AC810" s="2"/>
      <c r="AE810" s="2"/>
      <c r="AG810" s="34" t="str">
        <f>IFERROR(VLOOKUP(AB810, 할인점점포등록!E:I, 5, 0), AB810)</f>
        <v>강릉동원약품</v>
      </c>
    </row>
    <row r="811" spans="2:33" x14ac:dyDescent="0.3">
      <c r="B811" t="s">
        <v>157</v>
      </c>
      <c r="C811" t="s">
        <v>1414</v>
      </c>
      <c r="D811">
        <v>39</v>
      </c>
      <c r="E811" t="s">
        <v>1415</v>
      </c>
      <c r="F811" s="20" t="s">
        <v>14</v>
      </c>
      <c r="H811" t="s">
        <v>1454</v>
      </c>
      <c r="I811" s="2">
        <v>0</v>
      </c>
      <c r="J811" s="2">
        <v>3833298</v>
      </c>
      <c r="L811">
        <v>0</v>
      </c>
      <c r="M811">
        <v>0</v>
      </c>
      <c r="N811">
        <v>0</v>
      </c>
      <c r="O811" t="s">
        <v>796</v>
      </c>
      <c r="Q811">
        <v>0</v>
      </c>
      <c r="R811">
        <v>0</v>
      </c>
      <c r="S811">
        <v>0</v>
      </c>
      <c r="T811" t="s">
        <v>154</v>
      </c>
      <c r="U811" s="3">
        <v>46295</v>
      </c>
      <c r="V811" s="21">
        <v>46295</v>
      </c>
      <c r="W811" t="s">
        <v>212</v>
      </c>
      <c r="Y811">
        <v>6078118106</v>
      </c>
      <c r="AB811" t="s">
        <v>429</v>
      </c>
      <c r="AC811" s="2"/>
      <c r="AG811" s="34" t="str">
        <f>IFERROR(VLOOKUP(AB811, 할인점점포등록!E:I, 5, 0), AB811)</f>
        <v>삼원약품</v>
      </c>
    </row>
    <row r="812" spans="2:33" x14ac:dyDescent="0.3">
      <c r="B812" t="s">
        <v>157</v>
      </c>
      <c r="C812" t="s">
        <v>1414</v>
      </c>
      <c r="D812">
        <v>40</v>
      </c>
      <c r="E812" t="s">
        <v>1415</v>
      </c>
      <c r="F812" s="20" t="s">
        <v>14</v>
      </c>
      <c r="H812" t="s">
        <v>1455</v>
      </c>
      <c r="I812" s="2">
        <v>0</v>
      </c>
      <c r="J812" s="2">
        <v>10656000</v>
      </c>
      <c r="L812">
        <v>0</v>
      </c>
      <c r="M812">
        <v>0</v>
      </c>
      <c r="N812">
        <v>0</v>
      </c>
      <c r="O812" t="s">
        <v>796</v>
      </c>
      <c r="Q812">
        <v>0</v>
      </c>
      <c r="R812">
        <v>0</v>
      </c>
      <c r="S812">
        <v>0</v>
      </c>
      <c r="T812" t="s">
        <v>154</v>
      </c>
      <c r="U812" s="3">
        <v>46295</v>
      </c>
      <c r="V812" s="21">
        <v>46295</v>
      </c>
      <c r="W812" t="s">
        <v>212</v>
      </c>
      <c r="Y812">
        <v>4108711739</v>
      </c>
      <c r="AB812" t="s">
        <v>665</v>
      </c>
      <c r="AC812" s="3"/>
      <c r="AE812" s="2"/>
      <c r="AG812" s="34" t="str">
        <f>IFERROR(VLOOKUP(AB812, 할인점점포등록!E:I, 5, 0), AB812)</f>
        <v>두리약품</v>
      </c>
    </row>
    <row r="813" spans="2:33" x14ac:dyDescent="0.3">
      <c r="B813" t="s">
        <v>157</v>
      </c>
      <c r="C813" t="s">
        <v>1414</v>
      </c>
      <c r="D813">
        <v>41</v>
      </c>
      <c r="E813" t="s">
        <v>1415</v>
      </c>
      <c r="F813" s="20" t="s">
        <v>14</v>
      </c>
      <c r="H813" t="s">
        <v>1456</v>
      </c>
      <c r="I813" s="2">
        <v>0</v>
      </c>
      <c r="J813" s="2">
        <v>1540000</v>
      </c>
      <c r="L813">
        <v>0</v>
      </c>
      <c r="M813">
        <v>0</v>
      </c>
      <c r="N813">
        <v>0</v>
      </c>
      <c r="O813" t="s">
        <v>796</v>
      </c>
      <c r="Q813">
        <v>0</v>
      </c>
      <c r="R813">
        <v>0</v>
      </c>
      <c r="S813">
        <v>0</v>
      </c>
      <c r="T813" t="s">
        <v>154</v>
      </c>
      <c r="U813" s="3">
        <v>46295</v>
      </c>
      <c r="V813" s="21">
        <v>46295</v>
      </c>
      <c r="W813" t="s">
        <v>350</v>
      </c>
      <c r="Y813">
        <v>1190282542</v>
      </c>
      <c r="AB813" t="s">
        <v>714</v>
      </c>
      <c r="AC813" s="2"/>
      <c r="AG813" s="34" t="str">
        <f>IFERROR(VLOOKUP(AB813, 할인점점포등록!E:I, 5, 0), AB813)</f>
        <v>엘유피코리아</v>
      </c>
    </row>
    <row r="814" spans="2:33" x14ac:dyDescent="0.3">
      <c r="B814" t="s">
        <v>157</v>
      </c>
      <c r="C814" t="s">
        <v>1414</v>
      </c>
      <c r="D814">
        <v>42</v>
      </c>
      <c r="E814" t="s">
        <v>1415</v>
      </c>
      <c r="F814" s="20" t="s">
        <v>14</v>
      </c>
      <c r="H814" t="s">
        <v>1457</v>
      </c>
      <c r="I814" s="2">
        <v>0</v>
      </c>
      <c r="J814" s="2">
        <v>24911010</v>
      </c>
      <c r="L814">
        <v>0</v>
      </c>
      <c r="M814">
        <v>0</v>
      </c>
      <c r="N814">
        <v>0</v>
      </c>
      <c r="O814" t="s">
        <v>796</v>
      </c>
      <c r="Q814">
        <v>0</v>
      </c>
      <c r="R814">
        <v>0</v>
      </c>
      <c r="S814">
        <v>0</v>
      </c>
      <c r="T814" t="s">
        <v>154</v>
      </c>
      <c r="U814" s="3">
        <v>46295</v>
      </c>
      <c r="V814" s="21">
        <v>46295</v>
      </c>
      <c r="W814" t="s">
        <v>212</v>
      </c>
      <c r="Y814">
        <v>2218127605</v>
      </c>
      <c r="AB814" t="s">
        <v>754</v>
      </c>
      <c r="AC814" s="2"/>
      <c r="AG814" s="34" t="str">
        <f>IFERROR(VLOOKUP(AB814, 할인점점포등록!E:I, 5, 0), AB814)</f>
        <v>이건약품</v>
      </c>
    </row>
    <row r="815" spans="2:33" x14ac:dyDescent="0.3">
      <c r="B815" t="s">
        <v>157</v>
      </c>
      <c r="C815" t="s">
        <v>1414</v>
      </c>
      <c r="D815">
        <v>43</v>
      </c>
      <c r="E815" t="s">
        <v>1415</v>
      </c>
      <c r="F815" s="20" t="s">
        <v>14</v>
      </c>
      <c r="H815" t="s">
        <v>1458</v>
      </c>
      <c r="I815" s="2">
        <v>0</v>
      </c>
      <c r="J815" s="2">
        <v>99281646</v>
      </c>
      <c r="L815">
        <v>0</v>
      </c>
      <c r="M815">
        <v>0</v>
      </c>
      <c r="N815">
        <v>0</v>
      </c>
      <c r="O815" t="s">
        <v>796</v>
      </c>
      <c r="Q815">
        <v>0</v>
      </c>
      <c r="R815">
        <v>0</v>
      </c>
      <c r="S815">
        <v>0</v>
      </c>
      <c r="T815" t="s">
        <v>154</v>
      </c>
      <c r="U815" s="3">
        <v>46295</v>
      </c>
      <c r="V815" s="21">
        <v>46295</v>
      </c>
      <c r="W815" t="s">
        <v>212</v>
      </c>
      <c r="Y815">
        <v>6058183009</v>
      </c>
      <c r="AB815" t="s">
        <v>449</v>
      </c>
      <c r="AC815" s="3"/>
      <c r="AE815" s="2"/>
      <c r="AG815" s="34" t="str">
        <f>IFERROR(VLOOKUP(AB815, 할인점점포등록!E:I, 5, 0), AB815)</f>
        <v>복산나이스</v>
      </c>
    </row>
    <row r="816" spans="2:33" x14ac:dyDescent="0.3">
      <c r="B816" t="s">
        <v>157</v>
      </c>
      <c r="C816" t="s">
        <v>1414</v>
      </c>
      <c r="D816">
        <v>44</v>
      </c>
      <c r="E816" t="s">
        <v>1415</v>
      </c>
      <c r="F816" s="20" t="s">
        <v>14</v>
      </c>
      <c r="H816" t="s">
        <v>1459</v>
      </c>
      <c r="I816" s="2">
        <v>0</v>
      </c>
      <c r="J816" s="2">
        <v>3066786</v>
      </c>
      <c r="L816">
        <v>0</v>
      </c>
      <c r="M816">
        <v>0</v>
      </c>
      <c r="N816">
        <v>0</v>
      </c>
      <c r="O816" t="s">
        <v>796</v>
      </c>
      <c r="Q816">
        <v>0</v>
      </c>
      <c r="R816">
        <v>0</v>
      </c>
      <c r="S816">
        <v>0</v>
      </c>
      <c r="T816" t="s">
        <v>154</v>
      </c>
      <c r="U816" s="3">
        <v>46295</v>
      </c>
      <c r="V816" s="21">
        <v>46295</v>
      </c>
      <c r="W816" t="s">
        <v>212</v>
      </c>
      <c r="Y816">
        <v>5048106086</v>
      </c>
      <c r="AB816" t="s">
        <v>461</v>
      </c>
      <c r="AC816" s="2"/>
      <c r="AG816" s="34" t="str">
        <f>IFERROR(VLOOKUP(AB816, 할인점점포등록!E:I, 5, 0), AB816)</f>
        <v>아이팜코리아</v>
      </c>
    </row>
    <row r="817" spans="2:33" x14ac:dyDescent="0.3">
      <c r="B817" t="s">
        <v>157</v>
      </c>
      <c r="C817" t="s">
        <v>1414</v>
      </c>
      <c r="D817">
        <v>45</v>
      </c>
      <c r="E817" t="s">
        <v>1415</v>
      </c>
      <c r="F817" s="20" t="s">
        <v>14</v>
      </c>
      <c r="H817" t="s">
        <v>1460</v>
      </c>
      <c r="I817" s="2">
        <v>0</v>
      </c>
      <c r="J817" s="2">
        <v>5908192</v>
      </c>
      <c r="L817" s="1">
        <v>0</v>
      </c>
      <c r="M817" s="1">
        <v>0</v>
      </c>
      <c r="N817">
        <v>0</v>
      </c>
      <c r="O817" t="s">
        <v>796</v>
      </c>
      <c r="Q817">
        <v>0</v>
      </c>
      <c r="R817">
        <v>0</v>
      </c>
      <c r="S817">
        <v>0</v>
      </c>
      <c r="T817" t="s">
        <v>154</v>
      </c>
      <c r="U817" s="3">
        <v>46295</v>
      </c>
      <c r="V817" s="21">
        <v>46295</v>
      </c>
      <c r="W817" t="s">
        <v>212</v>
      </c>
      <c r="Y817">
        <v>8118700982</v>
      </c>
      <c r="AB817" t="s">
        <v>405</v>
      </c>
      <c r="AC817" s="1"/>
      <c r="AG817" s="34" t="str">
        <f>IFERROR(VLOOKUP(AB817, 할인점점포등록!E:I, 5, 0), AB817)</f>
        <v>월드약품</v>
      </c>
    </row>
    <row r="818" spans="2:33" x14ac:dyDescent="0.3">
      <c r="B818" t="s">
        <v>157</v>
      </c>
      <c r="C818" t="s">
        <v>1414</v>
      </c>
      <c r="D818">
        <v>46</v>
      </c>
      <c r="E818" t="s">
        <v>1415</v>
      </c>
      <c r="F818" s="20" t="s">
        <v>14</v>
      </c>
      <c r="H818" t="s">
        <v>1461</v>
      </c>
      <c r="I818" s="2">
        <v>0</v>
      </c>
      <c r="J818" s="2">
        <v>6727180</v>
      </c>
      <c r="L818">
        <v>0</v>
      </c>
      <c r="M818">
        <v>0</v>
      </c>
      <c r="N818">
        <v>0</v>
      </c>
      <c r="O818" t="s">
        <v>796</v>
      </c>
      <c r="Q818">
        <v>0</v>
      </c>
      <c r="R818">
        <v>0</v>
      </c>
      <c r="S818">
        <v>0</v>
      </c>
      <c r="T818" t="s">
        <v>154</v>
      </c>
      <c r="U818" s="3">
        <v>46295</v>
      </c>
      <c r="V818" s="21">
        <v>46295</v>
      </c>
      <c r="W818" t="s">
        <v>212</v>
      </c>
      <c r="Y818">
        <v>5028108832</v>
      </c>
      <c r="AB818" t="s">
        <v>465</v>
      </c>
      <c r="AC818" s="3"/>
      <c r="AE818" s="2"/>
      <c r="AG818" s="34" t="str">
        <f>IFERROR(VLOOKUP(AB818, 할인점점포등록!E:I, 5, 0), AB818)</f>
        <v>동원약품</v>
      </c>
    </row>
    <row r="819" spans="2:33" x14ac:dyDescent="0.3">
      <c r="B819" t="s">
        <v>157</v>
      </c>
      <c r="C819" t="s">
        <v>1414</v>
      </c>
      <c r="D819">
        <v>47</v>
      </c>
      <c r="E819" t="s">
        <v>1415</v>
      </c>
      <c r="F819" s="20" t="s">
        <v>14</v>
      </c>
      <c r="H819" t="s">
        <v>1462</v>
      </c>
      <c r="I819" s="2">
        <v>0</v>
      </c>
      <c r="J819" s="2">
        <v>81197600</v>
      </c>
      <c r="L819">
        <v>0</v>
      </c>
      <c r="M819">
        <v>0</v>
      </c>
      <c r="N819">
        <v>0</v>
      </c>
      <c r="O819" t="s">
        <v>796</v>
      </c>
      <c r="Q819">
        <v>0</v>
      </c>
      <c r="R819">
        <v>0</v>
      </c>
      <c r="S819">
        <v>0</v>
      </c>
      <c r="T819" t="s">
        <v>154</v>
      </c>
      <c r="U819" s="3">
        <v>46295</v>
      </c>
      <c r="V819" s="21">
        <v>46295</v>
      </c>
      <c r="W819" t="s">
        <v>486</v>
      </c>
      <c r="Y819">
        <v>2158631491</v>
      </c>
      <c r="AB819" t="s">
        <v>585</v>
      </c>
      <c r="AC819" s="2"/>
      <c r="AG819" s="34" t="str">
        <f>IFERROR(VLOOKUP(AB819, 할인점점포등록!E:I, 5, 0), AB819)</f>
        <v>파마피아</v>
      </c>
    </row>
    <row r="820" spans="2:33" x14ac:dyDescent="0.3">
      <c r="B820" t="s">
        <v>157</v>
      </c>
      <c r="C820" t="s">
        <v>1414</v>
      </c>
      <c r="D820">
        <v>48</v>
      </c>
      <c r="E820" t="s">
        <v>1415</v>
      </c>
      <c r="F820" s="20" t="s">
        <v>14</v>
      </c>
      <c r="H820" t="s">
        <v>1463</v>
      </c>
      <c r="I820" s="2">
        <v>0</v>
      </c>
      <c r="J820" s="2">
        <v>91000000</v>
      </c>
      <c r="L820">
        <v>0</v>
      </c>
      <c r="M820">
        <v>0</v>
      </c>
      <c r="N820">
        <v>0</v>
      </c>
      <c r="O820" t="s">
        <v>796</v>
      </c>
      <c r="Q820">
        <v>0</v>
      </c>
      <c r="R820">
        <v>0</v>
      </c>
      <c r="S820">
        <v>0</v>
      </c>
      <c r="T820" t="s">
        <v>154</v>
      </c>
      <c r="U820" s="3">
        <v>46295</v>
      </c>
      <c r="V820" s="21">
        <v>46295</v>
      </c>
      <c r="W820" t="s">
        <v>212</v>
      </c>
      <c r="Y820">
        <v>1138504425</v>
      </c>
      <c r="AB820" t="s">
        <v>467</v>
      </c>
      <c r="AC820" s="2"/>
      <c r="AG820" s="34" t="str">
        <f>IFERROR(VLOOKUP(AB820, 할인점점포등록!E:I, 5, 0), AB820)</f>
        <v>백제약품영등포지점</v>
      </c>
    </row>
    <row r="821" spans="2:33" x14ac:dyDescent="0.3">
      <c r="B821" t="s">
        <v>157</v>
      </c>
      <c r="C821" t="s">
        <v>1414</v>
      </c>
      <c r="D821">
        <v>49</v>
      </c>
      <c r="E821" t="s">
        <v>1415</v>
      </c>
      <c r="F821" s="20" t="s">
        <v>14</v>
      </c>
      <c r="H821" t="s">
        <v>1464</v>
      </c>
      <c r="I821" s="2">
        <v>0</v>
      </c>
      <c r="J821" s="2">
        <v>1678500</v>
      </c>
      <c r="L821">
        <v>0</v>
      </c>
      <c r="M821">
        <v>0</v>
      </c>
      <c r="N821">
        <v>0</v>
      </c>
      <c r="O821" t="s">
        <v>796</v>
      </c>
      <c r="Q821">
        <v>0</v>
      </c>
      <c r="R821">
        <v>0</v>
      </c>
      <c r="S821">
        <v>0</v>
      </c>
      <c r="T821" t="s">
        <v>154</v>
      </c>
      <c r="U821" s="3">
        <v>46295</v>
      </c>
      <c r="V821" s="21">
        <v>46295</v>
      </c>
      <c r="W821" t="s">
        <v>212</v>
      </c>
      <c r="Y821">
        <v>5018115780</v>
      </c>
      <c r="AB821" t="s">
        <v>521</v>
      </c>
      <c r="AC821" s="3"/>
      <c r="AE821" s="2"/>
      <c r="AG821" s="34" t="str">
        <f>IFERROR(VLOOKUP(AB821, 할인점점포등록!E:I, 5, 0), AB821)</f>
        <v>경일약품</v>
      </c>
    </row>
    <row r="822" spans="2:33" x14ac:dyDescent="0.3">
      <c r="B822" t="s">
        <v>157</v>
      </c>
      <c r="C822" t="s">
        <v>1414</v>
      </c>
      <c r="D822">
        <v>50</v>
      </c>
      <c r="E822" t="s">
        <v>1415</v>
      </c>
      <c r="F822" s="20" t="s">
        <v>14</v>
      </c>
      <c r="H822" t="s">
        <v>1465</v>
      </c>
      <c r="I822" s="2">
        <v>0</v>
      </c>
      <c r="J822" s="2">
        <v>453600</v>
      </c>
      <c r="L822" s="1">
        <v>0</v>
      </c>
      <c r="M822" s="1">
        <v>0</v>
      </c>
      <c r="N822">
        <v>0</v>
      </c>
      <c r="O822" t="s">
        <v>796</v>
      </c>
      <c r="Q822">
        <v>0</v>
      </c>
      <c r="R822">
        <v>0</v>
      </c>
      <c r="S822">
        <v>0</v>
      </c>
      <c r="T822" t="s">
        <v>154</v>
      </c>
      <c r="U822" s="3">
        <v>46295</v>
      </c>
      <c r="V822" s="21">
        <v>46295</v>
      </c>
      <c r="W822" t="s">
        <v>212</v>
      </c>
      <c r="Y822">
        <v>6070944587</v>
      </c>
      <c r="AB822" t="s">
        <v>662</v>
      </c>
      <c r="AC822" s="1"/>
      <c r="AG822" s="34" t="str">
        <f>IFERROR(VLOOKUP(AB822, 할인점점포등록!E:I, 5, 0), AB822)</f>
        <v>명진약품</v>
      </c>
    </row>
    <row r="823" spans="2:33" x14ac:dyDescent="0.3">
      <c r="B823" t="s">
        <v>157</v>
      </c>
      <c r="C823" t="s">
        <v>1414</v>
      </c>
      <c r="D823">
        <v>51</v>
      </c>
      <c r="E823" t="s">
        <v>1415</v>
      </c>
      <c r="F823" s="20" t="s">
        <v>14</v>
      </c>
      <c r="H823" t="s">
        <v>1466</v>
      </c>
      <c r="I823" s="2">
        <v>0</v>
      </c>
      <c r="J823" s="2">
        <v>3372300</v>
      </c>
      <c r="L823">
        <v>0</v>
      </c>
      <c r="M823">
        <v>0</v>
      </c>
      <c r="N823">
        <v>0</v>
      </c>
      <c r="O823" t="s">
        <v>796</v>
      </c>
      <c r="Q823">
        <v>0</v>
      </c>
      <c r="R823">
        <v>0</v>
      </c>
      <c r="S823">
        <v>0</v>
      </c>
      <c r="T823" t="s">
        <v>154</v>
      </c>
      <c r="U823" s="3">
        <v>46295</v>
      </c>
      <c r="V823" s="21">
        <v>46295</v>
      </c>
      <c r="W823" t="s">
        <v>212</v>
      </c>
      <c r="Y823">
        <v>4358102386</v>
      </c>
      <c r="AB823" t="s">
        <v>641</v>
      </c>
      <c r="AG823" s="34" t="str">
        <f>IFERROR(VLOOKUP(AB823, 할인점점포등록!E:I, 5, 0), AB823)</f>
        <v>메디팜스</v>
      </c>
    </row>
    <row r="824" spans="2:33" x14ac:dyDescent="0.3">
      <c r="B824" t="s">
        <v>157</v>
      </c>
      <c r="C824" t="s">
        <v>1414</v>
      </c>
      <c r="D824">
        <v>52</v>
      </c>
      <c r="E824" t="s">
        <v>1415</v>
      </c>
      <c r="F824" s="20" t="s">
        <v>14</v>
      </c>
      <c r="H824" t="s">
        <v>1467</v>
      </c>
      <c r="I824" s="2">
        <v>0</v>
      </c>
      <c r="J824" s="2">
        <v>95940463</v>
      </c>
      <c r="L824">
        <v>0</v>
      </c>
      <c r="M824">
        <v>0</v>
      </c>
      <c r="N824">
        <v>0</v>
      </c>
      <c r="O824" t="s">
        <v>796</v>
      </c>
      <c r="Q824">
        <v>0</v>
      </c>
      <c r="R824">
        <v>0</v>
      </c>
      <c r="S824">
        <v>0</v>
      </c>
      <c r="T824" t="s">
        <v>154</v>
      </c>
      <c r="U824" s="3">
        <v>46295</v>
      </c>
      <c r="V824" s="21">
        <v>46295</v>
      </c>
      <c r="W824" t="s">
        <v>486</v>
      </c>
      <c r="Y824">
        <v>1258145722</v>
      </c>
      <c r="AB824" t="s">
        <v>487</v>
      </c>
      <c r="AC824" s="3"/>
      <c r="AE824" s="2"/>
      <c r="AG824" s="34" t="str">
        <f>IFERROR(VLOOKUP(AB824, 할인점점포등록!E:I, 5, 0), AB824)</f>
        <v>한국팜비오</v>
      </c>
    </row>
    <row r="825" spans="2:33" x14ac:dyDescent="0.3">
      <c r="B825" t="s">
        <v>157</v>
      </c>
      <c r="C825" t="s">
        <v>1414</v>
      </c>
      <c r="D825">
        <v>53</v>
      </c>
      <c r="E825" t="s">
        <v>1415</v>
      </c>
      <c r="F825" s="20" t="s">
        <v>14</v>
      </c>
      <c r="H825" t="s">
        <v>1468</v>
      </c>
      <c r="I825" s="2">
        <v>0</v>
      </c>
      <c r="J825" s="2">
        <v>2246674</v>
      </c>
      <c r="L825">
        <v>0</v>
      </c>
      <c r="M825">
        <v>0</v>
      </c>
      <c r="N825">
        <v>0</v>
      </c>
      <c r="O825" t="s">
        <v>796</v>
      </c>
      <c r="Q825">
        <v>0</v>
      </c>
      <c r="R825">
        <v>0</v>
      </c>
      <c r="S825">
        <v>0</v>
      </c>
      <c r="T825" t="s">
        <v>154</v>
      </c>
      <c r="U825" s="3">
        <v>46295</v>
      </c>
      <c r="V825" s="21">
        <v>46295</v>
      </c>
      <c r="W825" t="s">
        <v>212</v>
      </c>
      <c r="Y825">
        <v>6658701302</v>
      </c>
      <c r="AB825" t="s">
        <v>287</v>
      </c>
      <c r="AG825" s="34" t="str">
        <f>IFERROR(VLOOKUP(AB825, 할인점점포등록!E:I, 5, 0), AB825)</f>
        <v>에스바이오</v>
      </c>
    </row>
    <row r="826" spans="2:33" x14ac:dyDescent="0.3">
      <c r="B826" t="s">
        <v>157</v>
      </c>
      <c r="C826" t="s">
        <v>1414</v>
      </c>
      <c r="D826">
        <v>54</v>
      </c>
      <c r="E826" t="s">
        <v>1415</v>
      </c>
      <c r="F826" s="20" t="s">
        <v>14</v>
      </c>
      <c r="H826" t="s">
        <v>1469</v>
      </c>
      <c r="I826" s="2">
        <v>0</v>
      </c>
      <c r="J826" s="2">
        <v>1960200</v>
      </c>
      <c r="L826">
        <v>0</v>
      </c>
      <c r="M826">
        <v>0</v>
      </c>
      <c r="N826">
        <v>0</v>
      </c>
      <c r="O826" t="s">
        <v>796</v>
      </c>
      <c r="Q826">
        <v>0</v>
      </c>
      <c r="R826">
        <v>0</v>
      </c>
      <c r="S826">
        <v>0</v>
      </c>
      <c r="T826" t="s">
        <v>154</v>
      </c>
      <c r="U826" s="3">
        <v>46295</v>
      </c>
      <c r="V826" s="21">
        <v>46295</v>
      </c>
      <c r="W826" t="s">
        <v>212</v>
      </c>
      <c r="Y826">
        <v>7758601766</v>
      </c>
      <c r="AB826" t="s">
        <v>562</v>
      </c>
      <c r="AG826" s="34" t="str">
        <f>IFERROR(VLOOKUP(AB826, 할인점점포등록!E:I, 5, 0), AB826)</f>
        <v>에스제이피</v>
      </c>
    </row>
    <row r="827" spans="2:33" x14ac:dyDescent="0.3">
      <c r="B827" t="s">
        <v>157</v>
      </c>
      <c r="C827" t="s">
        <v>1414</v>
      </c>
      <c r="D827">
        <v>55</v>
      </c>
      <c r="E827" t="s">
        <v>1415</v>
      </c>
      <c r="F827" s="20" t="s">
        <v>14</v>
      </c>
      <c r="H827" t="s">
        <v>1470</v>
      </c>
      <c r="I827" s="2">
        <v>0</v>
      </c>
      <c r="J827" s="2">
        <v>3977996</v>
      </c>
      <c r="L827">
        <v>0</v>
      </c>
      <c r="M827">
        <v>0</v>
      </c>
      <c r="N827">
        <v>0</v>
      </c>
      <c r="O827" t="s">
        <v>796</v>
      </c>
      <c r="Q827">
        <v>0</v>
      </c>
      <c r="R827">
        <v>0</v>
      </c>
      <c r="S827">
        <v>0</v>
      </c>
      <c r="T827" t="s">
        <v>154</v>
      </c>
      <c r="U827" s="3">
        <v>46295</v>
      </c>
      <c r="V827" s="21">
        <v>46295</v>
      </c>
      <c r="W827" t="s">
        <v>212</v>
      </c>
      <c r="Y827">
        <v>1368600583</v>
      </c>
      <c r="AB827" t="s">
        <v>550</v>
      </c>
      <c r="AC827" s="3"/>
      <c r="AE827" s="2"/>
      <c r="AG827" s="34" t="str">
        <f>IFERROR(VLOOKUP(AB827, 할인점점포등록!E:I, 5, 0), AB827)</f>
        <v>제일팜</v>
      </c>
    </row>
    <row r="828" spans="2:33" x14ac:dyDescent="0.3">
      <c r="B828" t="s">
        <v>157</v>
      </c>
      <c r="C828" t="s">
        <v>1414</v>
      </c>
      <c r="D828">
        <v>56</v>
      </c>
      <c r="E828" t="s">
        <v>1415</v>
      </c>
      <c r="F828" s="20" t="s">
        <v>14</v>
      </c>
      <c r="H828" t="s">
        <v>1471</v>
      </c>
      <c r="I828" s="2">
        <v>0</v>
      </c>
      <c r="J828" s="2">
        <v>572400</v>
      </c>
      <c r="L828">
        <v>0</v>
      </c>
      <c r="M828">
        <v>0</v>
      </c>
      <c r="N828">
        <v>0</v>
      </c>
      <c r="O828" t="s">
        <v>796</v>
      </c>
      <c r="Q828">
        <v>0</v>
      </c>
      <c r="R828">
        <v>0</v>
      </c>
      <c r="S828">
        <v>0</v>
      </c>
      <c r="T828" t="s">
        <v>154</v>
      </c>
      <c r="U828" s="3">
        <v>46295</v>
      </c>
      <c r="V828" s="21">
        <v>46295</v>
      </c>
      <c r="W828" t="s">
        <v>212</v>
      </c>
      <c r="Y828">
        <v>1312749231</v>
      </c>
      <c r="AB828" t="s">
        <v>522</v>
      </c>
      <c r="AC828" s="2"/>
      <c r="AG828" s="34" t="str">
        <f>IFERROR(VLOOKUP(AB828, 할인점점포등록!E:I, 5, 0), AB828)</f>
        <v>골드팜</v>
      </c>
    </row>
    <row r="829" spans="2:33" x14ac:dyDescent="0.3">
      <c r="B829" t="s">
        <v>157</v>
      </c>
      <c r="C829" t="s">
        <v>1472</v>
      </c>
      <c r="D829">
        <v>1</v>
      </c>
      <c r="E829" t="s">
        <v>1473</v>
      </c>
      <c r="F829" s="20" t="s">
        <v>38</v>
      </c>
      <c r="H829" t="s">
        <v>1474</v>
      </c>
      <c r="I829" s="2">
        <v>915200</v>
      </c>
      <c r="J829" s="2">
        <v>0</v>
      </c>
      <c r="L829">
        <v>0</v>
      </c>
      <c r="M829">
        <v>0</v>
      </c>
      <c r="N829">
        <v>0</v>
      </c>
      <c r="O829" t="s">
        <v>796</v>
      </c>
      <c r="Q829">
        <v>0</v>
      </c>
      <c r="R829">
        <v>0</v>
      </c>
      <c r="S829">
        <v>0</v>
      </c>
      <c r="T829" t="s">
        <v>154</v>
      </c>
      <c r="U829" s="3">
        <v>46295</v>
      </c>
      <c r="V829" s="21">
        <v>46295</v>
      </c>
      <c r="AB829" t="s">
        <v>48</v>
      </c>
      <c r="AG829" s="34" t="str">
        <f>IFERROR(VLOOKUP(AB829, 할인점점포등록!E:I, 5, 0), AB829)</f>
        <v>입금통보</v>
      </c>
    </row>
    <row r="830" spans="2:33" x14ac:dyDescent="0.3">
      <c r="B830" t="s">
        <v>157</v>
      </c>
      <c r="C830" t="s">
        <v>1472</v>
      </c>
      <c r="D830">
        <v>2</v>
      </c>
      <c r="E830" t="s">
        <v>1473</v>
      </c>
      <c r="F830" s="20" t="s">
        <v>38</v>
      </c>
      <c r="H830" t="s">
        <v>1475</v>
      </c>
      <c r="I830" s="2">
        <v>2288000</v>
      </c>
      <c r="J830" s="2">
        <v>0</v>
      </c>
      <c r="L830">
        <v>0</v>
      </c>
      <c r="M830">
        <v>0</v>
      </c>
      <c r="N830">
        <v>0</v>
      </c>
      <c r="O830" t="s">
        <v>796</v>
      </c>
      <c r="Q830">
        <v>0</v>
      </c>
      <c r="R830">
        <v>0</v>
      </c>
      <c r="S830">
        <v>0</v>
      </c>
      <c r="T830" t="s">
        <v>154</v>
      </c>
      <c r="U830" s="3">
        <v>46295</v>
      </c>
      <c r="V830" s="21">
        <v>46295</v>
      </c>
      <c r="AB830" t="s">
        <v>48</v>
      </c>
      <c r="AC830" s="2"/>
      <c r="AG830" s="34" t="str">
        <f>IFERROR(VLOOKUP(AB830, 할인점점포등록!E:I, 5, 0), AB830)</f>
        <v>입금통보</v>
      </c>
    </row>
    <row r="831" spans="2:33" x14ac:dyDescent="0.3">
      <c r="B831" t="s">
        <v>157</v>
      </c>
      <c r="C831" t="s">
        <v>1472</v>
      </c>
      <c r="D831">
        <v>3</v>
      </c>
      <c r="E831" t="s">
        <v>1473</v>
      </c>
      <c r="F831" s="20" t="s">
        <v>14</v>
      </c>
      <c r="H831" t="s">
        <v>1476</v>
      </c>
      <c r="I831" s="2">
        <v>0</v>
      </c>
      <c r="J831" s="2">
        <v>915200</v>
      </c>
      <c r="L831">
        <v>0</v>
      </c>
      <c r="M831">
        <v>0</v>
      </c>
      <c r="N831">
        <v>0</v>
      </c>
      <c r="O831" t="s">
        <v>796</v>
      </c>
      <c r="Q831">
        <v>0</v>
      </c>
      <c r="R831">
        <v>0</v>
      </c>
      <c r="S831">
        <v>0</v>
      </c>
      <c r="T831" t="s">
        <v>154</v>
      </c>
      <c r="U831" s="3">
        <v>46295</v>
      </c>
      <c r="V831" s="21">
        <v>46295</v>
      </c>
      <c r="W831" t="s">
        <v>212</v>
      </c>
      <c r="Y831">
        <v>4822100584</v>
      </c>
      <c r="AB831" t="s">
        <v>758</v>
      </c>
      <c r="AC831" s="3"/>
      <c r="AE831" s="2"/>
      <c r="AG831" s="34" t="str">
        <f>IFERROR(VLOOKUP(AB831, 할인점점포등록!E:I, 5, 0), AB831)</f>
        <v>대지365약국</v>
      </c>
    </row>
    <row r="832" spans="2:33" x14ac:dyDescent="0.3">
      <c r="B832" t="s">
        <v>157</v>
      </c>
      <c r="C832" t="s">
        <v>1472</v>
      </c>
      <c r="D832">
        <v>4</v>
      </c>
      <c r="E832" t="s">
        <v>1473</v>
      </c>
      <c r="F832" s="20" t="s">
        <v>14</v>
      </c>
      <c r="H832" t="s">
        <v>1477</v>
      </c>
      <c r="I832" s="2">
        <v>0</v>
      </c>
      <c r="J832" s="2">
        <v>2288000</v>
      </c>
      <c r="L832" s="1">
        <v>0</v>
      </c>
      <c r="M832" s="1">
        <v>0</v>
      </c>
      <c r="N832">
        <v>0</v>
      </c>
      <c r="O832" t="s">
        <v>796</v>
      </c>
      <c r="Q832">
        <v>0</v>
      </c>
      <c r="R832">
        <v>0</v>
      </c>
      <c r="S832">
        <v>0</v>
      </c>
      <c r="T832" t="s">
        <v>154</v>
      </c>
      <c r="U832" s="3">
        <v>46295</v>
      </c>
      <c r="V832" s="21">
        <v>46295</v>
      </c>
      <c r="W832" t="s">
        <v>212</v>
      </c>
      <c r="Y832">
        <v>3886900741</v>
      </c>
      <c r="AB832" t="s">
        <v>1009</v>
      </c>
      <c r="AC832" s="3"/>
      <c r="AE832" s="2"/>
      <c r="AG832" s="34" t="str">
        <f>IFERROR(VLOOKUP(AB832, 할인점점포등록!E:I, 5, 0), AB832)</f>
        <v>팜프라자약국</v>
      </c>
    </row>
    <row r="833" spans="2:33" x14ac:dyDescent="0.3">
      <c r="B833" t="s">
        <v>157</v>
      </c>
      <c r="C833" t="s">
        <v>1478</v>
      </c>
      <c r="D833">
        <v>1</v>
      </c>
      <c r="E833" t="s">
        <v>1479</v>
      </c>
      <c r="F833" s="20" t="s">
        <v>38</v>
      </c>
      <c r="H833" t="s">
        <v>1480</v>
      </c>
      <c r="I833" s="2">
        <v>6463113</v>
      </c>
      <c r="J833" s="2">
        <v>0</v>
      </c>
      <c r="L833">
        <v>0</v>
      </c>
      <c r="M833">
        <v>0</v>
      </c>
      <c r="N833">
        <v>0</v>
      </c>
      <c r="O833" t="s">
        <v>796</v>
      </c>
      <c r="Q833">
        <v>0</v>
      </c>
      <c r="R833">
        <v>0</v>
      </c>
      <c r="S833">
        <v>0</v>
      </c>
      <c r="T833" t="s">
        <v>154</v>
      </c>
      <c r="U833" s="3">
        <v>46295</v>
      </c>
      <c r="V833" s="21">
        <v>46295</v>
      </c>
      <c r="AB833" t="s">
        <v>48</v>
      </c>
      <c r="AC833" s="2"/>
      <c r="AG833" s="34" t="str">
        <f>IFERROR(VLOOKUP(AB833, 할인점점포등록!E:I, 5, 0), AB833)</f>
        <v>입금통보</v>
      </c>
    </row>
    <row r="834" spans="2:33" x14ac:dyDescent="0.3">
      <c r="B834" t="s">
        <v>157</v>
      </c>
      <c r="C834" t="s">
        <v>1478</v>
      </c>
      <c r="D834">
        <v>2</v>
      </c>
      <c r="E834" t="s">
        <v>1479</v>
      </c>
      <c r="F834" s="20" t="s">
        <v>14</v>
      </c>
      <c r="H834" t="s">
        <v>1481</v>
      </c>
      <c r="I834" s="2">
        <v>0</v>
      </c>
      <c r="J834" s="2">
        <v>6463113</v>
      </c>
      <c r="L834">
        <v>0</v>
      </c>
      <c r="M834">
        <v>0</v>
      </c>
      <c r="N834">
        <v>0</v>
      </c>
      <c r="O834" t="s">
        <v>796</v>
      </c>
      <c r="Q834">
        <v>0</v>
      </c>
      <c r="R834">
        <v>0</v>
      </c>
      <c r="S834">
        <v>0</v>
      </c>
      <c r="T834" t="s">
        <v>154</v>
      </c>
      <c r="U834" s="3">
        <v>46295</v>
      </c>
      <c r="V834" s="21">
        <v>46295</v>
      </c>
      <c r="W834" t="s">
        <v>486</v>
      </c>
      <c r="Y834">
        <v>3178142585</v>
      </c>
      <c r="AB834" t="s">
        <v>599</v>
      </c>
      <c r="AC834" s="2"/>
      <c r="AG834" s="34" t="str">
        <f>IFERROR(VLOOKUP(AB834, 할인점점포등록!E:I, 5, 0), AB834)</f>
        <v>중헌제약</v>
      </c>
    </row>
    <row r="835" spans="2:33" x14ac:dyDescent="0.3">
      <c r="B835" t="s">
        <v>165</v>
      </c>
      <c r="C835" t="s">
        <v>1482</v>
      </c>
      <c r="D835">
        <v>1</v>
      </c>
      <c r="E835" t="s">
        <v>1483</v>
      </c>
      <c r="F835" s="20" t="s">
        <v>210</v>
      </c>
      <c r="G835" t="s">
        <v>160</v>
      </c>
      <c r="H835" t="s">
        <v>1484</v>
      </c>
      <c r="I835" s="2">
        <v>7200</v>
      </c>
      <c r="J835" s="2">
        <v>0</v>
      </c>
      <c r="L835">
        <v>0</v>
      </c>
      <c r="M835">
        <v>0</v>
      </c>
      <c r="N835">
        <v>0</v>
      </c>
      <c r="O835" t="s">
        <v>796</v>
      </c>
      <c r="Q835">
        <v>0</v>
      </c>
      <c r="R835">
        <v>0</v>
      </c>
      <c r="S835">
        <v>0</v>
      </c>
      <c r="T835" t="s">
        <v>159</v>
      </c>
      <c r="U835" s="3">
        <v>46295</v>
      </c>
      <c r="V835" s="21">
        <v>46295</v>
      </c>
      <c r="W835" t="s">
        <v>483</v>
      </c>
      <c r="Y835">
        <v>5908101516</v>
      </c>
      <c r="AB835" t="s">
        <v>970</v>
      </c>
      <c r="AC835" s="2"/>
      <c r="AG835" s="34" t="str">
        <f>IFERROR(VLOOKUP(AB835, 할인점점포등록!E:I, 5, 0), AB835)</f>
        <v>바로팜(온라인몰)</v>
      </c>
    </row>
    <row r="836" spans="2:33" x14ac:dyDescent="0.3">
      <c r="B836" t="s">
        <v>165</v>
      </c>
      <c r="C836" t="s">
        <v>1482</v>
      </c>
      <c r="D836">
        <v>2</v>
      </c>
      <c r="E836" t="s">
        <v>1483</v>
      </c>
      <c r="F836" s="20" t="s">
        <v>210</v>
      </c>
      <c r="G836" t="s">
        <v>160</v>
      </c>
      <c r="H836" t="s">
        <v>1485</v>
      </c>
      <c r="I836" s="2">
        <v>7200</v>
      </c>
      <c r="J836" s="2">
        <v>0</v>
      </c>
      <c r="L836">
        <v>0</v>
      </c>
      <c r="M836">
        <v>0</v>
      </c>
      <c r="N836">
        <v>0</v>
      </c>
      <c r="O836" t="s">
        <v>796</v>
      </c>
      <c r="Q836">
        <v>0</v>
      </c>
      <c r="R836">
        <v>0</v>
      </c>
      <c r="S836">
        <v>0</v>
      </c>
      <c r="T836" t="s">
        <v>159</v>
      </c>
      <c r="U836" s="3">
        <v>46295</v>
      </c>
      <c r="V836" s="21">
        <v>46295</v>
      </c>
      <c r="W836" t="s">
        <v>483</v>
      </c>
      <c r="Y836">
        <v>5908101516</v>
      </c>
      <c r="AB836" t="s">
        <v>970</v>
      </c>
      <c r="AC836" s="2"/>
      <c r="AE836" s="2"/>
      <c r="AG836" s="34" t="str">
        <f>IFERROR(VLOOKUP(AB836, 할인점점포등록!E:I, 5, 0), AB836)</f>
        <v>바로팜(온라인몰)</v>
      </c>
    </row>
    <row r="837" spans="2:33" x14ac:dyDescent="0.3">
      <c r="B837" t="s">
        <v>165</v>
      </c>
      <c r="C837" t="s">
        <v>1482</v>
      </c>
      <c r="D837">
        <v>3</v>
      </c>
      <c r="E837" t="s">
        <v>1483</v>
      </c>
      <c r="F837" s="20" t="s">
        <v>210</v>
      </c>
      <c r="G837" t="s">
        <v>160</v>
      </c>
      <c r="H837" t="s">
        <v>1486</v>
      </c>
      <c r="I837" s="2">
        <v>7200</v>
      </c>
      <c r="J837" s="2">
        <v>0</v>
      </c>
      <c r="L837">
        <v>0</v>
      </c>
      <c r="M837">
        <v>0</v>
      </c>
      <c r="N837">
        <v>0</v>
      </c>
      <c r="O837" t="s">
        <v>796</v>
      </c>
      <c r="Q837">
        <v>0</v>
      </c>
      <c r="R837">
        <v>0</v>
      </c>
      <c r="S837">
        <v>0</v>
      </c>
      <c r="T837" t="s">
        <v>159</v>
      </c>
      <c r="U837" s="3">
        <v>46295</v>
      </c>
      <c r="V837" s="21">
        <v>46295</v>
      </c>
      <c r="W837" t="s">
        <v>483</v>
      </c>
      <c r="Y837">
        <v>5908101516</v>
      </c>
      <c r="AB837" t="s">
        <v>970</v>
      </c>
      <c r="AC837" s="2"/>
      <c r="AG837" s="34" t="str">
        <f>IFERROR(VLOOKUP(AB837, 할인점점포등록!E:I, 5, 0), AB837)</f>
        <v>바로팜(온라인몰)</v>
      </c>
    </row>
    <row r="838" spans="2:33" x14ac:dyDescent="0.3">
      <c r="B838" t="s">
        <v>165</v>
      </c>
      <c r="C838" t="s">
        <v>1482</v>
      </c>
      <c r="D838">
        <v>4</v>
      </c>
      <c r="E838" t="s">
        <v>1483</v>
      </c>
      <c r="F838" s="20" t="s">
        <v>161</v>
      </c>
      <c r="H838" t="s">
        <v>1484</v>
      </c>
      <c r="I838" s="2">
        <v>2160</v>
      </c>
      <c r="J838" s="2">
        <v>0</v>
      </c>
      <c r="L838">
        <v>0</v>
      </c>
      <c r="M838">
        <v>0</v>
      </c>
      <c r="N838">
        <v>0</v>
      </c>
      <c r="O838" t="s">
        <v>796</v>
      </c>
      <c r="Q838">
        <v>0</v>
      </c>
      <c r="R838">
        <v>0</v>
      </c>
      <c r="S838">
        <v>0</v>
      </c>
      <c r="T838" t="s">
        <v>159</v>
      </c>
      <c r="U838" s="3">
        <v>46295</v>
      </c>
      <c r="V838" s="21">
        <v>46295</v>
      </c>
      <c r="Y838">
        <v>5908101516</v>
      </c>
      <c r="AB838" t="s">
        <v>970</v>
      </c>
      <c r="AC838" s="2">
        <v>46295</v>
      </c>
      <c r="AD838" t="s">
        <v>788</v>
      </c>
      <c r="AE838" s="2">
        <v>21600</v>
      </c>
      <c r="AG838" s="34" t="str">
        <f>IFERROR(VLOOKUP(AB838, 할인점점포등록!E:I, 5, 0), AB838)</f>
        <v>바로팜(온라인몰)</v>
      </c>
    </row>
    <row r="839" spans="2:33" x14ac:dyDescent="0.3">
      <c r="B839" t="s">
        <v>165</v>
      </c>
      <c r="C839" t="s">
        <v>1482</v>
      </c>
      <c r="D839">
        <v>7</v>
      </c>
      <c r="E839" t="s">
        <v>1483</v>
      </c>
      <c r="F839" s="20" t="s">
        <v>14</v>
      </c>
      <c r="H839" t="s">
        <v>1484</v>
      </c>
      <c r="I839" s="2">
        <v>0</v>
      </c>
      <c r="J839" s="2">
        <v>7920</v>
      </c>
      <c r="L839">
        <v>0</v>
      </c>
      <c r="M839">
        <v>0</v>
      </c>
      <c r="N839">
        <v>0</v>
      </c>
      <c r="O839" t="s">
        <v>796</v>
      </c>
      <c r="Q839">
        <v>0</v>
      </c>
      <c r="R839">
        <v>0</v>
      </c>
      <c r="S839">
        <v>0</v>
      </c>
      <c r="T839" t="s">
        <v>159</v>
      </c>
      <c r="U839" s="3">
        <v>46295</v>
      </c>
      <c r="V839" s="21">
        <v>46295</v>
      </c>
      <c r="Y839">
        <v>4580103668</v>
      </c>
      <c r="AB839" t="s">
        <v>775</v>
      </c>
      <c r="AC839" s="2"/>
      <c r="AG839" s="34" t="str">
        <f>IFERROR(VLOOKUP(AB839, 할인점점포등록!E:I, 5, 0), AB839)</f>
        <v>옵티마웰니스뮤지엄이태원약국</v>
      </c>
    </row>
    <row r="840" spans="2:33" x14ac:dyDescent="0.3">
      <c r="B840" t="s">
        <v>165</v>
      </c>
      <c r="C840" t="s">
        <v>1482</v>
      </c>
      <c r="D840">
        <v>8</v>
      </c>
      <c r="E840" t="s">
        <v>1483</v>
      </c>
      <c r="F840" s="20" t="s">
        <v>14</v>
      </c>
      <c r="H840" t="s">
        <v>1485</v>
      </c>
      <c r="I840" s="2">
        <v>0</v>
      </c>
      <c r="J840" s="2">
        <v>7920</v>
      </c>
      <c r="L840">
        <v>0</v>
      </c>
      <c r="M840">
        <v>0</v>
      </c>
      <c r="N840">
        <v>0</v>
      </c>
      <c r="O840" t="s">
        <v>796</v>
      </c>
      <c r="Q840">
        <v>0</v>
      </c>
      <c r="R840">
        <v>0</v>
      </c>
      <c r="S840">
        <v>0</v>
      </c>
      <c r="T840" t="s">
        <v>159</v>
      </c>
      <c r="U840" s="3">
        <v>46295</v>
      </c>
      <c r="V840" s="21">
        <v>46295</v>
      </c>
      <c r="Y840">
        <v>2404701204</v>
      </c>
      <c r="AB840" t="s">
        <v>774</v>
      </c>
      <c r="AC840" s="3"/>
      <c r="AE840" s="2"/>
      <c r="AG840" s="34" t="str">
        <f>IFERROR(VLOOKUP(AB840, 할인점점포등록!E:I, 5, 0), AB840)</f>
        <v>건대365알찬약국</v>
      </c>
    </row>
    <row r="841" spans="2:33" x14ac:dyDescent="0.3">
      <c r="B841" t="s">
        <v>165</v>
      </c>
      <c r="C841" t="s">
        <v>1482</v>
      </c>
      <c r="D841">
        <v>9</v>
      </c>
      <c r="E841" t="s">
        <v>1483</v>
      </c>
      <c r="F841" s="20" t="s">
        <v>14</v>
      </c>
      <c r="H841" t="s">
        <v>1486</v>
      </c>
      <c r="I841" s="2">
        <v>0</v>
      </c>
      <c r="J841" s="2">
        <v>7920</v>
      </c>
      <c r="L841">
        <v>0</v>
      </c>
      <c r="M841">
        <v>0</v>
      </c>
      <c r="N841">
        <v>0</v>
      </c>
      <c r="O841" t="s">
        <v>796</v>
      </c>
      <c r="Q841">
        <v>0</v>
      </c>
      <c r="R841">
        <v>0</v>
      </c>
      <c r="S841">
        <v>0</v>
      </c>
      <c r="T841" t="s">
        <v>159</v>
      </c>
      <c r="U841" s="3">
        <v>46295</v>
      </c>
      <c r="V841" s="21">
        <v>46295</v>
      </c>
      <c r="Y841">
        <v>8230204039</v>
      </c>
      <c r="AB841" t="s">
        <v>771</v>
      </c>
      <c r="AC841" s="3"/>
      <c r="AE841" s="2"/>
      <c r="AG841" s="34" t="str">
        <f>IFERROR(VLOOKUP(AB841, 할인점점포등록!E:I, 5, 0), AB841)</f>
        <v>365단아약국</v>
      </c>
    </row>
    <row r="842" spans="2:33" x14ac:dyDescent="0.3">
      <c r="B842" t="s">
        <v>158</v>
      </c>
      <c r="C842" t="s">
        <v>1487</v>
      </c>
      <c r="D842">
        <v>1</v>
      </c>
      <c r="E842" t="s">
        <v>1817</v>
      </c>
      <c r="F842" s="20" t="s">
        <v>783</v>
      </c>
      <c r="G842" t="s">
        <v>160</v>
      </c>
      <c r="H842" t="s">
        <v>823</v>
      </c>
      <c r="I842" s="2">
        <v>1080</v>
      </c>
      <c r="J842" s="2">
        <v>0</v>
      </c>
      <c r="L842">
        <v>0</v>
      </c>
      <c r="M842">
        <v>0</v>
      </c>
      <c r="N842">
        <v>0</v>
      </c>
      <c r="O842" t="s">
        <v>618</v>
      </c>
      <c r="Q842">
        <v>0</v>
      </c>
      <c r="R842">
        <v>0</v>
      </c>
      <c r="S842">
        <v>0</v>
      </c>
      <c r="T842" t="s">
        <v>159</v>
      </c>
      <c r="U842" s="3">
        <v>46295</v>
      </c>
      <c r="V842" s="21">
        <v>46295</v>
      </c>
      <c r="W842" t="s">
        <v>212</v>
      </c>
      <c r="AC842" s="3"/>
      <c r="AE842" s="2"/>
      <c r="AG842" s="34">
        <f>IFERROR(VLOOKUP(AB842, 할인점점포등록!E:I, 5, 0), AB842)</f>
        <v>0</v>
      </c>
    </row>
    <row r="843" spans="2:33" x14ac:dyDescent="0.3">
      <c r="B843" t="s">
        <v>158</v>
      </c>
      <c r="C843" t="s">
        <v>1487</v>
      </c>
      <c r="D843">
        <v>2</v>
      </c>
      <c r="E843" t="s">
        <v>1817</v>
      </c>
      <c r="F843" s="20" t="s">
        <v>780</v>
      </c>
      <c r="H843" t="s">
        <v>823</v>
      </c>
      <c r="I843" s="2">
        <v>0</v>
      </c>
      <c r="J843" s="2">
        <v>1080</v>
      </c>
      <c r="L843">
        <v>0</v>
      </c>
      <c r="M843">
        <v>0</v>
      </c>
      <c r="N843">
        <v>0</v>
      </c>
      <c r="O843" t="s">
        <v>618</v>
      </c>
      <c r="Q843">
        <v>0</v>
      </c>
      <c r="R843">
        <v>0</v>
      </c>
      <c r="S843">
        <v>0</v>
      </c>
      <c r="T843" t="s">
        <v>159</v>
      </c>
      <c r="U843" s="3">
        <v>46295</v>
      </c>
      <c r="V843" s="21">
        <v>46295</v>
      </c>
      <c r="AB843" t="s">
        <v>798</v>
      </c>
      <c r="AC843" s="3"/>
      <c r="AE843" s="2"/>
      <c r="AG843" s="34" t="str">
        <f>IFERROR(VLOOKUP(AB843, 할인점점포등록!E:I, 5, 0), AB843)</f>
        <v>6250-0309-0782-9981</v>
      </c>
    </row>
    <row r="844" spans="2:33" x14ac:dyDescent="0.3">
      <c r="B844" t="s">
        <v>158</v>
      </c>
      <c r="C844" t="s">
        <v>1487</v>
      </c>
      <c r="D844">
        <v>3</v>
      </c>
      <c r="E844" t="s">
        <v>1817</v>
      </c>
      <c r="F844" s="20" t="s">
        <v>779</v>
      </c>
      <c r="G844" t="s">
        <v>160</v>
      </c>
      <c r="H844" t="s">
        <v>797</v>
      </c>
      <c r="I844" s="2">
        <v>14100</v>
      </c>
      <c r="J844" s="2">
        <v>0</v>
      </c>
      <c r="L844">
        <v>0</v>
      </c>
      <c r="M844">
        <v>0</v>
      </c>
      <c r="N844">
        <v>0</v>
      </c>
      <c r="O844" t="s">
        <v>618</v>
      </c>
      <c r="Q844">
        <v>0</v>
      </c>
      <c r="R844">
        <v>0</v>
      </c>
      <c r="S844">
        <v>0</v>
      </c>
      <c r="T844" t="s">
        <v>159</v>
      </c>
      <c r="U844" s="3">
        <v>46295</v>
      </c>
      <c r="V844" s="21">
        <v>46295</v>
      </c>
      <c r="W844" t="s">
        <v>212</v>
      </c>
      <c r="AC844" s="3"/>
      <c r="AE844" s="2"/>
      <c r="AG844" s="34">
        <f>IFERROR(VLOOKUP(AB844, 할인점점포등록!E:I, 5, 0), AB844)</f>
        <v>0</v>
      </c>
    </row>
    <row r="845" spans="2:33" x14ac:dyDescent="0.3">
      <c r="B845" t="s">
        <v>158</v>
      </c>
      <c r="C845" t="s">
        <v>1487</v>
      </c>
      <c r="D845">
        <v>4</v>
      </c>
      <c r="E845" t="s">
        <v>1817</v>
      </c>
      <c r="F845" s="20" t="s">
        <v>780</v>
      </c>
      <c r="H845" t="s">
        <v>797</v>
      </c>
      <c r="I845" s="2">
        <v>0</v>
      </c>
      <c r="J845" s="2">
        <v>14100</v>
      </c>
      <c r="L845">
        <v>0</v>
      </c>
      <c r="M845">
        <v>0</v>
      </c>
      <c r="N845">
        <v>0</v>
      </c>
      <c r="O845" t="s">
        <v>618</v>
      </c>
      <c r="Q845">
        <v>0</v>
      </c>
      <c r="R845">
        <v>0</v>
      </c>
      <c r="S845">
        <v>0</v>
      </c>
      <c r="T845" t="s">
        <v>159</v>
      </c>
      <c r="U845" s="3">
        <v>46295</v>
      </c>
      <c r="V845" s="21">
        <v>46295</v>
      </c>
      <c r="AB845" t="s">
        <v>798</v>
      </c>
      <c r="AC845" s="2"/>
      <c r="AE845" s="2"/>
      <c r="AG845" s="34" t="str">
        <f>IFERROR(VLOOKUP(AB845, 할인점점포등록!E:I, 5, 0), AB845)</f>
        <v>6250-0309-0782-9981</v>
      </c>
    </row>
    <row r="846" spans="2:33" x14ac:dyDescent="0.3">
      <c r="B846" t="s">
        <v>158</v>
      </c>
      <c r="C846" t="s">
        <v>1488</v>
      </c>
      <c r="D846">
        <v>1</v>
      </c>
      <c r="E846" t="s">
        <v>1489</v>
      </c>
      <c r="F846" s="20" t="s">
        <v>210</v>
      </c>
      <c r="G846" t="s">
        <v>160</v>
      </c>
      <c r="H846" t="s">
        <v>828</v>
      </c>
      <c r="I846" s="2">
        <v>70650</v>
      </c>
      <c r="J846" s="2">
        <v>0</v>
      </c>
      <c r="L846" s="1">
        <v>0</v>
      </c>
      <c r="M846" s="1">
        <v>0</v>
      </c>
      <c r="N846">
        <v>0</v>
      </c>
      <c r="O846" t="s">
        <v>796</v>
      </c>
      <c r="Q846">
        <v>0</v>
      </c>
      <c r="R846">
        <v>0</v>
      </c>
      <c r="S846">
        <v>0</v>
      </c>
      <c r="T846" t="s">
        <v>159</v>
      </c>
      <c r="U846" s="3">
        <v>46295</v>
      </c>
      <c r="V846" s="21">
        <v>46295</v>
      </c>
      <c r="W846" t="s">
        <v>212</v>
      </c>
      <c r="Y846">
        <v>1120484956</v>
      </c>
      <c r="AB846" t="s">
        <v>829</v>
      </c>
      <c r="AC846" s="1"/>
      <c r="AG846" s="34" t="str">
        <f>IFERROR(VLOOKUP(AB846, 할인점점포등록!E:I, 5, 0), AB846)</f>
        <v>매플러스</v>
      </c>
    </row>
    <row r="847" spans="2:33" x14ac:dyDescent="0.3">
      <c r="B847" t="s">
        <v>158</v>
      </c>
      <c r="C847" t="s">
        <v>1488</v>
      </c>
      <c r="D847">
        <v>2</v>
      </c>
      <c r="E847" t="s">
        <v>1489</v>
      </c>
      <c r="F847" s="20" t="s">
        <v>161</v>
      </c>
      <c r="H847" t="s">
        <v>828</v>
      </c>
      <c r="I847" s="2">
        <v>7065</v>
      </c>
      <c r="J847" s="2">
        <v>0</v>
      </c>
      <c r="L847">
        <v>0</v>
      </c>
      <c r="M847">
        <v>0</v>
      </c>
      <c r="N847">
        <v>0</v>
      </c>
      <c r="O847" t="s">
        <v>796</v>
      </c>
      <c r="Q847">
        <v>0</v>
      </c>
      <c r="R847">
        <v>0</v>
      </c>
      <c r="S847">
        <v>0</v>
      </c>
      <c r="T847" t="s">
        <v>159</v>
      </c>
      <c r="U847" s="3">
        <v>46295</v>
      </c>
      <c r="V847" s="21">
        <v>46295</v>
      </c>
      <c r="Y847">
        <v>1120484956</v>
      </c>
      <c r="AB847" t="s">
        <v>829</v>
      </c>
      <c r="AC847" s="3">
        <v>46295</v>
      </c>
      <c r="AD847" t="s">
        <v>788</v>
      </c>
      <c r="AE847" s="2">
        <v>70650</v>
      </c>
      <c r="AG847" s="34" t="str">
        <f>IFERROR(VLOOKUP(AB847, 할인점점포등록!E:I, 5, 0), AB847)</f>
        <v>매플러스</v>
      </c>
    </row>
    <row r="848" spans="2:33" x14ac:dyDescent="0.3">
      <c r="B848" t="s">
        <v>158</v>
      </c>
      <c r="C848" t="s">
        <v>1488</v>
      </c>
      <c r="D848">
        <v>3</v>
      </c>
      <c r="E848" t="s">
        <v>1489</v>
      </c>
      <c r="F848" s="20" t="s">
        <v>162</v>
      </c>
      <c r="H848" t="s">
        <v>828</v>
      </c>
      <c r="I848" s="2">
        <v>0</v>
      </c>
      <c r="J848" s="2">
        <v>77715</v>
      </c>
      <c r="L848">
        <v>0</v>
      </c>
      <c r="M848">
        <v>0</v>
      </c>
      <c r="N848">
        <v>0</v>
      </c>
      <c r="O848" t="s">
        <v>796</v>
      </c>
      <c r="Q848">
        <v>0</v>
      </c>
      <c r="R848">
        <v>0</v>
      </c>
      <c r="S848">
        <v>0</v>
      </c>
      <c r="T848" t="s">
        <v>159</v>
      </c>
      <c r="U848" s="3">
        <v>46295</v>
      </c>
      <c r="V848" s="21">
        <v>46295</v>
      </c>
      <c r="Y848">
        <v>1120484956</v>
      </c>
      <c r="AB848" t="s">
        <v>829</v>
      </c>
      <c r="AC848" s="2"/>
      <c r="AE848" s="2"/>
      <c r="AG848" s="34" t="str">
        <f>IFERROR(VLOOKUP(AB848, 할인점점포등록!E:I, 5, 0), AB848)</f>
        <v>매플러스</v>
      </c>
    </row>
    <row r="849" spans="2:33" x14ac:dyDescent="0.3">
      <c r="B849" t="s">
        <v>158</v>
      </c>
      <c r="C849" t="s">
        <v>1488</v>
      </c>
      <c r="D849">
        <v>4</v>
      </c>
      <c r="E849" t="s">
        <v>1489</v>
      </c>
      <c r="F849" s="20" t="s">
        <v>210</v>
      </c>
      <c r="G849" t="s">
        <v>160</v>
      </c>
      <c r="H849" t="s">
        <v>828</v>
      </c>
      <c r="I849" s="2">
        <v>6390332</v>
      </c>
      <c r="J849" s="2">
        <v>0</v>
      </c>
      <c r="L849">
        <v>0</v>
      </c>
      <c r="M849">
        <v>0</v>
      </c>
      <c r="N849">
        <v>0</v>
      </c>
      <c r="O849" t="s">
        <v>796</v>
      </c>
      <c r="Q849">
        <v>0</v>
      </c>
      <c r="R849">
        <v>0</v>
      </c>
      <c r="S849">
        <v>0</v>
      </c>
      <c r="T849" t="s">
        <v>159</v>
      </c>
      <c r="U849" s="3">
        <v>46295</v>
      </c>
      <c r="V849" s="21">
        <v>46295</v>
      </c>
      <c r="W849" t="s">
        <v>212</v>
      </c>
      <c r="Y849">
        <v>3288602690</v>
      </c>
      <c r="AB849" t="s">
        <v>900</v>
      </c>
      <c r="AC849" s="2"/>
      <c r="AG849" s="34" t="str">
        <f>IFERROR(VLOOKUP(AB849, 할인점점포등록!E:I, 5, 0), AB849)</f>
        <v>플랜틴</v>
      </c>
    </row>
    <row r="850" spans="2:33" x14ac:dyDescent="0.3">
      <c r="B850" t="s">
        <v>158</v>
      </c>
      <c r="C850" t="s">
        <v>1488</v>
      </c>
      <c r="D850">
        <v>5</v>
      </c>
      <c r="E850" t="s">
        <v>1489</v>
      </c>
      <c r="F850" s="20" t="s">
        <v>161</v>
      </c>
      <c r="H850" t="s">
        <v>828</v>
      </c>
      <c r="I850" s="2">
        <v>639033</v>
      </c>
      <c r="J850" s="2">
        <v>0</v>
      </c>
      <c r="L850">
        <v>0</v>
      </c>
      <c r="M850">
        <v>0</v>
      </c>
      <c r="N850">
        <v>0</v>
      </c>
      <c r="O850" t="s">
        <v>796</v>
      </c>
      <c r="Q850">
        <v>0</v>
      </c>
      <c r="R850">
        <v>0</v>
      </c>
      <c r="S850">
        <v>0</v>
      </c>
      <c r="T850" t="s">
        <v>159</v>
      </c>
      <c r="U850" s="3">
        <v>46295</v>
      </c>
      <c r="V850" s="21">
        <v>46295</v>
      </c>
      <c r="Y850">
        <v>3288602690</v>
      </c>
      <c r="AB850" t="s">
        <v>900</v>
      </c>
      <c r="AC850" s="2">
        <v>46295</v>
      </c>
      <c r="AD850" t="s">
        <v>788</v>
      </c>
      <c r="AE850" s="2">
        <v>6390332</v>
      </c>
      <c r="AG850" s="34" t="str">
        <f>IFERROR(VLOOKUP(AB850, 할인점점포등록!E:I, 5, 0), AB850)</f>
        <v>플랜틴</v>
      </c>
    </row>
    <row r="851" spans="2:33" x14ac:dyDescent="0.3">
      <c r="B851" t="s">
        <v>158</v>
      </c>
      <c r="C851" t="s">
        <v>1488</v>
      </c>
      <c r="D851">
        <v>6</v>
      </c>
      <c r="E851" t="s">
        <v>1489</v>
      </c>
      <c r="F851" s="20" t="s">
        <v>162</v>
      </c>
      <c r="H851" t="s">
        <v>828</v>
      </c>
      <c r="I851" s="2">
        <v>0</v>
      </c>
      <c r="J851" s="2">
        <v>7029365</v>
      </c>
      <c r="L851">
        <v>0</v>
      </c>
      <c r="M851">
        <v>0</v>
      </c>
      <c r="N851">
        <v>0</v>
      </c>
      <c r="O851" t="s">
        <v>796</v>
      </c>
      <c r="Q851">
        <v>0</v>
      </c>
      <c r="R851">
        <v>0</v>
      </c>
      <c r="S851">
        <v>0</v>
      </c>
      <c r="T851" t="s">
        <v>159</v>
      </c>
      <c r="U851" s="3">
        <v>46295</v>
      </c>
      <c r="V851" s="21">
        <v>46295</v>
      </c>
      <c r="Y851">
        <v>3288602690</v>
      </c>
      <c r="AB851" t="s">
        <v>900</v>
      </c>
      <c r="AC851" s="2"/>
      <c r="AE851" s="2"/>
      <c r="AG851" s="34" t="str">
        <f>IFERROR(VLOOKUP(AB851, 할인점점포등록!E:I, 5, 0), AB851)</f>
        <v>플랜틴</v>
      </c>
    </row>
    <row r="852" spans="2:33" x14ac:dyDescent="0.3">
      <c r="B852" t="s">
        <v>158</v>
      </c>
      <c r="C852" t="s">
        <v>1488</v>
      </c>
      <c r="D852">
        <v>7</v>
      </c>
      <c r="E852" t="s">
        <v>1489</v>
      </c>
      <c r="F852" s="20" t="s">
        <v>210</v>
      </c>
      <c r="G852" t="s">
        <v>160</v>
      </c>
      <c r="H852" t="s">
        <v>828</v>
      </c>
      <c r="I852" s="2">
        <v>2258802</v>
      </c>
      <c r="J852" s="2">
        <v>0</v>
      </c>
      <c r="L852">
        <v>0</v>
      </c>
      <c r="M852">
        <v>0</v>
      </c>
      <c r="N852">
        <v>0</v>
      </c>
      <c r="O852" t="s">
        <v>796</v>
      </c>
      <c r="Q852">
        <v>0</v>
      </c>
      <c r="R852">
        <v>0</v>
      </c>
      <c r="S852">
        <v>0</v>
      </c>
      <c r="T852" t="s">
        <v>159</v>
      </c>
      <c r="U852" s="3">
        <v>46295</v>
      </c>
      <c r="V852" s="21">
        <v>46295</v>
      </c>
      <c r="W852" t="s">
        <v>212</v>
      </c>
      <c r="Y852">
        <v>8278602824</v>
      </c>
      <c r="AB852" t="s">
        <v>901</v>
      </c>
      <c r="AG852" s="34" t="str">
        <f>IFERROR(VLOOKUP(AB852, 할인점점포등록!E:I, 5, 0), AB852)</f>
        <v>큐스톰</v>
      </c>
    </row>
    <row r="853" spans="2:33" x14ac:dyDescent="0.3">
      <c r="B853" t="s">
        <v>158</v>
      </c>
      <c r="C853" t="s">
        <v>1488</v>
      </c>
      <c r="D853">
        <v>8</v>
      </c>
      <c r="E853" t="s">
        <v>1489</v>
      </c>
      <c r="F853" s="20" t="s">
        <v>161</v>
      </c>
      <c r="H853" t="s">
        <v>828</v>
      </c>
      <c r="I853" s="2">
        <v>225880</v>
      </c>
      <c r="J853" s="2">
        <v>0</v>
      </c>
      <c r="L853">
        <v>0</v>
      </c>
      <c r="M853">
        <v>0</v>
      </c>
      <c r="N853">
        <v>0</v>
      </c>
      <c r="O853" t="s">
        <v>796</v>
      </c>
      <c r="Q853">
        <v>0</v>
      </c>
      <c r="R853">
        <v>0</v>
      </c>
      <c r="S853">
        <v>0</v>
      </c>
      <c r="T853" t="s">
        <v>159</v>
      </c>
      <c r="U853" s="3">
        <v>46295</v>
      </c>
      <c r="V853" s="21">
        <v>46295</v>
      </c>
      <c r="Y853">
        <v>8278602824</v>
      </c>
      <c r="AB853" t="s">
        <v>901</v>
      </c>
      <c r="AC853" s="2">
        <v>46295</v>
      </c>
      <c r="AD853" t="s">
        <v>788</v>
      </c>
      <c r="AE853" s="2">
        <v>2258802</v>
      </c>
      <c r="AG853" s="34" t="str">
        <f>IFERROR(VLOOKUP(AB853, 할인점점포등록!E:I, 5, 0), AB853)</f>
        <v>큐스톰</v>
      </c>
    </row>
    <row r="854" spans="2:33" x14ac:dyDescent="0.3">
      <c r="B854" t="s">
        <v>158</v>
      </c>
      <c r="C854" t="s">
        <v>1488</v>
      </c>
      <c r="D854">
        <v>9</v>
      </c>
      <c r="E854" t="s">
        <v>1489</v>
      </c>
      <c r="F854" s="20" t="s">
        <v>162</v>
      </c>
      <c r="H854" t="s">
        <v>828</v>
      </c>
      <c r="I854" s="2">
        <v>0</v>
      </c>
      <c r="J854" s="2">
        <v>2484682</v>
      </c>
      <c r="L854">
        <v>0</v>
      </c>
      <c r="M854">
        <v>0</v>
      </c>
      <c r="N854">
        <v>0</v>
      </c>
      <c r="O854" t="s">
        <v>796</v>
      </c>
      <c r="Q854">
        <v>0</v>
      </c>
      <c r="R854">
        <v>0</v>
      </c>
      <c r="S854">
        <v>0</v>
      </c>
      <c r="T854" t="s">
        <v>159</v>
      </c>
      <c r="U854" s="3">
        <v>46295</v>
      </c>
      <c r="V854" s="21">
        <v>46295</v>
      </c>
      <c r="Y854">
        <v>8278602824</v>
      </c>
      <c r="AB854" t="s">
        <v>901</v>
      </c>
      <c r="AC854" s="2"/>
      <c r="AE854" s="2"/>
      <c r="AG854" s="34" t="str">
        <f>IFERROR(VLOOKUP(AB854, 할인점점포등록!E:I, 5, 0), AB854)</f>
        <v>큐스톰</v>
      </c>
    </row>
    <row r="855" spans="2:33" x14ac:dyDescent="0.3">
      <c r="B855" t="s">
        <v>158</v>
      </c>
      <c r="C855" t="s">
        <v>1488</v>
      </c>
      <c r="D855">
        <v>10</v>
      </c>
      <c r="E855" t="s">
        <v>1489</v>
      </c>
      <c r="F855" s="20" t="s">
        <v>210</v>
      </c>
      <c r="G855" t="s">
        <v>160</v>
      </c>
      <c r="H855" t="s">
        <v>828</v>
      </c>
      <c r="I855" s="2">
        <v>1839159</v>
      </c>
      <c r="J855" s="2">
        <v>0</v>
      </c>
      <c r="L855">
        <v>0</v>
      </c>
      <c r="M855">
        <v>0</v>
      </c>
      <c r="N855">
        <v>0</v>
      </c>
      <c r="O855" t="s">
        <v>796</v>
      </c>
      <c r="Q855">
        <v>0</v>
      </c>
      <c r="R855">
        <v>0</v>
      </c>
      <c r="S855">
        <v>0</v>
      </c>
      <c r="T855" t="s">
        <v>159</v>
      </c>
      <c r="U855" s="3">
        <v>46295</v>
      </c>
      <c r="V855" s="21">
        <v>46295</v>
      </c>
      <c r="W855" t="s">
        <v>212</v>
      </c>
      <c r="Y855">
        <v>3918602664</v>
      </c>
      <c r="AB855" t="s">
        <v>902</v>
      </c>
      <c r="AC855" s="3"/>
      <c r="AE855" s="2"/>
      <c r="AG855" s="34" t="str">
        <f>IFERROR(VLOOKUP(AB855, 할인점점포등록!E:I, 5, 0), AB855)</f>
        <v>로우텍</v>
      </c>
    </row>
    <row r="856" spans="2:33" x14ac:dyDescent="0.3">
      <c r="B856" t="s">
        <v>158</v>
      </c>
      <c r="C856" t="s">
        <v>1488</v>
      </c>
      <c r="D856">
        <v>11</v>
      </c>
      <c r="E856" t="s">
        <v>1489</v>
      </c>
      <c r="F856" s="20" t="s">
        <v>161</v>
      </c>
      <c r="H856" t="s">
        <v>828</v>
      </c>
      <c r="I856" s="2">
        <v>183916</v>
      </c>
      <c r="J856" s="2">
        <v>0</v>
      </c>
      <c r="L856">
        <v>0</v>
      </c>
      <c r="M856">
        <v>0</v>
      </c>
      <c r="N856">
        <v>0</v>
      </c>
      <c r="O856" t="s">
        <v>796</v>
      </c>
      <c r="Q856">
        <v>0</v>
      </c>
      <c r="R856">
        <v>0</v>
      </c>
      <c r="S856">
        <v>0</v>
      </c>
      <c r="T856" t="s">
        <v>159</v>
      </c>
      <c r="U856" s="3">
        <v>46295</v>
      </c>
      <c r="V856" s="21">
        <v>46295</v>
      </c>
      <c r="Y856">
        <v>3918602664</v>
      </c>
      <c r="AB856" t="s">
        <v>902</v>
      </c>
      <c r="AC856" s="3">
        <v>46295</v>
      </c>
      <c r="AD856" t="s">
        <v>788</v>
      </c>
      <c r="AE856" s="2">
        <v>1839159</v>
      </c>
      <c r="AG856" s="34" t="str">
        <f>IFERROR(VLOOKUP(AB856, 할인점점포등록!E:I, 5, 0), AB856)</f>
        <v>로우텍</v>
      </c>
    </row>
    <row r="857" spans="2:33" x14ac:dyDescent="0.3">
      <c r="B857" t="s">
        <v>158</v>
      </c>
      <c r="C857" t="s">
        <v>1488</v>
      </c>
      <c r="D857">
        <v>12</v>
      </c>
      <c r="E857" t="s">
        <v>1489</v>
      </c>
      <c r="F857" s="20" t="s">
        <v>162</v>
      </c>
      <c r="H857" t="s">
        <v>828</v>
      </c>
      <c r="I857" s="2">
        <v>0</v>
      </c>
      <c r="J857" s="2">
        <v>2023075</v>
      </c>
      <c r="L857">
        <v>0</v>
      </c>
      <c r="M857">
        <v>0</v>
      </c>
      <c r="N857">
        <v>0</v>
      </c>
      <c r="O857" t="s">
        <v>796</v>
      </c>
      <c r="Q857">
        <v>0</v>
      </c>
      <c r="R857">
        <v>0</v>
      </c>
      <c r="S857">
        <v>0</v>
      </c>
      <c r="T857" t="s">
        <v>159</v>
      </c>
      <c r="U857" s="3">
        <v>46295</v>
      </c>
      <c r="V857" s="21">
        <v>46295</v>
      </c>
      <c r="Y857">
        <v>3918602664</v>
      </c>
      <c r="AB857" t="s">
        <v>902</v>
      </c>
      <c r="AC857" s="2"/>
      <c r="AE857" s="2"/>
      <c r="AG857" s="34" t="str">
        <f>IFERROR(VLOOKUP(AB857, 할인점점포등록!E:I, 5, 0), AB857)</f>
        <v>로우텍</v>
      </c>
    </row>
    <row r="858" spans="2:33" x14ac:dyDescent="0.3">
      <c r="B858" t="s">
        <v>158</v>
      </c>
      <c r="C858" t="s">
        <v>1488</v>
      </c>
      <c r="D858">
        <v>13</v>
      </c>
      <c r="E858" t="s">
        <v>1489</v>
      </c>
      <c r="F858" s="20" t="s">
        <v>210</v>
      </c>
      <c r="G858" t="s">
        <v>160</v>
      </c>
      <c r="H858" t="s">
        <v>828</v>
      </c>
      <c r="I858" s="2">
        <v>874364</v>
      </c>
      <c r="J858" s="2">
        <v>0</v>
      </c>
      <c r="L858">
        <v>0</v>
      </c>
      <c r="M858">
        <v>0</v>
      </c>
      <c r="N858">
        <v>0</v>
      </c>
      <c r="O858" t="s">
        <v>796</v>
      </c>
      <c r="Q858">
        <v>0</v>
      </c>
      <c r="R858">
        <v>0</v>
      </c>
      <c r="S858">
        <v>0</v>
      </c>
      <c r="T858" t="s">
        <v>159</v>
      </c>
      <c r="U858" s="3">
        <v>46295</v>
      </c>
      <c r="V858" s="21">
        <v>46295</v>
      </c>
      <c r="W858" t="s">
        <v>212</v>
      </c>
      <c r="Y858">
        <v>4048703520</v>
      </c>
      <c r="AB858" t="s">
        <v>737</v>
      </c>
      <c r="AC858" s="2"/>
      <c r="AG858" s="34" t="str">
        <f>IFERROR(VLOOKUP(AB858, 할인점점포등록!E:I, 5, 0), AB858)</f>
        <v>온온약품</v>
      </c>
    </row>
    <row r="859" spans="2:33" x14ac:dyDescent="0.3">
      <c r="B859" t="s">
        <v>158</v>
      </c>
      <c r="C859" t="s">
        <v>1488</v>
      </c>
      <c r="D859">
        <v>14</v>
      </c>
      <c r="E859" t="s">
        <v>1489</v>
      </c>
      <c r="F859" s="20" t="s">
        <v>161</v>
      </c>
      <c r="H859" t="s">
        <v>828</v>
      </c>
      <c r="I859" s="2">
        <v>87436</v>
      </c>
      <c r="J859" s="2">
        <v>0</v>
      </c>
      <c r="L859" s="1">
        <v>0</v>
      </c>
      <c r="M859" s="1">
        <v>0</v>
      </c>
      <c r="N859">
        <v>0</v>
      </c>
      <c r="O859" t="s">
        <v>796</v>
      </c>
      <c r="Q859">
        <v>0</v>
      </c>
      <c r="R859">
        <v>0</v>
      </c>
      <c r="S859">
        <v>0</v>
      </c>
      <c r="T859" t="s">
        <v>159</v>
      </c>
      <c r="U859" s="3">
        <v>46295</v>
      </c>
      <c r="V859" s="21">
        <v>46295</v>
      </c>
      <c r="Y859">
        <v>4048703520</v>
      </c>
      <c r="AB859" t="s">
        <v>737</v>
      </c>
      <c r="AC859" s="1">
        <v>46295</v>
      </c>
      <c r="AD859" t="s">
        <v>788</v>
      </c>
      <c r="AE859" s="2">
        <v>874364</v>
      </c>
      <c r="AG859" s="34" t="str">
        <f>IFERROR(VLOOKUP(AB859, 할인점점포등록!E:I, 5, 0), AB859)</f>
        <v>온온약품</v>
      </c>
    </row>
    <row r="860" spans="2:33" x14ac:dyDescent="0.3">
      <c r="B860" t="s">
        <v>158</v>
      </c>
      <c r="C860" t="s">
        <v>1488</v>
      </c>
      <c r="D860">
        <v>15</v>
      </c>
      <c r="E860" t="s">
        <v>1489</v>
      </c>
      <c r="F860" s="20" t="s">
        <v>162</v>
      </c>
      <c r="H860" t="s">
        <v>828</v>
      </c>
      <c r="I860" s="2">
        <v>0</v>
      </c>
      <c r="J860" s="2">
        <v>961800</v>
      </c>
      <c r="L860">
        <v>0</v>
      </c>
      <c r="M860">
        <v>0</v>
      </c>
      <c r="N860">
        <v>0</v>
      </c>
      <c r="O860" t="s">
        <v>796</v>
      </c>
      <c r="Q860">
        <v>0</v>
      </c>
      <c r="R860">
        <v>0</v>
      </c>
      <c r="S860">
        <v>0</v>
      </c>
      <c r="T860" t="s">
        <v>159</v>
      </c>
      <c r="U860" s="3">
        <v>46295</v>
      </c>
      <c r="V860" s="21">
        <v>46295</v>
      </c>
      <c r="Y860">
        <v>4048703520</v>
      </c>
      <c r="AB860" t="s">
        <v>737</v>
      </c>
      <c r="AC860" s="3"/>
      <c r="AE860" s="2"/>
      <c r="AG860" s="34" t="str">
        <f>IFERROR(VLOOKUP(AB860, 할인점점포등록!E:I, 5, 0), AB860)</f>
        <v>온온약품</v>
      </c>
    </row>
    <row r="861" spans="2:33" x14ac:dyDescent="0.3">
      <c r="B861" t="s">
        <v>158</v>
      </c>
      <c r="C861" t="s">
        <v>1488</v>
      </c>
      <c r="D861">
        <v>16</v>
      </c>
      <c r="E861" t="s">
        <v>1489</v>
      </c>
      <c r="F861" s="20" t="s">
        <v>210</v>
      </c>
      <c r="G861" t="s">
        <v>160</v>
      </c>
      <c r="H861" t="s">
        <v>828</v>
      </c>
      <c r="I861" s="2">
        <v>27545</v>
      </c>
      <c r="J861" s="2">
        <v>0</v>
      </c>
      <c r="L861">
        <v>0</v>
      </c>
      <c r="M861">
        <v>0</v>
      </c>
      <c r="N861">
        <v>0</v>
      </c>
      <c r="O861" t="s">
        <v>796</v>
      </c>
      <c r="Q861">
        <v>0</v>
      </c>
      <c r="R861">
        <v>0</v>
      </c>
      <c r="S861">
        <v>0</v>
      </c>
      <c r="T861" t="s">
        <v>159</v>
      </c>
      <c r="U861" s="3">
        <v>46295</v>
      </c>
      <c r="V861" s="21">
        <v>46295</v>
      </c>
      <c r="W861" t="s">
        <v>212</v>
      </c>
      <c r="Y861">
        <v>1062553259</v>
      </c>
      <c r="AB861" t="s">
        <v>1303</v>
      </c>
      <c r="AC861" s="2"/>
      <c r="AG861" s="34" t="str">
        <f>IFERROR(VLOOKUP(AB861, 할인점점포등록!E:I, 5, 0), AB861)</f>
        <v>수지팜</v>
      </c>
    </row>
    <row r="862" spans="2:33" x14ac:dyDescent="0.3">
      <c r="B862" t="s">
        <v>158</v>
      </c>
      <c r="C862" t="s">
        <v>1488</v>
      </c>
      <c r="D862">
        <v>17</v>
      </c>
      <c r="E862" t="s">
        <v>1489</v>
      </c>
      <c r="F862" s="20" t="s">
        <v>161</v>
      </c>
      <c r="H862" t="s">
        <v>828</v>
      </c>
      <c r="I862" s="2">
        <v>2755</v>
      </c>
      <c r="J862" s="2">
        <v>0</v>
      </c>
      <c r="L862">
        <v>0</v>
      </c>
      <c r="M862">
        <v>0</v>
      </c>
      <c r="N862">
        <v>0</v>
      </c>
      <c r="O862" t="s">
        <v>796</v>
      </c>
      <c r="Q862">
        <v>0</v>
      </c>
      <c r="R862">
        <v>0</v>
      </c>
      <c r="S862">
        <v>0</v>
      </c>
      <c r="T862" t="s">
        <v>159</v>
      </c>
      <c r="U862" s="3">
        <v>46295</v>
      </c>
      <c r="V862" s="21">
        <v>46295</v>
      </c>
      <c r="Y862">
        <v>1062553259</v>
      </c>
      <c r="AB862" t="s">
        <v>1303</v>
      </c>
      <c r="AC862" s="2">
        <v>46295</v>
      </c>
      <c r="AD862" t="s">
        <v>788</v>
      </c>
      <c r="AE862" s="2">
        <v>27545</v>
      </c>
      <c r="AG862" s="34" t="str">
        <f>IFERROR(VLOOKUP(AB862, 할인점점포등록!E:I, 5, 0), AB862)</f>
        <v>수지팜</v>
      </c>
    </row>
    <row r="863" spans="2:33" x14ac:dyDescent="0.3">
      <c r="B863" t="s">
        <v>158</v>
      </c>
      <c r="C863" t="s">
        <v>1488</v>
      </c>
      <c r="D863">
        <v>18</v>
      </c>
      <c r="E863" t="s">
        <v>1489</v>
      </c>
      <c r="F863" s="20" t="s">
        <v>162</v>
      </c>
      <c r="H863" t="s">
        <v>828</v>
      </c>
      <c r="I863" s="2">
        <v>0</v>
      </c>
      <c r="J863" s="2">
        <v>30300</v>
      </c>
      <c r="L863">
        <v>0</v>
      </c>
      <c r="M863">
        <v>0</v>
      </c>
      <c r="N863">
        <v>0</v>
      </c>
      <c r="O863" t="s">
        <v>796</v>
      </c>
      <c r="Q863">
        <v>0</v>
      </c>
      <c r="R863">
        <v>0</v>
      </c>
      <c r="S863">
        <v>0</v>
      </c>
      <c r="T863" t="s">
        <v>159</v>
      </c>
      <c r="U863" s="3">
        <v>46295</v>
      </c>
      <c r="V863" s="21">
        <v>46295</v>
      </c>
      <c r="Y863">
        <v>1062553259</v>
      </c>
      <c r="AB863" t="s">
        <v>1303</v>
      </c>
      <c r="AC863" s="3"/>
      <c r="AE863" s="2"/>
      <c r="AG863" s="34" t="str">
        <f>IFERROR(VLOOKUP(AB863, 할인점점포등록!E:I, 5, 0), AB863)</f>
        <v>수지팜</v>
      </c>
    </row>
    <row r="864" spans="2:33" x14ac:dyDescent="0.3">
      <c r="B864" t="s">
        <v>158</v>
      </c>
      <c r="C864" t="s">
        <v>1488</v>
      </c>
      <c r="D864">
        <v>19</v>
      </c>
      <c r="E864" t="s">
        <v>1489</v>
      </c>
      <c r="F864" s="20" t="s">
        <v>210</v>
      </c>
      <c r="G864" t="s">
        <v>160</v>
      </c>
      <c r="H864" t="s">
        <v>828</v>
      </c>
      <c r="I864" s="2">
        <v>-27545</v>
      </c>
      <c r="J864" s="2">
        <v>0</v>
      </c>
      <c r="L864" s="1">
        <v>0</v>
      </c>
      <c r="M864">
        <v>0</v>
      </c>
      <c r="N864" s="1">
        <v>0</v>
      </c>
      <c r="O864" t="s">
        <v>796</v>
      </c>
      <c r="Q864">
        <v>0</v>
      </c>
      <c r="R864">
        <v>0</v>
      </c>
      <c r="S864">
        <v>0</v>
      </c>
      <c r="T864" t="s">
        <v>159</v>
      </c>
      <c r="U864" s="3">
        <v>46295</v>
      </c>
      <c r="V864" s="21">
        <v>46295</v>
      </c>
      <c r="W864" t="s">
        <v>212</v>
      </c>
      <c r="Y864">
        <v>1062553259</v>
      </c>
      <c r="AB864" t="s">
        <v>1303</v>
      </c>
      <c r="AC864" s="3"/>
      <c r="AE864" s="2"/>
      <c r="AG864" s="34" t="str">
        <f>IFERROR(VLOOKUP(AB864, 할인점점포등록!E:I, 5, 0), AB864)</f>
        <v>수지팜</v>
      </c>
    </row>
    <row r="865" spans="2:33" x14ac:dyDescent="0.3">
      <c r="B865" t="s">
        <v>158</v>
      </c>
      <c r="C865" t="s">
        <v>1488</v>
      </c>
      <c r="D865">
        <v>20</v>
      </c>
      <c r="E865" t="s">
        <v>1489</v>
      </c>
      <c r="F865" s="20" t="s">
        <v>161</v>
      </c>
      <c r="H865" t="s">
        <v>828</v>
      </c>
      <c r="I865" s="2">
        <v>-2755</v>
      </c>
      <c r="J865" s="2">
        <v>0</v>
      </c>
      <c r="L865">
        <v>0</v>
      </c>
      <c r="M865">
        <v>0</v>
      </c>
      <c r="N865">
        <v>0</v>
      </c>
      <c r="O865" t="s">
        <v>796</v>
      </c>
      <c r="Q865">
        <v>0</v>
      </c>
      <c r="R865">
        <v>0</v>
      </c>
      <c r="S865">
        <v>0</v>
      </c>
      <c r="T865" t="s">
        <v>159</v>
      </c>
      <c r="U865" s="3">
        <v>46295</v>
      </c>
      <c r="V865" s="21">
        <v>46295</v>
      </c>
      <c r="Y865">
        <v>1062553259</v>
      </c>
      <c r="AB865" t="s">
        <v>1303</v>
      </c>
      <c r="AC865" s="2">
        <v>46295</v>
      </c>
      <c r="AD865" t="s">
        <v>788</v>
      </c>
      <c r="AE865" s="2">
        <v>-27545</v>
      </c>
      <c r="AG865" s="34" t="str">
        <f>IFERROR(VLOOKUP(AB865, 할인점점포등록!E:I, 5, 0), AB865)</f>
        <v>수지팜</v>
      </c>
    </row>
    <row r="866" spans="2:33" x14ac:dyDescent="0.3">
      <c r="B866" t="s">
        <v>158</v>
      </c>
      <c r="C866" t="s">
        <v>1488</v>
      </c>
      <c r="D866">
        <v>21</v>
      </c>
      <c r="E866" t="s">
        <v>1489</v>
      </c>
      <c r="F866" s="20" t="s">
        <v>162</v>
      </c>
      <c r="H866" t="s">
        <v>828</v>
      </c>
      <c r="I866" s="2">
        <v>0</v>
      </c>
      <c r="J866" s="2">
        <v>-30300</v>
      </c>
      <c r="L866" s="1">
        <v>0</v>
      </c>
      <c r="M866" s="1">
        <v>0</v>
      </c>
      <c r="N866">
        <v>0</v>
      </c>
      <c r="O866" t="s">
        <v>796</v>
      </c>
      <c r="Q866">
        <v>0</v>
      </c>
      <c r="R866">
        <v>0</v>
      </c>
      <c r="S866">
        <v>0</v>
      </c>
      <c r="T866" t="s">
        <v>159</v>
      </c>
      <c r="U866" s="3">
        <v>46295</v>
      </c>
      <c r="V866" s="21">
        <v>46295</v>
      </c>
      <c r="Y866">
        <v>1062553259</v>
      </c>
      <c r="AB866" t="s">
        <v>1303</v>
      </c>
      <c r="AC866" s="1"/>
      <c r="AG866" s="34" t="str">
        <f>IFERROR(VLOOKUP(AB866, 할인점점포등록!E:I, 5, 0), AB866)</f>
        <v>수지팜</v>
      </c>
    </row>
    <row r="867" spans="2:33" x14ac:dyDescent="0.3">
      <c r="B867" t="s">
        <v>152</v>
      </c>
      <c r="C867" t="s">
        <v>1490</v>
      </c>
      <c r="D867">
        <v>1</v>
      </c>
      <c r="E867" t="s">
        <v>1818</v>
      </c>
      <c r="F867" s="20" t="s">
        <v>153</v>
      </c>
      <c r="H867" t="s">
        <v>1491</v>
      </c>
      <c r="I867" s="2">
        <v>0</v>
      </c>
      <c r="J867" s="2">
        <v>3636</v>
      </c>
      <c r="L867">
        <v>0</v>
      </c>
      <c r="M867">
        <v>0</v>
      </c>
      <c r="N867">
        <v>0</v>
      </c>
      <c r="O867" t="s">
        <v>796</v>
      </c>
      <c r="Q867">
        <v>0</v>
      </c>
      <c r="R867">
        <v>0</v>
      </c>
      <c r="S867">
        <v>0</v>
      </c>
      <c r="T867" t="s">
        <v>154</v>
      </c>
      <c r="U867" s="3">
        <v>46295</v>
      </c>
      <c r="V867" s="21">
        <v>46295</v>
      </c>
      <c r="W867" t="s">
        <v>212</v>
      </c>
      <c r="Y867">
        <v>3018128521</v>
      </c>
      <c r="AB867" t="s">
        <v>431</v>
      </c>
      <c r="AC867" s="3"/>
      <c r="AE867" s="2"/>
      <c r="AG867" s="34" t="str">
        <f>IFERROR(VLOOKUP(AB867, 할인점점포등록!E:I, 5, 0), AB867)</f>
        <v>대전지오팜</v>
      </c>
    </row>
    <row r="868" spans="2:33" x14ac:dyDescent="0.3">
      <c r="B868" t="s">
        <v>152</v>
      </c>
      <c r="C868" t="s">
        <v>1490</v>
      </c>
      <c r="D868">
        <v>2</v>
      </c>
      <c r="E868" t="s">
        <v>1818</v>
      </c>
      <c r="F868" s="20" t="s">
        <v>156</v>
      </c>
      <c r="H868" t="s">
        <v>1491</v>
      </c>
      <c r="I868" s="2">
        <v>0</v>
      </c>
      <c r="J868" s="2">
        <v>364</v>
      </c>
      <c r="L868">
        <v>0</v>
      </c>
      <c r="M868">
        <v>0</v>
      </c>
      <c r="N868">
        <v>0</v>
      </c>
      <c r="O868" t="s">
        <v>796</v>
      </c>
      <c r="Q868">
        <v>0</v>
      </c>
      <c r="R868">
        <v>0</v>
      </c>
      <c r="S868">
        <v>0</v>
      </c>
      <c r="T868" t="s">
        <v>154</v>
      </c>
      <c r="U868" s="3">
        <v>46295</v>
      </c>
      <c r="V868" s="21">
        <v>46295</v>
      </c>
      <c r="W868" t="s">
        <v>212</v>
      </c>
      <c r="Y868">
        <v>3018128521</v>
      </c>
      <c r="AB868" t="s">
        <v>431</v>
      </c>
      <c r="AC868" s="2">
        <v>3636</v>
      </c>
      <c r="AD868" t="s">
        <v>788</v>
      </c>
      <c r="AF868">
        <v>0</v>
      </c>
      <c r="AG868" s="34" t="str">
        <f>IFERROR(VLOOKUP(AB868, 할인점점포등록!E:I, 5, 0), AB868)</f>
        <v>대전지오팜</v>
      </c>
    </row>
    <row r="869" spans="2:33" x14ac:dyDescent="0.3">
      <c r="B869" t="s">
        <v>152</v>
      </c>
      <c r="C869" t="s">
        <v>1490</v>
      </c>
      <c r="D869">
        <v>3</v>
      </c>
      <c r="E869" t="s">
        <v>1818</v>
      </c>
      <c r="F869" s="20" t="s">
        <v>14</v>
      </c>
      <c r="H869" t="s">
        <v>1491</v>
      </c>
      <c r="I869" s="2">
        <v>4000</v>
      </c>
      <c r="J869" s="2">
        <v>0</v>
      </c>
      <c r="L869">
        <v>0</v>
      </c>
      <c r="M869">
        <v>0</v>
      </c>
      <c r="N869">
        <v>0</v>
      </c>
      <c r="O869" t="s">
        <v>796</v>
      </c>
      <c r="Q869">
        <v>0</v>
      </c>
      <c r="R869">
        <v>0</v>
      </c>
      <c r="S869">
        <v>0</v>
      </c>
      <c r="T869" t="s">
        <v>154</v>
      </c>
      <c r="U869" s="3">
        <v>46295</v>
      </c>
      <c r="V869" s="21">
        <v>46295</v>
      </c>
      <c r="W869" t="s">
        <v>212</v>
      </c>
      <c r="Y869">
        <v>3018128521</v>
      </c>
      <c r="AB869" t="s">
        <v>431</v>
      </c>
      <c r="AC869" s="2"/>
      <c r="AG869" s="34" t="str">
        <f>IFERROR(VLOOKUP(AB869, 할인점점포등록!E:I, 5, 0), AB869)</f>
        <v>대전지오팜</v>
      </c>
    </row>
    <row r="870" spans="2:33" x14ac:dyDescent="0.3">
      <c r="B870" t="s">
        <v>152</v>
      </c>
      <c r="C870" t="s">
        <v>1492</v>
      </c>
      <c r="D870">
        <v>1</v>
      </c>
      <c r="E870" t="s">
        <v>1819</v>
      </c>
      <c r="F870" s="20" t="s">
        <v>153</v>
      </c>
      <c r="H870" t="s">
        <v>1493</v>
      </c>
      <c r="I870" s="2">
        <v>0</v>
      </c>
      <c r="J870" s="2">
        <v>3636</v>
      </c>
      <c r="L870">
        <v>0</v>
      </c>
      <c r="M870">
        <v>0</v>
      </c>
      <c r="N870">
        <v>0</v>
      </c>
      <c r="O870" t="s">
        <v>796</v>
      </c>
      <c r="Q870">
        <v>0</v>
      </c>
      <c r="R870">
        <v>0</v>
      </c>
      <c r="S870">
        <v>0</v>
      </c>
      <c r="T870" t="s">
        <v>154</v>
      </c>
      <c r="U870" s="3">
        <v>46295</v>
      </c>
      <c r="V870" s="21">
        <v>46295</v>
      </c>
      <c r="W870" t="s">
        <v>212</v>
      </c>
      <c r="Y870">
        <v>6068631149</v>
      </c>
      <c r="AB870" t="s">
        <v>572</v>
      </c>
      <c r="AC870" s="2"/>
      <c r="AG870" s="34" t="str">
        <f>IFERROR(VLOOKUP(AB870, 할인점점포등록!E:I, 5, 0), AB870)</f>
        <v>센텀메디팜</v>
      </c>
    </row>
    <row r="871" spans="2:33" x14ac:dyDescent="0.3">
      <c r="B871" t="s">
        <v>152</v>
      </c>
      <c r="C871" t="s">
        <v>1492</v>
      </c>
      <c r="D871">
        <v>2</v>
      </c>
      <c r="E871" t="s">
        <v>1819</v>
      </c>
      <c r="F871" s="20" t="s">
        <v>156</v>
      </c>
      <c r="H871" t="s">
        <v>1493</v>
      </c>
      <c r="I871" s="2">
        <v>0</v>
      </c>
      <c r="J871" s="2">
        <v>364</v>
      </c>
      <c r="L871">
        <v>0</v>
      </c>
      <c r="M871">
        <v>0</v>
      </c>
      <c r="N871">
        <v>0</v>
      </c>
      <c r="O871" t="s">
        <v>796</v>
      </c>
      <c r="Q871">
        <v>0</v>
      </c>
      <c r="R871">
        <v>0</v>
      </c>
      <c r="S871">
        <v>0</v>
      </c>
      <c r="T871" t="s">
        <v>154</v>
      </c>
      <c r="U871" s="3">
        <v>46295</v>
      </c>
      <c r="V871" s="21">
        <v>46295</v>
      </c>
      <c r="W871" t="s">
        <v>212</v>
      </c>
      <c r="Y871">
        <v>6068631149</v>
      </c>
      <c r="AB871" t="s">
        <v>572</v>
      </c>
      <c r="AC871" s="2">
        <v>3636</v>
      </c>
      <c r="AD871" t="s">
        <v>788</v>
      </c>
      <c r="AE871" s="2"/>
      <c r="AF871">
        <v>0</v>
      </c>
      <c r="AG871" s="34" t="str">
        <f>IFERROR(VLOOKUP(AB871, 할인점점포등록!E:I, 5, 0), AB871)</f>
        <v>센텀메디팜</v>
      </c>
    </row>
    <row r="872" spans="2:33" x14ac:dyDescent="0.3">
      <c r="B872" t="s">
        <v>152</v>
      </c>
      <c r="C872" t="s">
        <v>1492</v>
      </c>
      <c r="D872">
        <v>3</v>
      </c>
      <c r="E872" t="s">
        <v>1819</v>
      </c>
      <c r="F872" s="20" t="s">
        <v>14</v>
      </c>
      <c r="H872" t="s">
        <v>1493</v>
      </c>
      <c r="I872" s="2">
        <v>4000</v>
      </c>
      <c r="J872" s="2">
        <v>0</v>
      </c>
      <c r="L872">
        <v>0</v>
      </c>
      <c r="M872">
        <v>0</v>
      </c>
      <c r="N872">
        <v>0</v>
      </c>
      <c r="O872" t="s">
        <v>796</v>
      </c>
      <c r="Q872">
        <v>0</v>
      </c>
      <c r="R872">
        <v>0</v>
      </c>
      <c r="S872">
        <v>0</v>
      </c>
      <c r="T872" t="s">
        <v>154</v>
      </c>
      <c r="U872" s="3">
        <v>46295</v>
      </c>
      <c r="V872" s="21">
        <v>46295</v>
      </c>
      <c r="W872" t="s">
        <v>212</v>
      </c>
      <c r="Y872">
        <v>6068631149</v>
      </c>
      <c r="AB872" t="s">
        <v>572</v>
      </c>
      <c r="AC872" s="2"/>
      <c r="AE872" s="2"/>
      <c r="AG872" s="34" t="str">
        <f>IFERROR(VLOOKUP(AB872, 할인점점포등록!E:I, 5, 0), AB872)</f>
        <v>센텀메디팜</v>
      </c>
    </row>
    <row r="873" spans="2:33" x14ac:dyDescent="0.3">
      <c r="B873" t="s">
        <v>152</v>
      </c>
      <c r="C873" t="s">
        <v>1494</v>
      </c>
      <c r="D873">
        <v>1</v>
      </c>
      <c r="E873" t="s">
        <v>1820</v>
      </c>
      <c r="F873" s="20" t="s">
        <v>155</v>
      </c>
      <c r="H873" t="s">
        <v>1495</v>
      </c>
      <c r="I873" s="2">
        <v>0</v>
      </c>
      <c r="J873" s="2">
        <v>339709</v>
      </c>
      <c r="L873">
        <v>0</v>
      </c>
      <c r="M873">
        <v>0</v>
      </c>
      <c r="N873">
        <v>0</v>
      </c>
      <c r="O873" t="s">
        <v>796</v>
      </c>
      <c r="Q873">
        <v>0</v>
      </c>
      <c r="R873">
        <v>0</v>
      </c>
      <c r="S873">
        <v>0</v>
      </c>
      <c r="T873" t="s">
        <v>154</v>
      </c>
      <c r="U873" s="3">
        <v>46295</v>
      </c>
      <c r="V873" s="21">
        <v>46295</v>
      </c>
      <c r="W873" t="s">
        <v>212</v>
      </c>
      <c r="Y873">
        <v>2648600646</v>
      </c>
      <c r="AB873" t="s">
        <v>596</v>
      </c>
      <c r="AC873" s="2"/>
      <c r="AG873" s="34" t="str">
        <f>IFERROR(VLOOKUP(AB873, 할인점점포등록!E:I, 5, 0), AB873)</f>
        <v>더블유에스메디칼</v>
      </c>
    </row>
    <row r="874" spans="2:33" x14ac:dyDescent="0.3">
      <c r="B874" t="s">
        <v>152</v>
      </c>
      <c r="C874" t="s">
        <v>1494</v>
      </c>
      <c r="D874">
        <v>2</v>
      </c>
      <c r="E874" t="s">
        <v>1820</v>
      </c>
      <c r="F874" s="20" t="s">
        <v>156</v>
      </c>
      <c r="H874" t="s">
        <v>1495</v>
      </c>
      <c r="I874" s="2">
        <v>0</v>
      </c>
      <c r="J874" s="2">
        <v>33971</v>
      </c>
      <c r="L874">
        <v>0</v>
      </c>
      <c r="M874">
        <v>0</v>
      </c>
      <c r="N874">
        <v>0</v>
      </c>
      <c r="O874" t="s">
        <v>796</v>
      </c>
      <c r="Q874">
        <v>0</v>
      </c>
      <c r="R874">
        <v>0</v>
      </c>
      <c r="S874">
        <v>0</v>
      </c>
      <c r="T874" t="s">
        <v>154</v>
      </c>
      <c r="U874" s="3">
        <v>46295</v>
      </c>
      <c r="V874" s="21">
        <v>46295</v>
      </c>
      <c r="W874" t="s">
        <v>212</v>
      </c>
      <c r="Y874">
        <v>2648600646</v>
      </c>
      <c r="AB874" t="s">
        <v>596</v>
      </c>
      <c r="AC874" s="2">
        <v>339709</v>
      </c>
      <c r="AD874" t="s">
        <v>788</v>
      </c>
      <c r="AE874" s="2"/>
      <c r="AF874">
        <v>0</v>
      </c>
      <c r="AG874" s="34" t="str">
        <f>IFERROR(VLOOKUP(AB874, 할인점점포등록!E:I, 5, 0), AB874)</f>
        <v>더블유에스메디칼</v>
      </c>
    </row>
    <row r="875" spans="2:33" x14ac:dyDescent="0.3">
      <c r="B875" t="s">
        <v>152</v>
      </c>
      <c r="C875" t="s">
        <v>1494</v>
      </c>
      <c r="D875">
        <v>3</v>
      </c>
      <c r="E875" t="s">
        <v>1820</v>
      </c>
      <c r="F875" s="20" t="s">
        <v>14</v>
      </c>
      <c r="H875" t="s">
        <v>1495</v>
      </c>
      <c r="I875" s="2">
        <v>373680</v>
      </c>
      <c r="J875" s="2">
        <v>0</v>
      </c>
      <c r="L875">
        <v>0</v>
      </c>
      <c r="M875">
        <v>0</v>
      </c>
      <c r="N875">
        <v>0</v>
      </c>
      <c r="O875" t="s">
        <v>796</v>
      </c>
      <c r="Q875">
        <v>0</v>
      </c>
      <c r="R875">
        <v>0</v>
      </c>
      <c r="S875">
        <v>0</v>
      </c>
      <c r="T875" t="s">
        <v>154</v>
      </c>
      <c r="U875" s="3">
        <v>46295</v>
      </c>
      <c r="V875" s="21">
        <v>46295</v>
      </c>
      <c r="W875" t="s">
        <v>212</v>
      </c>
      <c r="Y875">
        <v>2648600646</v>
      </c>
      <c r="AB875" t="s">
        <v>596</v>
      </c>
      <c r="AC875" s="2"/>
      <c r="AE875" s="2"/>
      <c r="AG875" s="34" t="str">
        <f>IFERROR(VLOOKUP(AB875, 할인점점포등록!E:I, 5, 0), AB875)</f>
        <v>더블유에스메디칼</v>
      </c>
    </row>
    <row r="876" spans="2:33" x14ac:dyDescent="0.3">
      <c r="B876" t="s">
        <v>152</v>
      </c>
      <c r="C876" t="s">
        <v>1496</v>
      </c>
      <c r="D876">
        <v>1</v>
      </c>
      <c r="E876" t="s">
        <v>1821</v>
      </c>
      <c r="F876" s="20" t="s">
        <v>155</v>
      </c>
      <c r="H876" t="s">
        <v>912</v>
      </c>
      <c r="I876" s="2">
        <v>0</v>
      </c>
      <c r="J876" s="2">
        <v>337795</v>
      </c>
      <c r="L876">
        <v>0</v>
      </c>
      <c r="M876">
        <v>0</v>
      </c>
      <c r="N876">
        <v>0</v>
      </c>
      <c r="O876" t="s">
        <v>796</v>
      </c>
      <c r="Q876">
        <v>0</v>
      </c>
      <c r="R876">
        <v>0</v>
      </c>
      <c r="S876">
        <v>0</v>
      </c>
      <c r="T876" t="s">
        <v>154</v>
      </c>
      <c r="U876" s="3">
        <v>46295</v>
      </c>
      <c r="V876" s="21">
        <v>46295</v>
      </c>
      <c r="W876" t="s">
        <v>212</v>
      </c>
      <c r="Y876">
        <v>4118201995</v>
      </c>
      <c r="AB876" t="s">
        <v>604</v>
      </c>
      <c r="AC876" s="2"/>
      <c r="AG876" s="34" t="str">
        <f>IFERROR(VLOOKUP(AB876, 할인점점포등록!E:I, 5, 0), AB876)</f>
        <v>꿀벌신용협동조합</v>
      </c>
    </row>
    <row r="877" spans="2:33" x14ac:dyDescent="0.3">
      <c r="B877" t="s">
        <v>152</v>
      </c>
      <c r="C877" t="s">
        <v>1496</v>
      </c>
      <c r="D877">
        <v>2</v>
      </c>
      <c r="E877" t="s">
        <v>1821</v>
      </c>
      <c r="F877" s="20" t="s">
        <v>156</v>
      </c>
      <c r="H877" t="s">
        <v>912</v>
      </c>
      <c r="I877" s="2">
        <v>0</v>
      </c>
      <c r="J877" s="2">
        <v>33779</v>
      </c>
      <c r="L877">
        <v>0</v>
      </c>
      <c r="M877">
        <v>0</v>
      </c>
      <c r="N877">
        <v>0</v>
      </c>
      <c r="O877" t="s">
        <v>796</v>
      </c>
      <c r="Q877">
        <v>0</v>
      </c>
      <c r="R877">
        <v>0</v>
      </c>
      <c r="S877">
        <v>0</v>
      </c>
      <c r="T877" t="s">
        <v>154</v>
      </c>
      <c r="U877" s="3">
        <v>46295</v>
      </c>
      <c r="V877" s="21">
        <v>46295</v>
      </c>
      <c r="W877" t="s">
        <v>212</v>
      </c>
      <c r="Y877">
        <v>4118201995</v>
      </c>
      <c r="AB877" t="s">
        <v>604</v>
      </c>
      <c r="AC877" s="2">
        <v>337795</v>
      </c>
      <c r="AD877" t="s">
        <v>788</v>
      </c>
      <c r="AF877">
        <v>0</v>
      </c>
      <c r="AG877" s="34" t="str">
        <f>IFERROR(VLOOKUP(AB877, 할인점점포등록!E:I, 5, 0), AB877)</f>
        <v>꿀벌신용협동조합</v>
      </c>
    </row>
    <row r="878" spans="2:33" x14ac:dyDescent="0.3">
      <c r="B878" t="s">
        <v>152</v>
      </c>
      <c r="C878" t="s">
        <v>1496</v>
      </c>
      <c r="D878">
        <v>3</v>
      </c>
      <c r="E878" t="s">
        <v>1821</v>
      </c>
      <c r="F878" s="20" t="s">
        <v>14</v>
      </c>
      <c r="H878" t="s">
        <v>912</v>
      </c>
      <c r="I878" s="2">
        <v>371574</v>
      </c>
      <c r="J878" s="2">
        <v>0</v>
      </c>
      <c r="L878">
        <v>0</v>
      </c>
      <c r="M878">
        <v>0</v>
      </c>
      <c r="N878">
        <v>0</v>
      </c>
      <c r="O878" t="s">
        <v>796</v>
      </c>
      <c r="Q878">
        <v>0</v>
      </c>
      <c r="R878">
        <v>0</v>
      </c>
      <c r="S878">
        <v>0</v>
      </c>
      <c r="T878" t="s">
        <v>154</v>
      </c>
      <c r="U878" s="3">
        <v>46295</v>
      </c>
      <c r="V878" s="21">
        <v>46295</v>
      </c>
      <c r="W878" t="s">
        <v>212</v>
      </c>
      <c r="Y878">
        <v>4118201995</v>
      </c>
      <c r="AB878" t="s">
        <v>604</v>
      </c>
      <c r="AC878" s="2"/>
      <c r="AE878" s="2"/>
      <c r="AG878" s="34" t="str">
        <f>IFERROR(VLOOKUP(AB878, 할인점점포등록!E:I, 5, 0), AB878)</f>
        <v>꿀벌신용협동조합</v>
      </c>
    </row>
    <row r="879" spans="2:33" x14ac:dyDescent="0.3">
      <c r="B879" t="s">
        <v>152</v>
      </c>
      <c r="C879" t="s">
        <v>1497</v>
      </c>
      <c r="D879">
        <v>1</v>
      </c>
      <c r="E879" t="s">
        <v>1822</v>
      </c>
      <c r="F879" s="20" t="s">
        <v>155</v>
      </c>
      <c r="H879" t="s">
        <v>913</v>
      </c>
      <c r="I879" s="2">
        <v>0</v>
      </c>
      <c r="J879" s="2">
        <v>1815546</v>
      </c>
      <c r="L879">
        <v>0</v>
      </c>
      <c r="M879">
        <v>0</v>
      </c>
      <c r="N879">
        <v>0</v>
      </c>
      <c r="O879" t="s">
        <v>796</v>
      </c>
      <c r="Q879">
        <v>0</v>
      </c>
      <c r="R879">
        <v>0</v>
      </c>
      <c r="S879">
        <v>0</v>
      </c>
      <c r="T879" t="s">
        <v>154</v>
      </c>
      <c r="U879" s="3">
        <v>46295</v>
      </c>
      <c r="V879" s="21">
        <v>46295</v>
      </c>
      <c r="W879" t="s">
        <v>212</v>
      </c>
      <c r="Y879">
        <v>6138104723</v>
      </c>
      <c r="AB879" t="s">
        <v>226</v>
      </c>
      <c r="AG879" s="34" t="str">
        <f>IFERROR(VLOOKUP(AB879, 할인점점포등록!E:I, 5, 0), AB879)</f>
        <v>동원약품남부</v>
      </c>
    </row>
    <row r="880" spans="2:33" x14ac:dyDescent="0.3">
      <c r="B880" t="s">
        <v>152</v>
      </c>
      <c r="C880" t="s">
        <v>1497</v>
      </c>
      <c r="D880">
        <v>2</v>
      </c>
      <c r="E880" t="s">
        <v>1822</v>
      </c>
      <c r="F880" s="20" t="s">
        <v>156</v>
      </c>
      <c r="H880" t="s">
        <v>913</v>
      </c>
      <c r="I880" s="2">
        <v>0</v>
      </c>
      <c r="J880" s="2">
        <v>181554</v>
      </c>
      <c r="L880">
        <v>0</v>
      </c>
      <c r="M880">
        <v>0</v>
      </c>
      <c r="N880">
        <v>0</v>
      </c>
      <c r="O880" t="s">
        <v>796</v>
      </c>
      <c r="Q880">
        <v>0</v>
      </c>
      <c r="R880">
        <v>0</v>
      </c>
      <c r="S880">
        <v>0</v>
      </c>
      <c r="T880" t="s">
        <v>154</v>
      </c>
      <c r="U880" s="3">
        <v>46295</v>
      </c>
      <c r="V880" s="21">
        <v>46295</v>
      </c>
      <c r="W880" t="s">
        <v>212</v>
      </c>
      <c r="Y880">
        <v>6138104723</v>
      </c>
      <c r="AB880" t="s">
        <v>226</v>
      </c>
      <c r="AC880" s="2">
        <v>1815546</v>
      </c>
      <c r="AD880" t="s">
        <v>788</v>
      </c>
      <c r="AF880">
        <v>0</v>
      </c>
      <c r="AG880" s="34" t="str">
        <f>IFERROR(VLOOKUP(AB880, 할인점점포등록!E:I, 5, 0), AB880)</f>
        <v>동원약품남부</v>
      </c>
    </row>
    <row r="881" spans="2:33" x14ac:dyDescent="0.3">
      <c r="B881" t="s">
        <v>152</v>
      </c>
      <c r="C881" t="s">
        <v>1497</v>
      </c>
      <c r="D881">
        <v>3</v>
      </c>
      <c r="E881" t="s">
        <v>1822</v>
      </c>
      <c r="F881" s="20" t="s">
        <v>14</v>
      </c>
      <c r="H881" t="s">
        <v>913</v>
      </c>
      <c r="I881" s="2">
        <v>1997100</v>
      </c>
      <c r="J881" s="2">
        <v>0</v>
      </c>
      <c r="L881">
        <v>0</v>
      </c>
      <c r="M881">
        <v>0</v>
      </c>
      <c r="N881">
        <v>0</v>
      </c>
      <c r="O881" t="s">
        <v>796</v>
      </c>
      <c r="Q881">
        <v>0</v>
      </c>
      <c r="R881">
        <v>0</v>
      </c>
      <c r="S881">
        <v>0</v>
      </c>
      <c r="T881" t="s">
        <v>154</v>
      </c>
      <c r="U881" s="3">
        <v>46295</v>
      </c>
      <c r="V881" s="21">
        <v>46295</v>
      </c>
      <c r="W881" t="s">
        <v>212</v>
      </c>
      <c r="Y881">
        <v>6138104723</v>
      </c>
      <c r="AB881" t="s">
        <v>226</v>
      </c>
      <c r="AC881" s="2"/>
      <c r="AG881" s="34" t="str">
        <f>IFERROR(VLOOKUP(AB881, 할인점점포등록!E:I, 5, 0), AB881)</f>
        <v>동원약품남부</v>
      </c>
    </row>
    <row r="882" spans="2:33" x14ac:dyDescent="0.3">
      <c r="B882" t="s">
        <v>152</v>
      </c>
      <c r="C882" t="s">
        <v>1498</v>
      </c>
      <c r="D882">
        <v>1</v>
      </c>
      <c r="E882" t="s">
        <v>1823</v>
      </c>
      <c r="F882" s="20" t="s">
        <v>153</v>
      </c>
      <c r="H882" t="s">
        <v>918</v>
      </c>
      <c r="I882" s="2">
        <v>0</v>
      </c>
      <c r="J882" s="2">
        <v>566182</v>
      </c>
      <c r="L882">
        <v>0</v>
      </c>
      <c r="M882">
        <v>0</v>
      </c>
      <c r="N882">
        <v>0</v>
      </c>
      <c r="O882" t="s">
        <v>796</v>
      </c>
      <c r="Q882">
        <v>0</v>
      </c>
      <c r="R882">
        <v>0</v>
      </c>
      <c r="S882">
        <v>0</v>
      </c>
      <c r="T882" t="s">
        <v>154</v>
      </c>
      <c r="U882" s="3">
        <v>46295</v>
      </c>
      <c r="V882" s="21">
        <v>46295</v>
      </c>
      <c r="W882" t="s">
        <v>212</v>
      </c>
      <c r="Y882">
        <v>8318802318</v>
      </c>
      <c r="AB882" t="s">
        <v>559</v>
      </c>
      <c r="AC882" s="3"/>
      <c r="AE882" s="2"/>
      <c r="AG882" s="34" t="str">
        <f>IFERROR(VLOOKUP(AB882, 할인점점포등록!E:I, 5, 0), AB882)</f>
        <v>라라팜</v>
      </c>
    </row>
    <row r="883" spans="2:33" x14ac:dyDescent="0.3">
      <c r="B883" t="s">
        <v>152</v>
      </c>
      <c r="C883" t="s">
        <v>1498</v>
      </c>
      <c r="D883">
        <v>2</v>
      </c>
      <c r="E883" t="s">
        <v>1823</v>
      </c>
      <c r="F883" s="20" t="s">
        <v>155</v>
      </c>
      <c r="H883" t="s">
        <v>918</v>
      </c>
      <c r="I883" s="2">
        <v>0</v>
      </c>
      <c r="J883" s="2">
        <v>2817500</v>
      </c>
      <c r="L883">
        <v>0</v>
      </c>
      <c r="M883">
        <v>0</v>
      </c>
      <c r="N883">
        <v>0</v>
      </c>
      <c r="O883" t="s">
        <v>796</v>
      </c>
      <c r="Q883">
        <v>0</v>
      </c>
      <c r="R883">
        <v>0</v>
      </c>
      <c r="S883">
        <v>0</v>
      </c>
      <c r="T883" t="s">
        <v>154</v>
      </c>
      <c r="U883" s="3">
        <v>46295</v>
      </c>
      <c r="V883" s="21">
        <v>46295</v>
      </c>
      <c r="W883" t="s">
        <v>212</v>
      </c>
      <c r="Y883">
        <v>8318802318</v>
      </c>
      <c r="AB883" t="s">
        <v>559</v>
      </c>
      <c r="AC883" s="3"/>
      <c r="AE883" s="2"/>
      <c r="AG883" s="34" t="str">
        <f>IFERROR(VLOOKUP(AB883, 할인점점포등록!E:I, 5, 0), AB883)</f>
        <v>라라팜</v>
      </c>
    </row>
    <row r="884" spans="2:33" x14ac:dyDescent="0.3">
      <c r="B884" t="s">
        <v>152</v>
      </c>
      <c r="C884" t="s">
        <v>1498</v>
      </c>
      <c r="D884">
        <v>3</v>
      </c>
      <c r="E884" t="s">
        <v>1823</v>
      </c>
      <c r="F884" s="20" t="s">
        <v>156</v>
      </c>
      <c r="H884" t="s">
        <v>918</v>
      </c>
      <c r="I884" s="2">
        <v>0</v>
      </c>
      <c r="J884" s="2">
        <v>338368</v>
      </c>
      <c r="L884">
        <v>0</v>
      </c>
      <c r="M884">
        <v>0</v>
      </c>
      <c r="N884">
        <v>0</v>
      </c>
      <c r="O884" t="s">
        <v>796</v>
      </c>
      <c r="Q884">
        <v>0</v>
      </c>
      <c r="R884">
        <v>0</v>
      </c>
      <c r="S884">
        <v>0</v>
      </c>
      <c r="T884" t="s">
        <v>154</v>
      </c>
      <c r="U884" s="3">
        <v>46295</v>
      </c>
      <c r="V884" s="21">
        <v>46295</v>
      </c>
      <c r="W884" t="s">
        <v>212</v>
      </c>
      <c r="Y884">
        <v>8318802318</v>
      </c>
      <c r="AB884" t="s">
        <v>559</v>
      </c>
      <c r="AC884" s="3">
        <v>3383682</v>
      </c>
      <c r="AD884" t="s">
        <v>788</v>
      </c>
      <c r="AE884" s="2"/>
      <c r="AF884">
        <v>0</v>
      </c>
      <c r="AG884" s="34" t="str">
        <f>IFERROR(VLOOKUP(AB884, 할인점점포등록!E:I, 5, 0), AB884)</f>
        <v>라라팜</v>
      </c>
    </row>
    <row r="885" spans="2:33" x14ac:dyDescent="0.3">
      <c r="B885" t="s">
        <v>152</v>
      </c>
      <c r="C885" t="s">
        <v>1498</v>
      </c>
      <c r="D885">
        <v>4</v>
      </c>
      <c r="E885" t="s">
        <v>1823</v>
      </c>
      <c r="F885" s="20" t="s">
        <v>14</v>
      </c>
      <c r="H885" t="s">
        <v>918</v>
      </c>
      <c r="I885" s="2">
        <v>3722050</v>
      </c>
      <c r="J885" s="2">
        <v>0</v>
      </c>
      <c r="L885">
        <v>0</v>
      </c>
      <c r="M885">
        <v>0</v>
      </c>
      <c r="N885">
        <v>0</v>
      </c>
      <c r="O885" t="s">
        <v>796</v>
      </c>
      <c r="Q885">
        <v>0</v>
      </c>
      <c r="R885">
        <v>0</v>
      </c>
      <c r="S885">
        <v>0</v>
      </c>
      <c r="T885" t="s">
        <v>154</v>
      </c>
      <c r="U885" s="3">
        <v>46295</v>
      </c>
      <c r="V885" s="21">
        <v>46295</v>
      </c>
      <c r="W885" t="s">
        <v>212</v>
      </c>
      <c r="Y885">
        <v>8318802318</v>
      </c>
      <c r="AB885" t="s">
        <v>559</v>
      </c>
      <c r="AC885" s="3"/>
      <c r="AE885" s="2"/>
      <c r="AG885" s="34" t="str">
        <f>IFERROR(VLOOKUP(AB885, 할인점점포등록!E:I, 5, 0), AB885)</f>
        <v>라라팜</v>
      </c>
    </row>
    <row r="886" spans="2:33" x14ac:dyDescent="0.3">
      <c r="B886" t="s">
        <v>152</v>
      </c>
      <c r="C886" t="s">
        <v>1499</v>
      </c>
      <c r="D886">
        <v>1</v>
      </c>
      <c r="E886" t="s">
        <v>1824</v>
      </c>
      <c r="F886" s="20" t="s">
        <v>155</v>
      </c>
      <c r="H886" t="s">
        <v>920</v>
      </c>
      <c r="I886" s="2">
        <v>0</v>
      </c>
      <c r="J886" s="2">
        <v>824728</v>
      </c>
      <c r="L886">
        <v>0</v>
      </c>
      <c r="M886">
        <v>0</v>
      </c>
      <c r="N886">
        <v>0</v>
      </c>
      <c r="O886" t="s">
        <v>796</v>
      </c>
      <c r="Q886">
        <v>0</v>
      </c>
      <c r="R886">
        <v>0</v>
      </c>
      <c r="S886">
        <v>0</v>
      </c>
      <c r="T886" t="s">
        <v>154</v>
      </c>
      <c r="U886" s="3">
        <v>46295</v>
      </c>
      <c r="V886" s="21">
        <v>46295</v>
      </c>
      <c r="W886" t="s">
        <v>212</v>
      </c>
      <c r="Y886">
        <v>7301000736</v>
      </c>
      <c r="AB886" t="s">
        <v>492</v>
      </c>
      <c r="AC886" s="3"/>
      <c r="AE886" s="2"/>
      <c r="AG886" s="34" t="str">
        <f>IFERROR(VLOOKUP(AB886, 할인점점포등록!E:I, 5, 0), AB886)</f>
        <v>드림팜</v>
      </c>
    </row>
    <row r="887" spans="2:33" x14ac:dyDescent="0.3">
      <c r="B887" t="s">
        <v>152</v>
      </c>
      <c r="C887" t="s">
        <v>1499</v>
      </c>
      <c r="D887">
        <v>2</v>
      </c>
      <c r="E887" t="s">
        <v>1824</v>
      </c>
      <c r="F887" s="20" t="s">
        <v>156</v>
      </c>
      <c r="H887" t="s">
        <v>920</v>
      </c>
      <c r="I887" s="2">
        <v>0</v>
      </c>
      <c r="J887" s="2">
        <v>82472</v>
      </c>
      <c r="L887">
        <v>0</v>
      </c>
      <c r="M887">
        <v>0</v>
      </c>
      <c r="N887">
        <v>0</v>
      </c>
      <c r="O887" t="s">
        <v>796</v>
      </c>
      <c r="Q887">
        <v>0</v>
      </c>
      <c r="R887">
        <v>0</v>
      </c>
      <c r="S887">
        <v>0</v>
      </c>
      <c r="T887" t="s">
        <v>154</v>
      </c>
      <c r="U887" s="3">
        <v>46295</v>
      </c>
      <c r="V887" s="21">
        <v>46295</v>
      </c>
      <c r="W887" t="s">
        <v>212</v>
      </c>
      <c r="Y887">
        <v>7301000736</v>
      </c>
      <c r="AB887" t="s">
        <v>492</v>
      </c>
      <c r="AC887" s="2">
        <v>824728</v>
      </c>
      <c r="AD887" t="s">
        <v>788</v>
      </c>
      <c r="AE887" s="2"/>
      <c r="AF887">
        <v>0</v>
      </c>
      <c r="AG887" s="34" t="str">
        <f>IFERROR(VLOOKUP(AB887, 할인점점포등록!E:I, 5, 0), AB887)</f>
        <v>드림팜</v>
      </c>
    </row>
    <row r="888" spans="2:33" x14ac:dyDescent="0.3">
      <c r="B888" t="s">
        <v>152</v>
      </c>
      <c r="C888" t="s">
        <v>1499</v>
      </c>
      <c r="D888">
        <v>3</v>
      </c>
      <c r="E888" t="s">
        <v>1824</v>
      </c>
      <c r="F888" s="20" t="s">
        <v>14</v>
      </c>
      <c r="H888" t="s">
        <v>920</v>
      </c>
      <c r="I888" s="2">
        <v>907200</v>
      </c>
      <c r="J888" s="2">
        <v>0</v>
      </c>
      <c r="L888" s="1">
        <v>0</v>
      </c>
      <c r="M888" s="1">
        <v>0</v>
      </c>
      <c r="N888">
        <v>0</v>
      </c>
      <c r="O888" t="s">
        <v>796</v>
      </c>
      <c r="Q888">
        <v>0</v>
      </c>
      <c r="R888">
        <v>0</v>
      </c>
      <c r="S888">
        <v>0</v>
      </c>
      <c r="T888" t="s">
        <v>154</v>
      </c>
      <c r="U888" s="3">
        <v>46295</v>
      </c>
      <c r="V888" s="21">
        <v>46295</v>
      </c>
      <c r="W888" t="s">
        <v>212</v>
      </c>
      <c r="Y888">
        <v>7301000736</v>
      </c>
      <c r="AB888" t="s">
        <v>492</v>
      </c>
      <c r="AC888" s="2"/>
      <c r="AE888" s="2"/>
      <c r="AG888" s="34" t="str">
        <f>IFERROR(VLOOKUP(AB888, 할인점점포등록!E:I, 5, 0), AB888)</f>
        <v>드림팜</v>
      </c>
    </row>
    <row r="889" spans="2:33" x14ac:dyDescent="0.3">
      <c r="B889" t="s">
        <v>152</v>
      </c>
      <c r="C889" t="s">
        <v>1500</v>
      </c>
      <c r="D889">
        <v>1</v>
      </c>
      <c r="E889" t="s">
        <v>1825</v>
      </c>
      <c r="F889" s="20" t="s">
        <v>153</v>
      </c>
      <c r="H889" t="s">
        <v>1501</v>
      </c>
      <c r="I889" s="2">
        <v>0</v>
      </c>
      <c r="J889" s="2">
        <v>2502001</v>
      </c>
      <c r="L889">
        <v>0</v>
      </c>
      <c r="M889">
        <v>0</v>
      </c>
      <c r="N889">
        <v>0</v>
      </c>
      <c r="O889" t="s">
        <v>796</v>
      </c>
      <c r="Q889">
        <v>0</v>
      </c>
      <c r="R889">
        <v>0</v>
      </c>
      <c r="S889">
        <v>0</v>
      </c>
      <c r="T889" t="s">
        <v>154</v>
      </c>
      <c r="U889" s="3">
        <v>46295</v>
      </c>
      <c r="V889" s="21">
        <v>46295</v>
      </c>
      <c r="W889" t="s">
        <v>212</v>
      </c>
      <c r="Y889">
        <v>1238620190</v>
      </c>
      <c r="AB889" t="s">
        <v>319</v>
      </c>
      <c r="AC889" s="3"/>
      <c r="AE889" s="2"/>
      <c r="AG889" s="34" t="str">
        <f>IFERROR(VLOOKUP(AB889, 할인점점포등록!E:I, 5, 0), AB889)</f>
        <v>대경엘씨에스디</v>
      </c>
    </row>
    <row r="890" spans="2:33" x14ac:dyDescent="0.3">
      <c r="B890" t="s">
        <v>152</v>
      </c>
      <c r="C890" t="s">
        <v>1500</v>
      </c>
      <c r="D890">
        <v>2</v>
      </c>
      <c r="E890" t="s">
        <v>1825</v>
      </c>
      <c r="F890" s="20" t="s">
        <v>155</v>
      </c>
      <c r="H890" t="s">
        <v>1501</v>
      </c>
      <c r="I890" s="2">
        <v>0</v>
      </c>
      <c r="J890" s="2">
        <v>14935009</v>
      </c>
      <c r="L890">
        <v>0</v>
      </c>
      <c r="M890">
        <v>0</v>
      </c>
      <c r="N890">
        <v>0</v>
      </c>
      <c r="O890" t="s">
        <v>796</v>
      </c>
      <c r="Q890">
        <v>0</v>
      </c>
      <c r="R890">
        <v>0</v>
      </c>
      <c r="S890">
        <v>0</v>
      </c>
      <c r="T890" t="s">
        <v>154</v>
      </c>
      <c r="U890" s="3">
        <v>46295</v>
      </c>
      <c r="V890" s="21">
        <v>46295</v>
      </c>
      <c r="W890" t="s">
        <v>212</v>
      </c>
      <c r="Y890">
        <v>1238620190</v>
      </c>
      <c r="AB890" t="s">
        <v>319</v>
      </c>
      <c r="AC890" s="2"/>
      <c r="AG890" s="34" t="str">
        <f>IFERROR(VLOOKUP(AB890, 할인점점포등록!E:I, 5, 0), AB890)</f>
        <v>대경엘씨에스디</v>
      </c>
    </row>
    <row r="891" spans="2:33" x14ac:dyDescent="0.3">
      <c r="B891" t="s">
        <v>152</v>
      </c>
      <c r="C891" t="s">
        <v>1500</v>
      </c>
      <c r="D891">
        <v>3</v>
      </c>
      <c r="E891" t="s">
        <v>1825</v>
      </c>
      <c r="F891" s="20" t="s">
        <v>156</v>
      </c>
      <c r="H891" t="s">
        <v>1501</v>
      </c>
      <c r="I891" s="2">
        <v>0</v>
      </c>
      <c r="J891" s="2">
        <v>1743700</v>
      </c>
      <c r="L891">
        <v>0</v>
      </c>
      <c r="M891">
        <v>0</v>
      </c>
      <c r="N891">
        <v>0</v>
      </c>
      <c r="O891" t="s">
        <v>796</v>
      </c>
      <c r="Q891">
        <v>0</v>
      </c>
      <c r="R891">
        <v>0</v>
      </c>
      <c r="S891">
        <v>0</v>
      </c>
      <c r="T891" t="s">
        <v>154</v>
      </c>
      <c r="U891" s="3">
        <v>46295</v>
      </c>
      <c r="V891" s="21">
        <v>46295</v>
      </c>
      <c r="W891" t="s">
        <v>212</v>
      </c>
      <c r="Y891">
        <v>1238620190</v>
      </c>
      <c r="AB891" t="s">
        <v>319</v>
      </c>
      <c r="AC891" s="2">
        <v>17437010</v>
      </c>
      <c r="AD891" t="s">
        <v>788</v>
      </c>
      <c r="AF891">
        <v>0</v>
      </c>
      <c r="AG891" s="34" t="str">
        <f>IFERROR(VLOOKUP(AB891, 할인점점포등록!E:I, 5, 0), AB891)</f>
        <v>대경엘씨에스디</v>
      </c>
    </row>
    <row r="892" spans="2:33" x14ac:dyDescent="0.3">
      <c r="B892" t="s">
        <v>152</v>
      </c>
      <c r="C892" t="s">
        <v>1500</v>
      </c>
      <c r="D892">
        <v>4</v>
      </c>
      <c r="E892" t="s">
        <v>1825</v>
      </c>
      <c r="F892" s="20" t="s">
        <v>14</v>
      </c>
      <c r="H892" t="s">
        <v>1501</v>
      </c>
      <c r="I892" s="2">
        <v>19180710</v>
      </c>
      <c r="J892" s="2">
        <v>0</v>
      </c>
      <c r="L892">
        <v>0</v>
      </c>
      <c r="M892">
        <v>0</v>
      </c>
      <c r="N892">
        <v>0</v>
      </c>
      <c r="O892" t="s">
        <v>796</v>
      </c>
      <c r="Q892">
        <v>0</v>
      </c>
      <c r="R892">
        <v>0</v>
      </c>
      <c r="S892">
        <v>0</v>
      </c>
      <c r="T892" t="s">
        <v>154</v>
      </c>
      <c r="U892" s="3">
        <v>46295</v>
      </c>
      <c r="V892" s="21">
        <v>46295</v>
      </c>
      <c r="W892" t="s">
        <v>212</v>
      </c>
      <c r="Y892">
        <v>1238620190</v>
      </c>
      <c r="AB892" t="s">
        <v>319</v>
      </c>
      <c r="AC892" s="2"/>
      <c r="AG892" s="34" t="str">
        <f>IFERROR(VLOOKUP(AB892, 할인점점포등록!E:I, 5, 0), AB892)</f>
        <v>대경엘씨에스디</v>
      </c>
    </row>
    <row r="893" spans="2:33" x14ac:dyDescent="0.3">
      <c r="B893" t="s">
        <v>152</v>
      </c>
      <c r="C893" t="s">
        <v>1502</v>
      </c>
      <c r="D893">
        <v>1</v>
      </c>
      <c r="E893" t="s">
        <v>1826</v>
      </c>
      <c r="F893" s="20" t="s">
        <v>155</v>
      </c>
      <c r="H893" t="s">
        <v>1503</v>
      </c>
      <c r="I893" s="2">
        <v>0</v>
      </c>
      <c r="J893" s="2">
        <v>11707117</v>
      </c>
      <c r="L893" s="1">
        <v>0</v>
      </c>
      <c r="M893" s="1">
        <v>0</v>
      </c>
      <c r="N893">
        <v>0</v>
      </c>
      <c r="O893" t="s">
        <v>796</v>
      </c>
      <c r="Q893">
        <v>0</v>
      </c>
      <c r="R893">
        <v>0</v>
      </c>
      <c r="S893">
        <v>0</v>
      </c>
      <c r="T893" t="s">
        <v>154</v>
      </c>
      <c r="U893" s="3">
        <v>46295</v>
      </c>
      <c r="V893" s="21">
        <v>46295</v>
      </c>
      <c r="W893" t="s">
        <v>212</v>
      </c>
      <c r="Y893">
        <v>4028515138</v>
      </c>
      <c r="AB893" t="s">
        <v>247</v>
      </c>
      <c r="AC893" s="2"/>
      <c r="AG893" s="34" t="str">
        <f>IFERROR(VLOOKUP(AB893, 할인점점포등록!E:I, 5, 0), AB893)</f>
        <v>백제약품전주지점</v>
      </c>
    </row>
    <row r="894" spans="2:33" x14ac:dyDescent="0.3">
      <c r="B894" t="s">
        <v>152</v>
      </c>
      <c r="C894" t="s">
        <v>1502</v>
      </c>
      <c r="D894">
        <v>2</v>
      </c>
      <c r="E894" t="s">
        <v>1826</v>
      </c>
      <c r="F894" s="20" t="s">
        <v>156</v>
      </c>
      <c r="H894" t="s">
        <v>1503</v>
      </c>
      <c r="I894" s="2">
        <v>0</v>
      </c>
      <c r="J894" s="2">
        <v>1170713</v>
      </c>
      <c r="L894">
        <v>0</v>
      </c>
      <c r="M894">
        <v>0</v>
      </c>
      <c r="N894">
        <v>0</v>
      </c>
      <c r="O894" t="s">
        <v>796</v>
      </c>
      <c r="Q894">
        <v>0</v>
      </c>
      <c r="R894">
        <v>0</v>
      </c>
      <c r="S894">
        <v>0</v>
      </c>
      <c r="T894" t="s">
        <v>154</v>
      </c>
      <c r="U894" s="3">
        <v>46295</v>
      </c>
      <c r="V894" s="21">
        <v>46295</v>
      </c>
      <c r="W894" t="s">
        <v>212</v>
      </c>
      <c r="Y894">
        <v>4028515138</v>
      </c>
      <c r="AB894" t="s">
        <v>247</v>
      </c>
      <c r="AC894" s="2">
        <v>11707117</v>
      </c>
      <c r="AD894" t="s">
        <v>788</v>
      </c>
      <c r="AF894">
        <v>0</v>
      </c>
      <c r="AG894" s="34" t="str">
        <f>IFERROR(VLOOKUP(AB894, 할인점점포등록!E:I, 5, 0), AB894)</f>
        <v>백제약품전주지점</v>
      </c>
    </row>
    <row r="895" spans="2:33" x14ac:dyDescent="0.3">
      <c r="B895" t="s">
        <v>152</v>
      </c>
      <c r="C895" t="s">
        <v>1502</v>
      </c>
      <c r="D895">
        <v>3</v>
      </c>
      <c r="E895" t="s">
        <v>1826</v>
      </c>
      <c r="F895" s="20" t="s">
        <v>14</v>
      </c>
      <c r="H895" t="s">
        <v>1503</v>
      </c>
      <c r="I895" s="2">
        <v>12877830</v>
      </c>
      <c r="J895" s="2">
        <v>0</v>
      </c>
      <c r="L895">
        <v>0</v>
      </c>
      <c r="M895">
        <v>0</v>
      </c>
      <c r="N895">
        <v>0</v>
      </c>
      <c r="O895" t="s">
        <v>796</v>
      </c>
      <c r="Q895">
        <v>0</v>
      </c>
      <c r="R895">
        <v>0</v>
      </c>
      <c r="S895">
        <v>0</v>
      </c>
      <c r="T895" t="s">
        <v>154</v>
      </c>
      <c r="U895" s="3">
        <v>46295</v>
      </c>
      <c r="V895" s="21">
        <v>46295</v>
      </c>
      <c r="W895" t="s">
        <v>212</v>
      </c>
      <c r="Y895">
        <v>4028515138</v>
      </c>
      <c r="AB895" t="s">
        <v>247</v>
      </c>
      <c r="AC895" s="2"/>
      <c r="AE895" s="2"/>
      <c r="AG895" s="34" t="str">
        <f>IFERROR(VLOOKUP(AB895, 할인점점포등록!E:I, 5, 0), AB895)</f>
        <v>백제약품전주지점</v>
      </c>
    </row>
    <row r="896" spans="2:33" x14ac:dyDescent="0.3">
      <c r="B896" t="s">
        <v>152</v>
      </c>
      <c r="C896" t="s">
        <v>1504</v>
      </c>
      <c r="D896">
        <v>1</v>
      </c>
      <c r="E896" t="s">
        <v>1827</v>
      </c>
      <c r="F896" s="20" t="s">
        <v>153</v>
      </c>
      <c r="H896" t="s">
        <v>1505</v>
      </c>
      <c r="I896" s="2">
        <v>0</v>
      </c>
      <c r="J896" s="2">
        <v>206182</v>
      </c>
      <c r="L896">
        <v>0</v>
      </c>
      <c r="M896">
        <v>0</v>
      </c>
      <c r="N896">
        <v>0</v>
      </c>
      <c r="O896" t="s">
        <v>796</v>
      </c>
      <c r="Q896">
        <v>0</v>
      </c>
      <c r="R896">
        <v>0</v>
      </c>
      <c r="S896">
        <v>0</v>
      </c>
      <c r="T896" t="s">
        <v>154</v>
      </c>
      <c r="U896" s="3">
        <v>46295</v>
      </c>
      <c r="V896" s="21">
        <v>46295</v>
      </c>
      <c r="W896" t="s">
        <v>212</v>
      </c>
      <c r="Y896">
        <v>2558101592</v>
      </c>
      <c r="AB896" t="s">
        <v>633</v>
      </c>
      <c r="AC896" s="2"/>
      <c r="AG896" s="34" t="str">
        <f>IFERROR(VLOOKUP(AB896, 할인점점포등록!E:I, 5, 0), AB896)</f>
        <v>미소팜</v>
      </c>
    </row>
    <row r="897" spans="2:33" x14ac:dyDescent="0.3">
      <c r="B897" t="s">
        <v>152</v>
      </c>
      <c r="C897" t="s">
        <v>1504</v>
      </c>
      <c r="D897">
        <v>2</v>
      </c>
      <c r="E897" t="s">
        <v>1827</v>
      </c>
      <c r="F897" s="20" t="s">
        <v>155</v>
      </c>
      <c r="H897" t="s">
        <v>1505</v>
      </c>
      <c r="I897" s="2">
        <v>0</v>
      </c>
      <c r="J897" s="2">
        <v>526500</v>
      </c>
      <c r="L897">
        <v>0</v>
      </c>
      <c r="M897">
        <v>0</v>
      </c>
      <c r="N897">
        <v>0</v>
      </c>
      <c r="O897" t="s">
        <v>796</v>
      </c>
      <c r="Q897">
        <v>0</v>
      </c>
      <c r="R897">
        <v>0</v>
      </c>
      <c r="S897">
        <v>0</v>
      </c>
      <c r="T897" t="s">
        <v>154</v>
      </c>
      <c r="U897" s="3">
        <v>46295</v>
      </c>
      <c r="V897" s="21">
        <v>46295</v>
      </c>
      <c r="W897" t="s">
        <v>212</v>
      </c>
      <c r="Y897">
        <v>2558101592</v>
      </c>
      <c r="AB897" t="s">
        <v>633</v>
      </c>
      <c r="AC897" s="2"/>
      <c r="AG897" s="34" t="str">
        <f>IFERROR(VLOOKUP(AB897, 할인점점포등록!E:I, 5, 0), AB897)</f>
        <v>미소팜</v>
      </c>
    </row>
    <row r="898" spans="2:33" x14ac:dyDescent="0.3">
      <c r="B898" t="s">
        <v>152</v>
      </c>
      <c r="C898" t="s">
        <v>1504</v>
      </c>
      <c r="D898">
        <v>3</v>
      </c>
      <c r="E898" t="s">
        <v>1827</v>
      </c>
      <c r="F898" s="20" t="s">
        <v>156</v>
      </c>
      <c r="H898" t="s">
        <v>1505</v>
      </c>
      <c r="I898" s="2">
        <v>0</v>
      </c>
      <c r="J898" s="2">
        <v>73268</v>
      </c>
      <c r="L898">
        <v>0</v>
      </c>
      <c r="M898">
        <v>0</v>
      </c>
      <c r="N898">
        <v>0</v>
      </c>
      <c r="O898" t="s">
        <v>796</v>
      </c>
      <c r="Q898">
        <v>0</v>
      </c>
      <c r="R898">
        <v>0</v>
      </c>
      <c r="S898">
        <v>0</v>
      </c>
      <c r="T898" t="s">
        <v>154</v>
      </c>
      <c r="U898" s="3">
        <v>46295</v>
      </c>
      <c r="V898" s="21">
        <v>46295</v>
      </c>
      <c r="W898" t="s">
        <v>212</v>
      </c>
      <c r="Y898">
        <v>2558101592</v>
      </c>
      <c r="AB898" t="s">
        <v>633</v>
      </c>
      <c r="AC898" s="2">
        <v>732682</v>
      </c>
      <c r="AD898" t="s">
        <v>788</v>
      </c>
      <c r="AE898" s="2"/>
      <c r="AF898">
        <v>0</v>
      </c>
      <c r="AG898" s="34" t="str">
        <f>IFERROR(VLOOKUP(AB898, 할인점점포등록!E:I, 5, 0), AB898)</f>
        <v>미소팜</v>
      </c>
    </row>
    <row r="899" spans="2:33" x14ac:dyDescent="0.3">
      <c r="B899" t="s">
        <v>152</v>
      </c>
      <c r="C899" t="s">
        <v>1504</v>
      </c>
      <c r="D899">
        <v>4</v>
      </c>
      <c r="E899" t="s">
        <v>1827</v>
      </c>
      <c r="F899" s="20" t="s">
        <v>14</v>
      </c>
      <c r="H899" t="s">
        <v>1505</v>
      </c>
      <c r="I899" s="2">
        <v>805950</v>
      </c>
      <c r="J899" s="2">
        <v>0</v>
      </c>
      <c r="L899">
        <v>0</v>
      </c>
      <c r="M899">
        <v>0</v>
      </c>
      <c r="N899">
        <v>0</v>
      </c>
      <c r="O899" t="s">
        <v>796</v>
      </c>
      <c r="Q899">
        <v>0</v>
      </c>
      <c r="R899">
        <v>0</v>
      </c>
      <c r="S899">
        <v>0</v>
      </c>
      <c r="T899" t="s">
        <v>154</v>
      </c>
      <c r="U899" s="3">
        <v>46295</v>
      </c>
      <c r="V899" s="21">
        <v>46295</v>
      </c>
      <c r="W899" t="s">
        <v>212</v>
      </c>
      <c r="Y899">
        <v>2558101592</v>
      </c>
      <c r="AB899" t="s">
        <v>633</v>
      </c>
      <c r="AC899" s="2"/>
      <c r="AE899" s="2"/>
      <c r="AG899" s="34" t="str">
        <f>IFERROR(VLOOKUP(AB899, 할인점점포등록!E:I, 5, 0), AB899)</f>
        <v>미소팜</v>
      </c>
    </row>
    <row r="900" spans="2:33" x14ac:dyDescent="0.3">
      <c r="B900" t="s">
        <v>152</v>
      </c>
      <c r="C900" t="s">
        <v>1506</v>
      </c>
      <c r="D900">
        <v>1</v>
      </c>
      <c r="E900" t="s">
        <v>1828</v>
      </c>
      <c r="F900" s="20" t="s">
        <v>155</v>
      </c>
      <c r="H900" t="s">
        <v>1507</v>
      </c>
      <c r="I900" s="2">
        <v>0</v>
      </c>
      <c r="J900" s="2">
        <v>3065728</v>
      </c>
      <c r="L900">
        <v>0</v>
      </c>
      <c r="M900">
        <v>0</v>
      </c>
      <c r="N900">
        <v>0</v>
      </c>
      <c r="O900" t="s">
        <v>796</v>
      </c>
      <c r="Q900">
        <v>0</v>
      </c>
      <c r="R900">
        <v>0</v>
      </c>
      <c r="S900">
        <v>0</v>
      </c>
      <c r="T900" t="s">
        <v>154</v>
      </c>
      <c r="U900" s="3">
        <v>46295</v>
      </c>
      <c r="V900" s="21">
        <v>46295</v>
      </c>
      <c r="W900" t="s">
        <v>212</v>
      </c>
      <c r="Y900">
        <v>4358102386</v>
      </c>
      <c r="AB900" t="s">
        <v>641</v>
      </c>
      <c r="AC900" s="2"/>
      <c r="AE900" s="2"/>
      <c r="AG900" s="34" t="str">
        <f>IFERROR(VLOOKUP(AB900, 할인점점포등록!E:I, 5, 0), AB900)</f>
        <v>메디팜스</v>
      </c>
    </row>
    <row r="901" spans="2:33" x14ac:dyDescent="0.3">
      <c r="B901" t="s">
        <v>152</v>
      </c>
      <c r="C901" t="s">
        <v>1506</v>
      </c>
      <c r="D901">
        <v>2</v>
      </c>
      <c r="E901" t="s">
        <v>1828</v>
      </c>
      <c r="F901" s="20" t="s">
        <v>156</v>
      </c>
      <c r="H901" t="s">
        <v>1507</v>
      </c>
      <c r="I901" s="2">
        <v>0</v>
      </c>
      <c r="J901" s="2">
        <v>306572</v>
      </c>
      <c r="L901">
        <v>0</v>
      </c>
      <c r="M901">
        <v>0</v>
      </c>
      <c r="N901">
        <v>0</v>
      </c>
      <c r="O901" t="s">
        <v>796</v>
      </c>
      <c r="Q901">
        <v>0</v>
      </c>
      <c r="R901">
        <v>0</v>
      </c>
      <c r="S901">
        <v>0</v>
      </c>
      <c r="T901" t="s">
        <v>154</v>
      </c>
      <c r="U901" s="3">
        <v>46295</v>
      </c>
      <c r="V901" s="21">
        <v>46295</v>
      </c>
      <c r="W901" t="s">
        <v>212</v>
      </c>
      <c r="Y901">
        <v>4358102386</v>
      </c>
      <c r="AB901" t="s">
        <v>641</v>
      </c>
      <c r="AC901" s="2">
        <v>3065728</v>
      </c>
      <c r="AD901" t="s">
        <v>788</v>
      </c>
      <c r="AE901" s="2"/>
      <c r="AF901">
        <v>0</v>
      </c>
      <c r="AG901" s="34" t="str">
        <f>IFERROR(VLOOKUP(AB901, 할인점점포등록!E:I, 5, 0), AB901)</f>
        <v>메디팜스</v>
      </c>
    </row>
    <row r="902" spans="2:33" x14ac:dyDescent="0.3">
      <c r="B902" t="s">
        <v>152</v>
      </c>
      <c r="C902" t="s">
        <v>1506</v>
      </c>
      <c r="D902">
        <v>3</v>
      </c>
      <c r="E902" t="s">
        <v>1828</v>
      </c>
      <c r="F902" s="20" t="s">
        <v>14</v>
      </c>
      <c r="H902" t="s">
        <v>1507</v>
      </c>
      <c r="I902" s="2">
        <v>3372300</v>
      </c>
      <c r="J902" s="2">
        <v>0</v>
      </c>
      <c r="L902">
        <v>0</v>
      </c>
      <c r="M902">
        <v>0</v>
      </c>
      <c r="N902">
        <v>0</v>
      </c>
      <c r="O902" t="s">
        <v>796</v>
      </c>
      <c r="Q902">
        <v>0</v>
      </c>
      <c r="R902">
        <v>0</v>
      </c>
      <c r="S902">
        <v>0</v>
      </c>
      <c r="T902" t="s">
        <v>154</v>
      </c>
      <c r="U902" s="3">
        <v>46295</v>
      </c>
      <c r="V902" s="21">
        <v>46295</v>
      </c>
      <c r="W902" t="s">
        <v>212</v>
      </c>
      <c r="Y902">
        <v>4358102386</v>
      </c>
      <c r="AB902" t="s">
        <v>641</v>
      </c>
      <c r="AC902" s="2"/>
      <c r="AG902" s="34" t="str">
        <f>IFERROR(VLOOKUP(AB902, 할인점점포등록!E:I, 5, 0), AB902)</f>
        <v>메디팜스</v>
      </c>
    </row>
    <row r="903" spans="2:33" x14ac:dyDescent="0.3">
      <c r="B903" t="s">
        <v>152</v>
      </c>
      <c r="C903" t="s">
        <v>1508</v>
      </c>
      <c r="D903">
        <v>1</v>
      </c>
      <c r="E903" t="s">
        <v>1829</v>
      </c>
      <c r="F903" s="20" t="s">
        <v>153</v>
      </c>
      <c r="H903" t="s">
        <v>928</v>
      </c>
      <c r="I903" s="2">
        <v>0</v>
      </c>
      <c r="J903" s="2">
        <v>206182</v>
      </c>
      <c r="L903" s="1">
        <v>0</v>
      </c>
      <c r="M903" s="1">
        <v>0</v>
      </c>
      <c r="N903">
        <v>0</v>
      </c>
      <c r="O903" t="s">
        <v>796</v>
      </c>
      <c r="Q903">
        <v>0</v>
      </c>
      <c r="R903">
        <v>0</v>
      </c>
      <c r="S903">
        <v>0</v>
      </c>
      <c r="T903" t="s">
        <v>154</v>
      </c>
      <c r="U903" s="3">
        <v>46295</v>
      </c>
      <c r="V903" s="21">
        <v>46295</v>
      </c>
      <c r="W903" t="s">
        <v>212</v>
      </c>
      <c r="Y903">
        <v>1312749231</v>
      </c>
      <c r="AB903" t="s">
        <v>522</v>
      </c>
      <c r="AC903" s="2"/>
      <c r="AG903" s="34" t="str">
        <f>IFERROR(VLOOKUP(AB903, 할인점점포등록!E:I, 5, 0), AB903)</f>
        <v>골드팜</v>
      </c>
    </row>
    <row r="904" spans="2:33" x14ac:dyDescent="0.3">
      <c r="B904" t="s">
        <v>152</v>
      </c>
      <c r="C904" t="s">
        <v>1508</v>
      </c>
      <c r="D904">
        <v>2</v>
      </c>
      <c r="E904" t="s">
        <v>1829</v>
      </c>
      <c r="F904" s="20" t="s">
        <v>155</v>
      </c>
      <c r="H904" t="s">
        <v>928</v>
      </c>
      <c r="I904" s="2">
        <v>0</v>
      </c>
      <c r="J904" s="2">
        <v>158073</v>
      </c>
      <c r="L904">
        <v>0</v>
      </c>
      <c r="M904">
        <v>0</v>
      </c>
      <c r="N904">
        <v>0</v>
      </c>
      <c r="O904" t="s">
        <v>796</v>
      </c>
      <c r="Q904">
        <v>0</v>
      </c>
      <c r="R904">
        <v>0</v>
      </c>
      <c r="S904">
        <v>0</v>
      </c>
      <c r="T904" t="s">
        <v>154</v>
      </c>
      <c r="U904" s="3">
        <v>46295</v>
      </c>
      <c r="V904" s="21">
        <v>46295</v>
      </c>
      <c r="W904" t="s">
        <v>212</v>
      </c>
      <c r="Y904">
        <v>1312749231</v>
      </c>
      <c r="AB904" t="s">
        <v>522</v>
      </c>
      <c r="AC904" s="2"/>
      <c r="AG904" s="34" t="str">
        <f>IFERROR(VLOOKUP(AB904, 할인점점포등록!E:I, 5, 0), AB904)</f>
        <v>골드팜</v>
      </c>
    </row>
    <row r="905" spans="2:33" x14ac:dyDescent="0.3">
      <c r="B905" t="s">
        <v>152</v>
      </c>
      <c r="C905" t="s">
        <v>1508</v>
      </c>
      <c r="D905">
        <v>3</v>
      </c>
      <c r="E905" t="s">
        <v>1829</v>
      </c>
      <c r="F905" s="20" t="s">
        <v>156</v>
      </c>
      <c r="H905" t="s">
        <v>928</v>
      </c>
      <c r="I905" s="2">
        <v>0</v>
      </c>
      <c r="J905" s="2">
        <v>36425</v>
      </c>
      <c r="L905">
        <v>0</v>
      </c>
      <c r="M905">
        <v>0</v>
      </c>
      <c r="N905">
        <v>0</v>
      </c>
      <c r="O905" t="s">
        <v>796</v>
      </c>
      <c r="Q905">
        <v>0</v>
      </c>
      <c r="R905">
        <v>0</v>
      </c>
      <c r="S905">
        <v>0</v>
      </c>
      <c r="T905" t="s">
        <v>154</v>
      </c>
      <c r="U905" s="3">
        <v>46295</v>
      </c>
      <c r="V905" s="21">
        <v>46295</v>
      </c>
      <c r="W905" t="s">
        <v>212</v>
      </c>
      <c r="Y905">
        <v>1312749231</v>
      </c>
      <c r="AB905" t="s">
        <v>522</v>
      </c>
      <c r="AC905" s="2">
        <v>364255</v>
      </c>
      <c r="AD905" t="s">
        <v>788</v>
      </c>
      <c r="AE905" s="2"/>
      <c r="AF905">
        <v>0</v>
      </c>
      <c r="AG905" s="34" t="str">
        <f>IFERROR(VLOOKUP(AB905, 할인점점포등록!E:I, 5, 0), AB905)</f>
        <v>골드팜</v>
      </c>
    </row>
    <row r="906" spans="2:33" x14ac:dyDescent="0.3">
      <c r="B906" t="s">
        <v>152</v>
      </c>
      <c r="C906" t="s">
        <v>1508</v>
      </c>
      <c r="D906">
        <v>4</v>
      </c>
      <c r="E906" t="s">
        <v>1829</v>
      </c>
      <c r="F906" s="20" t="s">
        <v>14</v>
      </c>
      <c r="H906" t="s">
        <v>928</v>
      </c>
      <c r="I906" s="2">
        <v>400680</v>
      </c>
      <c r="J906" s="2">
        <v>0</v>
      </c>
      <c r="L906">
        <v>0</v>
      </c>
      <c r="M906">
        <v>0</v>
      </c>
      <c r="N906">
        <v>0</v>
      </c>
      <c r="O906" t="s">
        <v>796</v>
      </c>
      <c r="Q906">
        <v>0</v>
      </c>
      <c r="R906">
        <v>0</v>
      </c>
      <c r="S906">
        <v>0</v>
      </c>
      <c r="T906" t="s">
        <v>154</v>
      </c>
      <c r="U906" s="3">
        <v>46295</v>
      </c>
      <c r="V906" s="21">
        <v>46295</v>
      </c>
      <c r="W906" t="s">
        <v>212</v>
      </c>
      <c r="Y906">
        <v>1312749231</v>
      </c>
      <c r="AB906" t="s">
        <v>522</v>
      </c>
      <c r="AC906" s="2"/>
      <c r="AG906" s="34" t="str">
        <f>IFERROR(VLOOKUP(AB906, 할인점점포등록!E:I, 5, 0), AB906)</f>
        <v>골드팜</v>
      </c>
    </row>
    <row r="907" spans="2:33" x14ac:dyDescent="0.3">
      <c r="B907" t="s">
        <v>152</v>
      </c>
      <c r="C907" t="s">
        <v>1509</v>
      </c>
      <c r="D907">
        <v>1</v>
      </c>
      <c r="E907" t="s">
        <v>1830</v>
      </c>
      <c r="F907" s="20" t="s">
        <v>155</v>
      </c>
      <c r="H907" t="s">
        <v>926</v>
      </c>
      <c r="I907" s="2">
        <v>0</v>
      </c>
      <c r="J907" s="2">
        <v>5007272</v>
      </c>
      <c r="L907">
        <v>0</v>
      </c>
      <c r="M907">
        <v>0</v>
      </c>
      <c r="N907">
        <v>0</v>
      </c>
      <c r="O907" t="s">
        <v>796</v>
      </c>
      <c r="Q907">
        <v>0</v>
      </c>
      <c r="R907">
        <v>0</v>
      </c>
      <c r="S907">
        <v>0</v>
      </c>
      <c r="T907" t="s">
        <v>154</v>
      </c>
      <c r="U907" s="3">
        <v>46295</v>
      </c>
      <c r="V907" s="21">
        <v>46295</v>
      </c>
      <c r="W907" t="s">
        <v>212</v>
      </c>
      <c r="Y907">
        <v>2088100296</v>
      </c>
      <c r="AB907" t="s">
        <v>499</v>
      </c>
      <c r="AC907" s="2"/>
      <c r="AG907" s="34" t="str">
        <f>IFERROR(VLOOKUP(AB907, 할인점점포등록!E:I, 5, 0), AB907)</f>
        <v>보령약품</v>
      </c>
    </row>
    <row r="908" spans="2:33" x14ac:dyDescent="0.3">
      <c r="B908" t="s">
        <v>152</v>
      </c>
      <c r="C908" t="s">
        <v>1509</v>
      </c>
      <c r="D908">
        <v>2</v>
      </c>
      <c r="E908" t="s">
        <v>1830</v>
      </c>
      <c r="F908" s="20" t="s">
        <v>156</v>
      </c>
      <c r="H908" t="s">
        <v>926</v>
      </c>
      <c r="I908" s="2">
        <v>0</v>
      </c>
      <c r="J908" s="2">
        <v>500728</v>
      </c>
      <c r="L908">
        <v>0</v>
      </c>
      <c r="M908">
        <v>0</v>
      </c>
      <c r="N908">
        <v>0</v>
      </c>
      <c r="O908" t="s">
        <v>796</v>
      </c>
      <c r="Q908">
        <v>0</v>
      </c>
      <c r="R908">
        <v>0</v>
      </c>
      <c r="S908">
        <v>0</v>
      </c>
      <c r="T908" t="s">
        <v>154</v>
      </c>
      <c r="U908" s="3">
        <v>46295</v>
      </c>
      <c r="V908" s="21">
        <v>46295</v>
      </c>
      <c r="W908" t="s">
        <v>212</v>
      </c>
      <c r="Y908">
        <v>2088100296</v>
      </c>
      <c r="AB908" t="s">
        <v>499</v>
      </c>
      <c r="AC908" s="2">
        <v>5007272</v>
      </c>
      <c r="AD908" t="s">
        <v>788</v>
      </c>
      <c r="AE908" s="2"/>
      <c r="AF908">
        <v>0</v>
      </c>
      <c r="AG908" s="34" t="str">
        <f>IFERROR(VLOOKUP(AB908, 할인점점포등록!E:I, 5, 0), AB908)</f>
        <v>보령약품</v>
      </c>
    </row>
    <row r="909" spans="2:33" x14ac:dyDescent="0.3">
      <c r="B909" t="s">
        <v>152</v>
      </c>
      <c r="C909" t="s">
        <v>1509</v>
      </c>
      <c r="D909">
        <v>3</v>
      </c>
      <c r="E909" t="s">
        <v>1830</v>
      </c>
      <c r="F909" s="20" t="s">
        <v>14</v>
      </c>
      <c r="H909" t="s">
        <v>926</v>
      </c>
      <c r="I909" s="2">
        <v>5508000</v>
      </c>
      <c r="J909" s="2">
        <v>0</v>
      </c>
      <c r="L909">
        <v>0</v>
      </c>
      <c r="M909">
        <v>0</v>
      </c>
      <c r="N909">
        <v>0</v>
      </c>
      <c r="O909" t="s">
        <v>796</v>
      </c>
      <c r="Q909">
        <v>0</v>
      </c>
      <c r="R909">
        <v>0</v>
      </c>
      <c r="S909">
        <v>0</v>
      </c>
      <c r="T909" t="s">
        <v>154</v>
      </c>
      <c r="U909" s="3">
        <v>46295</v>
      </c>
      <c r="V909" s="21">
        <v>46295</v>
      </c>
      <c r="W909" t="s">
        <v>212</v>
      </c>
      <c r="Y909">
        <v>2088100296</v>
      </c>
      <c r="AB909" t="s">
        <v>499</v>
      </c>
      <c r="AC909" s="2"/>
      <c r="AG909" s="34" t="str">
        <f>IFERROR(VLOOKUP(AB909, 할인점점포등록!E:I, 5, 0), AB909)</f>
        <v>보령약품</v>
      </c>
    </row>
    <row r="910" spans="2:33" x14ac:dyDescent="0.3">
      <c r="B910" t="s">
        <v>152</v>
      </c>
      <c r="C910" t="s">
        <v>1510</v>
      </c>
      <c r="D910">
        <v>1</v>
      </c>
      <c r="E910" t="s">
        <v>1831</v>
      </c>
      <c r="F910" s="20" t="s">
        <v>155</v>
      </c>
      <c r="H910" t="s">
        <v>930</v>
      </c>
      <c r="I910" s="2">
        <v>0</v>
      </c>
      <c r="J910" s="2">
        <v>8532000</v>
      </c>
      <c r="L910">
        <v>0</v>
      </c>
      <c r="M910">
        <v>0</v>
      </c>
      <c r="N910">
        <v>0</v>
      </c>
      <c r="O910" t="s">
        <v>796</v>
      </c>
      <c r="Q910">
        <v>0</v>
      </c>
      <c r="R910">
        <v>0</v>
      </c>
      <c r="S910">
        <v>0</v>
      </c>
      <c r="T910" t="s">
        <v>154</v>
      </c>
      <c r="U910" s="3">
        <v>46295</v>
      </c>
      <c r="V910" s="21">
        <v>46295</v>
      </c>
      <c r="W910" t="s">
        <v>212</v>
      </c>
      <c r="Y910">
        <v>4108627501</v>
      </c>
      <c r="AB910" t="s">
        <v>214</v>
      </c>
      <c r="AC910" s="2"/>
      <c r="AG910" s="34" t="str">
        <f>IFERROR(VLOOKUP(AB910, 할인점점포등록!E:I, 5, 0), AB910)</f>
        <v>디엔메디</v>
      </c>
    </row>
    <row r="911" spans="2:33" x14ac:dyDescent="0.3">
      <c r="B911" t="s">
        <v>152</v>
      </c>
      <c r="C911" t="s">
        <v>1510</v>
      </c>
      <c r="D911">
        <v>2</v>
      </c>
      <c r="E911" t="s">
        <v>1831</v>
      </c>
      <c r="F911" s="20" t="s">
        <v>156</v>
      </c>
      <c r="H911" t="s">
        <v>930</v>
      </c>
      <c r="I911" s="2">
        <v>0</v>
      </c>
      <c r="J911" s="2">
        <v>853200</v>
      </c>
      <c r="L911">
        <v>0</v>
      </c>
      <c r="M911">
        <v>0</v>
      </c>
      <c r="N911">
        <v>0</v>
      </c>
      <c r="O911" t="s">
        <v>796</v>
      </c>
      <c r="Q911">
        <v>0</v>
      </c>
      <c r="R911">
        <v>0</v>
      </c>
      <c r="S911">
        <v>0</v>
      </c>
      <c r="T911" t="s">
        <v>154</v>
      </c>
      <c r="U911" s="3">
        <v>46295</v>
      </c>
      <c r="V911" s="21">
        <v>46295</v>
      </c>
      <c r="W911" t="s">
        <v>212</v>
      </c>
      <c r="Y911">
        <v>4108627501</v>
      </c>
      <c r="AB911" t="s">
        <v>214</v>
      </c>
      <c r="AC911" s="2">
        <v>8532000</v>
      </c>
      <c r="AD911" t="s">
        <v>788</v>
      </c>
      <c r="AE911" s="2"/>
      <c r="AF911">
        <v>0</v>
      </c>
      <c r="AG911" s="34" t="str">
        <f>IFERROR(VLOOKUP(AB911, 할인점점포등록!E:I, 5, 0), AB911)</f>
        <v>디엔메디</v>
      </c>
    </row>
    <row r="912" spans="2:33" x14ac:dyDescent="0.3">
      <c r="B912" t="s">
        <v>152</v>
      </c>
      <c r="C912" t="s">
        <v>1510</v>
      </c>
      <c r="D912">
        <v>3</v>
      </c>
      <c r="E912" t="s">
        <v>1831</v>
      </c>
      <c r="F912" s="20" t="s">
        <v>14</v>
      </c>
      <c r="H912" t="s">
        <v>930</v>
      </c>
      <c r="I912" s="2">
        <v>9385200</v>
      </c>
      <c r="J912" s="2">
        <v>0</v>
      </c>
      <c r="L912">
        <v>0</v>
      </c>
      <c r="M912">
        <v>0</v>
      </c>
      <c r="N912">
        <v>0</v>
      </c>
      <c r="O912" t="s">
        <v>796</v>
      </c>
      <c r="Q912">
        <v>0</v>
      </c>
      <c r="R912">
        <v>0</v>
      </c>
      <c r="S912">
        <v>0</v>
      </c>
      <c r="T912" t="s">
        <v>154</v>
      </c>
      <c r="U912" s="3">
        <v>46295</v>
      </c>
      <c r="V912" s="21">
        <v>46295</v>
      </c>
      <c r="W912" t="s">
        <v>212</v>
      </c>
      <c r="Y912">
        <v>4108627501</v>
      </c>
      <c r="AB912" t="s">
        <v>214</v>
      </c>
      <c r="AC912" s="2"/>
      <c r="AG912" s="34" t="str">
        <f>IFERROR(VLOOKUP(AB912, 할인점점포등록!E:I, 5, 0), AB912)</f>
        <v>디엔메디</v>
      </c>
    </row>
    <row r="913" spans="2:33" x14ac:dyDescent="0.3">
      <c r="B913" t="s">
        <v>152</v>
      </c>
      <c r="C913" t="s">
        <v>1511</v>
      </c>
      <c r="D913">
        <v>1</v>
      </c>
      <c r="E913" t="s">
        <v>1832</v>
      </c>
      <c r="F913" s="20" t="s">
        <v>155</v>
      </c>
      <c r="H913" t="s">
        <v>1512</v>
      </c>
      <c r="I913" s="2">
        <v>0</v>
      </c>
      <c r="J913" s="2">
        <v>-132054</v>
      </c>
      <c r="L913">
        <v>0</v>
      </c>
      <c r="M913">
        <v>0</v>
      </c>
      <c r="N913">
        <v>0</v>
      </c>
      <c r="O913" t="s">
        <v>796</v>
      </c>
      <c r="Q913">
        <v>0</v>
      </c>
      <c r="R913">
        <v>0</v>
      </c>
      <c r="S913">
        <v>0</v>
      </c>
      <c r="T913" t="s">
        <v>154</v>
      </c>
      <c r="U913" s="3">
        <v>46295</v>
      </c>
      <c r="V913" s="21">
        <v>46295</v>
      </c>
      <c r="W913" t="s">
        <v>212</v>
      </c>
      <c r="Y913">
        <v>6608101800</v>
      </c>
      <c r="AB913" t="s">
        <v>569</v>
      </c>
      <c r="AC913" s="2"/>
      <c r="AG913" s="34" t="str">
        <f>IFERROR(VLOOKUP(AB913, 할인점점포등록!E:I, 5, 0), AB913)</f>
        <v>뉴케이팜</v>
      </c>
    </row>
    <row r="914" spans="2:33" x14ac:dyDescent="0.3">
      <c r="B914" t="s">
        <v>152</v>
      </c>
      <c r="C914" t="s">
        <v>1511</v>
      </c>
      <c r="D914">
        <v>2</v>
      </c>
      <c r="E914" t="s">
        <v>1832</v>
      </c>
      <c r="F914" s="20" t="s">
        <v>156</v>
      </c>
      <c r="H914" t="s">
        <v>1512</v>
      </c>
      <c r="I914" s="2">
        <v>0</v>
      </c>
      <c r="J914" s="2">
        <v>-13206</v>
      </c>
      <c r="L914" s="1">
        <v>0</v>
      </c>
      <c r="M914">
        <v>0</v>
      </c>
      <c r="N914" s="1">
        <v>0</v>
      </c>
      <c r="O914" t="s">
        <v>796</v>
      </c>
      <c r="Q914">
        <v>0</v>
      </c>
      <c r="R914">
        <v>0</v>
      </c>
      <c r="S914">
        <v>0</v>
      </c>
      <c r="T914" t="s">
        <v>154</v>
      </c>
      <c r="U914" s="3">
        <v>46295</v>
      </c>
      <c r="V914" s="21">
        <v>46295</v>
      </c>
      <c r="W914" t="s">
        <v>212</v>
      </c>
      <c r="Y914">
        <v>6608101800</v>
      </c>
      <c r="AB914" t="s">
        <v>569</v>
      </c>
      <c r="AC914" s="2">
        <v>-132054</v>
      </c>
      <c r="AD914" t="s">
        <v>788</v>
      </c>
      <c r="AE914" s="2"/>
      <c r="AF914">
        <v>0</v>
      </c>
      <c r="AG914" s="34" t="str">
        <f>IFERROR(VLOOKUP(AB914, 할인점점포등록!E:I, 5, 0), AB914)</f>
        <v>뉴케이팜</v>
      </c>
    </row>
    <row r="915" spans="2:33" x14ac:dyDescent="0.3">
      <c r="B915" t="s">
        <v>152</v>
      </c>
      <c r="C915" t="s">
        <v>1511</v>
      </c>
      <c r="D915">
        <v>3</v>
      </c>
      <c r="E915" t="s">
        <v>1832</v>
      </c>
      <c r="F915" s="20" t="s">
        <v>14</v>
      </c>
      <c r="H915" t="s">
        <v>1512</v>
      </c>
      <c r="I915" s="2">
        <v>-145260</v>
      </c>
      <c r="J915" s="2">
        <v>0</v>
      </c>
      <c r="L915" s="1">
        <v>0</v>
      </c>
      <c r="M915">
        <v>0</v>
      </c>
      <c r="N915">
        <v>0</v>
      </c>
      <c r="O915" t="s">
        <v>796</v>
      </c>
      <c r="Q915">
        <v>0</v>
      </c>
      <c r="R915">
        <v>0</v>
      </c>
      <c r="S915">
        <v>0</v>
      </c>
      <c r="T915" t="s">
        <v>154</v>
      </c>
      <c r="U915" s="3">
        <v>46295</v>
      </c>
      <c r="V915" s="21">
        <v>46295</v>
      </c>
      <c r="W915" t="s">
        <v>212</v>
      </c>
      <c r="Y915">
        <v>6608101800</v>
      </c>
      <c r="AB915" t="s">
        <v>569</v>
      </c>
      <c r="AC915" s="2"/>
      <c r="AG915" s="34" t="str">
        <f>IFERROR(VLOOKUP(AB915, 할인점점포등록!E:I, 5, 0), AB915)</f>
        <v>뉴케이팜</v>
      </c>
    </row>
    <row r="916" spans="2:33" x14ac:dyDescent="0.3">
      <c r="B916" t="s">
        <v>152</v>
      </c>
      <c r="C916" t="s">
        <v>1513</v>
      </c>
      <c r="D916">
        <v>1</v>
      </c>
      <c r="E916" t="s">
        <v>1833</v>
      </c>
      <c r="F916" s="20" t="s">
        <v>155</v>
      </c>
      <c r="H916" t="s">
        <v>1514</v>
      </c>
      <c r="I916" s="2">
        <v>0</v>
      </c>
      <c r="J916" s="2">
        <v>245455</v>
      </c>
      <c r="L916">
        <v>0</v>
      </c>
      <c r="M916">
        <v>0</v>
      </c>
      <c r="N916">
        <v>0</v>
      </c>
      <c r="O916" t="s">
        <v>796</v>
      </c>
      <c r="Q916">
        <v>0</v>
      </c>
      <c r="R916">
        <v>0</v>
      </c>
      <c r="S916">
        <v>0</v>
      </c>
      <c r="T916" t="s">
        <v>154</v>
      </c>
      <c r="U916" s="3">
        <v>46295</v>
      </c>
      <c r="V916" s="21">
        <v>46295</v>
      </c>
      <c r="W916" t="s">
        <v>212</v>
      </c>
      <c r="Y916">
        <v>2148888277</v>
      </c>
      <c r="AB916" t="s">
        <v>500</v>
      </c>
      <c r="AC916" s="2"/>
      <c r="AG916" s="34" t="str">
        <f>IFERROR(VLOOKUP(AB916, 할인점점포등록!E:I, 5, 0), AB916)</f>
        <v>동우메디칼</v>
      </c>
    </row>
    <row r="917" spans="2:33" x14ac:dyDescent="0.3">
      <c r="B917" t="s">
        <v>152</v>
      </c>
      <c r="C917" t="s">
        <v>1513</v>
      </c>
      <c r="D917">
        <v>2</v>
      </c>
      <c r="E917" t="s">
        <v>1833</v>
      </c>
      <c r="F917" s="20" t="s">
        <v>156</v>
      </c>
      <c r="H917" t="s">
        <v>1514</v>
      </c>
      <c r="I917" s="2">
        <v>0</v>
      </c>
      <c r="J917" s="2">
        <v>24545</v>
      </c>
      <c r="L917" s="1">
        <v>0</v>
      </c>
      <c r="M917" s="1">
        <v>0</v>
      </c>
      <c r="N917">
        <v>0</v>
      </c>
      <c r="O917" t="s">
        <v>796</v>
      </c>
      <c r="Q917">
        <v>0</v>
      </c>
      <c r="R917">
        <v>0</v>
      </c>
      <c r="S917">
        <v>0</v>
      </c>
      <c r="T917" t="s">
        <v>154</v>
      </c>
      <c r="U917" s="3">
        <v>46295</v>
      </c>
      <c r="V917" s="21">
        <v>46295</v>
      </c>
      <c r="W917" t="s">
        <v>212</v>
      </c>
      <c r="Y917">
        <v>2148888277</v>
      </c>
      <c r="AB917" t="s">
        <v>500</v>
      </c>
      <c r="AC917" s="2">
        <v>245455</v>
      </c>
      <c r="AD917" t="s">
        <v>788</v>
      </c>
      <c r="AE917" s="2"/>
      <c r="AF917">
        <v>0</v>
      </c>
      <c r="AG917" s="34" t="str">
        <f>IFERROR(VLOOKUP(AB917, 할인점점포등록!E:I, 5, 0), AB917)</f>
        <v>동우메디칼</v>
      </c>
    </row>
    <row r="918" spans="2:33" x14ac:dyDescent="0.3">
      <c r="B918" t="s">
        <v>152</v>
      </c>
      <c r="C918" t="s">
        <v>1513</v>
      </c>
      <c r="D918">
        <v>3</v>
      </c>
      <c r="E918" t="s">
        <v>1833</v>
      </c>
      <c r="F918" s="20" t="s">
        <v>14</v>
      </c>
      <c r="H918" t="s">
        <v>1514</v>
      </c>
      <c r="I918" s="2">
        <v>270000</v>
      </c>
      <c r="J918" s="2">
        <v>0</v>
      </c>
      <c r="L918">
        <v>0</v>
      </c>
      <c r="M918">
        <v>0</v>
      </c>
      <c r="N918">
        <v>0</v>
      </c>
      <c r="O918" t="s">
        <v>796</v>
      </c>
      <c r="Q918">
        <v>0</v>
      </c>
      <c r="R918">
        <v>0</v>
      </c>
      <c r="S918">
        <v>0</v>
      </c>
      <c r="T918" t="s">
        <v>154</v>
      </c>
      <c r="U918" s="3">
        <v>46295</v>
      </c>
      <c r="V918" s="21">
        <v>46295</v>
      </c>
      <c r="W918" t="s">
        <v>212</v>
      </c>
      <c r="Y918">
        <v>2148888277</v>
      </c>
      <c r="AB918" t="s">
        <v>500</v>
      </c>
      <c r="AC918" s="3"/>
      <c r="AE918" s="2"/>
      <c r="AG918" s="34" t="str">
        <f>IFERROR(VLOOKUP(AB918, 할인점점포등록!E:I, 5, 0), AB918)</f>
        <v>동우메디칼</v>
      </c>
    </row>
    <row r="919" spans="2:33" x14ac:dyDescent="0.3">
      <c r="B919" t="s">
        <v>152</v>
      </c>
      <c r="C919" t="s">
        <v>1515</v>
      </c>
      <c r="D919">
        <v>1</v>
      </c>
      <c r="E919" t="s">
        <v>1834</v>
      </c>
      <c r="F919" s="20" t="s">
        <v>155</v>
      </c>
      <c r="H919" t="s">
        <v>933</v>
      </c>
      <c r="I919" s="2">
        <v>0</v>
      </c>
      <c r="J919" s="2">
        <v>6660001</v>
      </c>
      <c r="L919">
        <v>0</v>
      </c>
      <c r="M919">
        <v>0</v>
      </c>
      <c r="N919">
        <v>0</v>
      </c>
      <c r="O919" t="s">
        <v>796</v>
      </c>
      <c r="Q919">
        <v>0</v>
      </c>
      <c r="R919">
        <v>0</v>
      </c>
      <c r="S919">
        <v>0</v>
      </c>
      <c r="T919" t="s">
        <v>154</v>
      </c>
      <c r="U919" s="3">
        <v>46295</v>
      </c>
      <c r="V919" s="21">
        <v>46295</v>
      </c>
      <c r="W919" t="s">
        <v>212</v>
      </c>
      <c r="Y919">
        <v>4108711739</v>
      </c>
      <c r="AB919" t="s">
        <v>665</v>
      </c>
      <c r="AC919" s="3"/>
      <c r="AE919" s="2"/>
      <c r="AG919" s="34" t="str">
        <f>IFERROR(VLOOKUP(AB919, 할인점점포등록!E:I, 5, 0), AB919)</f>
        <v>두리약품</v>
      </c>
    </row>
    <row r="920" spans="2:33" x14ac:dyDescent="0.3">
      <c r="B920" t="s">
        <v>152</v>
      </c>
      <c r="C920" t="s">
        <v>1515</v>
      </c>
      <c r="D920">
        <v>2</v>
      </c>
      <c r="E920" t="s">
        <v>1834</v>
      </c>
      <c r="F920" s="20" t="s">
        <v>156</v>
      </c>
      <c r="H920" t="s">
        <v>933</v>
      </c>
      <c r="I920" s="2">
        <v>0</v>
      </c>
      <c r="J920" s="2">
        <v>665999</v>
      </c>
      <c r="L920">
        <v>0</v>
      </c>
      <c r="M920">
        <v>0</v>
      </c>
      <c r="N920">
        <v>0</v>
      </c>
      <c r="O920" t="s">
        <v>796</v>
      </c>
      <c r="Q920">
        <v>0</v>
      </c>
      <c r="R920">
        <v>0</v>
      </c>
      <c r="S920">
        <v>0</v>
      </c>
      <c r="T920" t="s">
        <v>154</v>
      </c>
      <c r="U920" s="3">
        <v>46295</v>
      </c>
      <c r="V920" s="21">
        <v>46295</v>
      </c>
      <c r="W920" t="s">
        <v>212</v>
      </c>
      <c r="Y920">
        <v>4108711739</v>
      </c>
      <c r="AB920" t="s">
        <v>665</v>
      </c>
      <c r="AC920" s="2">
        <v>6660001</v>
      </c>
      <c r="AD920" t="s">
        <v>788</v>
      </c>
      <c r="AE920" s="2"/>
      <c r="AF920">
        <v>0</v>
      </c>
      <c r="AG920" s="34" t="str">
        <f>IFERROR(VLOOKUP(AB920, 할인점점포등록!E:I, 5, 0), AB920)</f>
        <v>두리약품</v>
      </c>
    </row>
    <row r="921" spans="2:33" x14ac:dyDescent="0.3">
      <c r="B921" t="s">
        <v>152</v>
      </c>
      <c r="C921" t="s">
        <v>1515</v>
      </c>
      <c r="D921">
        <v>3</v>
      </c>
      <c r="E921" t="s">
        <v>1834</v>
      </c>
      <c r="F921" s="20" t="s">
        <v>14</v>
      </c>
      <c r="H921" t="s">
        <v>933</v>
      </c>
      <c r="I921" s="2">
        <v>7326000</v>
      </c>
      <c r="J921" s="2">
        <v>0</v>
      </c>
      <c r="L921">
        <v>0</v>
      </c>
      <c r="M921">
        <v>0</v>
      </c>
      <c r="N921">
        <v>0</v>
      </c>
      <c r="O921" t="s">
        <v>796</v>
      </c>
      <c r="Q921">
        <v>0</v>
      </c>
      <c r="R921">
        <v>0</v>
      </c>
      <c r="S921">
        <v>0</v>
      </c>
      <c r="T921" t="s">
        <v>154</v>
      </c>
      <c r="U921" s="3">
        <v>46295</v>
      </c>
      <c r="V921" s="21">
        <v>46295</v>
      </c>
      <c r="W921" t="s">
        <v>212</v>
      </c>
      <c r="Y921">
        <v>4108711739</v>
      </c>
      <c r="AB921" t="s">
        <v>665</v>
      </c>
      <c r="AC921" s="2"/>
      <c r="AE921" s="2"/>
      <c r="AG921" s="34" t="str">
        <f>IFERROR(VLOOKUP(AB921, 할인점점포등록!E:I, 5, 0), AB921)</f>
        <v>두리약품</v>
      </c>
    </row>
    <row r="922" spans="2:33" x14ac:dyDescent="0.3">
      <c r="B922" t="s">
        <v>152</v>
      </c>
      <c r="C922" t="s">
        <v>1516</v>
      </c>
      <c r="D922">
        <v>1</v>
      </c>
      <c r="E922" t="s">
        <v>1835</v>
      </c>
      <c r="F922" s="20" t="s">
        <v>153</v>
      </c>
      <c r="H922" t="s">
        <v>1517</v>
      </c>
      <c r="I922" s="2">
        <v>0</v>
      </c>
      <c r="J922" s="2">
        <v>549327</v>
      </c>
      <c r="L922">
        <v>0</v>
      </c>
      <c r="M922">
        <v>0</v>
      </c>
      <c r="N922">
        <v>0</v>
      </c>
      <c r="O922" t="s">
        <v>796</v>
      </c>
      <c r="Q922">
        <v>0</v>
      </c>
      <c r="R922">
        <v>0</v>
      </c>
      <c r="S922">
        <v>0</v>
      </c>
      <c r="T922" t="s">
        <v>154</v>
      </c>
      <c r="U922" s="3">
        <v>46295</v>
      </c>
      <c r="V922" s="21">
        <v>46295</v>
      </c>
      <c r="W922" t="s">
        <v>212</v>
      </c>
      <c r="Y922">
        <v>7538600302</v>
      </c>
      <c r="AB922" t="s">
        <v>666</v>
      </c>
      <c r="AC922" s="2"/>
      <c r="AG922" s="34" t="str">
        <f>IFERROR(VLOOKUP(AB922, 할인점점포등록!E:I, 5, 0), AB922)</f>
        <v>나린약품</v>
      </c>
    </row>
    <row r="923" spans="2:33" x14ac:dyDescent="0.3">
      <c r="B923" t="s">
        <v>152</v>
      </c>
      <c r="C923" t="s">
        <v>1516</v>
      </c>
      <c r="D923">
        <v>2</v>
      </c>
      <c r="E923" t="s">
        <v>1835</v>
      </c>
      <c r="F923" s="20" t="s">
        <v>156</v>
      </c>
      <c r="H923" t="s">
        <v>1517</v>
      </c>
      <c r="I923" s="2">
        <v>0</v>
      </c>
      <c r="J923" s="2">
        <v>54933</v>
      </c>
      <c r="L923">
        <v>0</v>
      </c>
      <c r="M923">
        <v>0</v>
      </c>
      <c r="N923">
        <v>0</v>
      </c>
      <c r="O923" t="s">
        <v>796</v>
      </c>
      <c r="Q923">
        <v>0</v>
      </c>
      <c r="R923">
        <v>0</v>
      </c>
      <c r="S923">
        <v>0</v>
      </c>
      <c r="T923" t="s">
        <v>154</v>
      </c>
      <c r="U923" s="3">
        <v>46295</v>
      </c>
      <c r="V923" s="21">
        <v>46295</v>
      </c>
      <c r="W923" t="s">
        <v>212</v>
      </c>
      <c r="Y923">
        <v>7538600302</v>
      </c>
      <c r="AB923" t="s">
        <v>666</v>
      </c>
      <c r="AC923" s="2">
        <v>549327</v>
      </c>
      <c r="AD923" t="s">
        <v>788</v>
      </c>
      <c r="AF923">
        <v>0</v>
      </c>
      <c r="AG923" s="34" t="str">
        <f>IFERROR(VLOOKUP(AB923, 할인점점포등록!E:I, 5, 0), AB923)</f>
        <v>나린약품</v>
      </c>
    </row>
    <row r="924" spans="2:33" x14ac:dyDescent="0.3">
      <c r="B924" t="s">
        <v>152</v>
      </c>
      <c r="C924" t="s">
        <v>1516</v>
      </c>
      <c r="D924">
        <v>3</v>
      </c>
      <c r="E924" t="s">
        <v>1835</v>
      </c>
      <c r="F924" s="20" t="s">
        <v>14</v>
      </c>
      <c r="H924" t="s">
        <v>1517</v>
      </c>
      <c r="I924" s="2">
        <v>604260</v>
      </c>
      <c r="J924" s="2">
        <v>0</v>
      </c>
      <c r="L924" s="1">
        <v>0</v>
      </c>
      <c r="M924">
        <v>0</v>
      </c>
      <c r="N924" s="1">
        <v>0</v>
      </c>
      <c r="O924" t="s">
        <v>796</v>
      </c>
      <c r="Q924">
        <v>0</v>
      </c>
      <c r="R924">
        <v>0</v>
      </c>
      <c r="S924">
        <v>0</v>
      </c>
      <c r="T924" t="s">
        <v>154</v>
      </c>
      <c r="U924" s="3">
        <v>46295</v>
      </c>
      <c r="V924" s="21">
        <v>46295</v>
      </c>
      <c r="W924" t="s">
        <v>212</v>
      </c>
      <c r="Y924">
        <v>7538600302</v>
      </c>
      <c r="AB924" t="s">
        <v>666</v>
      </c>
      <c r="AC924" s="2"/>
      <c r="AG924" s="34" t="str">
        <f>IFERROR(VLOOKUP(AB924, 할인점점포등록!E:I, 5, 0), AB924)</f>
        <v>나린약품</v>
      </c>
    </row>
    <row r="925" spans="2:33" x14ac:dyDescent="0.3">
      <c r="B925" t="s">
        <v>152</v>
      </c>
      <c r="C925" t="s">
        <v>1518</v>
      </c>
      <c r="D925">
        <v>1</v>
      </c>
      <c r="E925" t="s">
        <v>1836</v>
      </c>
      <c r="F925" s="20" t="s">
        <v>155</v>
      </c>
      <c r="H925" t="s">
        <v>1519</v>
      </c>
      <c r="I925" s="2">
        <v>0</v>
      </c>
      <c r="J925" s="2">
        <v>103091</v>
      </c>
      <c r="L925" s="1">
        <v>0</v>
      </c>
      <c r="M925">
        <v>0</v>
      </c>
      <c r="N925">
        <v>0</v>
      </c>
      <c r="O925" t="s">
        <v>796</v>
      </c>
      <c r="Q925">
        <v>0</v>
      </c>
      <c r="R925">
        <v>0</v>
      </c>
      <c r="S925">
        <v>0</v>
      </c>
      <c r="T925" t="s">
        <v>154</v>
      </c>
      <c r="U925" s="3">
        <v>46295</v>
      </c>
      <c r="V925" s="21">
        <v>46295</v>
      </c>
      <c r="W925" t="s">
        <v>212</v>
      </c>
      <c r="Y925">
        <v>1078606221</v>
      </c>
      <c r="AB925" t="s">
        <v>667</v>
      </c>
      <c r="AC925" s="3"/>
      <c r="AE925" s="2"/>
      <c r="AG925" s="34" t="str">
        <f>IFERROR(VLOOKUP(AB925, 할인점점포등록!E:I, 5, 0), AB925)</f>
        <v>도강메디칼</v>
      </c>
    </row>
    <row r="926" spans="2:33" x14ac:dyDescent="0.3">
      <c r="B926" t="s">
        <v>152</v>
      </c>
      <c r="C926" t="s">
        <v>1518</v>
      </c>
      <c r="D926">
        <v>2</v>
      </c>
      <c r="E926" t="s">
        <v>1836</v>
      </c>
      <c r="F926" s="20" t="s">
        <v>156</v>
      </c>
      <c r="H926" t="s">
        <v>1519</v>
      </c>
      <c r="I926" s="2">
        <v>0</v>
      </c>
      <c r="J926" s="2">
        <v>10309</v>
      </c>
      <c r="L926">
        <v>0</v>
      </c>
      <c r="M926">
        <v>0</v>
      </c>
      <c r="N926">
        <v>0</v>
      </c>
      <c r="O926" t="s">
        <v>796</v>
      </c>
      <c r="Q926">
        <v>0</v>
      </c>
      <c r="R926">
        <v>0</v>
      </c>
      <c r="S926">
        <v>0</v>
      </c>
      <c r="T926" t="s">
        <v>154</v>
      </c>
      <c r="U926" s="3">
        <v>46295</v>
      </c>
      <c r="V926" s="21">
        <v>46295</v>
      </c>
      <c r="W926" t="s">
        <v>212</v>
      </c>
      <c r="Y926">
        <v>1078606221</v>
      </c>
      <c r="AB926" t="s">
        <v>667</v>
      </c>
      <c r="AC926" s="2">
        <v>103091</v>
      </c>
      <c r="AD926" t="s">
        <v>788</v>
      </c>
      <c r="AE926" s="2"/>
      <c r="AF926">
        <v>0</v>
      </c>
      <c r="AG926" s="34" t="str">
        <f>IFERROR(VLOOKUP(AB926, 할인점점포등록!E:I, 5, 0), AB926)</f>
        <v>도강메디칼</v>
      </c>
    </row>
    <row r="927" spans="2:33" x14ac:dyDescent="0.3">
      <c r="B927" t="s">
        <v>152</v>
      </c>
      <c r="C927" t="s">
        <v>1518</v>
      </c>
      <c r="D927">
        <v>3</v>
      </c>
      <c r="E927" t="s">
        <v>1836</v>
      </c>
      <c r="F927" s="20" t="s">
        <v>14</v>
      </c>
      <c r="H927" t="s">
        <v>1519</v>
      </c>
      <c r="I927" s="2">
        <v>113400</v>
      </c>
      <c r="J927" s="2">
        <v>0</v>
      </c>
      <c r="L927" s="1">
        <v>0</v>
      </c>
      <c r="M927" s="1">
        <v>0</v>
      </c>
      <c r="N927">
        <v>0</v>
      </c>
      <c r="O927" t="s">
        <v>796</v>
      </c>
      <c r="Q927">
        <v>0</v>
      </c>
      <c r="R927">
        <v>0</v>
      </c>
      <c r="S927">
        <v>0</v>
      </c>
      <c r="T927" t="s">
        <v>154</v>
      </c>
      <c r="U927" s="3">
        <v>46295</v>
      </c>
      <c r="V927" s="21">
        <v>46295</v>
      </c>
      <c r="W927" t="s">
        <v>212</v>
      </c>
      <c r="Y927">
        <v>1078606221</v>
      </c>
      <c r="AB927" t="s">
        <v>667</v>
      </c>
      <c r="AC927" s="2"/>
      <c r="AE927" s="2"/>
      <c r="AG927" s="34" t="str">
        <f>IFERROR(VLOOKUP(AB927, 할인점점포등록!E:I, 5, 0), AB927)</f>
        <v>도강메디칼</v>
      </c>
    </row>
    <row r="928" spans="2:33" x14ac:dyDescent="0.3">
      <c r="B928" t="s">
        <v>152</v>
      </c>
      <c r="C928" t="s">
        <v>1520</v>
      </c>
      <c r="D928">
        <v>1</v>
      </c>
      <c r="E928" t="s">
        <v>1837</v>
      </c>
      <c r="F928" s="20" t="s">
        <v>155</v>
      </c>
      <c r="H928" t="s">
        <v>1521</v>
      </c>
      <c r="I928" s="2">
        <v>0</v>
      </c>
      <c r="J928" s="2">
        <v>15934909</v>
      </c>
      <c r="L928">
        <v>0</v>
      </c>
      <c r="M928">
        <v>0</v>
      </c>
      <c r="N928">
        <v>0</v>
      </c>
      <c r="O928" t="s">
        <v>796</v>
      </c>
      <c r="Q928">
        <v>0</v>
      </c>
      <c r="R928">
        <v>0</v>
      </c>
      <c r="S928">
        <v>0</v>
      </c>
      <c r="T928" t="s">
        <v>154</v>
      </c>
      <c r="U928" s="3">
        <v>46295</v>
      </c>
      <c r="V928" s="21">
        <v>46295</v>
      </c>
      <c r="W928" t="s">
        <v>212</v>
      </c>
      <c r="Y928">
        <v>3138600900</v>
      </c>
      <c r="AB928" t="s">
        <v>555</v>
      </c>
      <c r="AG928" s="34" t="str">
        <f>IFERROR(VLOOKUP(AB928, 할인점점포등록!E:I, 5, 0), AB928)</f>
        <v>도원약품</v>
      </c>
    </row>
    <row r="929" spans="2:33" x14ac:dyDescent="0.3">
      <c r="B929" t="s">
        <v>152</v>
      </c>
      <c r="C929" t="s">
        <v>1520</v>
      </c>
      <c r="D929">
        <v>2</v>
      </c>
      <c r="E929" t="s">
        <v>1837</v>
      </c>
      <c r="F929" s="20" t="s">
        <v>156</v>
      </c>
      <c r="H929" t="s">
        <v>1521</v>
      </c>
      <c r="I929" s="2">
        <v>0</v>
      </c>
      <c r="J929" s="2">
        <v>1593491</v>
      </c>
      <c r="L929">
        <v>0</v>
      </c>
      <c r="M929">
        <v>0</v>
      </c>
      <c r="N929">
        <v>0</v>
      </c>
      <c r="O929" t="s">
        <v>796</v>
      </c>
      <c r="Q929">
        <v>0</v>
      </c>
      <c r="R929">
        <v>0</v>
      </c>
      <c r="S929">
        <v>0</v>
      </c>
      <c r="T929" t="s">
        <v>154</v>
      </c>
      <c r="U929" s="3">
        <v>46295</v>
      </c>
      <c r="V929" s="21">
        <v>46295</v>
      </c>
      <c r="W929" t="s">
        <v>212</v>
      </c>
      <c r="Y929">
        <v>3138600900</v>
      </c>
      <c r="AB929" t="s">
        <v>555</v>
      </c>
      <c r="AC929" s="2">
        <v>15934909</v>
      </c>
      <c r="AD929" t="s">
        <v>788</v>
      </c>
      <c r="AF929">
        <v>0</v>
      </c>
      <c r="AG929" s="34" t="str">
        <f>IFERROR(VLOOKUP(AB929, 할인점점포등록!E:I, 5, 0), AB929)</f>
        <v>도원약품</v>
      </c>
    </row>
    <row r="930" spans="2:33" x14ac:dyDescent="0.3">
      <c r="B930" t="s">
        <v>152</v>
      </c>
      <c r="C930" t="s">
        <v>1520</v>
      </c>
      <c r="D930">
        <v>3</v>
      </c>
      <c r="E930" t="s">
        <v>1837</v>
      </c>
      <c r="F930" s="20" t="s">
        <v>14</v>
      </c>
      <c r="H930" t="s">
        <v>1521</v>
      </c>
      <c r="I930" s="2">
        <v>17528400</v>
      </c>
      <c r="J930" s="2">
        <v>0</v>
      </c>
      <c r="L930" s="1">
        <v>0</v>
      </c>
      <c r="M930" s="1">
        <v>0</v>
      </c>
      <c r="N930">
        <v>0</v>
      </c>
      <c r="O930" t="s">
        <v>796</v>
      </c>
      <c r="Q930">
        <v>0</v>
      </c>
      <c r="R930">
        <v>0</v>
      </c>
      <c r="S930">
        <v>0</v>
      </c>
      <c r="T930" t="s">
        <v>154</v>
      </c>
      <c r="U930" s="3">
        <v>46295</v>
      </c>
      <c r="V930" s="21">
        <v>46295</v>
      </c>
      <c r="W930" t="s">
        <v>212</v>
      </c>
      <c r="Y930">
        <v>3138600900</v>
      </c>
      <c r="AB930" t="s">
        <v>555</v>
      </c>
      <c r="AC930" s="2"/>
      <c r="AE930" s="2"/>
      <c r="AG930" s="34" t="str">
        <f>IFERROR(VLOOKUP(AB930, 할인점점포등록!E:I, 5, 0), AB930)</f>
        <v>도원약품</v>
      </c>
    </row>
    <row r="931" spans="2:33" x14ac:dyDescent="0.3">
      <c r="B931" t="s">
        <v>152</v>
      </c>
      <c r="C931" t="s">
        <v>1522</v>
      </c>
      <c r="D931">
        <v>1</v>
      </c>
      <c r="E931" t="s">
        <v>1838</v>
      </c>
      <c r="F931" s="20" t="s">
        <v>155</v>
      </c>
      <c r="H931" t="s">
        <v>1523</v>
      </c>
      <c r="I931" s="2">
        <v>0</v>
      </c>
      <c r="J931" s="2">
        <v>276382</v>
      </c>
      <c r="L931">
        <v>0</v>
      </c>
      <c r="M931">
        <v>0</v>
      </c>
      <c r="N931">
        <v>0</v>
      </c>
      <c r="O931" t="s">
        <v>796</v>
      </c>
      <c r="Q931">
        <v>0</v>
      </c>
      <c r="R931">
        <v>0</v>
      </c>
      <c r="S931">
        <v>0</v>
      </c>
      <c r="T931" t="s">
        <v>154</v>
      </c>
      <c r="U931" s="3">
        <v>46295</v>
      </c>
      <c r="V931" s="21">
        <v>46295</v>
      </c>
      <c r="W931" t="s">
        <v>212</v>
      </c>
      <c r="Y931">
        <v>2610703033</v>
      </c>
      <c r="AB931" t="s">
        <v>670</v>
      </c>
      <c r="AC931" s="3"/>
      <c r="AE931" s="2"/>
      <c r="AG931" s="34" t="str">
        <f>IFERROR(VLOOKUP(AB931, 할인점점포등록!E:I, 5, 0), AB931)</f>
        <v>누리약품</v>
      </c>
    </row>
    <row r="932" spans="2:33" x14ac:dyDescent="0.3">
      <c r="B932" t="s">
        <v>152</v>
      </c>
      <c r="C932" t="s">
        <v>1522</v>
      </c>
      <c r="D932">
        <v>2</v>
      </c>
      <c r="E932" t="s">
        <v>1838</v>
      </c>
      <c r="F932" s="20" t="s">
        <v>156</v>
      </c>
      <c r="H932" t="s">
        <v>1523</v>
      </c>
      <c r="I932" s="2">
        <v>0</v>
      </c>
      <c r="J932" s="2">
        <v>27638</v>
      </c>
      <c r="L932">
        <v>0</v>
      </c>
      <c r="M932">
        <v>0</v>
      </c>
      <c r="N932">
        <v>0</v>
      </c>
      <c r="O932" t="s">
        <v>796</v>
      </c>
      <c r="Q932">
        <v>0</v>
      </c>
      <c r="R932">
        <v>0</v>
      </c>
      <c r="S932">
        <v>0</v>
      </c>
      <c r="T932" t="s">
        <v>154</v>
      </c>
      <c r="U932" s="3">
        <v>46295</v>
      </c>
      <c r="V932" s="21">
        <v>46295</v>
      </c>
      <c r="W932" t="s">
        <v>212</v>
      </c>
      <c r="Y932">
        <v>2610703033</v>
      </c>
      <c r="AB932" t="s">
        <v>670</v>
      </c>
      <c r="AC932" s="3">
        <v>276382</v>
      </c>
      <c r="AD932" t="s">
        <v>788</v>
      </c>
      <c r="AE932" s="2"/>
      <c r="AF932">
        <v>0</v>
      </c>
      <c r="AG932" s="34" t="str">
        <f>IFERROR(VLOOKUP(AB932, 할인점점포등록!E:I, 5, 0), AB932)</f>
        <v>누리약품</v>
      </c>
    </row>
    <row r="933" spans="2:33" x14ac:dyDescent="0.3">
      <c r="B933" t="s">
        <v>152</v>
      </c>
      <c r="C933" t="s">
        <v>1522</v>
      </c>
      <c r="D933">
        <v>3</v>
      </c>
      <c r="E933" t="s">
        <v>1838</v>
      </c>
      <c r="F933" s="20" t="s">
        <v>14</v>
      </c>
      <c r="H933" t="s">
        <v>1523</v>
      </c>
      <c r="I933" s="2">
        <v>304020</v>
      </c>
      <c r="J933" s="2">
        <v>0</v>
      </c>
      <c r="L933">
        <v>0</v>
      </c>
      <c r="M933">
        <v>0</v>
      </c>
      <c r="N933">
        <v>0</v>
      </c>
      <c r="O933" t="s">
        <v>796</v>
      </c>
      <c r="Q933">
        <v>0</v>
      </c>
      <c r="R933">
        <v>0</v>
      </c>
      <c r="S933">
        <v>0</v>
      </c>
      <c r="T933" t="s">
        <v>154</v>
      </c>
      <c r="U933" s="3">
        <v>46295</v>
      </c>
      <c r="V933" s="21">
        <v>46295</v>
      </c>
      <c r="W933" t="s">
        <v>212</v>
      </c>
      <c r="Y933">
        <v>2610703033</v>
      </c>
      <c r="AB933" t="s">
        <v>670</v>
      </c>
      <c r="AC933" s="2"/>
      <c r="AG933" s="34" t="str">
        <f>IFERROR(VLOOKUP(AB933, 할인점점포등록!E:I, 5, 0), AB933)</f>
        <v>누리약품</v>
      </c>
    </row>
    <row r="934" spans="2:33" x14ac:dyDescent="0.3">
      <c r="B934" t="s">
        <v>152</v>
      </c>
      <c r="C934" t="s">
        <v>1524</v>
      </c>
      <c r="D934">
        <v>1</v>
      </c>
      <c r="E934" t="s">
        <v>1839</v>
      </c>
      <c r="F934" s="20" t="s">
        <v>155</v>
      </c>
      <c r="H934" t="s">
        <v>1525</v>
      </c>
      <c r="I934" s="2">
        <v>0</v>
      </c>
      <c r="J934" s="2">
        <v>1432636</v>
      </c>
      <c r="L934">
        <v>0</v>
      </c>
      <c r="M934">
        <v>0</v>
      </c>
      <c r="N934">
        <v>0</v>
      </c>
      <c r="O934" t="s">
        <v>796</v>
      </c>
      <c r="Q934">
        <v>0</v>
      </c>
      <c r="R934">
        <v>0</v>
      </c>
      <c r="S934">
        <v>0</v>
      </c>
      <c r="T934" t="s">
        <v>154</v>
      </c>
      <c r="U934" s="3">
        <v>46295</v>
      </c>
      <c r="V934" s="21">
        <v>46295</v>
      </c>
      <c r="W934" t="s">
        <v>212</v>
      </c>
      <c r="Y934">
        <v>8238602967</v>
      </c>
      <c r="AB934" t="s">
        <v>672</v>
      </c>
      <c r="AG934" s="34" t="str">
        <f>IFERROR(VLOOKUP(AB934, 할인점점포등록!E:I, 5, 0), AB934)</f>
        <v>명화약품</v>
      </c>
    </row>
    <row r="935" spans="2:33" x14ac:dyDescent="0.3">
      <c r="B935" t="s">
        <v>152</v>
      </c>
      <c r="C935" t="s">
        <v>1524</v>
      </c>
      <c r="D935">
        <v>2</v>
      </c>
      <c r="E935" t="s">
        <v>1839</v>
      </c>
      <c r="F935" s="20" t="s">
        <v>156</v>
      </c>
      <c r="H935" t="s">
        <v>1525</v>
      </c>
      <c r="I935" s="2">
        <v>0</v>
      </c>
      <c r="J935" s="2">
        <v>143264</v>
      </c>
      <c r="L935">
        <v>0</v>
      </c>
      <c r="M935">
        <v>0</v>
      </c>
      <c r="N935">
        <v>0</v>
      </c>
      <c r="O935" t="s">
        <v>796</v>
      </c>
      <c r="Q935">
        <v>0</v>
      </c>
      <c r="R935">
        <v>0</v>
      </c>
      <c r="S935">
        <v>0</v>
      </c>
      <c r="T935" t="s">
        <v>154</v>
      </c>
      <c r="U935" s="3">
        <v>46295</v>
      </c>
      <c r="V935" s="21">
        <v>46295</v>
      </c>
      <c r="W935" t="s">
        <v>212</v>
      </c>
      <c r="Y935">
        <v>8238602967</v>
      </c>
      <c r="AB935" t="s">
        <v>672</v>
      </c>
      <c r="AC935" s="3">
        <v>1432636</v>
      </c>
      <c r="AD935" t="s">
        <v>788</v>
      </c>
      <c r="AE935" s="2"/>
      <c r="AF935">
        <v>0</v>
      </c>
      <c r="AG935" s="34" t="str">
        <f>IFERROR(VLOOKUP(AB935, 할인점점포등록!E:I, 5, 0), AB935)</f>
        <v>명화약품</v>
      </c>
    </row>
    <row r="936" spans="2:33" x14ac:dyDescent="0.3">
      <c r="B936" t="s">
        <v>152</v>
      </c>
      <c r="C936" t="s">
        <v>1524</v>
      </c>
      <c r="D936">
        <v>3</v>
      </c>
      <c r="E936" t="s">
        <v>1839</v>
      </c>
      <c r="F936" s="20" t="s">
        <v>14</v>
      </c>
      <c r="H936" t="s">
        <v>1525</v>
      </c>
      <c r="I936" s="2">
        <v>1575900</v>
      </c>
      <c r="J936" s="2">
        <v>0</v>
      </c>
      <c r="L936">
        <v>0</v>
      </c>
      <c r="M936">
        <v>0</v>
      </c>
      <c r="N936">
        <v>0</v>
      </c>
      <c r="O936" t="s">
        <v>796</v>
      </c>
      <c r="Q936">
        <v>0</v>
      </c>
      <c r="R936">
        <v>0</v>
      </c>
      <c r="S936">
        <v>0</v>
      </c>
      <c r="T936" t="s">
        <v>154</v>
      </c>
      <c r="U936" s="3">
        <v>46295</v>
      </c>
      <c r="V936" s="21">
        <v>46295</v>
      </c>
      <c r="W936" t="s">
        <v>212</v>
      </c>
      <c r="Y936">
        <v>8238602967</v>
      </c>
      <c r="AB936" t="s">
        <v>672</v>
      </c>
      <c r="AC936" s="2"/>
      <c r="AE936" s="2"/>
      <c r="AG936" s="34" t="str">
        <f>IFERROR(VLOOKUP(AB936, 할인점점포등록!E:I, 5, 0), AB936)</f>
        <v>명화약품</v>
      </c>
    </row>
    <row r="937" spans="2:33" x14ac:dyDescent="0.3">
      <c r="B937" t="s">
        <v>152</v>
      </c>
      <c r="C937" t="s">
        <v>1526</v>
      </c>
      <c r="D937">
        <v>1</v>
      </c>
      <c r="E937" t="s">
        <v>1840</v>
      </c>
      <c r="F937" s="20" t="s">
        <v>155</v>
      </c>
      <c r="H937" t="s">
        <v>934</v>
      </c>
      <c r="I937" s="2">
        <v>0</v>
      </c>
      <c r="J937" s="2">
        <v>3092727</v>
      </c>
      <c r="L937">
        <v>0</v>
      </c>
      <c r="M937">
        <v>0</v>
      </c>
      <c r="N937">
        <v>0</v>
      </c>
      <c r="O937" t="s">
        <v>796</v>
      </c>
      <c r="Q937">
        <v>0</v>
      </c>
      <c r="R937">
        <v>0</v>
      </c>
      <c r="S937">
        <v>0</v>
      </c>
      <c r="T937" t="s">
        <v>154</v>
      </c>
      <c r="U937" s="3">
        <v>46295</v>
      </c>
      <c r="V937" s="21">
        <v>46295</v>
      </c>
      <c r="W937" t="s">
        <v>212</v>
      </c>
      <c r="Y937">
        <v>6060266099</v>
      </c>
      <c r="AB937" t="s">
        <v>544</v>
      </c>
      <c r="AC937" s="3"/>
      <c r="AE937" s="2"/>
      <c r="AG937" s="34" t="str">
        <f>IFERROR(VLOOKUP(AB937, 할인점점포등록!E:I, 5, 0), AB937)</f>
        <v>글로리팜</v>
      </c>
    </row>
    <row r="938" spans="2:33" x14ac:dyDescent="0.3">
      <c r="B938" t="s">
        <v>152</v>
      </c>
      <c r="C938" t="s">
        <v>1526</v>
      </c>
      <c r="D938">
        <v>2</v>
      </c>
      <c r="E938" t="s">
        <v>1840</v>
      </c>
      <c r="F938" s="20" t="s">
        <v>156</v>
      </c>
      <c r="H938" t="s">
        <v>934</v>
      </c>
      <c r="I938" s="2">
        <v>0</v>
      </c>
      <c r="J938" s="2">
        <v>309273</v>
      </c>
      <c r="L938">
        <v>0</v>
      </c>
      <c r="M938">
        <v>0</v>
      </c>
      <c r="N938">
        <v>0</v>
      </c>
      <c r="O938" t="s">
        <v>796</v>
      </c>
      <c r="Q938">
        <v>0</v>
      </c>
      <c r="R938">
        <v>0</v>
      </c>
      <c r="S938">
        <v>0</v>
      </c>
      <c r="T938" t="s">
        <v>154</v>
      </c>
      <c r="U938" s="3">
        <v>46295</v>
      </c>
      <c r="V938" s="21">
        <v>46295</v>
      </c>
      <c r="W938" t="s">
        <v>212</v>
      </c>
      <c r="Y938">
        <v>6060266099</v>
      </c>
      <c r="AB938" t="s">
        <v>544</v>
      </c>
      <c r="AC938" s="3">
        <v>3092727</v>
      </c>
      <c r="AD938" t="s">
        <v>788</v>
      </c>
      <c r="AE938" s="2"/>
      <c r="AF938">
        <v>0</v>
      </c>
      <c r="AG938" s="34" t="str">
        <f>IFERROR(VLOOKUP(AB938, 할인점점포등록!E:I, 5, 0), AB938)</f>
        <v>글로리팜</v>
      </c>
    </row>
    <row r="939" spans="2:33" x14ac:dyDescent="0.3">
      <c r="B939" t="s">
        <v>152</v>
      </c>
      <c r="C939" t="s">
        <v>1526</v>
      </c>
      <c r="D939">
        <v>3</v>
      </c>
      <c r="E939" t="s">
        <v>1840</v>
      </c>
      <c r="F939" s="20" t="s">
        <v>14</v>
      </c>
      <c r="H939" t="s">
        <v>934</v>
      </c>
      <c r="I939" s="2">
        <v>3402000</v>
      </c>
      <c r="J939" s="2">
        <v>0</v>
      </c>
      <c r="L939">
        <v>0</v>
      </c>
      <c r="M939">
        <v>0</v>
      </c>
      <c r="N939">
        <v>0</v>
      </c>
      <c r="O939" t="s">
        <v>796</v>
      </c>
      <c r="Q939">
        <v>0</v>
      </c>
      <c r="R939">
        <v>0</v>
      </c>
      <c r="S939">
        <v>0</v>
      </c>
      <c r="T939" t="s">
        <v>154</v>
      </c>
      <c r="U939" s="3">
        <v>46295</v>
      </c>
      <c r="V939" s="21">
        <v>46295</v>
      </c>
      <c r="W939" t="s">
        <v>212</v>
      </c>
      <c r="Y939">
        <v>6060266099</v>
      </c>
      <c r="AB939" t="s">
        <v>544</v>
      </c>
      <c r="AC939" s="2"/>
      <c r="AG939" s="34" t="str">
        <f>IFERROR(VLOOKUP(AB939, 할인점점포등록!E:I, 5, 0), AB939)</f>
        <v>글로리팜</v>
      </c>
    </row>
    <row r="940" spans="2:33" x14ac:dyDescent="0.3">
      <c r="B940" t="s">
        <v>152</v>
      </c>
      <c r="C940" t="s">
        <v>1527</v>
      </c>
      <c r="D940">
        <v>1</v>
      </c>
      <c r="E940" t="s">
        <v>1841</v>
      </c>
      <c r="F940" s="20" t="s">
        <v>155</v>
      </c>
      <c r="H940" t="s">
        <v>935</v>
      </c>
      <c r="I940" s="2">
        <v>0</v>
      </c>
      <c r="J940" s="2">
        <v>1030909</v>
      </c>
      <c r="L940">
        <v>0</v>
      </c>
      <c r="M940">
        <v>0</v>
      </c>
      <c r="N940">
        <v>0</v>
      </c>
      <c r="O940" t="s">
        <v>796</v>
      </c>
      <c r="Q940">
        <v>0</v>
      </c>
      <c r="R940">
        <v>0</v>
      </c>
      <c r="S940">
        <v>0</v>
      </c>
      <c r="T940" t="s">
        <v>154</v>
      </c>
      <c r="U940" s="3">
        <v>46295</v>
      </c>
      <c r="V940" s="21">
        <v>46295</v>
      </c>
      <c r="W940" t="s">
        <v>212</v>
      </c>
      <c r="Y940">
        <v>1218702849</v>
      </c>
      <c r="AB940" t="s">
        <v>677</v>
      </c>
      <c r="AG940" s="34" t="str">
        <f>IFERROR(VLOOKUP(AB940, 할인점점포등록!E:I, 5, 0), AB940)</f>
        <v>기고</v>
      </c>
    </row>
    <row r="941" spans="2:33" x14ac:dyDescent="0.3">
      <c r="B941" t="s">
        <v>152</v>
      </c>
      <c r="C941" t="s">
        <v>1527</v>
      </c>
      <c r="D941">
        <v>2</v>
      </c>
      <c r="E941" t="s">
        <v>1841</v>
      </c>
      <c r="F941" s="20" t="s">
        <v>156</v>
      </c>
      <c r="H941" t="s">
        <v>935</v>
      </c>
      <c r="I941" s="2">
        <v>0</v>
      </c>
      <c r="J941" s="2">
        <v>103091</v>
      </c>
      <c r="L941">
        <v>0</v>
      </c>
      <c r="M941">
        <v>0</v>
      </c>
      <c r="N941">
        <v>0</v>
      </c>
      <c r="O941" t="s">
        <v>796</v>
      </c>
      <c r="Q941">
        <v>0</v>
      </c>
      <c r="R941">
        <v>0</v>
      </c>
      <c r="S941">
        <v>0</v>
      </c>
      <c r="T941" t="s">
        <v>154</v>
      </c>
      <c r="U941" s="3">
        <v>46295</v>
      </c>
      <c r="V941" s="21">
        <v>46295</v>
      </c>
      <c r="W941" t="s">
        <v>212</v>
      </c>
      <c r="Y941">
        <v>1218702849</v>
      </c>
      <c r="AB941" t="s">
        <v>677</v>
      </c>
      <c r="AC941" s="2">
        <v>1030909</v>
      </c>
      <c r="AD941" t="s">
        <v>788</v>
      </c>
      <c r="AF941">
        <v>0</v>
      </c>
      <c r="AG941" s="34" t="str">
        <f>IFERROR(VLOOKUP(AB941, 할인점점포등록!E:I, 5, 0), AB941)</f>
        <v>기고</v>
      </c>
    </row>
    <row r="942" spans="2:33" x14ac:dyDescent="0.3">
      <c r="B942" t="s">
        <v>152</v>
      </c>
      <c r="C942" t="s">
        <v>1527</v>
      </c>
      <c r="D942">
        <v>3</v>
      </c>
      <c r="E942" t="s">
        <v>1841</v>
      </c>
      <c r="F942" s="20" t="s">
        <v>14</v>
      </c>
      <c r="H942" t="s">
        <v>935</v>
      </c>
      <c r="I942" s="2">
        <v>1134000</v>
      </c>
      <c r="J942" s="2">
        <v>0</v>
      </c>
      <c r="L942">
        <v>0</v>
      </c>
      <c r="M942">
        <v>0</v>
      </c>
      <c r="N942">
        <v>0</v>
      </c>
      <c r="O942" t="s">
        <v>796</v>
      </c>
      <c r="Q942">
        <v>0</v>
      </c>
      <c r="R942">
        <v>0</v>
      </c>
      <c r="S942">
        <v>0</v>
      </c>
      <c r="T942" t="s">
        <v>154</v>
      </c>
      <c r="U942" s="3">
        <v>46295</v>
      </c>
      <c r="V942" s="21">
        <v>46295</v>
      </c>
      <c r="W942" t="s">
        <v>212</v>
      </c>
      <c r="Y942">
        <v>1218702849</v>
      </c>
      <c r="AB942" t="s">
        <v>677</v>
      </c>
      <c r="AC942" s="2"/>
      <c r="AE942" s="2"/>
      <c r="AG942" s="34" t="str">
        <f>IFERROR(VLOOKUP(AB942, 할인점점포등록!E:I, 5, 0), AB942)</f>
        <v>기고</v>
      </c>
    </row>
    <row r="943" spans="2:33" x14ac:dyDescent="0.3">
      <c r="B943" t="s">
        <v>152</v>
      </c>
      <c r="C943" t="s">
        <v>1528</v>
      </c>
      <c r="D943">
        <v>1</v>
      </c>
      <c r="E943" t="s">
        <v>1842</v>
      </c>
      <c r="F943" s="20" t="s">
        <v>155</v>
      </c>
      <c r="H943" t="s">
        <v>1529</v>
      </c>
      <c r="I943" s="2">
        <v>0</v>
      </c>
      <c r="J943" s="2">
        <v>1207964</v>
      </c>
      <c r="L943">
        <v>0</v>
      </c>
      <c r="M943">
        <v>0</v>
      </c>
      <c r="N943">
        <v>0</v>
      </c>
      <c r="O943" t="s">
        <v>796</v>
      </c>
      <c r="Q943">
        <v>0</v>
      </c>
      <c r="R943">
        <v>0</v>
      </c>
      <c r="S943">
        <v>0</v>
      </c>
      <c r="T943" t="s">
        <v>154</v>
      </c>
      <c r="U943" s="3">
        <v>46295</v>
      </c>
      <c r="V943" s="21">
        <v>46295</v>
      </c>
      <c r="W943" t="s">
        <v>212</v>
      </c>
      <c r="Y943">
        <v>8718103183</v>
      </c>
      <c r="AB943" t="s">
        <v>682</v>
      </c>
      <c r="AC943" s="3"/>
      <c r="AE943" s="2"/>
      <c r="AG943" s="34" t="str">
        <f>IFERROR(VLOOKUP(AB943, 할인점점포등록!E:I, 5, 0), AB943)</f>
        <v>강릉동원약품</v>
      </c>
    </row>
    <row r="944" spans="2:33" x14ac:dyDescent="0.3">
      <c r="B944" t="s">
        <v>152</v>
      </c>
      <c r="C944" t="s">
        <v>1528</v>
      </c>
      <c r="D944">
        <v>2</v>
      </c>
      <c r="E944" t="s">
        <v>1842</v>
      </c>
      <c r="F944" s="20" t="s">
        <v>156</v>
      </c>
      <c r="H944" t="s">
        <v>1529</v>
      </c>
      <c r="I944" s="2">
        <v>0</v>
      </c>
      <c r="J944" s="2">
        <v>120796</v>
      </c>
      <c r="L944">
        <v>0</v>
      </c>
      <c r="M944">
        <v>0</v>
      </c>
      <c r="N944">
        <v>0</v>
      </c>
      <c r="O944" t="s">
        <v>796</v>
      </c>
      <c r="Q944">
        <v>0</v>
      </c>
      <c r="R944">
        <v>0</v>
      </c>
      <c r="S944">
        <v>0</v>
      </c>
      <c r="T944" t="s">
        <v>154</v>
      </c>
      <c r="U944" s="3">
        <v>46295</v>
      </c>
      <c r="V944" s="21">
        <v>46295</v>
      </c>
      <c r="W944" t="s">
        <v>212</v>
      </c>
      <c r="Y944">
        <v>8718103183</v>
      </c>
      <c r="AB944" t="s">
        <v>682</v>
      </c>
      <c r="AC944" s="3">
        <v>1207964</v>
      </c>
      <c r="AD944" t="s">
        <v>788</v>
      </c>
      <c r="AE944" s="2"/>
      <c r="AF944">
        <v>0</v>
      </c>
      <c r="AG944" s="34" t="str">
        <f>IFERROR(VLOOKUP(AB944, 할인점점포등록!E:I, 5, 0), AB944)</f>
        <v>강릉동원약품</v>
      </c>
    </row>
    <row r="945" spans="2:33" x14ac:dyDescent="0.3">
      <c r="B945" t="s">
        <v>152</v>
      </c>
      <c r="C945" t="s">
        <v>1528</v>
      </c>
      <c r="D945">
        <v>3</v>
      </c>
      <c r="E945" t="s">
        <v>1842</v>
      </c>
      <c r="F945" s="20" t="s">
        <v>14</v>
      </c>
      <c r="H945" t="s">
        <v>1529</v>
      </c>
      <c r="I945" s="2">
        <v>1328760</v>
      </c>
      <c r="J945" s="2">
        <v>0</v>
      </c>
      <c r="L945">
        <v>0</v>
      </c>
      <c r="M945">
        <v>0</v>
      </c>
      <c r="N945">
        <v>0</v>
      </c>
      <c r="O945" t="s">
        <v>796</v>
      </c>
      <c r="Q945">
        <v>0</v>
      </c>
      <c r="R945">
        <v>0</v>
      </c>
      <c r="S945">
        <v>0</v>
      </c>
      <c r="T945" t="s">
        <v>154</v>
      </c>
      <c r="U945" s="3">
        <v>46295</v>
      </c>
      <c r="V945" s="21">
        <v>46295</v>
      </c>
      <c r="W945" t="s">
        <v>212</v>
      </c>
      <c r="Y945">
        <v>8718103183</v>
      </c>
      <c r="AB945" t="s">
        <v>682</v>
      </c>
      <c r="AC945" s="3"/>
      <c r="AE945" s="2"/>
      <c r="AG945" s="34" t="str">
        <f>IFERROR(VLOOKUP(AB945, 할인점점포등록!E:I, 5, 0), AB945)</f>
        <v>강릉동원약품</v>
      </c>
    </row>
    <row r="946" spans="2:33" x14ac:dyDescent="0.3">
      <c r="B946" t="s">
        <v>152</v>
      </c>
      <c r="C946" t="s">
        <v>1530</v>
      </c>
      <c r="D946">
        <v>1</v>
      </c>
      <c r="E946" t="s">
        <v>1843</v>
      </c>
      <c r="F946" s="20" t="s">
        <v>155</v>
      </c>
      <c r="H946" t="s">
        <v>1531</v>
      </c>
      <c r="I946" s="2">
        <v>0</v>
      </c>
      <c r="J946" s="2">
        <v>932727</v>
      </c>
      <c r="L946">
        <v>0</v>
      </c>
      <c r="M946">
        <v>0</v>
      </c>
      <c r="N946">
        <v>0</v>
      </c>
      <c r="O946" t="s">
        <v>796</v>
      </c>
      <c r="Q946">
        <v>0</v>
      </c>
      <c r="R946">
        <v>0</v>
      </c>
      <c r="S946">
        <v>0</v>
      </c>
      <c r="T946" t="s">
        <v>154</v>
      </c>
      <c r="U946" s="3">
        <v>46295</v>
      </c>
      <c r="V946" s="21">
        <v>46295</v>
      </c>
      <c r="W946" t="s">
        <v>212</v>
      </c>
      <c r="Y946">
        <v>6083292979</v>
      </c>
      <c r="AB946" t="s">
        <v>683</v>
      </c>
      <c r="AC946" s="2"/>
      <c r="AE946" s="2"/>
      <c r="AG946" s="34" t="str">
        <f>IFERROR(VLOOKUP(AB946, 할인점점포등록!E:I, 5, 0), AB946)</f>
        <v>베스트팜</v>
      </c>
    </row>
    <row r="947" spans="2:33" x14ac:dyDescent="0.3">
      <c r="B947" t="s">
        <v>152</v>
      </c>
      <c r="C947" t="s">
        <v>1530</v>
      </c>
      <c r="D947">
        <v>2</v>
      </c>
      <c r="E947" t="s">
        <v>1843</v>
      </c>
      <c r="F947" s="20" t="s">
        <v>156</v>
      </c>
      <c r="H947" t="s">
        <v>1531</v>
      </c>
      <c r="I947" s="2">
        <v>0</v>
      </c>
      <c r="J947" s="2">
        <v>93273</v>
      </c>
      <c r="L947">
        <v>0</v>
      </c>
      <c r="M947">
        <v>0</v>
      </c>
      <c r="N947">
        <v>0</v>
      </c>
      <c r="O947" t="s">
        <v>796</v>
      </c>
      <c r="Q947">
        <v>0</v>
      </c>
      <c r="R947">
        <v>0</v>
      </c>
      <c r="S947">
        <v>0</v>
      </c>
      <c r="T947" t="s">
        <v>154</v>
      </c>
      <c r="U947" s="3">
        <v>46295</v>
      </c>
      <c r="V947" s="21">
        <v>46295</v>
      </c>
      <c r="W947" t="s">
        <v>212</v>
      </c>
      <c r="Y947">
        <v>6083292979</v>
      </c>
      <c r="AB947" t="s">
        <v>683</v>
      </c>
      <c r="AC947" s="3">
        <v>932727</v>
      </c>
      <c r="AD947" t="s">
        <v>788</v>
      </c>
      <c r="AE947" s="2"/>
      <c r="AF947">
        <v>0</v>
      </c>
      <c r="AG947" s="34" t="str">
        <f>IFERROR(VLOOKUP(AB947, 할인점점포등록!E:I, 5, 0), AB947)</f>
        <v>베스트팜</v>
      </c>
    </row>
    <row r="948" spans="2:33" x14ac:dyDescent="0.3">
      <c r="B948" t="s">
        <v>152</v>
      </c>
      <c r="C948" t="s">
        <v>1530</v>
      </c>
      <c r="D948">
        <v>3</v>
      </c>
      <c r="E948" t="s">
        <v>1843</v>
      </c>
      <c r="F948" s="20" t="s">
        <v>14</v>
      </c>
      <c r="H948" t="s">
        <v>1531</v>
      </c>
      <c r="I948" s="2">
        <v>1026000</v>
      </c>
      <c r="J948" s="2">
        <v>0</v>
      </c>
      <c r="L948">
        <v>0</v>
      </c>
      <c r="M948">
        <v>0</v>
      </c>
      <c r="N948">
        <v>0</v>
      </c>
      <c r="O948" t="s">
        <v>796</v>
      </c>
      <c r="Q948">
        <v>0</v>
      </c>
      <c r="R948">
        <v>0</v>
      </c>
      <c r="S948">
        <v>0</v>
      </c>
      <c r="T948" t="s">
        <v>154</v>
      </c>
      <c r="U948" s="3">
        <v>46295</v>
      </c>
      <c r="V948" s="21">
        <v>46295</v>
      </c>
      <c r="W948" t="s">
        <v>212</v>
      </c>
      <c r="Y948">
        <v>6083292979</v>
      </c>
      <c r="AB948" t="s">
        <v>683</v>
      </c>
      <c r="AC948" s="3"/>
      <c r="AE948" s="2"/>
      <c r="AG948" s="34" t="str">
        <f>IFERROR(VLOOKUP(AB948, 할인점점포등록!E:I, 5, 0), AB948)</f>
        <v>베스트팜</v>
      </c>
    </row>
    <row r="949" spans="2:33" x14ac:dyDescent="0.3">
      <c r="B949" t="s">
        <v>152</v>
      </c>
      <c r="C949" t="s">
        <v>1532</v>
      </c>
      <c r="D949">
        <v>1</v>
      </c>
      <c r="E949" t="s">
        <v>1844</v>
      </c>
      <c r="F949" s="20" t="s">
        <v>155</v>
      </c>
      <c r="H949" t="s">
        <v>1533</v>
      </c>
      <c r="I949" s="2">
        <v>0</v>
      </c>
      <c r="J949" s="2">
        <v>2061818</v>
      </c>
      <c r="L949">
        <v>0</v>
      </c>
      <c r="M949">
        <v>0</v>
      </c>
      <c r="N949">
        <v>0</v>
      </c>
      <c r="O949" t="s">
        <v>796</v>
      </c>
      <c r="Q949">
        <v>0</v>
      </c>
      <c r="R949">
        <v>0</v>
      </c>
      <c r="S949">
        <v>0</v>
      </c>
      <c r="T949" t="s">
        <v>154</v>
      </c>
      <c r="U949" s="3">
        <v>46295</v>
      </c>
      <c r="V949" s="21">
        <v>46295</v>
      </c>
      <c r="W949" t="s">
        <v>212</v>
      </c>
      <c r="Y949">
        <v>8758603332</v>
      </c>
      <c r="AB949" t="s">
        <v>498</v>
      </c>
      <c r="AC949" s="2"/>
      <c r="AE949" s="2"/>
      <c r="AG949" s="34" t="str">
        <f>IFERROR(VLOOKUP(AB949, 할인점점포등록!E:I, 5, 0), AB949)</f>
        <v>(주)삼송바이오</v>
      </c>
    </row>
    <row r="950" spans="2:33" x14ac:dyDescent="0.3">
      <c r="B950" t="s">
        <v>152</v>
      </c>
      <c r="C950" t="s">
        <v>1532</v>
      </c>
      <c r="D950">
        <v>2</v>
      </c>
      <c r="E950" t="s">
        <v>1844</v>
      </c>
      <c r="F950" s="20" t="s">
        <v>156</v>
      </c>
      <c r="H950" t="s">
        <v>1533</v>
      </c>
      <c r="I950" s="2">
        <v>0</v>
      </c>
      <c r="J950" s="2">
        <v>206182</v>
      </c>
      <c r="L950">
        <v>0</v>
      </c>
      <c r="M950">
        <v>0</v>
      </c>
      <c r="N950">
        <v>0</v>
      </c>
      <c r="O950" t="s">
        <v>796</v>
      </c>
      <c r="Q950">
        <v>0</v>
      </c>
      <c r="R950">
        <v>0</v>
      </c>
      <c r="S950">
        <v>0</v>
      </c>
      <c r="T950" t="s">
        <v>154</v>
      </c>
      <c r="U950" s="3">
        <v>46295</v>
      </c>
      <c r="V950" s="21">
        <v>46295</v>
      </c>
      <c r="W950" t="s">
        <v>212</v>
      </c>
      <c r="Y950">
        <v>8758603332</v>
      </c>
      <c r="AB950" t="s">
        <v>498</v>
      </c>
      <c r="AC950" s="2">
        <v>2061818</v>
      </c>
      <c r="AD950" t="s">
        <v>788</v>
      </c>
      <c r="AF950">
        <v>0</v>
      </c>
      <c r="AG950" s="34" t="str">
        <f>IFERROR(VLOOKUP(AB950, 할인점점포등록!E:I, 5, 0), AB950)</f>
        <v>(주)삼송바이오</v>
      </c>
    </row>
    <row r="951" spans="2:33" x14ac:dyDescent="0.3">
      <c r="B951" t="s">
        <v>152</v>
      </c>
      <c r="C951" t="s">
        <v>1532</v>
      </c>
      <c r="D951">
        <v>3</v>
      </c>
      <c r="E951" t="s">
        <v>1844</v>
      </c>
      <c r="F951" s="20" t="s">
        <v>14</v>
      </c>
      <c r="H951" t="s">
        <v>1533</v>
      </c>
      <c r="I951" s="2">
        <v>2268000</v>
      </c>
      <c r="J951" s="2">
        <v>0</v>
      </c>
      <c r="L951" s="1">
        <v>0</v>
      </c>
      <c r="M951">
        <v>0</v>
      </c>
      <c r="N951" s="1">
        <v>0</v>
      </c>
      <c r="O951" t="s">
        <v>796</v>
      </c>
      <c r="Q951">
        <v>0</v>
      </c>
      <c r="R951">
        <v>0</v>
      </c>
      <c r="S951">
        <v>0</v>
      </c>
      <c r="T951" t="s">
        <v>154</v>
      </c>
      <c r="U951" s="3">
        <v>46295</v>
      </c>
      <c r="V951" s="21">
        <v>46295</v>
      </c>
      <c r="W951" t="s">
        <v>212</v>
      </c>
      <c r="Y951">
        <v>8758603332</v>
      </c>
      <c r="AB951" t="s">
        <v>498</v>
      </c>
      <c r="AC951" s="2"/>
      <c r="AG951" s="34" t="str">
        <f>IFERROR(VLOOKUP(AB951, 할인점점포등록!E:I, 5, 0), AB951)</f>
        <v>(주)삼송바이오</v>
      </c>
    </row>
    <row r="952" spans="2:33" x14ac:dyDescent="0.3">
      <c r="B952" t="s">
        <v>152</v>
      </c>
      <c r="C952" t="s">
        <v>1534</v>
      </c>
      <c r="D952">
        <v>1</v>
      </c>
      <c r="E952" t="s">
        <v>1845</v>
      </c>
      <c r="F952" s="20" t="s">
        <v>153</v>
      </c>
      <c r="H952" t="s">
        <v>938</v>
      </c>
      <c r="I952" s="2">
        <v>0</v>
      </c>
      <c r="J952" s="2">
        <v>1220727</v>
      </c>
      <c r="L952" s="1">
        <v>0</v>
      </c>
      <c r="M952">
        <v>0</v>
      </c>
      <c r="N952">
        <v>0</v>
      </c>
      <c r="O952" t="s">
        <v>796</v>
      </c>
      <c r="Q952">
        <v>0</v>
      </c>
      <c r="R952">
        <v>0</v>
      </c>
      <c r="S952">
        <v>0</v>
      </c>
      <c r="T952" t="s">
        <v>154</v>
      </c>
      <c r="U952" s="3">
        <v>46295</v>
      </c>
      <c r="V952" s="21">
        <v>46295</v>
      </c>
      <c r="W952" t="s">
        <v>212</v>
      </c>
      <c r="Y952">
        <v>5018115780</v>
      </c>
      <c r="AB952" t="s">
        <v>521</v>
      </c>
      <c r="AG952" s="34" t="str">
        <f>IFERROR(VLOOKUP(AB952, 할인점점포등록!E:I, 5, 0), AB952)</f>
        <v>경일약품</v>
      </c>
    </row>
    <row r="953" spans="2:33" x14ac:dyDescent="0.3">
      <c r="B953" t="s">
        <v>152</v>
      </c>
      <c r="C953" t="s">
        <v>1534</v>
      </c>
      <c r="D953">
        <v>2</v>
      </c>
      <c r="E953" t="s">
        <v>1845</v>
      </c>
      <c r="F953" s="20" t="s">
        <v>156</v>
      </c>
      <c r="H953" t="s">
        <v>938</v>
      </c>
      <c r="I953" s="2">
        <v>0</v>
      </c>
      <c r="J953" s="2">
        <v>122073</v>
      </c>
      <c r="L953">
        <v>0</v>
      </c>
      <c r="M953">
        <v>0</v>
      </c>
      <c r="N953">
        <v>0</v>
      </c>
      <c r="O953" t="s">
        <v>796</v>
      </c>
      <c r="Q953">
        <v>0</v>
      </c>
      <c r="R953">
        <v>0</v>
      </c>
      <c r="S953">
        <v>0</v>
      </c>
      <c r="T953" t="s">
        <v>154</v>
      </c>
      <c r="U953" s="3">
        <v>46295</v>
      </c>
      <c r="V953" s="21">
        <v>46295</v>
      </c>
      <c r="W953" t="s">
        <v>212</v>
      </c>
      <c r="Y953">
        <v>5018115780</v>
      </c>
      <c r="AB953" t="s">
        <v>521</v>
      </c>
      <c r="AC953" s="2">
        <v>1220727</v>
      </c>
      <c r="AD953" t="s">
        <v>788</v>
      </c>
      <c r="AE953" s="2"/>
      <c r="AF953">
        <v>0</v>
      </c>
      <c r="AG953" s="34" t="str">
        <f>IFERROR(VLOOKUP(AB953, 할인점점포등록!E:I, 5, 0), AB953)</f>
        <v>경일약품</v>
      </c>
    </row>
    <row r="954" spans="2:33" x14ac:dyDescent="0.3">
      <c r="B954" t="s">
        <v>152</v>
      </c>
      <c r="C954" t="s">
        <v>1534</v>
      </c>
      <c r="D954">
        <v>3</v>
      </c>
      <c r="E954" t="s">
        <v>1845</v>
      </c>
      <c r="F954" s="20" t="s">
        <v>14</v>
      </c>
      <c r="H954" t="s">
        <v>938</v>
      </c>
      <c r="I954" s="2">
        <v>1342800</v>
      </c>
      <c r="J954" s="2">
        <v>0</v>
      </c>
      <c r="L954" s="1">
        <v>0</v>
      </c>
      <c r="M954" s="1">
        <v>0</v>
      </c>
      <c r="N954">
        <v>0</v>
      </c>
      <c r="O954" t="s">
        <v>796</v>
      </c>
      <c r="Q954">
        <v>0</v>
      </c>
      <c r="R954">
        <v>0</v>
      </c>
      <c r="S954">
        <v>0</v>
      </c>
      <c r="T954" t="s">
        <v>154</v>
      </c>
      <c r="U954" s="3">
        <v>46295</v>
      </c>
      <c r="V954" s="21">
        <v>46295</v>
      </c>
      <c r="W954" t="s">
        <v>212</v>
      </c>
      <c r="Y954">
        <v>5018115780</v>
      </c>
      <c r="AB954" t="s">
        <v>521</v>
      </c>
      <c r="AC954" s="3"/>
      <c r="AE954" s="2"/>
      <c r="AG954" s="34" t="str">
        <f>IFERROR(VLOOKUP(AB954, 할인점점포등록!E:I, 5, 0), AB954)</f>
        <v>경일약품</v>
      </c>
    </row>
    <row r="955" spans="2:33" x14ac:dyDescent="0.3">
      <c r="B955" t="s">
        <v>152</v>
      </c>
      <c r="C955" t="s">
        <v>1535</v>
      </c>
      <c r="D955">
        <v>1</v>
      </c>
      <c r="E955" t="s">
        <v>1846</v>
      </c>
      <c r="F955" s="20" t="s">
        <v>155</v>
      </c>
      <c r="H955" t="s">
        <v>941</v>
      </c>
      <c r="I955" s="2">
        <v>0</v>
      </c>
      <c r="J955" s="2">
        <v>1030909</v>
      </c>
      <c r="L955">
        <v>0</v>
      </c>
      <c r="M955">
        <v>0</v>
      </c>
      <c r="N955">
        <v>0</v>
      </c>
      <c r="O955" t="s">
        <v>796</v>
      </c>
      <c r="Q955">
        <v>0</v>
      </c>
      <c r="R955">
        <v>0</v>
      </c>
      <c r="S955">
        <v>0</v>
      </c>
      <c r="T955" t="s">
        <v>154</v>
      </c>
      <c r="U955" s="3">
        <v>46295</v>
      </c>
      <c r="V955" s="21">
        <v>46295</v>
      </c>
      <c r="W955" t="s">
        <v>212</v>
      </c>
      <c r="Y955">
        <v>1118114481</v>
      </c>
      <c r="AB955" t="s">
        <v>538</v>
      </c>
      <c r="AC955" s="2"/>
      <c r="AG955" s="34" t="str">
        <f>IFERROR(VLOOKUP(AB955, 할인점점포등록!E:I, 5, 0), AB955)</f>
        <v>남양약품</v>
      </c>
    </row>
    <row r="956" spans="2:33" x14ac:dyDescent="0.3">
      <c r="B956" t="s">
        <v>152</v>
      </c>
      <c r="C956" t="s">
        <v>1535</v>
      </c>
      <c r="D956">
        <v>2</v>
      </c>
      <c r="E956" t="s">
        <v>1846</v>
      </c>
      <c r="F956" s="20" t="s">
        <v>156</v>
      </c>
      <c r="H956" t="s">
        <v>941</v>
      </c>
      <c r="I956" s="2">
        <v>0</v>
      </c>
      <c r="J956" s="2">
        <v>103091</v>
      </c>
      <c r="L956">
        <v>0</v>
      </c>
      <c r="M956">
        <v>0</v>
      </c>
      <c r="N956">
        <v>0</v>
      </c>
      <c r="O956" t="s">
        <v>796</v>
      </c>
      <c r="Q956">
        <v>0</v>
      </c>
      <c r="R956">
        <v>0</v>
      </c>
      <c r="S956">
        <v>0</v>
      </c>
      <c r="T956" t="s">
        <v>154</v>
      </c>
      <c r="U956" s="3">
        <v>46295</v>
      </c>
      <c r="V956" s="21">
        <v>46295</v>
      </c>
      <c r="W956" t="s">
        <v>212</v>
      </c>
      <c r="Y956">
        <v>1118114481</v>
      </c>
      <c r="AB956" t="s">
        <v>538</v>
      </c>
      <c r="AC956" s="2">
        <v>1030909</v>
      </c>
      <c r="AD956" t="s">
        <v>788</v>
      </c>
      <c r="AE956" s="2"/>
      <c r="AF956">
        <v>0</v>
      </c>
      <c r="AG956" s="34" t="str">
        <f>IFERROR(VLOOKUP(AB956, 할인점점포등록!E:I, 5, 0), AB956)</f>
        <v>남양약품</v>
      </c>
    </row>
    <row r="957" spans="2:33" x14ac:dyDescent="0.3">
      <c r="B957" t="s">
        <v>152</v>
      </c>
      <c r="C957" t="s">
        <v>1535</v>
      </c>
      <c r="D957">
        <v>3</v>
      </c>
      <c r="E957" t="s">
        <v>1846</v>
      </c>
      <c r="F957" s="20" t="s">
        <v>14</v>
      </c>
      <c r="H957" t="s">
        <v>941</v>
      </c>
      <c r="I957" s="2">
        <v>1134000</v>
      </c>
      <c r="J957" s="2">
        <v>0</v>
      </c>
      <c r="L957">
        <v>0</v>
      </c>
      <c r="M957">
        <v>0</v>
      </c>
      <c r="N957">
        <v>0</v>
      </c>
      <c r="O957" t="s">
        <v>796</v>
      </c>
      <c r="Q957">
        <v>0</v>
      </c>
      <c r="R957">
        <v>0</v>
      </c>
      <c r="S957">
        <v>0</v>
      </c>
      <c r="T957" t="s">
        <v>154</v>
      </c>
      <c r="U957" s="3">
        <v>46295</v>
      </c>
      <c r="V957" s="21">
        <v>46295</v>
      </c>
      <c r="W957" t="s">
        <v>212</v>
      </c>
      <c r="Y957">
        <v>1118114481</v>
      </c>
      <c r="AB957" t="s">
        <v>538</v>
      </c>
      <c r="AC957" s="3"/>
      <c r="AE957" s="2"/>
      <c r="AG957" s="34" t="str">
        <f>IFERROR(VLOOKUP(AB957, 할인점점포등록!E:I, 5, 0), AB957)</f>
        <v>남양약품</v>
      </c>
    </row>
    <row r="958" spans="2:33" x14ac:dyDescent="0.3">
      <c r="B958" t="s">
        <v>152</v>
      </c>
      <c r="C958" t="s">
        <v>1536</v>
      </c>
      <c r="D958">
        <v>1</v>
      </c>
      <c r="E958" t="s">
        <v>1847</v>
      </c>
      <c r="F958" s="20" t="s">
        <v>155</v>
      </c>
      <c r="H958" t="s">
        <v>942</v>
      </c>
      <c r="I958" s="2">
        <v>0</v>
      </c>
      <c r="J958" s="2">
        <v>915354</v>
      </c>
      <c r="L958">
        <v>0</v>
      </c>
      <c r="M958">
        <v>0</v>
      </c>
      <c r="N958">
        <v>0</v>
      </c>
      <c r="O958" t="s">
        <v>796</v>
      </c>
      <c r="Q958">
        <v>0</v>
      </c>
      <c r="R958">
        <v>0</v>
      </c>
      <c r="S958">
        <v>0</v>
      </c>
      <c r="T958" t="s">
        <v>154</v>
      </c>
      <c r="U958" s="3">
        <v>46295</v>
      </c>
      <c r="V958" s="21">
        <v>46295</v>
      </c>
      <c r="W958" t="s">
        <v>212</v>
      </c>
      <c r="Y958">
        <v>3928800023</v>
      </c>
      <c r="AB958" t="s">
        <v>700</v>
      </c>
      <c r="AC958" s="2"/>
      <c r="AG958" s="34" t="str">
        <f>IFERROR(VLOOKUP(AB958, 할인점점포등록!E:I, 5, 0), AB958)</f>
        <v>무지개약품</v>
      </c>
    </row>
    <row r="959" spans="2:33" x14ac:dyDescent="0.3">
      <c r="B959" t="s">
        <v>152</v>
      </c>
      <c r="C959" t="s">
        <v>1536</v>
      </c>
      <c r="D959">
        <v>2</v>
      </c>
      <c r="E959" t="s">
        <v>1847</v>
      </c>
      <c r="F959" s="20" t="s">
        <v>156</v>
      </c>
      <c r="H959" t="s">
        <v>942</v>
      </c>
      <c r="I959" s="2">
        <v>0</v>
      </c>
      <c r="J959" s="2">
        <v>91536</v>
      </c>
      <c r="L959" s="1">
        <v>0</v>
      </c>
      <c r="M959" s="1">
        <v>0</v>
      </c>
      <c r="N959">
        <v>0</v>
      </c>
      <c r="O959" t="s">
        <v>796</v>
      </c>
      <c r="Q959">
        <v>0</v>
      </c>
      <c r="R959">
        <v>0</v>
      </c>
      <c r="S959">
        <v>0</v>
      </c>
      <c r="T959" t="s">
        <v>154</v>
      </c>
      <c r="U959" s="3">
        <v>46295</v>
      </c>
      <c r="V959" s="21">
        <v>46295</v>
      </c>
      <c r="W959" t="s">
        <v>212</v>
      </c>
      <c r="Y959">
        <v>3928800023</v>
      </c>
      <c r="AB959" t="s">
        <v>700</v>
      </c>
      <c r="AC959" s="3">
        <v>915354</v>
      </c>
      <c r="AD959" t="s">
        <v>788</v>
      </c>
      <c r="AE959" s="2"/>
      <c r="AF959">
        <v>0</v>
      </c>
      <c r="AG959" s="34" t="str">
        <f>IFERROR(VLOOKUP(AB959, 할인점점포등록!E:I, 5, 0), AB959)</f>
        <v>무지개약품</v>
      </c>
    </row>
    <row r="960" spans="2:33" x14ac:dyDescent="0.3">
      <c r="B960" t="s">
        <v>152</v>
      </c>
      <c r="C960" t="s">
        <v>1536</v>
      </c>
      <c r="D960">
        <v>3</v>
      </c>
      <c r="E960" t="s">
        <v>1847</v>
      </c>
      <c r="F960" s="20" t="s">
        <v>14</v>
      </c>
      <c r="H960" t="s">
        <v>942</v>
      </c>
      <c r="I960" s="2">
        <v>1006890</v>
      </c>
      <c r="J960" s="2">
        <v>0</v>
      </c>
      <c r="L960">
        <v>0</v>
      </c>
      <c r="M960">
        <v>0</v>
      </c>
      <c r="N960">
        <v>0</v>
      </c>
      <c r="O960" t="s">
        <v>796</v>
      </c>
      <c r="Q960">
        <v>0</v>
      </c>
      <c r="R960">
        <v>0</v>
      </c>
      <c r="S960">
        <v>0</v>
      </c>
      <c r="T960" t="s">
        <v>154</v>
      </c>
      <c r="U960" s="3">
        <v>46295</v>
      </c>
      <c r="V960" s="21">
        <v>46295</v>
      </c>
      <c r="W960" t="s">
        <v>212</v>
      </c>
      <c r="Y960">
        <v>3928800023</v>
      </c>
      <c r="AB960" t="s">
        <v>700</v>
      </c>
      <c r="AC960" s="3"/>
      <c r="AE960" s="2"/>
      <c r="AG960" s="34" t="str">
        <f>IFERROR(VLOOKUP(AB960, 할인점점포등록!E:I, 5, 0), AB960)</f>
        <v>무지개약품</v>
      </c>
    </row>
    <row r="961" spans="2:33" x14ac:dyDescent="0.3">
      <c r="B961" t="s">
        <v>152</v>
      </c>
      <c r="C961" t="s">
        <v>1537</v>
      </c>
      <c r="D961">
        <v>1</v>
      </c>
      <c r="E961" t="s">
        <v>1848</v>
      </c>
      <c r="F961" s="20" t="s">
        <v>155</v>
      </c>
      <c r="H961" t="s">
        <v>1538</v>
      </c>
      <c r="I961" s="2">
        <v>0</v>
      </c>
      <c r="J961" s="2">
        <v>1400000</v>
      </c>
      <c r="L961">
        <v>0</v>
      </c>
      <c r="M961">
        <v>0</v>
      </c>
      <c r="N961">
        <v>0</v>
      </c>
      <c r="O961" t="s">
        <v>796</v>
      </c>
      <c r="Q961">
        <v>0</v>
      </c>
      <c r="R961">
        <v>0</v>
      </c>
      <c r="S961">
        <v>0</v>
      </c>
      <c r="T961" t="s">
        <v>154</v>
      </c>
      <c r="U961" s="3">
        <v>46295</v>
      </c>
      <c r="V961" s="21">
        <v>46295</v>
      </c>
      <c r="W961" t="s">
        <v>350</v>
      </c>
      <c r="Y961">
        <v>4991801859</v>
      </c>
      <c r="AB961" t="s">
        <v>561</v>
      </c>
      <c r="AC961" s="3"/>
      <c r="AE961" s="2"/>
      <c r="AG961" s="34" t="str">
        <f>IFERROR(VLOOKUP(AB961, 할인점점포등록!E:I, 5, 0), AB961)</f>
        <v>리본</v>
      </c>
    </row>
    <row r="962" spans="2:33" x14ac:dyDescent="0.3">
      <c r="B962" t="s">
        <v>152</v>
      </c>
      <c r="C962" t="s">
        <v>1537</v>
      </c>
      <c r="D962">
        <v>2</v>
      </c>
      <c r="E962" t="s">
        <v>1848</v>
      </c>
      <c r="F962" s="20" t="s">
        <v>156</v>
      </c>
      <c r="H962" t="s">
        <v>1538</v>
      </c>
      <c r="I962" s="2">
        <v>0</v>
      </c>
      <c r="J962" s="2">
        <v>140000</v>
      </c>
      <c r="L962">
        <v>0</v>
      </c>
      <c r="M962">
        <v>0</v>
      </c>
      <c r="N962">
        <v>0</v>
      </c>
      <c r="O962" t="s">
        <v>796</v>
      </c>
      <c r="Q962">
        <v>0</v>
      </c>
      <c r="R962">
        <v>0</v>
      </c>
      <c r="S962">
        <v>0</v>
      </c>
      <c r="T962" t="s">
        <v>154</v>
      </c>
      <c r="U962" s="3">
        <v>46295</v>
      </c>
      <c r="V962" s="21">
        <v>46295</v>
      </c>
      <c r="W962" t="s">
        <v>350</v>
      </c>
      <c r="Y962">
        <v>4991801859</v>
      </c>
      <c r="AB962" t="s">
        <v>561</v>
      </c>
      <c r="AC962" s="2">
        <v>1400000</v>
      </c>
      <c r="AD962" t="s">
        <v>788</v>
      </c>
      <c r="AE962" s="2"/>
      <c r="AF962">
        <v>0</v>
      </c>
      <c r="AG962" s="34" t="str">
        <f>IFERROR(VLOOKUP(AB962, 할인점점포등록!E:I, 5, 0), AB962)</f>
        <v>리본</v>
      </c>
    </row>
    <row r="963" spans="2:33" x14ac:dyDescent="0.3">
      <c r="B963" t="s">
        <v>152</v>
      </c>
      <c r="C963" t="s">
        <v>1537</v>
      </c>
      <c r="D963">
        <v>3</v>
      </c>
      <c r="E963" t="s">
        <v>1848</v>
      </c>
      <c r="F963" s="20" t="s">
        <v>14</v>
      </c>
      <c r="H963" t="s">
        <v>1538</v>
      </c>
      <c r="I963" s="2">
        <v>1540000</v>
      </c>
      <c r="J963" s="2">
        <v>0</v>
      </c>
      <c r="L963" s="1">
        <v>0</v>
      </c>
      <c r="M963" s="1">
        <v>0</v>
      </c>
      <c r="N963">
        <v>0</v>
      </c>
      <c r="O963" t="s">
        <v>796</v>
      </c>
      <c r="Q963">
        <v>0</v>
      </c>
      <c r="R963">
        <v>0</v>
      </c>
      <c r="S963">
        <v>0</v>
      </c>
      <c r="T963" t="s">
        <v>154</v>
      </c>
      <c r="U963" s="3">
        <v>46295</v>
      </c>
      <c r="V963" s="21">
        <v>46295</v>
      </c>
      <c r="W963" t="s">
        <v>350</v>
      </c>
      <c r="Y963">
        <v>4991801859</v>
      </c>
      <c r="AB963" t="s">
        <v>561</v>
      </c>
      <c r="AC963" s="1"/>
      <c r="AE963" s="2"/>
      <c r="AG963" s="34" t="str">
        <f>IFERROR(VLOOKUP(AB963, 할인점점포등록!E:I, 5, 0), AB963)</f>
        <v>리본</v>
      </c>
    </row>
    <row r="964" spans="2:33" x14ac:dyDescent="0.3">
      <c r="B964" t="s">
        <v>152</v>
      </c>
      <c r="C964" t="s">
        <v>1539</v>
      </c>
      <c r="D964">
        <v>1</v>
      </c>
      <c r="E964" t="s">
        <v>1849</v>
      </c>
      <c r="F964" s="20" t="s">
        <v>155</v>
      </c>
      <c r="H964" t="s">
        <v>1540</v>
      </c>
      <c r="I964" s="2">
        <v>0</v>
      </c>
      <c r="J964" s="2">
        <v>1800000</v>
      </c>
      <c r="L964">
        <v>0</v>
      </c>
      <c r="M964">
        <v>0</v>
      </c>
      <c r="N964">
        <v>0</v>
      </c>
      <c r="O964" t="s">
        <v>796</v>
      </c>
      <c r="Q964">
        <v>0</v>
      </c>
      <c r="R964">
        <v>0</v>
      </c>
      <c r="S964">
        <v>0</v>
      </c>
      <c r="T964" t="s">
        <v>154</v>
      </c>
      <c r="U964" s="3">
        <v>46295</v>
      </c>
      <c r="V964" s="21">
        <v>46295</v>
      </c>
      <c r="W964" t="s">
        <v>350</v>
      </c>
      <c r="Y964">
        <v>3998703290</v>
      </c>
      <c r="AB964" t="s">
        <v>352</v>
      </c>
      <c r="AC964" s="3"/>
      <c r="AE964" s="2"/>
      <c r="AG964" s="34" t="str">
        <f>IFERROR(VLOOKUP(AB964, 할인점점포등록!E:I, 5, 0), AB964)</f>
        <v>더포메디컬(의료기기)</v>
      </c>
    </row>
    <row r="965" spans="2:33" x14ac:dyDescent="0.3">
      <c r="B965" t="s">
        <v>152</v>
      </c>
      <c r="C965" t="s">
        <v>1539</v>
      </c>
      <c r="D965">
        <v>2</v>
      </c>
      <c r="E965" t="s">
        <v>1849</v>
      </c>
      <c r="F965" s="20" t="s">
        <v>156</v>
      </c>
      <c r="H965" t="s">
        <v>1540</v>
      </c>
      <c r="I965" s="2">
        <v>0</v>
      </c>
      <c r="J965" s="2">
        <v>180000</v>
      </c>
      <c r="L965">
        <v>0</v>
      </c>
      <c r="M965">
        <v>0</v>
      </c>
      <c r="N965">
        <v>0</v>
      </c>
      <c r="O965" t="s">
        <v>796</v>
      </c>
      <c r="Q965">
        <v>0</v>
      </c>
      <c r="R965">
        <v>0</v>
      </c>
      <c r="S965">
        <v>0</v>
      </c>
      <c r="T965" t="s">
        <v>154</v>
      </c>
      <c r="U965" s="3">
        <v>46295</v>
      </c>
      <c r="V965" s="21">
        <v>46295</v>
      </c>
      <c r="W965" t="s">
        <v>350</v>
      </c>
      <c r="Y965">
        <v>3998703290</v>
      </c>
      <c r="AB965" t="s">
        <v>352</v>
      </c>
      <c r="AC965" s="2">
        <v>1800000</v>
      </c>
      <c r="AD965" t="s">
        <v>788</v>
      </c>
      <c r="AE965" s="2"/>
      <c r="AF965">
        <v>0</v>
      </c>
      <c r="AG965" s="34" t="str">
        <f>IFERROR(VLOOKUP(AB965, 할인점점포등록!E:I, 5, 0), AB965)</f>
        <v>더포메디컬(의료기기)</v>
      </c>
    </row>
    <row r="966" spans="2:33" x14ac:dyDescent="0.3">
      <c r="B966" t="s">
        <v>152</v>
      </c>
      <c r="C966" t="s">
        <v>1539</v>
      </c>
      <c r="D966">
        <v>3</v>
      </c>
      <c r="E966" t="s">
        <v>1849</v>
      </c>
      <c r="F966" s="20" t="s">
        <v>14</v>
      </c>
      <c r="H966" t="s">
        <v>1540</v>
      </c>
      <c r="I966" s="2">
        <v>1980000</v>
      </c>
      <c r="J966" s="2">
        <v>0</v>
      </c>
      <c r="L966">
        <v>0</v>
      </c>
      <c r="M966">
        <v>0</v>
      </c>
      <c r="N966">
        <v>0</v>
      </c>
      <c r="O966" t="s">
        <v>796</v>
      </c>
      <c r="Q966">
        <v>0</v>
      </c>
      <c r="R966">
        <v>0</v>
      </c>
      <c r="S966">
        <v>0</v>
      </c>
      <c r="T966" t="s">
        <v>154</v>
      </c>
      <c r="U966" s="3">
        <v>46295</v>
      </c>
      <c r="V966" s="21">
        <v>46295</v>
      </c>
      <c r="W966" t="s">
        <v>350</v>
      </c>
      <c r="Y966">
        <v>3998703290</v>
      </c>
      <c r="AB966" t="s">
        <v>352</v>
      </c>
      <c r="AC966" s="2"/>
      <c r="AG966" s="34" t="str">
        <f>IFERROR(VLOOKUP(AB966, 할인점점포등록!E:I, 5, 0), AB966)</f>
        <v>더포메디컬(의료기기)</v>
      </c>
    </row>
    <row r="967" spans="2:33" x14ac:dyDescent="0.3">
      <c r="B967" t="s">
        <v>152</v>
      </c>
      <c r="C967" t="s">
        <v>1541</v>
      </c>
      <c r="D967">
        <v>1</v>
      </c>
      <c r="E967" t="s">
        <v>1850</v>
      </c>
      <c r="F967" s="20" t="s">
        <v>155</v>
      </c>
      <c r="H967" t="s">
        <v>944</v>
      </c>
      <c r="I967" s="2">
        <v>0</v>
      </c>
      <c r="J967" s="2">
        <v>6286909</v>
      </c>
      <c r="L967">
        <v>0</v>
      </c>
      <c r="M967">
        <v>0</v>
      </c>
      <c r="N967">
        <v>0</v>
      </c>
      <c r="O967" t="s">
        <v>796</v>
      </c>
      <c r="Q967">
        <v>0</v>
      </c>
      <c r="R967">
        <v>0</v>
      </c>
      <c r="S967">
        <v>0</v>
      </c>
      <c r="T967" t="s">
        <v>154</v>
      </c>
      <c r="U967" s="3">
        <v>46295</v>
      </c>
      <c r="V967" s="21">
        <v>46295</v>
      </c>
      <c r="W967" t="s">
        <v>212</v>
      </c>
      <c r="Y967">
        <v>3058604512</v>
      </c>
      <c r="AB967" t="s">
        <v>756</v>
      </c>
      <c r="AG967" s="34" t="str">
        <f>IFERROR(VLOOKUP(AB967, 할인점점포등록!E:I, 5, 0), AB967)</f>
        <v>넥스팜</v>
      </c>
    </row>
    <row r="968" spans="2:33" x14ac:dyDescent="0.3">
      <c r="B968" t="s">
        <v>152</v>
      </c>
      <c r="C968" t="s">
        <v>1541</v>
      </c>
      <c r="D968">
        <v>2</v>
      </c>
      <c r="E968" t="s">
        <v>1850</v>
      </c>
      <c r="F968" s="20" t="s">
        <v>156</v>
      </c>
      <c r="H968" t="s">
        <v>944</v>
      </c>
      <c r="I968" s="2">
        <v>0</v>
      </c>
      <c r="J968" s="2">
        <v>628691</v>
      </c>
      <c r="L968">
        <v>0</v>
      </c>
      <c r="M968">
        <v>0</v>
      </c>
      <c r="N968">
        <v>0</v>
      </c>
      <c r="O968" t="s">
        <v>796</v>
      </c>
      <c r="Q968">
        <v>0</v>
      </c>
      <c r="R968">
        <v>0</v>
      </c>
      <c r="S968">
        <v>0</v>
      </c>
      <c r="T968" t="s">
        <v>154</v>
      </c>
      <c r="U968" s="3">
        <v>46295</v>
      </c>
      <c r="V968" s="21">
        <v>46295</v>
      </c>
      <c r="W968" t="s">
        <v>212</v>
      </c>
      <c r="Y968">
        <v>3058604512</v>
      </c>
      <c r="AB968" t="s">
        <v>756</v>
      </c>
      <c r="AC968" s="2">
        <v>6286909</v>
      </c>
      <c r="AD968" t="s">
        <v>788</v>
      </c>
      <c r="AF968">
        <v>0</v>
      </c>
      <c r="AG968" s="34" t="str">
        <f>IFERROR(VLOOKUP(AB968, 할인점점포등록!E:I, 5, 0), AB968)</f>
        <v>넥스팜</v>
      </c>
    </row>
    <row r="969" spans="2:33" x14ac:dyDescent="0.3">
      <c r="B969" t="s">
        <v>152</v>
      </c>
      <c r="C969" t="s">
        <v>1541</v>
      </c>
      <c r="D969">
        <v>3</v>
      </c>
      <c r="E969" t="s">
        <v>1850</v>
      </c>
      <c r="F969" s="20" t="s">
        <v>14</v>
      </c>
      <c r="H969" t="s">
        <v>944</v>
      </c>
      <c r="I969" s="2">
        <v>6915600</v>
      </c>
      <c r="J969" s="2">
        <v>0</v>
      </c>
      <c r="L969">
        <v>0</v>
      </c>
      <c r="M969">
        <v>0</v>
      </c>
      <c r="N969">
        <v>0</v>
      </c>
      <c r="O969" t="s">
        <v>796</v>
      </c>
      <c r="Q969">
        <v>0</v>
      </c>
      <c r="R969">
        <v>0</v>
      </c>
      <c r="S969">
        <v>0</v>
      </c>
      <c r="T969" t="s">
        <v>154</v>
      </c>
      <c r="U969" s="3">
        <v>46295</v>
      </c>
      <c r="V969" s="21">
        <v>46295</v>
      </c>
      <c r="W969" t="s">
        <v>212</v>
      </c>
      <c r="Y969">
        <v>3058604512</v>
      </c>
      <c r="AB969" t="s">
        <v>756</v>
      </c>
      <c r="AC969" s="2"/>
      <c r="AG969" s="34" t="str">
        <f>IFERROR(VLOOKUP(AB969, 할인점점포등록!E:I, 5, 0), AB969)</f>
        <v>넥스팜</v>
      </c>
    </row>
    <row r="970" spans="2:33" x14ac:dyDescent="0.3">
      <c r="B970" t="s">
        <v>152</v>
      </c>
      <c r="C970" t="s">
        <v>1542</v>
      </c>
      <c r="D970">
        <v>1</v>
      </c>
      <c r="E970" t="s">
        <v>1851</v>
      </c>
      <c r="F970" s="20" t="s">
        <v>155</v>
      </c>
      <c r="H970" t="s">
        <v>1543</v>
      </c>
      <c r="I970" s="2">
        <v>0</v>
      </c>
      <c r="J970" s="2">
        <v>2142000</v>
      </c>
      <c r="L970">
        <v>0</v>
      </c>
      <c r="M970">
        <v>0</v>
      </c>
      <c r="N970">
        <v>0</v>
      </c>
      <c r="O970" t="s">
        <v>796</v>
      </c>
      <c r="Q970">
        <v>0</v>
      </c>
      <c r="R970">
        <v>0</v>
      </c>
      <c r="S970">
        <v>0</v>
      </c>
      <c r="T970" t="s">
        <v>154</v>
      </c>
      <c r="U970" s="3">
        <v>46295</v>
      </c>
      <c r="V970" s="21">
        <v>46295</v>
      </c>
      <c r="W970" t="s">
        <v>212</v>
      </c>
      <c r="Y970">
        <v>2058126787</v>
      </c>
      <c r="AB970" t="s">
        <v>495</v>
      </c>
      <c r="AC970" s="2"/>
      <c r="AE970" s="2"/>
      <c r="AG970" s="34" t="str">
        <f>IFERROR(VLOOKUP(AB970, 할인점점포등록!E:I, 5, 0), AB970)</f>
        <v>광림약품</v>
      </c>
    </row>
    <row r="971" spans="2:33" x14ac:dyDescent="0.3">
      <c r="B971" t="s">
        <v>152</v>
      </c>
      <c r="C971" t="s">
        <v>1542</v>
      </c>
      <c r="D971">
        <v>2</v>
      </c>
      <c r="E971" t="s">
        <v>1851</v>
      </c>
      <c r="F971" s="20" t="s">
        <v>156</v>
      </c>
      <c r="H971" t="s">
        <v>1543</v>
      </c>
      <c r="I971" s="2">
        <v>0</v>
      </c>
      <c r="J971" s="2">
        <v>214200</v>
      </c>
      <c r="L971">
        <v>0</v>
      </c>
      <c r="M971">
        <v>0</v>
      </c>
      <c r="N971">
        <v>0</v>
      </c>
      <c r="O971" t="s">
        <v>796</v>
      </c>
      <c r="Q971">
        <v>0</v>
      </c>
      <c r="R971">
        <v>0</v>
      </c>
      <c r="S971">
        <v>0</v>
      </c>
      <c r="T971" t="s">
        <v>154</v>
      </c>
      <c r="U971" s="3">
        <v>46295</v>
      </c>
      <c r="V971" s="21">
        <v>46295</v>
      </c>
      <c r="W971" t="s">
        <v>212</v>
      </c>
      <c r="Y971">
        <v>2058126787</v>
      </c>
      <c r="AB971" t="s">
        <v>495</v>
      </c>
      <c r="AC971" s="3">
        <v>2142000</v>
      </c>
      <c r="AD971" t="s">
        <v>788</v>
      </c>
      <c r="AE971" s="2"/>
      <c r="AF971">
        <v>0</v>
      </c>
      <c r="AG971" s="34" t="str">
        <f>IFERROR(VLOOKUP(AB971, 할인점점포등록!E:I, 5, 0), AB971)</f>
        <v>광림약품</v>
      </c>
    </row>
    <row r="972" spans="2:33" x14ac:dyDescent="0.3">
      <c r="B972" t="s">
        <v>152</v>
      </c>
      <c r="C972" t="s">
        <v>1542</v>
      </c>
      <c r="D972">
        <v>3</v>
      </c>
      <c r="E972" t="s">
        <v>1851</v>
      </c>
      <c r="F972" s="20" t="s">
        <v>14</v>
      </c>
      <c r="H972" t="s">
        <v>1543</v>
      </c>
      <c r="I972" s="2">
        <v>2356200</v>
      </c>
      <c r="J972" s="2">
        <v>0</v>
      </c>
      <c r="L972">
        <v>0</v>
      </c>
      <c r="M972">
        <v>0</v>
      </c>
      <c r="N972">
        <v>0</v>
      </c>
      <c r="O972" t="s">
        <v>796</v>
      </c>
      <c r="Q972">
        <v>0</v>
      </c>
      <c r="R972">
        <v>0</v>
      </c>
      <c r="S972">
        <v>0</v>
      </c>
      <c r="T972" t="s">
        <v>154</v>
      </c>
      <c r="U972" s="3">
        <v>46295</v>
      </c>
      <c r="V972" s="21">
        <v>46295</v>
      </c>
      <c r="W972" t="s">
        <v>212</v>
      </c>
      <c r="Y972">
        <v>2058126787</v>
      </c>
      <c r="AB972" t="s">
        <v>495</v>
      </c>
      <c r="AC972" s="3"/>
      <c r="AE972" s="2"/>
      <c r="AG972" s="34" t="str">
        <f>IFERROR(VLOOKUP(AB972, 할인점점포등록!E:I, 5, 0), AB972)</f>
        <v>광림약품</v>
      </c>
    </row>
    <row r="973" spans="2:33" x14ac:dyDescent="0.3">
      <c r="B973" t="s">
        <v>152</v>
      </c>
      <c r="C973" t="s">
        <v>1544</v>
      </c>
      <c r="D973">
        <v>1</v>
      </c>
      <c r="E973" t="s">
        <v>1852</v>
      </c>
      <c r="F973" s="20" t="s">
        <v>153</v>
      </c>
      <c r="H973" t="s">
        <v>1545</v>
      </c>
      <c r="I973" s="2">
        <v>0</v>
      </c>
      <c r="J973" s="2">
        <v>1007101</v>
      </c>
      <c r="L973">
        <v>0</v>
      </c>
      <c r="M973">
        <v>0</v>
      </c>
      <c r="N973">
        <v>0</v>
      </c>
      <c r="O973" t="s">
        <v>796</v>
      </c>
      <c r="Q973">
        <v>0</v>
      </c>
      <c r="R973">
        <v>0</v>
      </c>
      <c r="S973">
        <v>0</v>
      </c>
      <c r="T973" t="s">
        <v>154</v>
      </c>
      <c r="U973" s="3">
        <v>46295</v>
      </c>
      <c r="V973" s="21">
        <v>46295</v>
      </c>
      <c r="W973" t="s">
        <v>212</v>
      </c>
      <c r="Y973">
        <v>3148101566</v>
      </c>
      <c r="AB973" t="s">
        <v>501</v>
      </c>
      <c r="AC973" s="2"/>
      <c r="AE973" s="2"/>
      <c r="AG973" s="34" t="str">
        <f>IFERROR(VLOOKUP(AB973, 할인점점포등록!E:I, 5, 0), AB973)</f>
        <v>광주태전</v>
      </c>
    </row>
    <row r="974" spans="2:33" x14ac:dyDescent="0.3">
      <c r="B974" t="s">
        <v>152</v>
      </c>
      <c r="C974" t="s">
        <v>1544</v>
      </c>
      <c r="D974">
        <v>2</v>
      </c>
      <c r="E974" t="s">
        <v>1852</v>
      </c>
      <c r="F974" s="20" t="s">
        <v>155</v>
      </c>
      <c r="H974" t="s">
        <v>1545</v>
      </c>
      <c r="I974" s="2">
        <v>0</v>
      </c>
      <c r="J974" s="2">
        <v>6429518</v>
      </c>
      <c r="L974">
        <v>0</v>
      </c>
      <c r="M974">
        <v>0</v>
      </c>
      <c r="N974">
        <v>0</v>
      </c>
      <c r="O974" t="s">
        <v>796</v>
      </c>
      <c r="Q974">
        <v>0</v>
      </c>
      <c r="R974">
        <v>0</v>
      </c>
      <c r="S974">
        <v>0</v>
      </c>
      <c r="T974" t="s">
        <v>154</v>
      </c>
      <c r="U974" s="3">
        <v>46295</v>
      </c>
      <c r="V974" s="21">
        <v>46295</v>
      </c>
      <c r="W974" t="s">
        <v>212</v>
      </c>
      <c r="Y974">
        <v>3148101566</v>
      </c>
      <c r="AB974" t="s">
        <v>501</v>
      </c>
      <c r="AG974" s="34" t="str">
        <f>IFERROR(VLOOKUP(AB974, 할인점점포등록!E:I, 5, 0), AB974)</f>
        <v>광주태전</v>
      </c>
    </row>
    <row r="975" spans="2:33" x14ac:dyDescent="0.3">
      <c r="B975" t="s">
        <v>152</v>
      </c>
      <c r="C975" t="s">
        <v>1544</v>
      </c>
      <c r="D975">
        <v>3</v>
      </c>
      <c r="E975" t="s">
        <v>1852</v>
      </c>
      <c r="F975" s="20" t="s">
        <v>156</v>
      </c>
      <c r="H975" t="s">
        <v>1545</v>
      </c>
      <c r="I975" s="2">
        <v>0</v>
      </c>
      <c r="J975" s="2">
        <v>743661</v>
      </c>
      <c r="L975">
        <v>0</v>
      </c>
      <c r="M975">
        <v>0</v>
      </c>
      <c r="N975">
        <v>0</v>
      </c>
      <c r="O975" t="s">
        <v>796</v>
      </c>
      <c r="Q975">
        <v>0</v>
      </c>
      <c r="R975">
        <v>0</v>
      </c>
      <c r="S975">
        <v>0</v>
      </c>
      <c r="T975" t="s">
        <v>154</v>
      </c>
      <c r="U975" s="3">
        <v>46295</v>
      </c>
      <c r="V975" s="21">
        <v>46295</v>
      </c>
      <c r="W975" t="s">
        <v>212</v>
      </c>
      <c r="Y975">
        <v>3148101566</v>
      </c>
      <c r="AB975" t="s">
        <v>501</v>
      </c>
      <c r="AC975" s="2">
        <v>7436619</v>
      </c>
      <c r="AD975" t="s">
        <v>788</v>
      </c>
      <c r="AF975">
        <v>0</v>
      </c>
      <c r="AG975" s="34" t="str">
        <f>IFERROR(VLOOKUP(AB975, 할인점점포등록!E:I, 5, 0), AB975)</f>
        <v>광주태전</v>
      </c>
    </row>
    <row r="976" spans="2:33" x14ac:dyDescent="0.3">
      <c r="B976" t="s">
        <v>152</v>
      </c>
      <c r="C976" t="s">
        <v>1544</v>
      </c>
      <c r="D976">
        <v>4</v>
      </c>
      <c r="E976" t="s">
        <v>1852</v>
      </c>
      <c r="F976" s="20" t="s">
        <v>14</v>
      </c>
      <c r="H976" t="s">
        <v>1545</v>
      </c>
      <c r="I976" s="2">
        <v>8180280</v>
      </c>
      <c r="J976" s="2">
        <v>0</v>
      </c>
      <c r="L976">
        <v>0</v>
      </c>
      <c r="M976">
        <v>0</v>
      </c>
      <c r="N976">
        <v>0</v>
      </c>
      <c r="O976" t="s">
        <v>796</v>
      </c>
      <c r="Q976">
        <v>0</v>
      </c>
      <c r="R976">
        <v>0</v>
      </c>
      <c r="S976">
        <v>0</v>
      </c>
      <c r="T976" t="s">
        <v>154</v>
      </c>
      <c r="U976" s="3">
        <v>46295</v>
      </c>
      <c r="V976" s="21">
        <v>46295</v>
      </c>
      <c r="W976" t="s">
        <v>212</v>
      </c>
      <c r="Y976">
        <v>3148101566</v>
      </c>
      <c r="AB976" t="s">
        <v>501</v>
      </c>
      <c r="AC976" s="2"/>
      <c r="AG976" s="34" t="str">
        <f>IFERROR(VLOOKUP(AB976, 할인점점포등록!E:I, 5, 0), AB976)</f>
        <v>광주태전</v>
      </c>
    </row>
    <row r="977" spans="2:33" x14ac:dyDescent="0.3">
      <c r="B977" t="s">
        <v>152</v>
      </c>
      <c r="C977" t="s">
        <v>1546</v>
      </c>
      <c r="D977">
        <v>1</v>
      </c>
      <c r="E977" t="s">
        <v>1853</v>
      </c>
      <c r="F977" s="20" t="s">
        <v>155</v>
      </c>
      <c r="H977" t="s">
        <v>1547</v>
      </c>
      <c r="I977" s="2">
        <v>0</v>
      </c>
      <c r="J977" s="2">
        <v>4787125</v>
      </c>
      <c r="L977">
        <v>0</v>
      </c>
      <c r="M977">
        <v>0</v>
      </c>
      <c r="N977">
        <v>0</v>
      </c>
      <c r="O977" t="s">
        <v>796</v>
      </c>
      <c r="Q977">
        <v>0</v>
      </c>
      <c r="R977">
        <v>0</v>
      </c>
      <c r="S977">
        <v>0</v>
      </c>
      <c r="T977" t="s">
        <v>154</v>
      </c>
      <c r="U977" s="3">
        <v>46295</v>
      </c>
      <c r="V977" s="21">
        <v>46295</v>
      </c>
      <c r="W977" t="s">
        <v>212</v>
      </c>
      <c r="Y977">
        <v>4198803515</v>
      </c>
      <c r="AB977" t="s">
        <v>1004</v>
      </c>
      <c r="AC977" s="3"/>
      <c r="AE977" s="2"/>
      <c r="AG977" s="34" t="str">
        <f>IFERROR(VLOOKUP(AB977, 할인점점포등록!E:I, 5, 0), AB977)</f>
        <v>메디코어팜</v>
      </c>
    </row>
    <row r="978" spans="2:33" x14ac:dyDescent="0.3">
      <c r="B978" t="s">
        <v>152</v>
      </c>
      <c r="C978" t="s">
        <v>1546</v>
      </c>
      <c r="D978">
        <v>2</v>
      </c>
      <c r="E978" t="s">
        <v>1853</v>
      </c>
      <c r="F978" s="20" t="s">
        <v>156</v>
      </c>
      <c r="H978" t="s">
        <v>1547</v>
      </c>
      <c r="I978" s="2">
        <v>0</v>
      </c>
      <c r="J978" s="2">
        <v>478715</v>
      </c>
      <c r="L978">
        <v>0</v>
      </c>
      <c r="M978">
        <v>0</v>
      </c>
      <c r="N978">
        <v>0</v>
      </c>
      <c r="O978" t="s">
        <v>796</v>
      </c>
      <c r="Q978">
        <v>0</v>
      </c>
      <c r="R978">
        <v>0</v>
      </c>
      <c r="S978">
        <v>0</v>
      </c>
      <c r="T978" t="s">
        <v>154</v>
      </c>
      <c r="U978" s="3">
        <v>46295</v>
      </c>
      <c r="V978" s="21">
        <v>46295</v>
      </c>
      <c r="W978" t="s">
        <v>212</v>
      </c>
      <c r="Y978">
        <v>4198803515</v>
      </c>
      <c r="AB978" t="s">
        <v>1004</v>
      </c>
      <c r="AC978" s="3">
        <v>4787125</v>
      </c>
      <c r="AD978" t="s">
        <v>788</v>
      </c>
      <c r="AE978" s="2"/>
      <c r="AF978">
        <v>0</v>
      </c>
      <c r="AG978" s="34" t="str">
        <f>IFERROR(VLOOKUP(AB978, 할인점점포등록!E:I, 5, 0), AB978)</f>
        <v>메디코어팜</v>
      </c>
    </row>
    <row r="979" spans="2:33" x14ac:dyDescent="0.3">
      <c r="B979" t="s">
        <v>152</v>
      </c>
      <c r="C979" t="s">
        <v>1546</v>
      </c>
      <c r="D979">
        <v>3</v>
      </c>
      <c r="E979" t="s">
        <v>1853</v>
      </c>
      <c r="F979" s="20" t="s">
        <v>14</v>
      </c>
      <c r="H979" t="s">
        <v>1547</v>
      </c>
      <c r="I979" s="2">
        <v>5265840</v>
      </c>
      <c r="J979" s="2">
        <v>0</v>
      </c>
      <c r="L979">
        <v>0</v>
      </c>
      <c r="M979">
        <v>0</v>
      </c>
      <c r="N979">
        <v>0</v>
      </c>
      <c r="O979" t="s">
        <v>796</v>
      </c>
      <c r="Q979">
        <v>0</v>
      </c>
      <c r="R979">
        <v>0</v>
      </c>
      <c r="S979">
        <v>0</v>
      </c>
      <c r="T979" t="s">
        <v>154</v>
      </c>
      <c r="U979" s="3">
        <v>46295</v>
      </c>
      <c r="V979" s="21">
        <v>46295</v>
      </c>
      <c r="W979" t="s">
        <v>212</v>
      </c>
      <c r="Y979">
        <v>4198803515</v>
      </c>
      <c r="AB979" t="s">
        <v>1004</v>
      </c>
      <c r="AC979" s="2"/>
      <c r="AG979" s="34" t="str">
        <f>IFERROR(VLOOKUP(AB979, 할인점점포등록!E:I, 5, 0), AB979)</f>
        <v>메디코어팜</v>
      </c>
    </row>
    <row r="980" spans="2:33" x14ac:dyDescent="0.3">
      <c r="B980" t="s">
        <v>152</v>
      </c>
      <c r="C980" t="s">
        <v>1548</v>
      </c>
      <c r="D980">
        <v>1</v>
      </c>
      <c r="E980" t="s">
        <v>1854</v>
      </c>
      <c r="F980" s="20" t="s">
        <v>155</v>
      </c>
      <c r="H980" t="s">
        <v>1549</v>
      </c>
      <c r="I980" s="2">
        <v>0</v>
      </c>
      <c r="J980" s="2">
        <v>4663636</v>
      </c>
      <c r="L980" s="1">
        <v>0</v>
      </c>
      <c r="M980">
        <v>0</v>
      </c>
      <c r="N980" s="1">
        <v>0</v>
      </c>
      <c r="O980" t="s">
        <v>796</v>
      </c>
      <c r="Q980">
        <v>0</v>
      </c>
      <c r="R980">
        <v>0</v>
      </c>
      <c r="S980">
        <v>0</v>
      </c>
      <c r="T980" t="s">
        <v>154</v>
      </c>
      <c r="U980" s="3">
        <v>46295</v>
      </c>
      <c r="V980" s="21">
        <v>46295</v>
      </c>
      <c r="W980" t="s">
        <v>212</v>
      </c>
      <c r="Y980">
        <v>7142601146</v>
      </c>
      <c r="AB980" t="s">
        <v>490</v>
      </c>
      <c r="AC980" s="3"/>
      <c r="AE980" s="2"/>
      <c r="AG980" s="34" t="str">
        <f>IFERROR(VLOOKUP(AB980, 할인점점포등록!E:I, 5, 0), AB980)</f>
        <v>안심팜</v>
      </c>
    </row>
    <row r="981" spans="2:33" x14ac:dyDescent="0.3">
      <c r="B981" t="s">
        <v>152</v>
      </c>
      <c r="C981" t="s">
        <v>1548</v>
      </c>
      <c r="D981">
        <v>2</v>
      </c>
      <c r="E981" t="s">
        <v>1854</v>
      </c>
      <c r="F981" s="20" t="s">
        <v>156</v>
      </c>
      <c r="H981" t="s">
        <v>1549</v>
      </c>
      <c r="I981" s="2">
        <v>0</v>
      </c>
      <c r="J981" s="2">
        <v>466364</v>
      </c>
      <c r="L981" s="1">
        <v>0</v>
      </c>
      <c r="M981">
        <v>0</v>
      </c>
      <c r="N981">
        <v>0</v>
      </c>
      <c r="O981" t="s">
        <v>796</v>
      </c>
      <c r="Q981">
        <v>0</v>
      </c>
      <c r="R981">
        <v>0</v>
      </c>
      <c r="S981">
        <v>0</v>
      </c>
      <c r="T981" t="s">
        <v>154</v>
      </c>
      <c r="U981" s="3">
        <v>46295</v>
      </c>
      <c r="V981" s="21">
        <v>46295</v>
      </c>
      <c r="W981" t="s">
        <v>212</v>
      </c>
      <c r="Y981">
        <v>7142601146</v>
      </c>
      <c r="AB981" t="s">
        <v>490</v>
      </c>
      <c r="AC981" s="3">
        <v>4663636</v>
      </c>
      <c r="AD981" t="s">
        <v>788</v>
      </c>
      <c r="AE981" s="2"/>
      <c r="AF981">
        <v>0</v>
      </c>
      <c r="AG981" s="34" t="str">
        <f>IFERROR(VLOOKUP(AB981, 할인점점포등록!E:I, 5, 0), AB981)</f>
        <v>안심팜</v>
      </c>
    </row>
    <row r="982" spans="2:33" x14ac:dyDescent="0.3">
      <c r="B982" t="s">
        <v>152</v>
      </c>
      <c r="C982" t="s">
        <v>1548</v>
      </c>
      <c r="D982">
        <v>3</v>
      </c>
      <c r="E982" t="s">
        <v>1854</v>
      </c>
      <c r="F982" s="20" t="s">
        <v>14</v>
      </c>
      <c r="H982" t="s">
        <v>1549</v>
      </c>
      <c r="I982" s="2">
        <v>5130000</v>
      </c>
      <c r="J982" s="2">
        <v>0</v>
      </c>
      <c r="L982">
        <v>0</v>
      </c>
      <c r="M982">
        <v>0</v>
      </c>
      <c r="N982">
        <v>0</v>
      </c>
      <c r="O982" t="s">
        <v>796</v>
      </c>
      <c r="Q982">
        <v>0</v>
      </c>
      <c r="R982">
        <v>0</v>
      </c>
      <c r="S982">
        <v>0</v>
      </c>
      <c r="T982" t="s">
        <v>154</v>
      </c>
      <c r="U982" s="3">
        <v>46295</v>
      </c>
      <c r="V982" s="21">
        <v>46295</v>
      </c>
      <c r="W982" t="s">
        <v>212</v>
      </c>
      <c r="Y982">
        <v>7142601146</v>
      </c>
      <c r="AB982" t="s">
        <v>490</v>
      </c>
      <c r="AC982" s="2"/>
      <c r="AG982" s="34" t="str">
        <f>IFERROR(VLOOKUP(AB982, 할인점점포등록!E:I, 5, 0), AB982)</f>
        <v>안심팜</v>
      </c>
    </row>
    <row r="983" spans="2:33" x14ac:dyDescent="0.3">
      <c r="B983" t="s">
        <v>152</v>
      </c>
      <c r="C983" t="s">
        <v>1550</v>
      </c>
      <c r="D983">
        <v>1</v>
      </c>
      <c r="E983" t="s">
        <v>1855</v>
      </c>
      <c r="F983" s="20" t="s">
        <v>155</v>
      </c>
      <c r="H983" t="s">
        <v>1551</v>
      </c>
      <c r="I983" s="2">
        <v>0</v>
      </c>
      <c r="J983" s="2">
        <v>-206181</v>
      </c>
      <c r="L983" s="1">
        <v>0</v>
      </c>
      <c r="M983" s="1">
        <v>0</v>
      </c>
      <c r="N983">
        <v>0</v>
      </c>
      <c r="O983" t="s">
        <v>796</v>
      </c>
      <c r="Q983">
        <v>0</v>
      </c>
      <c r="R983">
        <v>0</v>
      </c>
      <c r="S983">
        <v>0</v>
      </c>
      <c r="T983" t="s">
        <v>154</v>
      </c>
      <c r="U983" s="3">
        <v>46295</v>
      </c>
      <c r="V983" s="21">
        <v>46295</v>
      </c>
      <c r="W983" t="s">
        <v>212</v>
      </c>
      <c r="Y983">
        <v>6068631149</v>
      </c>
      <c r="AB983" t="s">
        <v>572</v>
      </c>
      <c r="AC983" s="3"/>
      <c r="AE983" s="2"/>
      <c r="AG983" s="34" t="str">
        <f>IFERROR(VLOOKUP(AB983, 할인점점포등록!E:I, 5, 0), AB983)</f>
        <v>센텀메디팜</v>
      </c>
    </row>
    <row r="984" spans="2:33" x14ac:dyDescent="0.3">
      <c r="B984" t="s">
        <v>152</v>
      </c>
      <c r="C984" t="s">
        <v>1550</v>
      </c>
      <c r="D984">
        <v>2</v>
      </c>
      <c r="E984" t="s">
        <v>1855</v>
      </c>
      <c r="F984" s="20" t="s">
        <v>156</v>
      </c>
      <c r="H984" t="s">
        <v>1551</v>
      </c>
      <c r="I984" s="2">
        <v>0</v>
      </c>
      <c r="J984" s="2">
        <v>-20619</v>
      </c>
      <c r="L984">
        <v>0</v>
      </c>
      <c r="M984">
        <v>0</v>
      </c>
      <c r="N984">
        <v>0</v>
      </c>
      <c r="O984" t="s">
        <v>796</v>
      </c>
      <c r="Q984">
        <v>0</v>
      </c>
      <c r="R984">
        <v>0</v>
      </c>
      <c r="S984">
        <v>0</v>
      </c>
      <c r="T984" t="s">
        <v>154</v>
      </c>
      <c r="U984" s="3">
        <v>46295</v>
      </c>
      <c r="V984" s="21">
        <v>46295</v>
      </c>
      <c r="W984" t="s">
        <v>212</v>
      </c>
      <c r="Y984">
        <v>6068631149</v>
      </c>
      <c r="AB984" t="s">
        <v>572</v>
      </c>
      <c r="AC984" s="3">
        <v>-206181</v>
      </c>
      <c r="AD984" t="s">
        <v>788</v>
      </c>
      <c r="AE984" s="2"/>
      <c r="AF984">
        <v>0</v>
      </c>
      <c r="AG984" s="34" t="str">
        <f>IFERROR(VLOOKUP(AB984, 할인점점포등록!E:I, 5, 0), AB984)</f>
        <v>센텀메디팜</v>
      </c>
    </row>
    <row r="985" spans="2:33" x14ac:dyDescent="0.3">
      <c r="B985" t="s">
        <v>152</v>
      </c>
      <c r="C985" t="s">
        <v>1550</v>
      </c>
      <c r="D985">
        <v>3</v>
      </c>
      <c r="E985" t="s">
        <v>1855</v>
      </c>
      <c r="F985" s="20" t="s">
        <v>14</v>
      </c>
      <c r="H985" t="s">
        <v>1551</v>
      </c>
      <c r="I985" s="2">
        <v>-226800</v>
      </c>
      <c r="J985" s="2">
        <v>0</v>
      </c>
      <c r="L985">
        <v>0</v>
      </c>
      <c r="M985">
        <v>0</v>
      </c>
      <c r="N985">
        <v>0</v>
      </c>
      <c r="O985" t="s">
        <v>796</v>
      </c>
      <c r="Q985">
        <v>0</v>
      </c>
      <c r="R985">
        <v>0</v>
      </c>
      <c r="S985">
        <v>0</v>
      </c>
      <c r="T985" t="s">
        <v>154</v>
      </c>
      <c r="U985" s="3">
        <v>46295</v>
      </c>
      <c r="V985" s="21">
        <v>46295</v>
      </c>
      <c r="W985" t="s">
        <v>212</v>
      </c>
      <c r="Y985">
        <v>6068631149</v>
      </c>
      <c r="AB985" t="s">
        <v>572</v>
      </c>
      <c r="AC985" s="2"/>
      <c r="AG985" s="34" t="str">
        <f>IFERROR(VLOOKUP(AB985, 할인점점포등록!E:I, 5, 0), AB985)</f>
        <v>센텀메디팜</v>
      </c>
    </row>
    <row r="986" spans="2:33" x14ac:dyDescent="0.3">
      <c r="B986" t="s">
        <v>152</v>
      </c>
      <c r="C986" t="s">
        <v>1552</v>
      </c>
      <c r="D986">
        <v>1</v>
      </c>
      <c r="E986" t="s">
        <v>1856</v>
      </c>
      <c r="F986" s="20" t="s">
        <v>155</v>
      </c>
      <c r="H986" t="s">
        <v>1553</v>
      </c>
      <c r="I986" s="2">
        <v>0</v>
      </c>
      <c r="J986" s="2">
        <v>12160991</v>
      </c>
      <c r="L986" s="1">
        <v>0</v>
      </c>
      <c r="M986" s="1">
        <v>0</v>
      </c>
      <c r="N986">
        <v>0</v>
      </c>
      <c r="O986" t="s">
        <v>796</v>
      </c>
      <c r="Q986">
        <v>0</v>
      </c>
      <c r="R986">
        <v>0</v>
      </c>
      <c r="S986">
        <v>0</v>
      </c>
      <c r="T986" t="s">
        <v>154</v>
      </c>
      <c r="U986" s="3">
        <v>46295</v>
      </c>
      <c r="V986" s="21">
        <v>46295</v>
      </c>
      <c r="W986" t="s">
        <v>212</v>
      </c>
      <c r="Y986">
        <v>6658701302</v>
      </c>
      <c r="AB986" t="s">
        <v>287</v>
      </c>
      <c r="AC986" s="3"/>
      <c r="AE986" s="2"/>
      <c r="AG986" s="34" t="str">
        <f>IFERROR(VLOOKUP(AB986, 할인점점포등록!E:I, 5, 0), AB986)</f>
        <v>에스바이오</v>
      </c>
    </row>
    <row r="987" spans="2:33" x14ac:dyDescent="0.3">
      <c r="B987" t="s">
        <v>152</v>
      </c>
      <c r="C987" t="s">
        <v>1552</v>
      </c>
      <c r="D987">
        <v>2</v>
      </c>
      <c r="E987" t="s">
        <v>1856</v>
      </c>
      <c r="F987" s="20" t="s">
        <v>156</v>
      </c>
      <c r="H987" t="s">
        <v>1553</v>
      </c>
      <c r="I987" s="2">
        <v>0</v>
      </c>
      <c r="J987" s="2">
        <v>1216099</v>
      </c>
      <c r="L987">
        <v>0</v>
      </c>
      <c r="M987">
        <v>0</v>
      </c>
      <c r="N987">
        <v>0</v>
      </c>
      <c r="O987" t="s">
        <v>796</v>
      </c>
      <c r="Q987">
        <v>0</v>
      </c>
      <c r="R987">
        <v>0</v>
      </c>
      <c r="S987">
        <v>0</v>
      </c>
      <c r="T987" t="s">
        <v>154</v>
      </c>
      <c r="U987" s="3">
        <v>46295</v>
      </c>
      <c r="V987" s="21">
        <v>46295</v>
      </c>
      <c r="W987" t="s">
        <v>212</v>
      </c>
      <c r="Y987">
        <v>6658701302</v>
      </c>
      <c r="AB987" t="s">
        <v>287</v>
      </c>
      <c r="AC987" s="3">
        <v>12160991</v>
      </c>
      <c r="AD987" t="s">
        <v>788</v>
      </c>
      <c r="AE987" s="2"/>
      <c r="AF987">
        <v>0</v>
      </c>
      <c r="AG987" s="34" t="str">
        <f>IFERROR(VLOOKUP(AB987, 할인점점포등록!E:I, 5, 0), AB987)</f>
        <v>에스바이오</v>
      </c>
    </row>
    <row r="988" spans="2:33" x14ac:dyDescent="0.3">
      <c r="B988" t="s">
        <v>152</v>
      </c>
      <c r="C988" t="s">
        <v>1552</v>
      </c>
      <c r="D988">
        <v>3</v>
      </c>
      <c r="E988" t="s">
        <v>1856</v>
      </c>
      <c r="F988" s="20" t="s">
        <v>14</v>
      </c>
      <c r="H988" t="s">
        <v>1553</v>
      </c>
      <c r="I988" s="2">
        <v>13377090</v>
      </c>
      <c r="J988" s="2">
        <v>0</v>
      </c>
      <c r="L988">
        <v>0</v>
      </c>
      <c r="M988">
        <v>0</v>
      </c>
      <c r="N988">
        <v>0</v>
      </c>
      <c r="O988" t="s">
        <v>796</v>
      </c>
      <c r="Q988">
        <v>0</v>
      </c>
      <c r="R988">
        <v>0</v>
      </c>
      <c r="S988">
        <v>0</v>
      </c>
      <c r="T988" t="s">
        <v>154</v>
      </c>
      <c r="U988" s="3">
        <v>46295</v>
      </c>
      <c r="V988" s="21">
        <v>46295</v>
      </c>
      <c r="W988" t="s">
        <v>212</v>
      </c>
      <c r="Y988">
        <v>6658701302</v>
      </c>
      <c r="AB988" t="s">
        <v>287</v>
      </c>
      <c r="AC988" s="2"/>
      <c r="AG988" s="34" t="str">
        <f>IFERROR(VLOOKUP(AB988, 할인점점포등록!E:I, 5, 0), AB988)</f>
        <v>에스바이오</v>
      </c>
    </row>
    <row r="989" spans="2:33" x14ac:dyDescent="0.3">
      <c r="B989" t="s">
        <v>152</v>
      </c>
      <c r="C989" t="s">
        <v>1554</v>
      </c>
      <c r="D989">
        <v>1</v>
      </c>
      <c r="E989" t="s">
        <v>1857</v>
      </c>
      <c r="F989" s="20" t="s">
        <v>155</v>
      </c>
      <c r="H989" t="s">
        <v>1555</v>
      </c>
      <c r="I989" s="2">
        <v>0</v>
      </c>
      <c r="J989" s="2">
        <v>12826228</v>
      </c>
      <c r="L989">
        <v>0</v>
      </c>
      <c r="M989">
        <v>0</v>
      </c>
      <c r="N989">
        <v>0</v>
      </c>
      <c r="O989" t="s">
        <v>796</v>
      </c>
      <c r="Q989">
        <v>0</v>
      </c>
      <c r="R989">
        <v>0</v>
      </c>
      <c r="S989">
        <v>0</v>
      </c>
      <c r="T989" t="s">
        <v>154</v>
      </c>
      <c r="U989" s="3">
        <v>46295</v>
      </c>
      <c r="V989" s="21">
        <v>46295</v>
      </c>
      <c r="W989" t="s">
        <v>212</v>
      </c>
      <c r="Y989">
        <v>6768800839</v>
      </c>
      <c r="AB989" t="s">
        <v>616</v>
      </c>
      <c r="AC989" s="2"/>
      <c r="AE989" s="2"/>
      <c r="AG989" s="34" t="str">
        <f>IFERROR(VLOOKUP(AB989, 할인점점포등록!E:I, 5, 0), AB989)</f>
        <v>에스지메디언스</v>
      </c>
    </row>
    <row r="990" spans="2:33" x14ac:dyDescent="0.3">
      <c r="B990" t="s">
        <v>152</v>
      </c>
      <c r="C990" t="s">
        <v>1554</v>
      </c>
      <c r="D990">
        <v>2</v>
      </c>
      <c r="E990" t="s">
        <v>1857</v>
      </c>
      <c r="F990" s="20" t="s">
        <v>156</v>
      </c>
      <c r="H990" t="s">
        <v>1555</v>
      </c>
      <c r="I990" s="2">
        <v>0</v>
      </c>
      <c r="J990" s="2">
        <v>1282622</v>
      </c>
      <c r="L990">
        <v>0</v>
      </c>
      <c r="M990">
        <v>0</v>
      </c>
      <c r="N990">
        <v>0</v>
      </c>
      <c r="O990" t="s">
        <v>796</v>
      </c>
      <c r="Q990">
        <v>0</v>
      </c>
      <c r="R990">
        <v>0</v>
      </c>
      <c r="S990">
        <v>0</v>
      </c>
      <c r="T990" t="s">
        <v>154</v>
      </c>
      <c r="U990" s="3">
        <v>46295</v>
      </c>
      <c r="V990" s="21">
        <v>46295</v>
      </c>
      <c r="W990" t="s">
        <v>212</v>
      </c>
      <c r="Y990">
        <v>6768800839</v>
      </c>
      <c r="AB990" t="s">
        <v>616</v>
      </c>
      <c r="AC990" s="2">
        <v>12826228</v>
      </c>
      <c r="AD990" t="s">
        <v>788</v>
      </c>
      <c r="AE990" s="2"/>
      <c r="AF990">
        <v>0</v>
      </c>
      <c r="AG990" s="34" t="str">
        <f>IFERROR(VLOOKUP(AB990, 할인점점포등록!E:I, 5, 0), AB990)</f>
        <v>에스지메디언스</v>
      </c>
    </row>
    <row r="991" spans="2:33" x14ac:dyDescent="0.3">
      <c r="B991" t="s">
        <v>152</v>
      </c>
      <c r="C991" t="s">
        <v>1554</v>
      </c>
      <c r="D991">
        <v>3</v>
      </c>
      <c r="E991" t="s">
        <v>1857</v>
      </c>
      <c r="F991" s="20" t="s">
        <v>14</v>
      </c>
      <c r="H991" t="s">
        <v>1555</v>
      </c>
      <c r="I991" s="2">
        <v>14108850</v>
      </c>
      <c r="J991" s="2">
        <v>0</v>
      </c>
      <c r="L991">
        <v>0</v>
      </c>
      <c r="M991">
        <v>0</v>
      </c>
      <c r="N991">
        <v>0</v>
      </c>
      <c r="O991" t="s">
        <v>796</v>
      </c>
      <c r="Q991">
        <v>0</v>
      </c>
      <c r="R991">
        <v>0</v>
      </c>
      <c r="S991">
        <v>0</v>
      </c>
      <c r="T991" t="s">
        <v>154</v>
      </c>
      <c r="U991" s="3">
        <v>46295</v>
      </c>
      <c r="V991" s="21">
        <v>46295</v>
      </c>
      <c r="W991" t="s">
        <v>212</v>
      </c>
      <c r="Y991">
        <v>6768800839</v>
      </c>
      <c r="AB991" t="s">
        <v>616</v>
      </c>
      <c r="AC991" s="2"/>
      <c r="AE991" s="2"/>
      <c r="AG991" s="34" t="str">
        <f>IFERROR(VLOOKUP(AB991, 할인점점포등록!E:I, 5, 0), AB991)</f>
        <v>에스지메디언스</v>
      </c>
    </row>
    <row r="992" spans="2:33" x14ac:dyDescent="0.3">
      <c r="B992" t="s">
        <v>152</v>
      </c>
      <c r="C992" t="s">
        <v>1556</v>
      </c>
      <c r="D992">
        <v>1</v>
      </c>
      <c r="E992" t="s">
        <v>1858</v>
      </c>
      <c r="F992" s="20" t="s">
        <v>155</v>
      </c>
      <c r="H992" t="s">
        <v>1557</v>
      </c>
      <c r="I992" s="2">
        <v>0</v>
      </c>
      <c r="J992" s="2">
        <v>1175727</v>
      </c>
      <c r="L992">
        <v>0</v>
      </c>
      <c r="M992">
        <v>0</v>
      </c>
      <c r="N992">
        <v>0</v>
      </c>
      <c r="O992" t="s">
        <v>796</v>
      </c>
      <c r="Q992">
        <v>0</v>
      </c>
      <c r="R992">
        <v>0</v>
      </c>
      <c r="S992">
        <v>0</v>
      </c>
      <c r="T992" t="s">
        <v>154</v>
      </c>
      <c r="U992" s="3">
        <v>46295</v>
      </c>
      <c r="V992" s="21">
        <v>46295</v>
      </c>
      <c r="W992" t="s">
        <v>212</v>
      </c>
      <c r="Y992">
        <v>4948800260</v>
      </c>
      <c r="AB992" t="s">
        <v>620</v>
      </c>
      <c r="AC992" s="2"/>
      <c r="AE992" s="2"/>
      <c r="AG992" s="34" t="str">
        <f>IFERROR(VLOOKUP(AB992, 할인점점포등록!E:I, 5, 0), AB992)</f>
        <v>에스디파마</v>
      </c>
    </row>
    <row r="993" spans="2:33" x14ac:dyDescent="0.3">
      <c r="B993" t="s">
        <v>152</v>
      </c>
      <c r="C993" t="s">
        <v>1556</v>
      </c>
      <c r="D993">
        <v>2</v>
      </c>
      <c r="E993" t="s">
        <v>1858</v>
      </c>
      <c r="F993" s="20" t="s">
        <v>156</v>
      </c>
      <c r="H993" t="s">
        <v>1557</v>
      </c>
      <c r="I993" s="2">
        <v>0</v>
      </c>
      <c r="J993" s="2">
        <v>117573</v>
      </c>
      <c r="L993">
        <v>0</v>
      </c>
      <c r="M993">
        <v>0</v>
      </c>
      <c r="N993">
        <v>0</v>
      </c>
      <c r="O993" t="s">
        <v>796</v>
      </c>
      <c r="Q993">
        <v>0</v>
      </c>
      <c r="R993">
        <v>0</v>
      </c>
      <c r="S993">
        <v>0</v>
      </c>
      <c r="T993" t="s">
        <v>154</v>
      </c>
      <c r="U993" s="3">
        <v>46295</v>
      </c>
      <c r="V993" s="21">
        <v>46295</v>
      </c>
      <c r="W993" t="s">
        <v>212</v>
      </c>
      <c r="Y993">
        <v>4948800260</v>
      </c>
      <c r="AB993" t="s">
        <v>620</v>
      </c>
      <c r="AC993" s="3">
        <v>1175727</v>
      </c>
      <c r="AD993" t="s">
        <v>788</v>
      </c>
      <c r="AE993" s="2"/>
      <c r="AF993">
        <v>0</v>
      </c>
      <c r="AG993" s="34" t="str">
        <f>IFERROR(VLOOKUP(AB993, 할인점점포등록!E:I, 5, 0), AB993)</f>
        <v>에스디파마</v>
      </c>
    </row>
    <row r="994" spans="2:33" x14ac:dyDescent="0.3">
      <c r="B994" t="s">
        <v>152</v>
      </c>
      <c r="C994" t="s">
        <v>1556</v>
      </c>
      <c r="D994">
        <v>3</v>
      </c>
      <c r="E994" t="s">
        <v>1858</v>
      </c>
      <c r="F994" s="20" t="s">
        <v>14</v>
      </c>
      <c r="H994" t="s">
        <v>1557</v>
      </c>
      <c r="I994" s="2">
        <v>1293300</v>
      </c>
      <c r="J994" s="2">
        <v>0</v>
      </c>
      <c r="L994">
        <v>0</v>
      </c>
      <c r="M994">
        <v>0</v>
      </c>
      <c r="N994">
        <v>0</v>
      </c>
      <c r="O994" t="s">
        <v>796</v>
      </c>
      <c r="Q994">
        <v>0</v>
      </c>
      <c r="R994">
        <v>0</v>
      </c>
      <c r="S994">
        <v>0</v>
      </c>
      <c r="T994" t="s">
        <v>154</v>
      </c>
      <c r="U994" s="3">
        <v>46295</v>
      </c>
      <c r="V994" s="21">
        <v>46295</v>
      </c>
      <c r="W994" t="s">
        <v>212</v>
      </c>
      <c r="Y994">
        <v>4948800260</v>
      </c>
      <c r="AB994" t="s">
        <v>620</v>
      </c>
      <c r="AC994" s="3"/>
      <c r="AE994" s="2"/>
      <c r="AG994" s="34" t="str">
        <f>IFERROR(VLOOKUP(AB994, 할인점점포등록!E:I, 5, 0), AB994)</f>
        <v>에스디파마</v>
      </c>
    </row>
    <row r="995" spans="2:33" x14ac:dyDescent="0.3">
      <c r="B995" t="s">
        <v>152</v>
      </c>
      <c r="C995" t="s">
        <v>1558</v>
      </c>
      <c r="D995">
        <v>1</v>
      </c>
      <c r="E995" t="s">
        <v>1859</v>
      </c>
      <c r="F995" s="20" t="s">
        <v>155</v>
      </c>
      <c r="H995" t="s">
        <v>919</v>
      </c>
      <c r="I995" s="2">
        <v>0</v>
      </c>
      <c r="J995" s="2">
        <v>2862982</v>
      </c>
      <c r="L995">
        <v>0</v>
      </c>
      <c r="M995">
        <v>0</v>
      </c>
      <c r="N995">
        <v>0</v>
      </c>
      <c r="O995" t="s">
        <v>796</v>
      </c>
      <c r="Q995">
        <v>0</v>
      </c>
      <c r="R995">
        <v>0</v>
      </c>
      <c r="S995">
        <v>0</v>
      </c>
      <c r="T995" t="s">
        <v>154</v>
      </c>
      <c r="U995" s="3">
        <v>46295</v>
      </c>
      <c r="V995" s="21">
        <v>46295</v>
      </c>
      <c r="W995" t="s">
        <v>212</v>
      </c>
      <c r="Y995">
        <v>7758601766</v>
      </c>
      <c r="AB995" t="s">
        <v>562</v>
      </c>
      <c r="AC995" s="2"/>
      <c r="AG995" s="34" t="str">
        <f>IFERROR(VLOOKUP(AB995, 할인점점포등록!E:I, 5, 0), AB995)</f>
        <v>에스제이피</v>
      </c>
    </row>
    <row r="996" spans="2:33" x14ac:dyDescent="0.3">
      <c r="B996" t="s">
        <v>152</v>
      </c>
      <c r="C996" t="s">
        <v>1558</v>
      </c>
      <c r="D996">
        <v>2</v>
      </c>
      <c r="E996" t="s">
        <v>1859</v>
      </c>
      <c r="F996" s="20" t="s">
        <v>156</v>
      </c>
      <c r="H996" t="s">
        <v>919</v>
      </c>
      <c r="I996" s="2">
        <v>0</v>
      </c>
      <c r="J996" s="2">
        <v>286298</v>
      </c>
      <c r="L996">
        <v>0</v>
      </c>
      <c r="M996">
        <v>0</v>
      </c>
      <c r="N996">
        <v>0</v>
      </c>
      <c r="O996" t="s">
        <v>796</v>
      </c>
      <c r="Q996">
        <v>0</v>
      </c>
      <c r="R996">
        <v>0</v>
      </c>
      <c r="S996">
        <v>0</v>
      </c>
      <c r="T996" t="s">
        <v>154</v>
      </c>
      <c r="U996" s="3">
        <v>46295</v>
      </c>
      <c r="V996" s="21">
        <v>46295</v>
      </c>
      <c r="W996" t="s">
        <v>212</v>
      </c>
      <c r="Y996">
        <v>7758601766</v>
      </c>
      <c r="AB996" t="s">
        <v>562</v>
      </c>
      <c r="AC996" s="2">
        <v>2862982</v>
      </c>
      <c r="AD996" t="s">
        <v>788</v>
      </c>
      <c r="AE996" s="2"/>
      <c r="AF996">
        <v>0</v>
      </c>
      <c r="AG996" s="34" t="str">
        <f>IFERROR(VLOOKUP(AB996, 할인점점포등록!E:I, 5, 0), AB996)</f>
        <v>에스제이피</v>
      </c>
    </row>
    <row r="997" spans="2:33" x14ac:dyDescent="0.3">
      <c r="B997" t="s">
        <v>152</v>
      </c>
      <c r="C997" t="s">
        <v>1558</v>
      </c>
      <c r="D997">
        <v>3</v>
      </c>
      <c r="E997" t="s">
        <v>1859</v>
      </c>
      <c r="F997" s="20" t="s">
        <v>14</v>
      </c>
      <c r="H997" t="s">
        <v>919</v>
      </c>
      <c r="I997" s="2">
        <v>3149280</v>
      </c>
      <c r="J997" s="2">
        <v>0</v>
      </c>
      <c r="L997" s="1">
        <v>0</v>
      </c>
      <c r="M997" s="1">
        <v>0</v>
      </c>
      <c r="N997">
        <v>0</v>
      </c>
      <c r="O997" t="s">
        <v>796</v>
      </c>
      <c r="Q997">
        <v>0</v>
      </c>
      <c r="R997">
        <v>0</v>
      </c>
      <c r="S997">
        <v>0</v>
      </c>
      <c r="T997" t="s">
        <v>154</v>
      </c>
      <c r="U997" s="3">
        <v>46295</v>
      </c>
      <c r="V997" s="21">
        <v>46295</v>
      </c>
      <c r="W997" t="s">
        <v>212</v>
      </c>
      <c r="Y997">
        <v>7758601766</v>
      </c>
      <c r="AB997" t="s">
        <v>562</v>
      </c>
      <c r="AC997" s="1"/>
      <c r="AE997" s="2"/>
      <c r="AG997" s="34" t="str">
        <f>IFERROR(VLOOKUP(AB997, 할인점점포등록!E:I, 5, 0), AB997)</f>
        <v>에스제이피</v>
      </c>
    </row>
    <row r="998" spans="2:33" x14ac:dyDescent="0.3">
      <c r="B998" t="s">
        <v>152</v>
      </c>
      <c r="C998" t="s">
        <v>1559</v>
      </c>
      <c r="D998">
        <v>1</v>
      </c>
      <c r="E998" t="s">
        <v>1860</v>
      </c>
      <c r="F998" s="20" t="s">
        <v>155</v>
      </c>
      <c r="H998" t="s">
        <v>921</v>
      </c>
      <c r="I998" s="2">
        <v>0</v>
      </c>
      <c r="J998" s="2">
        <v>91800</v>
      </c>
      <c r="L998">
        <v>0</v>
      </c>
      <c r="M998">
        <v>0</v>
      </c>
      <c r="N998">
        <v>0</v>
      </c>
      <c r="O998" t="s">
        <v>796</v>
      </c>
      <c r="Q998">
        <v>0</v>
      </c>
      <c r="R998">
        <v>0</v>
      </c>
      <c r="S998">
        <v>0</v>
      </c>
      <c r="T998" t="s">
        <v>154</v>
      </c>
      <c r="U998" s="3">
        <v>46295</v>
      </c>
      <c r="V998" s="21">
        <v>46295</v>
      </c>
      <c r="W998" t="s">
        <v>212</v>
      </c>
      <c r="Y998">
        <v>2248165059</v>
      </c>
      <c r="AB998" t="s">
        <v>628</v>
      </c>
      <c r="AC998" s="3"/>
      <c r="AE998" s="2"/>
      <c r="AG998" s="34" t="str">
        <f>IFERROR(VLOOKUP(AB998, 할인점점포등록!E:I, 5, 0), AB998)</f>
        <v>북원약품</v>
      </c>
    </row>
    <row r="999" spans="2:33" x14ac:dyDescent="0.3">
      <c r="B999" t="s">
        <v>152</v>
      </c>
      <c r="C999" t="s">
        <v>1559</v>
      </c>
      <c r="D999">
        <v>2</v>
      </c>
      <c r="E999" t="s">
        <v>1860</v>
      </c>
      <c r="F999" s="20" t="s">
        <v>156</v>
      </c>
      <c r="H999" t="s">
        <v>921</v>
      </c>
      <c r="I999" s="2">
        <v>0</v>
      </c>
      <c r="J999" s="2">
        <v>9180</v>
      </c>
      <c r="L999">
        <v>0</v>
      </c>
      <c r="M999">
        <v>0</v>
      </c>
      <c r="N999">
        <v>0</v>
      </c>
      <c r="O999" t="s">
        <v>796</v>
      </c>
      <c r="Q999">
        <v>0</v>
      </c>
      <c r="R999">
        <v>0</v>
      </c>
      <c r="S999">
        <v>0</v>
      </c>
      <c r="T999" t="s">
        <v>154</v>
      </c>
      <c r="U999" s="3">
        <v>46295</v>
      </c>
      <c r="V999" s="21">
        <v>46295</v>
      </c>
      <c r="W999" t="s">
        <v>212</v>
      </c>
      <c r="Y999">
        <v>2248165059</v>
      </c>
      <c r="AB999" t="s">
        <v>628</v>
      </c>
      <c r="AC999" s="2">
        <v>91800</v>
      </c>
      <c r="AD999" t="s">
        <v>788</v>
      </c>
      <c r="AE999" s="2"/>
      <c r="AF999">
        <v>0</v>
      </c>
      <c r="AG999" s="34" t="str">
        <f>IFERROR(VLOOKUP(AB999, 할인점점포등록!E:I, 5, 0), AB999)</f>
        <v>북원약품</v>
      </c>
    </row>
    <row r="1000" spans="2:33" x14ac:dyDescent="0.3">
      <c r="B1000" t="s">
        <v>152</v>
      </c>
      <c r="C1000" t="s">
        <v>1559</v>
      </c>
      <c r="D1000">
        <v>3</v>
      </c>
      <c r="E1000" t="s">
        <v>1860</v>
      </c>
      <c r="F1000" s="20" t="s">
        <v>14</v>
      </c>
      <c r="H1000" t="s">
        <v>921</v>
      </c>
      <c r="I1000" s="2">
        <v>100980</v>
      </c>
      <c r="J1000" s="2">
        <v>0</v>
      </c>
      <c r="L1000">
        <v>0</v>
      </c>
      <c r="M1000">
        <v>0</v>
      </c>
      <c r="N1000">
        <v>0</v>
      </c>
      <c r="O1000" t="s">
        <v>796</v>
      </c>
      <c r="Q1000">
        <v>0</v>
      </c>
      <c r="R1000">
        <v>0</v>
      </c>
      <c r="S1000">
        <v>0</v>
      </c>
      <c r="T1000" t="s">
        <v>154</v>
      </c>
      <c r="U1000" s="3">
        <v>46295</v>
      </c>
      <c r="V1000" s="21">
        <v>46295</v>
      </c>
      <c r="W1000" t="s">
        <v>212</v>
      </c>
      <c r="Y1000">
        <v>2248165059</v>
      </c>
      <c r="AB1000" t="s">
        <v>628</v>
      </c>
      <c r="AC1000" s="3"/>
      <c r="AE1000" s="2"/>
      <c r="AG1000" s="34" t="str">
        <f>IFERROR(VLOOKUP(AB1000, 할인점점포등록!E:I, 5, 0), AB1000)</f>
        <v>북원약품</v>
      </c>
    </row>
    <row r="1001" spans="2:33" x14ac:dyDescent="0.3">
      <c r="B1001" t="s">
        <v>152</v>
      </c>
      <c r="C1001" t="s">
        <v>1560</v>
      </c>
      <c r="D1001">
        <v>1</v>
      </c>
      <c r="E1001" t="s">
        <v>1861</v>
      </c>
      <c r="F1001" s="20" t="s">
        <v>155</v>
      </c>
      <c r="H1001" t="s">
        <v>924</v>
      </c>
      <c r="I1001" s="2">
        <v>0</v>
      </c>
      <c r="J1001" s="2">
        <v>1030909</v>
      </c>
      <c r="L1001">
        <v>0</v>
      </c>
      <c r="M1001">
        <v>0</v>
      </c>
      <c r="N1001">
        <v>0</v>
      </c>
      <c r="O1001" t="s">
        <v>796</v>
      </c>
      <c r="Q1001">
        <v>0</v>
      </c>
      <c r="R1001">
        <v>0</v>
      </c>
      <c r="S1001">
        <v>0</v>
      </c>
      <c r="T1001" t="s">
        <v>154</v>
      </c>
      <c r="U1001" s="3">
        <v>46295</v>
      </c>
      <c r="V1001" s="21">
        <v>46295</v>
      </c>
      <c r="W1001" t="s">
        <v>212</v>
      </c>
      <c r="Y1001">
        <v>4028609031</v>
      </c>
      <c r="AB1001" t="s">
        <v>639</v>
      </c>
      <c r="AC1001" s="3"/>
      <c r="AE1001" s="2"/>
      <c r="AG1001" s="34" t="str">
        <f>IFERROR(VLOOKUP(AB1001, 할인점점포등록!E:I, 5, 0), AB1001)</f>
        <v>신성약품(전주)</v>
      </c>
    </row>
    <row r="1002" spans="2:33" x14ac:dyDescent="0.3">
      <c r="B1002" t="s">
        <v>152</v>
      </c>
      <c r="C1002" t="s">
        <v>1560</v>
      </c>
      <c r="D1002">
        <v>2</v>
      </c>
      <c r="E1002" t="s">
        <v>1861</v>
      </c>
      <c r="F1002" s="20" t="s">
        <v>156</v>
      </c>
      <c r="H1002" t="s">
        <v>924</v>
      </c>
      <c r="I1002" s="2">
        <v>0</v>
      </c>
      <c r="J1002" s="2">
        <v>103091</v>
      </c>
      <c r="L1002">
        <v>0</v>
      </c>
      <c r="M1002">
        <v>0</v>
      </c>
      <c r="N1002">
        <v>0</v>
      </c>
      <c r="O1002" t="s">
        <v>796</v>
      </c>
      <c r="Q1002">
        <v>0</v>
      </c>
      <c r="R1002">
        <v>0</v>
      </c>
      <c r="S1002">
        <v>0</v>
      </c>
      <c r="T1002" t="s">
        <v>154</v>
      </c>
      <c r="U1002" s="3">
        <v>46295</v>
      </c>
      <c r="V1002" s="21">
        <v>46295</v>
      </c>
      <c r="W1002" t="s">
        <v>212</v>
      </c>
      <c r="Y1002">
        <v>4028609031</v>
      </c>
      <c r="AB1002" t="s">
        <v>639</v>
      </c>
      <c r="AC1002" s="2">
        <v>1030909</v>
      </c>
      <c r="AD1002" t="s">
        <v>788</v>
      </c>
      <c r="AE1002" s="2"/>
      <c r="AF1002">
        <v>0</v>
      </c>
      <c r="AG1002" s="34" t="str">
        <f>IFERROR(VLOOKUP(AB1002, 할인점점포등록!E:I, 5, 0), AB1002)</f>
        <v>신성약품(전주)</v>
      </c>
    </row>
    <row r="1003" spans="2:33" x14ac:dyDescent="0.3">
      <c r="B1003" t="s">
        <v>152</v>
      </c>
      <c r="C1003" t="s">
        <v>1560</v>
      </c>
      <c r="D1003">
        <v>3</v>
      </c>
      <c r="E1003" t="s">
        <v>1861</v>
      </c>
      <c r="F1003" s="20" t="s">
        <v>14</v>
      </c>
      <c r="H1003" t="s">
        <v>924</v>
      </c>
      <c r="I1003" s="2">
        <v>1134000</v>
      </c>
      <c r="J1003" s="2">
        <v>0</v>
      </c>
      <c r="L1003">
        <v>0</v>
      </c>
      <c r="M1003">
        <v>0</v>
      </c>
      <c r="N1003">
        <v>0</v>
      </c>
      <c r="O1003" t="s">
        <v>796</v>
      </c>
      <c r="Q1003">
        <v>0</v>
      </c>
      <c r="R1003">
        <v>0</v>
      </c>
      <c r="S1003">
        <v>0</v>
      </c>
      <c r="T1003" t="s">
        <v>154</v>
      </c>
      <c r="U1003" s="3">
        <v>46295</v>
      </c>
      <c r="V1003" s="21">
        <v>46295</v>
      </c>
      <c r="W1003" t="s">
        <v>212</v>
      </c>
      <c r="Y1003">
        <v>4028609031</v>
      </c>
      <c r="AB1003" t="s">
        <v>639</v>
      </c>
      <c r="AC1003" s="3"/>
      <c r="AE1003" s="2"/>
      <c r="AG1003" s="34" t="str">
        <f>IFERROR(VLOOKUP(AB1003, 할인점점포등록!E:I, 5, 0), AB1003)</f>
        <v>신성약품(전주)</v>
      </c>
    </row>
    <row r="1004" spans="2:33" x14ac:dyDescent="0.3">
      <c r="B1004" t="s">
        <v>152</v>
      </c>
      <c r="C1004" t="s">
        <v>1561</v>
      </c>
      <c r="D1004">
        <v>1</v>
      </c>
      <c r="E1004" t="s">
        <v>1862</v>
      </c>
      <c r="F1004" s="20" t="s">
        <v>155</v>
      </c>
      <c r="H1004" t="s">
        <v>1562</v>
      </c>
      <c r="I1004" s="2">
        <v>0</v>
      </c>
      <c r="J1004" s="2">
        <v>1515273</v>
      </c>
      <c r="L1004">
        <v>0</v>
      </c>
      <c r="M1004">
        <v>0</v>
      </c>
      <c r="N1004">
        <v>0</v>
      </c>
      <c r="O1004" t="s">
        <v>796</v>
      </c>
      <c r="Q1004">
        <v>0</v>
      </c>
      <c r="R1004">
        <v>0</v>
      </c>
      <c r="S1004">
        <v>0</v>
      </c>
      <c r="T1004" t="s">
        <v>154</v>
      </c>
      <c r="U1004" s="3">
        <v>46295</v>
      </c>
      <c r="V1004" s="21">
        <v>46295</v>
      </c>
      <c r="W1004" t="s">
        <v>212</v>
      </c>
      <c r="Y1004">
        <v>1918101357</v>
      </c>
      <c r="AB1004" t="s">
        <v>660</v>
      </c>
      <c r="AC1004" s="2"/>
      <c r="AG1004" s="34" t="str">
        <f>IFERROR(VLOOKUP(AB1004, 할인점점포등록!E:I, 5, 0), AB1004)</f>
        <v>세광팜</v>
      </c>
    </row>
    <row r="1005" spans="2:33" x14ac:dyDescent="0.3">
      <c r="B1005" t="s">
        <v>152</v>
      </c>
      <c r="C1005" t="s">
        <v>1561</v>
      </c>
      <c r="D1005">
        <v>2</v>
      </c>
      <c r="E1005" t="s">
        <v>1862</v>
      </c>
      <c r="F1005" s="20" t="s">
        <v>156</v>
      </c>
      <c r="H1005" t="s">
        <v>1562</v>
      </c>
      <c r="I1005" s="2">
        <v>0</v>
      </c>
      <c r="J1005" s="2">
        <v>151527</v>
      </c>
      <c r="L1005">
        <v>0</v>
      </c>
      <c r="M1005">
        <v>0</v>
      </c>
      <c r="N1005">
        <v>0</v>
      </c>
      <c r="O1005" t="s">
        <v>796</v>
      </c>
      <c r="Q1005">
        <v>0</v>
      </c>
      <c r="R1005">
        <v>0</v>
      </c>
      <c r="S1005">
        <v>0</v>
      </c>
      <c r="T1005" t="s">
        <v>154</v>
      </c>
      <c r="U1005" s="3">
        <v>46295</v>
      </c>
      <c r="V1005" s="21">
        <v>46295</v>
      </c>
      <c r="W1005" t="s">
        <v>212</v>
      </c>
      <c r="Y1005">
        <v>1918101357</v>
      </c>
      <c r="AB1005" t="s">
        <v>660</v>
      </c>
      <c r="AC1005" s="2">
        <v>1515273</v>
      </c>
      <c r="AD1005" t="s">
        <v>788</v>
      </c>
      <c r="AF1005">
        <v>0</v>
      </c>
      <c r="AG1005" s="34" t="str">
        <f>IFERROR(VLOOKUP(AB1005, 할인점점포등록!E:I, 5, 0), AB1005)</f>
        <v>세광팜</v>
      </c>
    </row>
    <row r="1006" spans="2:33" x14ac:dyDescent="0.3">
      <c r="B1006" t="s">
        <v>152</v>
      </c>
      <c r="C1006" t="s">
        <v>1561</v>
      </c>
      <c r="D1006">
        <v>3</v>
      </c>
      <c r="E1006" t="s">
        <v>1862</v>
      </c>
      <c r="F1006" s="20" t="s">
        <v>14</v>
      </c>
      <c r="H1006" t="s">
        <v>1562</v>
      </c>
      <c r="I1006" s="2">
        <v>1666800</v>
      </c>
      <c r="J1006" s="2">
        <v>0</v>
      </c>
      <c r="L1006">
        <v>0</v>
      </c>
      <c r="M1006">
        <v>0</v>
      </c>
      <c r="N1006">
        <v>0</v>
      </c>
      <c r="O1006" t="s">
        <v>796</v>
      </c>
      <c r="Q1006">
        <v>0</v>
      </c>
      <c r="R1006">
        <v>0</v>
      </c>
      <c r="S1006">
        <v>0</v>
      </c>
      <c r="T1006" t="s">
        <v>154</v>
      </c>
      <c r="U1006" s="3">
        <v>46295</v>
      </c>
      <c r="V1006" s="21">
        <v>46295</v>
      </c>
      <c r="W1006" t="s">
        <v>212</v>
      </c>
      <c r="Y1006">
        <v>1918101357</v>
      </c>
      <c r="AB1006" t="s">
        <v>660</v>
      </c>
      <c r="AC1006" s="2"/>
      <c r="AG1006" s="34" t="str">
        <f>IFERROR(VLOOKUP(AB1006, 할인점점포등록!E:I, 5, 0), AB1006)</f>
        <v>세광팜</v>
      </c>
    </row>
    <row r="1007" spans="2:33" x14ac:dyDescent="0.3">
      <c r="B1007" t="s">
        <v>152</v>
      </c>
      <c r="C1007" t="s">
        <v>1563</v>
      </c>
      <c r="D1007">
        <v>1</v>
      </c>
      <c r="E1007" t="s">
        <v>1863</v>
      </c>
      <c r="F1007" s="20" t="s">
        <v>155</v>
      </c>
      <c r="H1007" t="s">
        <v>932</v>
      </c>
      <c r="I1007" s="2">
        <v>0</v>
      </c>
      <c r="J1007" s="2">
        <v>2290909</v>
      </c>
      <c r="L1007">
        <v>0</v>
      </c>
      <c r="M1007">
        <v>0</v>
      </c>
      <c r="N1007">
        <v>0</v>
      </c>
      <c r="O1007" t="s">
        <v>796</v>
      </c>
      <c r="Q1007">
        <v>0</v>
      </c>
      <c r="R1007">
        <v>0</v>
      </c>
      <c r="S1007">
        <v>0</v>
      </c>
      <c r="T1007" t="s">
        <v>154</v>
      </c>
      <c r="U1007" s="3">
        <v>46295</v>
      </c>
      <c r="V1007" s="21">
        <v>46295</v>
      </c>
      <c r="W1007" t="s">
        <v>212</v>
      </c>
      <c r="Y1007">
        <v>1201263845</v>
      </c>
      <c r="AB1007" t="s">
        <v>661</v>
      </c>
      <c r="AC1007" s="2"/>
      <c r="AE1007" s="2"/>
      <c r="AG1007" s="34" t="str">
        <f>IFERROR(VLOOKUP(AB1007, 할인점점포등록!E:I, 5, 0), AB1007)</f>
        <v>서연팜</v>
      </c>
    </row>
    <row r="1008" spans="2:33" x14ac:dyDescent="0.3">
      <c r="B1008" t="s">
        <v>152</v>
      </c>
      <c r="C1008" t="s">
        <v>1563</v>
      </c>
      <c r="D1008">
        <v>2</v>
      </c>
      <c r="E1008" t="s">
        <v>1863</v>
      </c>
      <c r="F1008" s="20" t="s">
        <v>156</v>
      </c>
      <c r="H1008" t="s">
        <v>932</v>
      </c>
      <c r="I1008" s="2">
        <v>0</v>
      </c>
      <c r="J1008" s="2">
        <v>229091</v>
      </c>
      <c r="L1008">
        <v>0</v>
      </c>
      <c r="M1008">
        <v>0</v>
      </c>
      <c r="N1008">
        <v>0</v>
      </c>
      <c r="O1008" t="s">
        <v>796</v>
      </c>
      <c r="Q1008">
        <v>0</v>
      </c>
      <c r="R1008">
        <v>0</v>
      </c>
      <c r="S1008">
        <v>0</v>
      </c>
      <c r="T1008" t="s">
        <v>154</v>
      </c>
      <c r="U1008" s="3">
        <v>46295</v>
      </c>
      <c r="V1008" s="21">
        <v>46295</v>
      </c>
      <c r="W1008" t="s">
        <v>212</v>
      </c>
      <c r="Y1008">
        <v>1201263845</v>
      </c>
      <c r="AB1008" t="s">
        <v>661</v>
      </c>
      <c r="AC1008" s="2">
        <v>2290909</v>
      </c>
      <c r="AD1008" t="s">
        <v>788</v>
      </c>
      <c r="AE1008" s="2"/>
      <c r="AF1008">
        <v>0</v>
      </c>
      <c r="AG1008" s="34" t="str">
        <f>IFERROR(VLOOKUP(AB1008, 할인점점포등록!E:I, 5, 0), AB1008)</f>
        <v>서연팜</v>
      </c>
    </row>
    <row r="1009" spans="2:33" x14ac:dyDescent="0.3">
      <c r="B1009" t="s">
        <v>152</v>
      </c>
      <c r="C1009" t="s">
        <v>1563</v>
      </c>
      <c r="D1009">
        <v>3</v>
      </c>
      <c r="E1009" t="s">
        <v>1863</v>
      </c>
      <c r="F1009" s="20" t="s">
        <v>14</v>
      </c>
      <c r="H1009" t="s">
        <v>932</v>
      </c>
      <c r="I1009" s="2">
        <v>2520000</v>
      </c>
      <c r="J1009" s="2">
        <v>0</v>
      </c>
      <c r="L1009">
        <v>0</v>
      </c>
      <c r="M1009">
        <v>0</v>
      </c>
      <c r="N1009">
        <v>0</v>
      </c>
      <c r="O1009" t="s">
        <v>796</v>
      </c>
      <c r="Q1009">
        <v>0</v>
      </c>
      <c r="R1009">
        <v>0</v>
      </c>
      <c r="S1009">
        <v>0</v>
      </c>
      <c r="T1009" t="s">
        <v>154</v>
      </c>
      <c r="U1009" s="3">
        <v>46295</v>
      </c>
      <c r="V1009" s="21">
        <v>46295</v>
      </c>
      <c r="W1009" t="s">
        <v>212</v>
      </c>
      <c r="Y1009">
        <v>1201263845</v>
      </c>
      <c r="AB1009" t="s">
        <v>661</v>
      </c>
      <c r="AC1009" s="2"/>
      <c r="AE1009" s="2"/>
      <c r="AG1009" s="34" t="str">
        <f>IFERROR(VLOOKUP(AB1009, 할인점점포등록!E:I, 5, 0), AB1009)</f>
        <v>서연팜</v>
      </c>
    </row>
    <row r="1010" spans="2:33" x14ac:dyDescent="0.3">
      <c r="B1010" t="s">
        <v>152</v>
      </c>
      <c r="C1010" t="s">
        <v>1564</v>
      </c>
      <c r="D1010">
        <v>1</v>
      </c>
      <c r="E1010" t="s">
        <v>1864</v>
      </c>
      <c r="F1010" s="20" t="s">
        <v>155</v>
      </c>
      <c r="H1010" t="s">
        <v>1565</v>
      </c>
      <c r="I1010" s="2">
        <v>0</v>
      </c>
      <c r="J1010" s="2">
        <v>10336102</v>
      </c>
      <c r="L1010">
        <v>0</v>
      </c>
      <c r="M1010">
        <v>0</v>
      </c>
      <c r="N1010">
        <v>0</v>
      </c>
      <c r="O1010" t="s">
        <v>796</v>
      </c>
      <c r="Q1010">
        <v>0</v>
      </c>
      <c r="R1010">
        <v>0</v>
      </c>
      <c r="S1010">
        <v>0</v>
      </c>
      <c r="T1010" t="s">
        <v>154</v>
      </c>
      <c r="U1010" s="3">
        <v>46295</v>
      </c>
      <c r="V1010" s="21">
        <v>46295</v>
      </c>
      <c r="W1010" t="s">
        <v>212</v>
      </c>
      <c r="Y1010">
        <v>1838602665</v>
      </c>
      <c r="AB1010" t="s">
        <v>503</v>
      </c>
      <c r="AC1010" s="2"/>
      <c r="AE1010" s="2"/>
      <c r="AG1010" s="34" t="str">
        <f>IFERROR(VLOOKUP(AB1010, 할인점점포등록!E:I, 5, 0), AB1010)</f>
        <v>세인약품(경기)</v>
      </c>
    </row>
    <row r="1011" spans="2:33" x14ac:dyDescent="0.3">
      <c r="B1011" t="s">
        <v>152</v>
      </c>
      <c r="C1011" t="s">
        <v>1564</v>
      </c>
      <c r="D1011">
        <v>2</v>
      </c>
      <c r="E1011" t="s">
        <v>1864</v>
      </c>
      <c r="F1011" s="20" t="s">
        <v>156</v>
      </c>
      <c r="H1011" t="s">
        <v>1565</v>
      </c>
      <c r="I1011" s="2">
        <v>0</v>
      </c>
      <c r="J1011" s="2">
        <v>1033610</v>
      </c>
      <c r="L1011">
        <v>0</v>
      </c>
      <c r="M1011">
        <v>0</v>
      </c>
      <c r="N1011">
        <v>0</v>
      </c>
      <c r="O1011" t="s">
        <v>796</v>
      </c>
      <c r="Q1011">
        <v>0</v>
      </c>
      <c r="R1011">
        <v>0</v>
      </c>
      <c r="S1011">
        <v>0</v>
      </c>
      <c r="T1011" t="s">
        <v>154</v>
      </c>
      <c r="U1011" s="3">
        <v>46295</v>
      </c>
      <c r="V1011" s="21">
        <v>46295</v>
      </c>
      <c r="W1011" t="s">
        <v>212</v>
      </c>
      <c r="Y1011">
        <v>1838602665</v>
      </c>
      <c r="AB1011" t="s">
        <v>503</v>
      </c>
      <c r="AC1011" s="2">
        <v>10336102</v>
      </c>
      <c r="AD1011" t="s">
        <v>788</v>
      </c>
      <c r="AE1011" s="2"/>
      <c r="AF1011">
        <v>0</v>
      </c>
      <c r="AG1011" s="34" t="str">
        <f>IFERROR(VLOOKUP(AB1011, 할인점점포등록!E:I, 5, 0), AB1011)</f>
        <v>세인약품(경기)</v>
      </c>
    </row>
    <row r="1012" spans="2:33" x14ac:dyDescent="0.3">
      <c r="B1012" t="s">
        <v>152</v>
      </c>
      <c r="C1012" t="s">
        <v>1564</v>
      </c>
      <c r="D1012">
        <v>3</v>
      </c>
      <c r="E1012" t="s">
        <v>1864</v>
      </c>
      <c r="F1012" s="20" t="s">
        <v>14</v>
      </c>
      <c r="H1012" t="s">
        <v>1565</v>
      </c>
      <c r="I1012" s="2">
        <v>11369712</v>
      </c>
      <c r="J1012" s="2">
        <v>0</v>
      </c>
      <c r="L1012">
        <v>0</v>
      </c>
      <c r="M1012">
        <v>0</v>
      </c>
      <c r="N1012">
        <v>0</v>
      </c>
      <c r="O1012" t="s">
        <v>796</v>
      </c>
      <c r="Q1012">
        <v>0</v>
      </c>
      <c r="R1012">
        <v>0</v>
      </c>
      <c r="S1012">
        <v>0</v>
      </c>
      <c r="T1012" t="s">
        <v>154</v>
      </c>
      <c r="U1012" s="3">
        <v>46295</v>
      </c>
      <c r="V1012" s="21">
        <v>46295</v>
      </c>
      <c r="W1012" t="s">
        <v>212</v>
      </c>
      <c r="Y1012">
        <v>1838602665</v>
      </c>
      <c r="AB1012" t="s">
        <v>503</v>
      </c>
      <c r="AC1012" s="2"/>
      <c r="AE1012" s="2"/>
      <c r="AG1012" s="34" t="str">
        <f>IFERROR(VLOOKUP(AB1012, 할인점점포등록!E:I, 5, 0), AB1012)</f>
        <v>세인약품(경기)</v>
      </c>
    </row>
    <row r="1013" spans="2:33" x14ac:dyDescent="0.3">
      <c r="B1013" t="s">
        <v>152</v>
      </c>
      <c r="C1013" t="s">
        <v>1566</v>
      </c>
      <c r="D1013">
        <v>1</v>
      </c>
      <c r="E1013" t="s">
        <v>1865</v>
      </c>
      <c r="F1013" s="20" t="s">
        <v>155</v>
      </c>
      <c r="H1013" t="s">
        <v>937</v>
      </c>
      <c r="I1013" s="2">
        <v>0</v>
      </c>
      <c r="J1013" s="2">
        <v>1379455</v>
      </c>
      <c r="L1013">
        <v>0</v>
      </c>
      <c r="M1013">
        <v>0</v>
      </c>
      <c r="N1013">
        <v>0</v>
      </c>
      <c r="O1013" t="s">
        <v>796</v>
      </c>
      <c r="Q1013">
        <v>0</v>
      </c>
      <c r="R1013">
        <v>0</v>
      </c>
      <c r="S1013">
        <v>0</v>
      </c>
      <c r="T1013" t="s">
        <v>154</v>
      </c>
      <c r="U1013" s="3">
        <v>46295</v>
      </c>
      <c r="V1013" s="21">
        <v>46295</v>
      </c>
      <c r="W1013" t="s">
        <v>212</v>
      </c>
      <c r="Y1013">
        <v>1928702986</v>
      </c>
      <c r="AB1013" t="s">
        <v>684</v>
      </c>
      <c r="AC1013" s="2"/>
      <c r="AE1013" s="2"/>
      <c r="AG1013" s="34" t="str">
        <f>IFERROR(VLOOKUP(AB1013, 할인점점포등록!E:I, 5, 0), AB1013)</f>
        <v>영동약품</v>
      </c>
    </row>
    <row r="1014" spans="2:33" x14ac:dyDescent="0.3">
      <c r="B1014" t="s">
        <v>152</v>
      </c>
      <c r="C1014" t="s">
        <v>1566</v>
      </c>
      <c r="D1014">
        <v>2</v>
      </c>
      <c r="E1014" t="s">
        <v>1865</v>
      </c>
      <c r="F1014" s="20" t="s">
        <v>156</v>
      </c>
      <c r="H1014" t="s">
        <v>937</v>
      </c>
      <c r="I1014" s="2">
        <v>0</v>
      </c>
      <c r="J1014" s="2">
        <v>137945</v>
      </c>
      <c r="L1014">
        <v>0</v>
      </c>
      <c r="M1014">
        <v>0</v>
      </c>
      <c r="N1014">
        <v>0</v>
      </c>
      <c r="O1014" t="s">
        <v>796</v>
      </c>
      <c r="Q1014">
        <v>0</v>
      </c>
      <c r="R1014">
        <v>0</v>
      </c>
      <c r="S1014">
        <v>0</v>
      </c>
      <c r="T1014" t="s">
        <v>154</v>
      </c>
      <c r="U1014" s="3">
        <v>46295</v>
      </c>
      <c r="V1014" s="21">
        <v>46295</v>
      </c>
      <c r="W1014" t="s">
        <v>212</v>
      </c>
      <c r="Y1014">
        <v>1928702986</v>
      </c>
      <c r="AB1014" t="s">
        <v>684</v>
      </c>
      <c r="AC1014" s="2">
        <v>1379455</v>
      </c>
      <c r="AD1014" t="s">
        <v>788</v>
      </c>
      <c r="AE1014" s="2"/>
      <c r="AF1014">
        <v>0</v>
      </c>
      <c r="AG1014" s="34" t="str">
        <f>IFERROR(VLOOKUP(AB1014, 할인점점포등록!E:I, 5, 0), AB1014)</f>
        <v>영동약품</v>
      </c>
    </row>
    <row r="1015" spans="2:33" x14ac:dyDescent="0.3">
      <c r="B1015" t="s">
        <v>152</v>
      </c>
      <c r="C1015" t="s">
        <v>1566</v>
      </c>
      <c r="D1015">
        <v>3</v>
      </c>
      <c r="E1015" t="s">
        <v>1865</v>
      </c>
      <c r="F1015" s="20" t="s">
        <v>14</v>
      </c>
      <c r="H1015" t="s">
        <v>937</v>
      </c>
      <c r="I1015" s="2">
        <v>1517400</v>
      </c>
      <c r="J1015" s="2">
        <v>0</v>
      </c>
      <c r="L1015">
        <v>0</v>
      </c>
      <c r="M1015">
        <v>0</v>
      </c>
      <c r="N1015">
        <v>0</v>
      </c>
      <c r="O1015" t="s">
        <v>796</v>
      </c>
      <c r="Q1015">
        <v>0</v>
      </c>
      <c r="R1015">
        <v>0</v>
      </c>
      <c r="S1015">
        <v>0</v>
      </c>
      <c r="T1015" t="s">
        <v>154</v>
      </c>
      <c r="U1015" s="3">
        <v>46295</v>
      </c>
      <c r="V1015" s="21">
        <v>46295</v>
      </c>
      <c r="W1015" t="s">
        <v>212</v>
      </c>
      <c r="Y1015">
        <v>1928702986</v>
      </c>
      <c r="AB1015" t="s">
        <v>684</v>
      </c>
      <c r="AC1015" s="2"/>
      <c r="AG1015" s="34" t="str">
        <f>IFERROR(VLOOKUP(AB1015, 할인점점포등록!E:I, 5, 0), AB1015)</f>
        <v>영동약품</v>
      </c>
    </row>
    <row r="1016" spans="2:33" x14ac:dyDescent="0.3">
      <c r="B1016" t="s">
        <v>152</v>
      </c>
      <c r="C1016" t="s">
        <v>1567</v>
      </c>
      <c r="D1016">
        <v>1</v>
      </c>
      <c r="E1016" t="s">
        <v>1866</v>
      </c>
      <c r="F1016" s="20" t="s">
        <v>155</v>
      </c>
      <c r="H1016" t="s">
        <v>1568</v>
      </c>
      <c r="I1016" s="2">
        <v>0</v>
      </c>
      <c r="J1016" s="2">
        <v>3994036</v>
      </c>
      <c r="L1016">
        <v>0</v>
      </c>
      <c r="M1016">
        <v>0</v>
      </c>
      <c r="N1016">
        <v>0</v>
      </c>
      <c r="O1016" t="s">
        <v>796</v>
      </c>
      <c r="Q1016">
        <v>0</v>
      </c>
      <c r="R1016">
        <v>0</v>
      </c>
      <c r="S1016">
        <v>0</v>
      </c>
      <c r="T1016" t="s">
        <v>154</v>
      </c>
      <c r="U1016" s="3">
        <v>46295</v>
      </c>
      <c r="V1016" s="21">
        <v>46295</v>
      </c>
      <c r="W1016" t="s">
        <v>212</v>
      </c>
      <c r="Y1016">
        <v>4808802556</v>
      </c>
      <c r="AB1016" t="s">
        <v>690</v>
      </c>
      <c r="AC1016" s="2"/>
      <c r="AG1016" s="34" t="str">
        <f>IFERROR(VLOOKUP(AB1016, 할인점점포등록!E:I, 5, 0), AB1016)</f>
        <v>에이치팜(광주)</v>
      </c>
    </row>
    <row r="1017" spans="2:33" x14ac:dyDescent="0.3">
      <c r="B1017" t="s">
        <v>152</v>
      </c>
      <c r="C1017" t="s">
        <v>1567</v>
      </c>
      <c r="D1017">
        <v>2</v>
      </c>
      <c r="E1017" t="s">
        <v>1866</v>
      </c>
      <c r="F1017" s="20" t="s">
        <v>156</v>
      </c>
      <c r="H1017" t="s">
        <v>1568</v>
      </c>
      <c r="I1017" s="2">
        <v>0</v>
      </c>
      <c r="J1017" s="2">
        <v>399404</v>
      </c>
      <c r="L1017">
        <v>0</v>
      </c>
      <c r="M1017">
        <v>0</v>
      </c>
      <c r="N1017">
        <v>0</v>
      </c>
      <c r="O1017" t="s">
        <v>796</v>
      </c>
      <c r="Q1017">
        <v>0</v>
      </c>
      <c r="R1017">
        <v>0</v>
      </c>
      <c r="S1017">
        <v>0</v>
      </c>
      <c r="T1017" t="s">
        <v>154</v>
      </c>
      <c r="U1017" s="3">
        <v>46295</v>
      </c>
      <c r="V1017" s="21">
        <v>46295</v>
      </c>
      <c r="W1017" t="s">
        <v>212</v>
      </c>
      <c r="Y1017">
        <v>4808802556</v>
      </c>
      <c r="AB1017" t="s">
        <v>690</v>
      </c>
      <c r="AC1017" s="2">
        <v>3994036</v>
      </c>
      <c r="AD1017" t="s">
        <v>788</v>
      </c>
      <c r="AF1017">
        <v>0</v>
      </c>
      <c r="AG1017" s="34" t="str">
        <f>IFERROR(VLOOKUP(AB1017, 할인점점포등록!E:I, 5, 0), AB1017)</f>
        <v>에이치팜(광주)</v>
      </c>
    </row>
    <row r="1018" spans="2:33" x14ac:dyDescent="0.3">
      <c r="B1018" t="s">
        <v>152</v>
      </c>
      <c r="C1018" t="s">
        <v>1567</v>
      </c>
      <c r="D1018">
        <v>3</v>
      </c>
      <c r="E1018" t="s">
        <v>1866</v>
      </c>
      <c r="F1018" s="20" t="s">
        <v>14</v>
      </c>
      <c r="H1018" t="s">
        <v>1568</v>
      </c>
      <c r="I1018" s="2">
        <v>4393440</v>
      </c>
      <c r="J1018" s="2">
        <v>0</v>
      </c>
      <c r="L1018">
        <v>0</v>
      </c>
      <c r="M1018">
        <v>0</v>
      </c>
      <c r="N1018">
        <v>0</v>
      </c>
      <c r="O1018" t="s">
        <v>796</v>
      </c>
      <c r="Q1018">
        <v>0</v>
      </c>
      <c r="R1018">
        <v>0</v>
      </c>
      <c r="S1018">
        <v>0</v>
      </c>
      <c r="T1018" t="s">
        <v>154</v>
      </c>
      <c r="U1018" s="3">
        <v>46295</v>
      </c>
      <c r="V1018" s="21">
        <v>46295</v>
      </c>
      <c r="W1018" t="s">
        <v>212</v>
      </c>
      <c r="Y1018">
        <v>4808802556</v>
      </c>
      <c r="AB1018" t="s">
        <v>690</v>
      </c>
      <c r="AC1018" s="2"/>
      <c r="AG1018" s="34" t="str">
        <f>IFERROR(VLOOKUP(AB1018, 할인점점포등록!E:I, 5, 0), AB1018)</f>
        <v>에이치팜(광주)</v>
      </c>
    </row>
    <row r="1019" spans="2:33" x14ac:dyDescent="0.3">
      <c r="B1019" t="s">
        <v>152</v>
      </c>
      <c r="C1019" t="s">
        <v>1569</v>
      </c>
      <c r="D1019">
        <v>1</v>
      </c>
      <c r="E1019" t="s">
        <v>1867</v>
      </c>
      <c r="F1019" s="20" t="s">
        <v>155</v>
      </c>
      <c r="H1019" t="s">
        <v>940</v>
      </c>
      <c r="I1019" s="2">
        <v>0</v>
      </c>
      <c r="J1019" s="2">
        <v>4854272</v>
      </c>
      <c r="L1019">
        <v>0</v>
      </c>
      <c r="M1019">
        <v>0</v>
      </c>
      <c r="N1019">
        <v>0</v>
      </c>
      <c r="O1019" t="s">
        <v>796</v>
      </c>
      <c r="Q1019">
        <v>0</v>
      </c>
      <c r="R1019">
        <v>0</v>
      </c>
      <c r="S1019">
        <v>0</v>
      </c>
      <c r="T1019" t="s">
        <v>154</v>
      </c>
      <c r="U1019" s="3">
        <v>46295</v>
      </c>
      <c r="V1019" s="21">
        <v>46295</v>
      </c>
      <c r="W1019" t="s">
        <v>212</v>
      </c>
      <c r="Y1019">
        <v>7338603421</v>
      </c>
      <c r="AB1019" t="s">
        <v>460</v>
      </c>
      <c r="AC1019" s="2"/>
      <c r="AG1019" s="34" t="str">
        <f>IFERROR(VLOOKUP(AB1019, 할인점점포등록!E:I, 5, 0), AB1019)</f>
        <v>앤플러스팜</v>
      </c>
    </row>
    <row r="1020" spans="2:33" x14ac:dyDescent="0.3">
      <c r="B1020" t="s">
        <v>152</v>
      </c>
      <c r="C1020" t="s">
        <v>1569</v>
      </c>
      <c r="D1020">
        <v>2</v>
      </c>
      <c r="E1020" t="s">
        <v>1867</v>
      </c>
      <c r="F1020" s="20" t="s">
        <v>156</v>
      </c>
      <c r="H1020" t="s">
        <v>940</v>
      </c>
      <c r="I1020" s="2">
        <v>0</v>
      </c>
      <c r="J1020" s="2">
        <v>485428</v>
      </c>
      <c r="L1020">
        <v>0</v>
      </c>
      <c r="M1020">
        <v>0</v>
      </c>
      <c r="N1020">
        <v>0</v>
      </c>
      <c r="O1020" t="s">
        <v>796</v>
      </c>
      <c r="Q1020">
        <v>0</v>
      </c>
      <c r="R1020">
        <v>0</v>
      </c>
      <c r="S1020">
        <v>0</v>
      </c>
      <c r="T1020" t="s">
        <v>154</v>
      </c>
      <c r="U1020" s="3">
        <v>46295</v>
      </c>
      <c r="V1020" s="21">
        <v>46295</v>
      </c>
      <c r="W1020" t="s">
        <v>212</v>
      </c>
      <c r="Y1020">
        <v>7338603421</v>
      </c>
      <c r="AB1020" t="s">
        <v>460</v>
      </c>
      <c r="AC1020" s="2">
        <v>4854272</v>
      </c>
      <c r="AD1020" t="s">
        <v>788</v>
      </c>
      <c r="AF1020">
        <v>0</v>
      </c>
      <c r="AG1020" s="34" t="str">
        <f>IFERROR(VLOOKUP(AB1020, 할인점점포등록!E:I, 5, 0), AB1020)</f>
        <v>앤플러스팜</v>
      </c>
    </row>
    <row r="1021" spans="2:33" x14ac:dyDescent="0.3">
      <c r="B1021" t="s">
        <v>152</v>
      </c>
      <c r="C1021" t="s">
        <v>1569</v>
      </c>
      <c r="D1021">
        <v>3</v>
      </c>
      <c r="E1021" t="s">
        <v>1867</v>
      </c>
      <c r="F1021" s="20" t="s">
        <v>14</v>
      </c>
      <c r="H1021" t="s">
        <v>940</v>
      </c>
      <c r="I1021" s="2">
        <v>5339700</v>
      </c>
      <c r="J1021" s="2">
        <v>0</v>
      </c>
      <c r="L1021">
        <v>0</v>
      </c>
      <c r="M1021">
        <v>0</v>
      </c>
      <c r="N1021">
        <v>0</v>
      </c>
      <c r="O1021" t="s">
        <v>796</v>
      </c>
      <c r="Q1021">
        <v>0</v>
      </c>
      <c r="R1021">
        <v>0</v>
      </c>
      <c r="S1021">
        <v>0</v>
      </c>
      <c r="T1021" t="s">
        <v>154</v>
      </c>
      <c r="U1021" s="3">
        <v>46295</v>
      </c>
      <c r="V1021" s="21">
        <v>46295</v>
      </c>
      <c r="W1021" t="s">
        <v>212</v>
      </c>
      <c r="Y1021">
        <v>7338603421</v>
      </c>
      <c r="AB1021" t="s">
        <v>460</v>
      </c>
      <c r="AC1021" s="2"/>
      <c r="AG1021" s="34" t="str">
        <f>IFERROR(VLOOKUP(AB1021, 할인점점포등록!E:I, 5, 0), AB1021)</f>
        <v>앤플러스팜</v>
      </c>
    </row>
    <row r="1022" spans="2:33" x14ac:dyDescent="0.3">
      <c r="B1022" t="s">
        <v>152</v>
      </c>
      <c r="C1022" t="s">
        <v>1570</v>
      </c>
      <c r="D1022">
        <v>1</v>
      </c>
      <c r="E1022" t="s">
        <v>1868</v>
      </c>
      <c r="F1022" s="20" t="s">
        <v>155</v>
      </c>
      <c r="H1022" t="s">
        <v>1571</v>
      </c>
      <c r="I1022" s="2">
        <v>0</v>
      </c>
      <c r="J1022" s="2">
        <v>301909</v>
      </c>
      <c r="L1022">
        <v>0</v>
      </c>
      <c r="M1022">
        <v>0</v>
      </c>
      <c r="N1022">
        <v>0</v>
      </c>
      <c r="O1022" t="s">
        <v>796</v>
      </c>
      <c r="Q1022">
        <v>0</v>
      </c>
      <c r="R1022">
        <v>0</v>
      </c>
      <c r="S1022">
        <v>0</v>
      </c>
      <c r="T1022" t="s">
        <v>154</v>
      </c>
      <c r="U1022" s="3">
        <v>46295</v>
      </c>
      <c r="V1022" s="21">
        <v>46295</v>
      </c>
      <c r="W1022" t="s">
        <v>212</v>
      </c>
      <c r="Y1022">
        <v>2560202342</v>
      </c>
      <c r="AB1022" t="s">
        <v>697</v>
      </c>
      <c r="AC1022" s="2"/>
      <c r="AE1022" s="2"/>
      <c r="AG1022" s="34" t="str">
        <f>IFERROR(VLOOKUP(AB1022, 할인점점포등록!E:I, 5, 0), AB1022)</f>
        <v>서흥메디</v>
      </c>
    </row>
    <row r="1023" spans="2:33" x14ac:dyDescent="0.3">
      <c r="B1023" t="s">
        <v>152</v>
      </c>
      <c r="C1023" t="s">
        <v>1570</v>
      </c>
      <c r="D1023">
        <v>2</v>
      </c>
      <c r="E1023" t="s">
        <v>1868</v>
      </c>
      <c r="F1023" s="20" t="s">
        <v>156</v>
      </c>
      <c r="H1023" t="s">
        <v>1571</v>
      </c>
      <c r="I1023" s="2">
        <v>0</v>
      </c>
      <c r="J1023" s="2">
        <v>30191</v>
      </c>
      <c r="L1023">
        <v>0</v>
      </c>
      <c r="M1023">
        <v>0</v>
      </c>
      <c r="N1023">
        <v>0</v>
      </c>
      <c r="O1023" t="s">
        <v>796</v>
      </c>
      <c r="Q1023">
        <v>0</v>
      </c>
      <c r="R1023">
        <v>0</v>
      </c>
      <c r="S1023">
        <v>0</v>
      </c>
      <c r="T1023" t="s">
        <v>154</v>
      </c>
      <c r="U1023" s="3">
        <v>46295</v>
      </c>
      <c r="V1023" s="21">
        <v>46295</v>
      </c>
      <c r="W1023" t="s">
        <v>212</v>
      </c>
      <c r="Y1023">
        <v>2560202342</v>
      </c>
      <c r="AB1023" t="s">
        <v>697</v>
      </c>
      <c r="AC1023" s="2">
        <v>301909</v>
      </c>
      <c r="AD1023" t="s">
        <v>788</v>
      </c>
      <c r="AE1023" s="2"/>
      <c r="AF1023">
        <v>0</v>
      </c>
      <c r="AG1023" s="34" t="str">
        <f>IFERROR(VLOOKUP(AB1023, 할인점점포등록!E:I, 5, 0), AB1023)</f>
        <v>서흥메디</v>
      </c>
    </row>
    <row r="1024" spans="2:33" x14ac:dyDescent="0.3">
      <c r="B1024" t="s">
        <v>152</v>
      </c>
      <c r="C1024" t="s">
        <v>1570</v>
      </c>
      <c r="D1024">
        <v>3</v>
      </c>
      <c r="E1024" t="s">
        <v>1868</v>
      </c>
      <c r="F1024" s="20" t="s">
        <v>14</v>
      </c>
      <c r="H1024" t="s">
        <v>1571</v>
      </c>
      <c r="I1024" s="2">
        <v>332100</v>
      </c>
      <c r="J1024" s="2">
        <v>0</v>
      </c>
      <c r="L1024">
        <v>0</v>
      </c>
      <c r="M1024">
        <v>0</v>
      </c>
      <c r="N1024">
        <v>0</v>
      </c>
      <c r="O1024" t="s">
        <v>796</v>
      </c>
      <c r="Q1024">
        <v>0</v>
      </c>
      <c r="R1024">
        <v>0</v>
      </c>
      <c r="S1024">
        <v>0</v>
      </c>
      <c r="T1024" t="s">
        <v>154</v>
      </c>
      <c r="U1024" s="3">
        <v>46295</v>
      </c>
      <c r="V1024" s="21">
        <v>46295</v>
      </c>
      <c r="W1024" t="s">
        <v>212</v>
      </c>
      <c r="Y1024">
        <v>2560202342</v>
      </c>
      <c r="AB1024" t="s">
        <v>697</v>
      </c>
      <c r="AC1024" s="2"/>
      <c r="AG1024" s="34" t="str">
        <f>IFERROR(VLOOKUP(AB1024, 할인점점포등록!E:I, 5, 0), AB1024)</f>
        <v>서흥메디</v>
      </c>
    </row>
    <row r="1025" spans="2:33" x14ac:dyDescent="0.3">
      <c r="B1025" t="s">
        <v>152</v>
      </c>
      <c r="C1025" t="s">
        <v>1572</v>
      </c>
      <c r="D1025">
        <v>1</v>
      </c>
      <c r="E1025" t="s">
        <v>1869</v>
      </c>
      <c r="F1025" s="20" t="s">
        <v>155</v>
      </c>
      <c r="H1025" t="s">
        <v>947</v>
      </c>
      <c r="I1025" s="2">
        <v>0</v>
      </c>
      <c r="J1025" s="2">
        <v>1610000</v>
      </c>
      <c r="L1025">
        <v>0</v>
      </c>
      <c r="M1025">
        <v>0</v>
      </c>
      <c r="N1025">
        <v>0</v>
      </c>
      <c r="O1025" t="s">
        <v>796</v>
      </c>
      <c r="Q1025">
        <v>0</v>
      </c>
      <c r="R1025">
        <v>0</v>
      </c>
      <c r="S1025">
        <v>0</v>
      </c>
      <c r="T1025" t="s">
        <v>154</v>
      </c>
      <c r="U1025" s="3">
        <v>46295</v>
      </c>
      <c r="V1025" s="21">
        <v>46295</v>
      </c>
      <c r="W1025" t="s">
        <v>350</v>
      </c>
      <c r="Y1025">
        <v>1190282542</v>
      </c>
      <c r="AB1025" t="s">
        <v>714</v>
      </c>
      <c r="AC1025" s="2"/>
      <c r="AE1025" s="2"/>
      <c r="AG1025" s="34" t="str">
        <f>IFERROR(VLOOKUP(AB1025, 할인점점포등록!E:I, 5, 0), AB1025)</f>
        <v>엘유피코리아</v>
      </c>
    </row>
    <row r="1026" spans="2:33" x14ac:dyDescent="0.3">
      <c r="B1026" t="s">
        <v>152</v>
      </c>
      <c r="C1026" t="s">
        <v>1572</v>
      </c>
      <c r="D1026">
        <v>2</v>
      </c>
      <c r="E1026" t="s">
        <v>1869</v>
      </c>
      <c r="F1026" s="20" t="s">
        <v>156</v>
      </c>
      <c r="H1026" t="s">
        <v>947</v>
      </c>
      <c r="I1026" s="2">
        <v>0</v>
      </c>
      <c r="J1026" s="2">
        <v>161000</v>
      </c>
      <c r="L1026">
        <v>0</v>
      </c>
      <c r="M1026">
        <v>0</v>
      </c>
      <c r="N1026">
        <v>0</v>
      </c>
      <c r="O1026" t="s">
        <v>796</v>
      </c>
      <c r="Q1026">
        <v>0</v>
      </c>
      <c r="R1026">
        <v>0</v>
      </c>
      <c r="S1026">
        <v>0</v>
      </c>
      <c r="T1026" t="s">
        <v>154</v>
      </c>
      <c r="U1026" s="3">
        <v>46295</v>
      </c>
      <c r="V1026" s="21">
        <v>46295</v>
      </c>
      <c r="W1026" t="s">
        <v>350</v>
      </c>
      <c r="Y1026">
        <v>1190282542</v>
      </c>
      <c r="AB1026" t="s">
        <v>714</v>
      </c>
      <c r="AC1026" s="2">
        <v>1610000</v>
      </c>
      <c r="AD1026" t="s">
        <v>788</v>
      </c>
      <c r="AE1026" s="2"/>
      <c r="AF1026">
        <v>0</v>
      </c>
      <c r="AG1026" s="34" t="str">
        <f>IFERROR(VLOOKUP(AB1026, 할인점점포등록!E:I, 5, 0), AB1026)</f>
        <v>엘유피코리아</v>
      </c>
    </row>
    <row r="1027" spans="2:33" x14ac:dyDescent="0.3">
      <c r="B1027" t="s">
        <v>152</v>
      </c>
      <c r="C1027" t="s">
        <v>1572</v>
      </c>
      <c r="D1027">
        <v>3</v>
      </c>
      <c r="E1027" t="s">
        <v>1869</v>
      </c>
      <c r="F1027" s="20" t="s">
        <v>14</v>
      </c>
      <c r="H1027" t="s">
        <v>947</v>
      </c>
      <c r="I1027" s="2">
        <v>1771000</v>
      </c>
      <c r="J1027" s="2">
        <v>0</v>
      </c>
      <c r="L1027">
        <v>0</v>
      </c>
      <c r="M1027">
        <v>0</v>
      </c>
      <c r="N1027">
        <v>0</v>
      </c>
      <c r="O1027" t="s">
        <v>796</v>
      </c>
      <c r="Q1027">
        <v>0</v>
      </c>
      <c r="R1027">
        <v>0</v>
      </c>
      <c r="S1027">
        <v>0</v>
      </c>
      <c r="T1027" t="s">
        <v>154</v>
      </c>
      <c r="U1027" s="3">
        <v>46295</v>
      </c>
      <c r="V1027" s="21">
        <v>46295</v>
      </c>
      <c r="W1027" t="s">
        <v>350</v>
      </c>
      <c r="Y1027">
        <v>1190282542</v>
      </c>
      <c r="AB1027" t="s">
        <v>714</v>
      </c>
      <c r="AC1027" s="2"/>
      <c r="AE1027" s="2"/>
      <c r="AG1027" s="34" t="str">
        <f>IFERROR(VLOOKUP(AB1027, 할인점점포등록!E:I, 5, 0), AB1027)</f>
        <v>엘유피코리아</v>
      </c>
    </row>
    <row r="1028" spans="2:33" x14ac:dyDescent="0.3">
      <c r="B1028" t="s">
        <v>152</v>
      </c>
      <c r="C1028" t="s">
        <v>1573</v>
      </c>
      <c r="D1028">
        <v>1</v>
      </c>
      <c r="E1028" t="s">
        <v>1870</v>
      </c>
      <c r="F1028" s="20" t="s">
        <v>155</v>
      </c>
      <c r="H1028" t="s">
        <v>1574</v>
      </c>
      <c r="I1028" s="2">
        <v>0</v>
      </c>
      <c r="J1028" s="2">
        <v>2336727</v>
      </c>
      <c r="L1028">
        <v>0</v>
      </c>
      <c r="M1028">
        <v>0</v>
      </c>
      <c r="N1028">
        <v>0</v>
      </c>
      <c r="O1028" t="s">
        <v>796</v>
      </c>
      <c r="Q1028">
        <v>0</v>
      </c>
      <c r="R1028">
        <v>0</v>
      </c>
      <c r="S1028">
        <v>0</v>
      </c>
      <c r="T1028" t="s">
        <v>154</v>
      </c>
      <c r="U1028" s="3">
        <v>46295</v>
      </c>
      <c r="V1028" s="21">
        <v>46295</v>
      </c>
      <c r="W1028" t="s">
        <v>212</v>
      </c>
      <c r="Y1028">
        <v>4048703520</v>
      </c>
      <c r="AB1028" t="s">
        <v>737</v>
      </c>
      <c r="AC1028" s="2"/>
      <c r="AE1028" s="2"/>
      <c r="AG1028" s="34" t="str">
        <f>IFERROR(VLOOKUP(AB1028, 할인점점포등록!E:I, 5, 0), AB1028)</f>
        <v>온온약품</v>
      </c>
    </row>
    <row r="1029" spans="2:33" x14ac:dyDescent="0.3">
      <c r="B1029" t="s">
        <v>152</v>
      </c>
      <c r="C1029" t="s">
        <v>1573</v>
      </c>
      <c r="D1029">
        <v>2</v>
      </c>
      <c r="E1029" t="s">
        <v>1870</v>
      </c>
      <c r="F1029" s="20" t="s">
        <v>156</v>
      </c>
      <c r="H1029" t="s">
        <v>1574</v>
      </c>
      <c r="I1029" s="2">
        <v>0</v>
      </c>
      <c r="J1029" s="2">
        <v>233673</v>
      </c>
      <c r="L1029">
        <v>0</v>
      </c>
      <c r="M1029">
        <v>0</v>
      </c>
      <c r="N1029">
        <v>0</v>
      </c>
      <c r="O1029" t="s">
        <v>796</v>
      </c>
      <c r="Q1029">
        <v>0</v>
      </c>
      <c r="R1029">
        <v>0</v>
      </c>
      <c r="S1029">
        <v>0</v>
      </c>
      <c r="T1029" t="s">
        <v>154</v>
      </c>
      <c r="U1029" s="3">
        <v>46295</v>
      </c>
      <c r="V1029" s="21">
        <v>46295</v>
      </c>
      <c r="W1029" t="s">
        <v>212</v>
      </c>
      <c r="Y1029">
        <v>4048703520</v>
      </c>
      <c r="AB1029" t="s">
        <v>737</v>
      </c>
      <c r="AC1029" s="2">
        <v>2336727</v>
      </c>
      <c r="AD1029" t="s">
        <v>788</v>
      </c>
      <c r="AF1029">
        <v>0</v>
      </c>
      <c r="AG1029" s="34" t="str">
        <f>IFERROR(VLOOKUP(AB1029, 할인점점포등록!E:I, 5, 0), AB1029)</f>
        <v>온온약품</v>
      </c>
    </row>
    <row r="1030" spans="2:33" x14ac:dyDescent="0.3">
      <c r="B1030" t="s">
        <v>152</v>
      </c>
      <c r="C1030" t="s">
        <v>1573</v>
      </c>
      <c r="D1030">
        <v>3</v>
      </c>
      <c r="E1030" t="s">
        <v>1870</v>
      </c>
      <c r="F1030" s="20" t="s">
        <v>14</v>
      </c>
      <c r="H1030" t="s">
        <v>1574</v>
      </c>
      <c r="I1030" s="2">
        <v>2570400</v>
      </c>
      <c r="J1030" s="2">
        <v>0</v>
      </c>
      <c r="L1030" s="1">
        <v>0</v>
      </c>
      <c r="M1030" s="1">
        <v>0</v>
      </c>
      <c r="N1030">
        <v>0</v>
      </c>
      <c r="O1030" t="s">
        <v>796</v>
      </c>
      <c r="Q1030">
        <v>0</v>
      </c>
      <c r="R1030">
        <v>0</v>
      </c>
      <c r="S1030">
        <v>0</v>
      </c>
      <c r="T1030" t="s">
        <v>154</v>
      </c>
      <c r="U1030" s="3">
        <v>46295</v>
      </c>
      <c r="V1030" s="21">
        <v>46295</v>
      </c>
      <c r="W1030" t="s">
        <v>212</v>
      </c>
      <c r="Y1030">
        <v>4048703520</v>
      </c>
      <c r="AB1030" t="s">
        <v>737</v>
      </c>
      <c r="AC1030" s="1"/>
      <c r="AE1030" s="2"/>
      <c r="AG1030" s="34" t="str">
        <f>IFERROR(VLOOKUP(AB1030, 할인점점포등록!E:I, 5, 0), AB1030)</f>
        <v>온온약품</v>
      </c>
    </row>
    <row r="1031" spans="2:33" x14ac:dyDescent="0.3">
      <c r="B1031" t="s">
        <v>152</v>
      </c>
      <c r="C1031" t="s">
        <v>1575</v>
      </c>
      <c r="D1031">
        <v>1</v>
      </c>
      <c r="E1031" t="s">
        <v>1871</v>
      </c>
      <c r="F1031" s="20" t="s">
        <v>155</v>
      </c>
      <c r="H1031" t="s">
        <v>1576</v>
      </c>
      <c r="I1031" s="2">
        <v>0</v>
      </c>
      <c r="J1031" s="2">
        <v>1129091</v>
      </c>
      <c r="L1031">
        <v>0</v>
      </c>
      <c r="M1031">
        <v>0</v>
      </c>
      <c r="N1031">
        <v>0</v>
      </c>
      <c r="O1031" t="s">
        <v>796</v>
      </c>
      <c r="Q1031">
        <v>0</v>
      </c>
      <c r="R1031">
        <v>0</v>
      </c>
      <c r="S1031">
        <v>0</v>
      </c>
      <c r="T1031" t="s">
        <v>154</v>
      </c>
      <c r="U1031" s="3">
        <v>46295</v>
      </c>
      <c r="V1031" s="21">
        <v>46295</v>
      </c>
      <c r="W1031" t="s">
        <v>212</v>
      </c>
      <c r="Y1031">
        <v>3358102785</v>
      </c>
      <c r="AB1031" t="s">
        <v>745</v>
      </c>
      <c r="AC1031" s="2"/>
      <c r="AE1031" s="2"/>
      <c r="AG1031" s="34" t="str">
        <f>IFERROR(VLOOKUP(AB1031, 할인점점포등록!E:I, 5, 0), AB1031)</f>
        <v>에이치와이케이팜</v>
      </c>
    </row>
    <row r="1032" spans="2:33" x14ac:dyDescent="0.3">
      <c r="B1032" t="s">
        <v>152</v>
      </c>
      <c r="C1032" t="s">
        <v>1575</v>
      </c>
      <c r="D1032">
        <v>2</v>
      </c>
      <c r="E1032" t="s">
        <v>1871</v>
      </c>
      <c r="F1032" s="20" t="s">
        <v>156</v>
      </c>
      <c r="H1032" t="s">
        <v>1576</v>
      </c>
      <c r="I1032" s="2">
        <v>0</v>
      </c>
      <c r="J1032" s="2">
        <v>112909</v>
      </c>
      <c r="L1032">
        <v>0</v>
      </c>
      <c r="M1032">
        <v>0</v>
      </c>
      <c r="N1032">
        <v>0</v>
      </c>
      <c r="O1032" t="s">
        <v>796</v>
      </c>
      <c r="Q1032">
        <v>0</v>
      </c>
      <c r="R1032">
        <v>0</v>
      </c>
      <c r="S1032">
        <v>0</v>
      </c>
      <c r="T1032" t="s">
        <v>154</v>
      </c>
      <c r="U1032" s="3">
        <v>46295</v>
      </c>
      <c r="V1032" s="21">
        <v>46295</v>
      </c>
      <c r="W1032" t="s">
        <v>212</v>
      </c>
      <c r="Y1032">
        <v>3358102785</v>
      </c>
      <c r="AB1032" t="s">
        <v>745</v>
      </c>
      <c r="AC1032" s="2">
        <v>1129091</v>
      </c>
      <c r="AD1032" t="s">
        <v>788</v>
      </c>
      <c r="AE1032" s="2"/>
      <c r="AF1032">
        <v>0</v>
      </c>
      <c r="AG1032" s="34" t="str">
        <f>IFERROR(VLOOKUP(AB1032, 할인점점포등록!E:I, 5, 0), AB1032)</f>
        <v>에이치와이케이팜</v>
      </c>
    </row>
    <row r="1033" spans="2:33" x14ac:dyDescent="0.3">
      <c r="B1033" t="s">
        <v>152</v>
      </c>
      <c r="C1033" t="s">
        <v>1575</v>
      </c>
      <c r="D1033">
        <v>3</v>
      </c>
      <c r="E1033" t="s">
        <v>1871</v>
      </c>
      <c r="F1033" s="20" t="s">
        <v>14</v>
      </c>
      <c r="H1033" t="s">
        <v>1576</v>
      </c>
      <c r="I1033" s="2">
        <v>1242000</v>
      </c>
      <c r="J1033" s="2">
        <v>0</v>
      </c>
      <c r="L1033" s="1">
        <v>0</v>
      </c>
      <c r="M1033" s="1">
        <v>0</v>
      </c>
      <c r="N1033">
        <v>0</v>
      </c>
      <c r="O1033" t="s">
        <v>796</v>
      </c>
      <c r="Q1033">
        <v>0</v>
      </c>
      <c r="R1033">
        <v>0</v>
      </c>
      <c r="S1033">
        <v>0</v>
      </c>
      <c r="T1033" t="s">
        <v>154</v>
      </c>
      <c r="U1033" s="3">
        <v>46295</v>
      </c>
      <c r="V1033" s="21">
        <v>46295</v>
      </c>
      <c r="W1033" t="s">
        <v>212</v>
      </c>
      <c r="Y1033">
        <v>3358102785</v>
      </c>
      <c r="AB1033" t="s">
        <v>745</v>
      </c>
      <c r="AC1033" s="1"/>
      <c r="AE1033" s="2"/>
      <c r="AG1033" s="34" t="str">
        <f>IFERROR(VLOOKUP(AB1033, 할인점점포등록!E:I, 5, 0), AB1033)</f>
        <v>에이치와이케이팜</v>
      </c>
    </row>
    <row r="1034" spans="2:33" x14ac:dyDescent="0.3">
      <c r="B1034" t="s">
        <v>152</v>
      </c>
      <c r="C1034" t="s">
        <v>1577</v>
      </c>
      <c r="D1034">
        <v>1</v>
      </c>
      <c r="E1034" t="s">
        <v>1872</v>
      </c>
      <c r="F1034" s="20" t="s">
        <v>155</v>
      </c>
      <c r="H1034" t="s">
        <v>1578</v>
      </c>
      <c r="I1034" s="2">
        <v>0</v>
      </c>
      <c r="J1034" s="2">
        <v>294545</v>
      </c>
      <c r="L1034">
        <v>0</v>
      </c>
      <c r="M1034">
        <v>0</v>
      </c>
      <c r="N1034">
        <v>0</v>
      </c>
      <c r="O1034" t="s">
        <v>796</v>
      </c>
      <c r="Q1034">
        <v>0</v>
      </c>
      <c r="R1034">
        <v>0</v>
      </c>
      <c r="S1034">
        <v>0</v>
      </c>
      <c r="T1034" t="s">
        <v>154</v>
      </c>
      <c r="U1034" s="3">
        <v>46295</v>
      </c>
      <c r="V1034" s="21">
        <v>46295</v>
      </c>
      <c r="W1034" t="s">
        <v>212</v>
      </c>
      <c r="Y1034">
        <v>4108709378</v>
      </c>
      <c r="AB1034" t="s">
        <v>519</v>
      </c>
      <c r="AC1034" s="3"/>
      <c r="AE1034" s="2"/>
      <c r="AG1034" s="34" t="str">
        <f>IFERROR(VLOOKUP(AB1034, 할인점점포등록!E:I, 5, 0), AB1034)</f>
        <v>에버에코</v>
      </c>
    </row>
    <row r="1035" spans="2:33" x14ac:dyDescent="0.3">
      <c r="B1035" t="s">
        <v>152</v>
      </c>
      <c r="C1035" t="s">
        <v>1577</v>
      </c>
      <c r="D1035">
        <v>2</v>
      </c>
      <c r="E1035" t="s">
        <v>1872</v>
      </c>
      <c r="F1035" s="20" t="s">
        <v>156</v>
      </c>
      <c r="H1035" t="s">
        <v>1578</v>
      </c>
      <c r="I1035" s="2">
        <v>0</v>
      </c>
      <c r="J1035" s="2">
        <v>29455</v>
      </c>
      <c r="L1035">
        <v>0</v>
      </c>
      <c r="M1035">
        <v>0</v>
      </c>
      <c r="N1035">
        <v>0</v>
      </c>
      <c r="O1035" t="s">
        <v>796</v>
      </c>
      <c r="Q1035">
        <v>0</v>
      </c>
      <c r="R1035">
        <v>0</v>
      </c>
      <c r="S1035">
        <v>0</v>
      </c>
      <c r="T1035" t="s">
        <v>154</v>
      </c>
      <c r="U1035" s="3">
        <v>46295</v>
      </c>
      <c r="V1035" s="21">
        <v>46295</v>
      </c>
      <c r="W1035" t="s">
        <v>212</v>
      </c>
      <c r="Y1035">
        <v>4108709378</v>
      </c>
      <c r="AB1035" t="s">
        <v>519</v>
      </c>
      <c r="AC1035" s="2">
        <v>294545</v>
      </c>
      <c r="AD1035" t="s">
        <v>788</v>
      </c>
      <c r="AF1035">
        <v>0</v>
      </c>
      <c r="AG1035" s="34" t="str">
        <f>IFERROR(VLOOKUP(AB1035, 할인점점포등록!E:I, 5, 0), AB1035)</f>
        <v>에버에코</v>
      </c>
    </row>
    <row r="1036" spans="2:33" x14ac:dyDescent="0.3">
      <c r="B1036" t="s">
        <v>152</v>
      </c>
      <c r="C1036" t="s">
        <v>1577</v>
      </c>
      <c r="D1036">
        <v>3</v>
      </c>
      <c r="E1036" t="s">
        <v>1872</v>
      </c>
      <c r="F1036" s="20" t="s">
        <v>14</v>
      </c>
      <c r="H1036" t="s">
        <v>1578</v>
      </c>
      <c r="I1036" s="2">
        <v>324000</v>
      </c>
      <c r="J1036" s="2">
        <v>0</v>
      </c>
      <c r="L1036" s="1">
        <v>0</v>
      </c>
      <c r="M1036" s="1">
        <v>0</v>
      </c>
      <c r="N1036">
        <v>0</v>
      </c>
      <c r="O1036" t="s">
        <v>796</v>
      </c>
      <c r="Q1036">
        <v>0</v>
      </c>
      <c r="R1036">
        <v>0</v>
      </c>
      <c r="S1036">
        <v>0</v>
      </c>
      <c r="T1036" t="s">
        <v>154</v>
      </c>
      <c r="U1036" s="3">
        <v>46295</v>
      </c>
      <c r="V1036" s="21">
        <v>46295</v>
      </c>
      <c r="W1036" t="s">
        <v>212</v>
      </c>
      <c r="Y1036">
        <v>4108709378</v>
      </c>
      <c r="AB1036" t="s">
        <v>519</v>
      </c>
      <c r="AC1036" s="1"/>
      <c r="AG1036" s="34" t="str">
        <f>IFERROR(VLOOKUP(AB1036, 할인점점포등록!E:I, 5, 0), AB1036)</f>
        <v>에버에코</v>
      </c>
    </row>
    <row r="1037" spans="2:33" x14ac:dyDescent="0.3">
      <c r="B1037" t="s">
        <v>152</v>
      </c>
      <c r="C1037" t="s">
        <v>1579</v>
      </c>
      <c r="D1037">
        <v>1</v>
      </c>
      <c r="E1037" t="s">
        <v>1873</v>
      </c>
      <c r="F1037" s="20" t="s">
        <v>155</v>
      </c>
      <c r="H1037" t="s">
        <v>1580</v>
      </c>
      <c r="I1037" s="2">
        <v>0</v>
      </c>
      <c r="J1037" s="2">
        <v>700000</v>
      </c>
      <c r="L1037">
        <v>0</v>
      </c>
      <c r="M1037">
        <v>0</v>
      </c>
      <c r="N1037">
        <v>0</v>
      </c>
      <c r="O1037" t="s">
        <v>796</v>
      </c>
      <c r="Q1037">
        <v>0</v>
      </c>
      <c r="R1037">
        <v>0</v>
      </c>
      <c r="S1037">
        <v>0</v>
      </c>
      <c r="T1037" t="s">
        <v>154</v>
      </c>
      <c r="U1037" s="3">
        <v>46295</v>
      </c>
      <c r="V1037" s="21">
        <v>46295</v>
      </c>
      <c r="W1037" t="s">
        <v>350</v>
      </c>
      <c r="Y1037">
        <v>2428701356</v>
      </c>
      <c r="AB1037" t="s">
        <v>1069</v>
      </c>
      <c r="AC1037" s="2"/>
      <c r="AG1037" s="34" t="str">
        <f>IFERROR(VLOOKUP(AB1037, 할인점점포등록!E:I, 5, 0), AB1037)</f>
        <v>씨앤씨팜코어(의료기기)</v>
      </c>
    </row>
    <row r="1038" spans="2:33" x14ac:dyDescent="0.3">
      <c r="B1038" t="s">
        <v>152</v>
      </c>
      <c r="C1038" t="s">
        <v>1579</v>
      </c>
      <c r="D1038">
        <v>2</v>
      </c>
      <c r="E1038" t="s">
        <v>1873</v>
      </c>
      <c r="F1038" s="20" t="s">
        <v>156</v>
      </c>
      <c r="H1038" t="s">
        <v>1580</v>
      </c>
      <c r="I1038" s="2">
        <v>0</v>
      </c>
      <c r="J1038" s="2">
        <v>70000</v>
      </c>
      <c r="L1038">
        <v>0</v>
      </c>
      <c r="M1038">
        <v>0</v>
      </c>
      <c r="N1038">
        <v>0</v>
      </c>
      <c r="O1038" t="s">
        <v>796</v>
      </c>
      <c r="Q1038">
        <v>0</v>
      </c>
      <c r="R1038">
        <v>0</v>
      </c>
      <c r="S1038">
        <v>0</v>
      </c>
      <c r="T1038" t="s">
        <v>154</v>
      </c>
      <c r="U1038" s="3">
        <v>46295</v>
      </c>
      <c r="V1038" s="21">
        <v>46295</v>
      </c>
      <c r="W1038" t="s">
        <v>350</v>
      </c>
      <c r="Y1038">
        <v>2428701356</v>
      </c>
      <c r="AB1038" t="s">
        <v>1069</v>
      </c>
      <c r="AC1038" s="2">
        <v>700000</v>
      </c>
      <c r="AD1038" t="s">
        <v>788</v>
      </c>
      <c r="AE1038" s="2"/>
      <c r="AF1038">
        <v>0</v>
      </c>
      <c r="AG1038" s="34" t="str">
        <f>IFERROR(VLOOKUP(AB1038, 할인점점포등록!E:I, 5, 0), AB1038)</f>
        <v>씨앤씨팜코어(의료기기)</v>
      </c>
    </row>
    <row r="1039" spans="2:33" x14ac:dyDescent="0.3">
      <c r="B1039" t="s">
        <v>152</v>
      </c>
      <c r="C1039" t="s">
        <v>1579</v>
      </c>
      <c r="D1039">
        <v>3</v>
      </c>
      <c r="E1039" t="s">
        <v>1873</v>
      </c>
      <c r="F1039" s="20" t="s">
        <v>14</v>
      </c>
      <c r="H1039" t="s">
        <v>1580</v>
      </c>
      <c r="I1039" s="2">
        <v>770000</v>
      </c>
      <c r="J1039" s="2">
        <v>0</v>
      </c>
      <c r="L1039">
        <v>0</v>
      </c>
      <c r="M1039">
        <v>0</v>
      </c>
      <c r="N1039">
        <v>0</v>
      </c>
      <c r="O1039" t="s">
        <v>796</v>
      </c>
      <c r="Q1039">
        <v>0</v>
      </c>
      <c r="R1039">
        <v>0</v>
      </c>
      <c r="S1039">
        <v>0</v>
      </c>
      <c r="T1039" t="s">
        <v>154</v>
      </c>
      <c r="U1039" s="3">
        <v>46295</v>
      </c>
      <c r="V1039" s="21">
        <v>46295</v>
      </c>
      <c r="W1039" t="s">
        <v>350</v>
      </c>
      <c r="Y1039">
        <v>2428701356</v>
      </c>
      <c r="AB1039" t="s">
        <v>1069</v>
      </c>
      <c r="AC1039" s="3"/>
      <c r="AE1039" s="2"/>
      <c r="AG1039" s="34" t="str">
        <f>IFERROR(VLOOKUP(AB1039, 할인점점포등록!E:I, 5, 0), AB1039)</f>
        <v>씨앤씨팜코어(의료기기)</v>
      </c>
    </row>
    <row r="1040" spans="2:33" x14ac:dyDescent="0.3">
      <c r="B1040" t="s">
        <v>152</v>
      </c>
      <c r="C1040" t="s">
        <v>1581</v>
      </c>
      <c r="D1040">
        <v>1</v>
      </c>
      <c r="E1040" t="s">
        <v>1874</v>
      </c>
      <c r="F1040" s="20" t="s">
        <v>153</v>
      </c>
      <c r="H1040" t="s">
        <v>1582</v>
      </c>
      <c r="I1040" s="2">
        <v>0</v>
      </c>
      <c r="J1040" s="2">
        <v>1068137</v>
      </c>
      <c r="L1040">
        <v>0</v>
      </c>
      <c r="M1040">
        <v>0</v>
      </c>
      <c r="N1040">
        <v>0</v>
      </c>
      <c r="O1040" t="s">
        <v>796</v>
      </c>
      <c r="Q1040">
        <v>0</v>
      </c>
      <c r="R1040">
        <v>0</v>
      </c>
      <c r="S1040">
        <v>0</v>
      </c>
      <c r="T1040" t="s">
        <v>154</v>
      </c>
      <c r="U1040" s="3">
        <v>46295</v>
      </c>
      <c r="V1040" s="21">
        <v>46295</v>
      </c>
      <c r="W1040" t="s">
        <v>212</v>
      </c>
      <c r="Y1040">
        <v>6078126038</v>
      </c>
      <c r="AB1040" t="s">
        <v>415</v>
      </c>
      <c r="AC1040" s="2"/>
      <c r="AE1040" s="2"/>
      <c r="AG1040" s="34" t="str">
        <f>IFERROR(VLOOKUP(AB1040, 할인점점포등록!E:I, 5, 0), AB1040)</f>
        <v>우정약품</v>
      </c>
    </row>
    <row r="1041" spans="2:33" x14ac:dyDescent="0.3">
      <c r="B1041" t="s">
        <v>152</v>
      </c>
      <c r="C1041" t="s">
        <v>1581</v>
      </c>
      <c r="D1041">
        <v>2</v>
      </c>
      <c r="E1041" t="s">
        <v>1874</v>
      </c>
      <c r="F1041" s="20" t="s">
        <v>155</v>
      </c>
      <c r="H1041" t="s">
        <v>1582</v>
      </c>
      <c r="I1041" s="2">
        <v>0</v>
      </c>
      <c r="J1041" s="2">
        <v>3161996</v>
      </c>
      <c r="L1041">
        <v>0</v>
      </c>
      <c r="M1041">
        <v>0</v>
      </c>
      <c r="N1041">
        <v>0</v>
      </c>
      <c r="O1041" t="s">
        <v>796</v>
      </c>
      <c r="Q1041">
        <v>0</v>
      </c>
      <c r="R1041">
        <v>0</v>
      </c>
      <c r="S1041">
        <v>0</v>
      </c>
      <c r="T1041" t="s">
        <v>154</v>
      </c>
      <c r="U1041" s="3">
        <v>46295</v>
      </c>
      <c r="V1041" s="21">
        <v>46295</v>
      </c>
      <c r="W1041" t="s">
        <v>212</v>
      </c>
      <c r="Y1041">
        <v>6078126038</v>
      </c>
      <c r="AB1041" t="s">
        <v>415</v>
      </c>
      <c r="AC1041" s="2"/>
      <c r="AE1041" s="2"/>
      <c r="AG1041" s="34" t="str">
        <f>IFERROR(VLOOKUP(AB1041, 할인점점포등록!E:I, 5, 0), AB1041)</f>
        <v>우정약품</v>
      </c>
    </row>
    <row r="1042" spans="2:33" x14ac:dyDescent="0.3">
      <c r="B1042" t="s">
        <v>152</v>
      </c>
      <c r="C1042" t="s">
        <v>1581</v>
      </c>
      <c r="D1042">
        <v>3</v>
      </c>
      <c r="E1042" t="s">
        <v>1874</v>
      </c>
      <c r="F1042" s="20" t="s">
        <v>156</v>
      </c>
      <c r="H1042" t="s">
        <v>1582</v>
      </c>
      <c r="I1042" s="2">
        <v>0</v>
      </c>
      <c r="J1042" s="2">
        <v>423012</v>
      </c>
      <c r="L1042">
        <v>0</v>
      </c>
      <c r="M1042">
        <v>0</v>
      </c>
      <c r="N1042">
        <v>0</v>
      </c>
      <c r="O1042" t="s">
        <v>796</v>
      </c>
      <c r="Q1042">
        <v>0</v>
      </c>
      <c r="R1042">
        <v>0</v>
      </c>
      <c r="S1042">
        <v>0</v>
      </c>
      <c r="T1042" t="s">
        <v>154</v>
      </c>
      <c r="U1042" s="3">
        <v>46295</v>
      </c>
      <c r="V1042" s="21">
        <v>46295</v>
      </c>
      <c r="W1042" t="s">
        <v>212</v>
      </c>
      <c r="Y1042">
        <v>6078126038</v>
      </c>
      <c r="AB1042" t="s">
        <v>415</v>
      </c>
      <c r="AC1042" s="2">
        <v>4230133</v>
      </c>
      <c r="AD1042" t="s">
        <v>788</v>
      </c>
      <c r="AE1042" s="2"/>
      <c r="AF1042">
        <v>0</v>
      </c>
      <c r="AG1042" s="34" t="str">
        <f>IFERROR(VLOOKUP(AB1042, 할인점점포등록!E:I, 5, 0), AB1042)</f>
        <v>우정약품</v>
      </c>
    </row>
    <row r="1043" spans="2:33" x14ac:dyDescent="0.3">
      <c r="B1043" t="s">
        <v>152</v>
      </c>
      <c r="C1043" t="s">
        <v>1581</v>
      </c>
      <c r="D1043">
        <v>4</v>
      </c>
      <c r="E1043" t="s">
        <v>1874</v>
      </c>
      <c r="F1043" s="20" t="s">
        <v>14</v>
      </c>
      <c r="H1043" t="s">
        <v>1582</v>
      </c>
      <c r="I1043" s="2">
        <v>4653145</v>
      </c>
      <c r="J1043" s="2">
        <v>0</v>
      </c>
      <c r="L1043">
        <v>0</v>
      </c>
      <c r="M1043">
        <v>0</v>
      </c>
      <c r="N1043">
        <v>0</v>
      </c>
      <c r="O1043" t="s">
        <v>796</v>
      </c>
      <c r="Q1043">
        <v>0</v>
      </c>
      <c r="R1043">
        <v>0</v>
      </c>
      <c r="S1043">
        <v>0</v>
      </c>
      <c r="T1043" t="s">
        <v>154</v>
      </c>
      <c r="U1043" s="3">
        <v>46295</v>
      </c>
      <c r="V1043" s="21">
        <v>46295</v>
      </c>
      <c r="W1043" t="s">
        <v>212</v>
      </c>
      <c r="Y1043">
        <v>6078126038</v>
      </c>
      <c r="AB1043" t="s">
        <v>415</v>
      </c>
      <c r="AC1043" s="2"/>
      <c r="AE1043" s="2"/>
      <c r="AG1043" s="34" t="str">
        <f>IFERROR(VLOOKUP(AB1043, 할인점점포등록!E:I, 5, 0), AB1043)</f>
        <v>우정약품</v>
      </c>
    </row>
    <row r="1044" spans="2:33" x14ac:dyDescent="0.3">
      <c r="B1044" t="s">
        <v>152</v>
      </c>
      <c r="C1044" t="s">
        <v>1583</v>
      </c>
      <c r="D1044">
        <v>1</v>
      </c>
      <c r="E1044" t="s">
        <v>1875</v>
      </c>
      <c r="F1044" s="20" t="s">
        <v>155</v>
      </c>
      <c r="H1044" t="s">
        <v>945</v>
      </c>
      <c r="I1044" s="2">
        <v>0</v>
      </c>
      <c r="J1044" s="2">
        <v>5167308</v>
      </c>
      <c r="L1044">
        <v>0</v>
      </c>
      <c r="M1044">
        <v>0</v>
      </c>
      <c r="N1044">
        <v>0</v>
      </c>
      <c r="O1044" t="s">
        <v>796</v>
      </c>
      <c r="Q1044">
        <v>0</v>
      </c>
      <c r="R1044">
        <v>0</v>
      </c>
      <c r="S1044">
        <v>0</v>
      </c>
      <c r="T1044" t="s">
        <v>154</v>
      </c>
      <c r="U1044" s="3">
        <v>46295</v>
      </c>
      <c r="V1044" s="21">
        <v>46295</v>
      </c>
      <c r="W1044" t="s">
        <v>212</v>
      </c>
      <c r="Y1044">
        <v>2531202997</v>
      </c>
      <c r="AB1044" t="s">
        <v>243</v>
      </c>
      <c r="AC1044" s="2"/>
      <c r="AE1044" s="2"/>
      <c r="AG1044" s="34" t="str">
        <f>IFERROR(VLOOKUP(AB1044, 할인점점포등록!E:I, 5, 0), AB1044)</f>
        <v>우주약품</v>
      </c>
    </row>
    <row r="1045" spans="2:33" x14ac:dyDescent="0.3">
      <c r="B1045" t="s">
        <v>152</v>
      </c>
      <c r="C1045" t="s">
        <v>1583</v>
      </c>
      <c r="D1045">
        <v>2</v>
      </c>
      <c r="E1045" t="s">
        <v>1875</v>
      </c>
      <c r="F1045" s="20" t="s">
        <v>156</v>
      </c>
      <c r="H1045" t="s">
        <v>945</v>
      </c>
      <c r="I1045" s="2">
        <v>0</v>
      </c>
      <c r="J1045" s="2">
        <v>516732</v>
      </c>
      <c r="L1045">
        <v>0</v>
      </c>
      <c r="M1045">
        <v>0</v>
      </c>
      <c r="N1045">
        <v>0</v>
      </c>
      <c r="O1045" t="s">
        <v>796</v>
      </c>
      <c r="Q1045">
        <v>0</v>
      </c>
      <c r="R1045">
        <v>0</v>
      </c>
      <c r="S1045">
        <v>0</v>
      </c>
      <c r="T1045" t="s">
        <v>154</v>
      </c>
      <c r="U1045" s="3">
        <v>46295</v>
      </c>
      <c r="V1045" s="21">
        <v>46295</v>
      </c>
      <c r="W1045" t="s">
        <v>212</v>
      </c>
      <c r="Y1045">
        <v>2531202997</v>
      </c>
      <c r="AB1045" t="s">
        <v>243</v>
      </c>
      <c r="AC1045" s="3">
        <v>5167308</v>
      </c>
      <c r="AD1045" t="s">
        <v>788</v>
      </c>
      <c r="AE1045" s="2"/>
      <c r="AF1045">
        <v>0</v>
      </c>
      <c r="AG1045" s="34" t="str">
        <f>IFERROR(VLOOKUP(AB1045, 할인점점포등록!E:I, 5, 0), AB1045)</f>
        <v>우주약품</v>
      </c>
    </row>
    <row r="1046" spans="2:33" x14ac:dyDescent="0.3">
      <c r="B1046" t="s">
        <v>152</v>
      </c>
      <c r="C1046" t="s">
        <v>1583</v>
      </c>
      <c r="D1046">
        <v>3</v>
      </c>
      <c r="E1046" t="s">
        <v>1875</v>
      </c>
      <c r="F1046" s="20" t="s">
        <v>14</v>
      </c>
      <c r="H1046" t="s">
        <v>945</v>
      </c>
      <c r="I1046" s="2">
        <v>5684040</v>
      </c>
      <c r="J1046" s="2">
        <v>0</v>
      </c>
      <c r="L1046">
        <v>0</v>
      </c>
      <c r="M1046">
        <v>0</v>
      </c>
      <c r="N1046">
        <v>0</v>
      </c>
      <c r="O1046" t="s">
        <v>796</v>
      </c>
      <c r="Q1046">
        <v>0</v>
      </c>
      <c r="R1046">
        <v>0</v>
      </c>
      <c r="S1046">
        <v>0</v>
      </c>
      <c r="T1046" t="s">
        <v>154</v>
      </c>
      <c r="U1046" s="3">
        <v>46295</v>
      </c>
      <c r="V1046" s="21">
        <v>46295</v>
      </c>
      <c r="W1046" t="s">
        <v>212</v>
      </c>
      <c r="Y1046">
        <v>2531202997</v>
      </c>
      <c r="AB1046" t="s">
        <v>243</v>
      </c>
      <c r="AC1046" s="2"/>
      <c r="AG1046" s="34" t="str">
        <f>IFERROR(VLOOKUP(AB1046, 할인점점포등록!E:I, 5, 0), AB1046)</f>
        <v>우주약품</v>
      </c>
    </row>
    <row r="1047" spans="2:33" x14ac:dyDescent="0.3">
      <c r="B1047" t="s">
        <v>152</v>
      </c>
      <c r="C1047" t="s">
        <v>1584</v>
      </c>
      <c r="D1047">
        <v>1</v>
      </c>
      <c r="E1047" t="s">
        <v>1876</v>
      </c>
      <c r="F1047" s="20" t="s">
        <v>153</v>
      </c>
      <c r="H1047" t="s">
        <v>1585</v>
      </c>
      <c r="I1047" s="2">
        <v>0</v>
      </c>
      <c r="J1047" s="2">
        <v>160282</v>
      </c>
      <c r="L1047">
        <v>0</v>
      </c>
      <c r="M1047">
        <v>0</v>
      </c>
      <c r="N1047">
        <v>0</v>
      </c>
      <c r="O1047" t="s">
        <v>796</v>
      </c>
      <c r="Q1047">
        <v>0</v>
      </c>
      <c r="R1047">
        <v>0</v>
      </c>
      <c r="S1047">
        <v>0</v>
      </c>
      <c r="T1047" t="s">
        <v>154</v>
      </c>
      <c r="U1047" s="3">
        <v>46295</v>
      </c>
      <c r="V1047" s="21">
        <v>46295</v>
      </c>
      <c r="W1047" t="s">
        <v>212</v>
      </c>
      <c r="Y1047">
        <v>4098108080</v>
      </c>
      <c r="AB1047" t="s">
        <v>557</v>
      </c>
      <c r="AC1047" s="2"/>
      <c r="AG1047" s="34" t="str">
        <f>IFERROR(VLOOKUP(AB1047, 할인점점포등록!E:I, 5, 0), AB1047)</f>
        <v>유진약품</v>
      </c>
    </row>
    <row r="1048" spans="2:33" x14ac:dyDescent="0.3">
      <c r="B1048" t="s">
        <v>152</v>
      </c>
      <c r="C1048" t="s">
        <v>1584</v>
      </c>
      <c r="D1048">
        <v>2</v>
      </c>
      <c r="E1048" t="s">
        <v>1876</v>
      </c>
      <c r="F1048" s="20" t="s">
        <v>155</v>
      </c>
      <c r="H1048" t="s">
        <v>1585</v>
      </c>
      <c r="I1048" s="2">
        <v>0</v>
      </c>
      <c r="J1048" s="2">
        <v>14320636</v>
      </c>
      <c r="L1048">
        <v>0</v>
      </c>
      <c r="M1048">
        <v>0</v>
      </c>
      <c r="N1048">
        <v>0</v>
      </c>
      <c r="O1048" t="s">
        <v>796</v>
      </c>
      <c r="Q1048">
        <v>0</v>
      </c>
      <c r="R1048">
        <v>0</v>
      </c>
      <c r="S1048">
        <v>0</v>
      </c>
      <c r="T1048" t="s">
        <v>154</v>
      </c>
      <c r="U1048" s="3">
        <v>46295</v>
      </c>
      <c r="V1048" s="21">
        <v>46295</v>
      </c>
      <c r="W1048" t="s">
        <v>212</v>
      </c>
      <c r="Y1048">
        <v>4098108080</v>
      </c>
      <c r="AB1048" t="s">
        <v>557</v>
      </c>
      <c r="AC1048" s="2"/>
      <c r="AG1048" s="34" t="str">
        <f>IFERROR(VLOOKUP(AB1048, 할인점점포등록!E:I, 5, 0), AB1048)</f>
        <v>유진약품</v>
      </c>
    </row>
    <row r="1049" spans="2:33" x14ac:dyDescent="0.3">
      <c r="B1049" t="s">
        <v>152</v>
      </c>
      <c r="C1049" t="s">
        <v>1584</v>
      </c>
      <c r="D1049">
        <v>3</v>
      </c>
      <c r="E1049" t="s">
        <v>1876</v>
      </c>
      <c r="F1049" s="20" t="s">
        <v>156</v>
      </c>
      <c r="H1049" t="s">
        <v>1585</v>
      </c>
      <c r="I1049" s="2">
        <v>0</v>
      </c>
      <c r="J1049" s="2">
        <v>1448092</v>
      </c>
      <c r="L1049">
        <v>0</v>
      </c>
      <c r="M1049">
        <v>0</v>
      </c>
      <c r="N1049">
        <v>0</v>
      </c>
      <c r="O1049" t="s">
        <v>796</v>
      </c>
      <c r="Q1049">
        <v>0</v>
      </c>
      <c r="R1049">
        <v>0</v>
      </c>
      <c r="S1049">
        <v>0</v>
      </c>
      <c r="T1049" t="s">
        <v>154</v>
      </c>
      <c r="U1049" s="3">
        <v>46295</v>
      </c>
      <c r="V1049" s="21">
        <v>46295</v>
      </c>
      <c r="W1049" t="s">
        <v>212</v>
      </c>
      <c r="Y1049">
        <v>4098108080</v>
      </c>
      <c r="AB1049" t="s">
        <v>557</v>
      </c>
      <c r="AC1049" s="2">
        <v>14480918</v>
      </c>
      <c r="AD1049" t="s">
        <v>788</v>
      </c>
      <c r="AF1049">
        <v>0</v>
      </c>
      <c r="AG1049" s="34" t="str">
        <f>IFERROR(VLOOKUP(AB1049, 할인점점포등록!E:I, 5, 0), AB1049)</f>
        <v>유진약품</v>
      </c>
    </row>
    <row r="1050" spans="2:33" x14ac:dyDescent="0.3">
      <c r="B1050" t="s">
        <v>152</v>
      </c>
      <c r="C1050" t="s">
        <v>1584</v>
      </c>
      <c r="D1050">
        <v>4</v>
      </c>
      <c r="E1050" t="s">
        <v>1876</v>
      </c>
      <c r="F1050" s="20" t="s">
        <v>14</v>
      </c>
      <c r="H1050" t="s">
        <v>1585</v>
      </c>
      <c r="I1050" s="2">
        <v>15929010</v>
      </c>
      <c r="J1050" s="2">
        <v>0</v>
      </c>
      <c r="L1050">
        <v>0</v>
      </c>
      <c r="M1050">
        <v>0</v>
      </c>
      <c r="N1050">
        <v>0</v>
      </c>
      <c r="O1050" t="s">
        <v>796</v>
      </c>
      <c r="Q1050">
        <v>0</v>
      </c>
      <c r="R1050">
        <v>0</v>
      </c>
      <c r="S1050">
        <v>0</v>
      </c>
      <c r="T1050" t="s">
        <v>154</v>
      </c>
      <c r="U1050" s="3">
        <v>46295</v>
      </c>
      <c r="V1050" s="21">
        <v>46295</v>
      </c>
      <c r="W1050" t="s">
        <v>212</v>
      </c>
      <c r="Y1050">
        <v>4098108080</v>
      </c>
      <c r="AB1050" t="s">
        <v>557</v>
      </c>
      <c r="AC1050" s="2"/>
      <c r="AG1050" s="34" t="str">
        <f>IFERROR(VLOOKUP(AB1050, 할인점점포등록!E:I, 5, 0), AB1050)</f>
        <v>유진약품</v>
      </c>
    </row>
    <row r="1051" spans="2:33" x14ac:dyDescent="0.3">
      <c r="B1051" t="s">
        <v>152</v>
      </c>
      <c r="C1051" t="s">
        <v>1586</v>
      </c>
      <c r="D1051">
        <v>1</v>
      </c>
      <c r="E1051" t="s">
        <v>1877</v>
      </c>
      <c r="F1051" s="20" t="s">
        <v>155</v>
      </c>
      <c r="H1051" t="s">
        <v>1587</v>
      </c>
      <c r="I1051" s="2">
        <v>0</v>
      </c>
      <c r="J1051" s="2">
        <v>3497104</v>
      </c>
      <c r="L1051">
        <v>0</v>
      </c>
      <c r="M1051">
        <v>0</v>
      </c>
      <c r="N1051">
        <v>0</v>
      </c>
      <c r="O1051" t="s">
        <v>796</v>
      </c>
      <c r="Q1051">
        <v>0</v>
      </c>
      <c r="R1051">
        <v>0</v>
      </c>
      <c r="S1051">
        <v>0</v>
      </c>
      <c r="T1051" t="s">
        <v>154</v>
      </c>
      <c r="U1051" s="3">
        <v>46295</v>
      </c>
      <c r="V1051" s="21">
        <v>46295</v>
      </c>
      <c r="W1051" t="s">
        <v>212</v>
      </c>
      <c r="Y1051">
        <v>2048130987</v>
      </c>
      <c r="AB1051" t="s">
        <v>612</v>
      </c>
      <c r="AC1051" s="2"/>
      <c r="AG1051" s="34" t="str">
        <f>IFERROR(VLOOKUP(AB1051, 할인점점포등록!E:I, 5, 0), AB1051)</f>
        <v>원진약품</v>
      </c>
    </row>
    <row r="1052" spans="2:33" x14ac:dyDescent="0.3">
      <c r="B1052" t="s">
        <v>152</v>
      </c>
      <c r="C1052" t="s">
        <v>1586</v>
      </c>
      <c r="D1052">
        <v>2</v>
      </c>
      <c r="E1052" t="s">
        <v>1877</v>
      </c>
      <c r="F1052" s="20" t="s">
        <v>156</v>
      </c>
      <c r="H1052" t="s">
        <v>1587</v>
      </c>
      <c r="I1052" s="2">
        <v>0</v>
      </c>
      <c r="J1052" s="2">
        <v>349711</v>
      </c>
      <c r="L1052">
        <v>0</v>
      </c>
      <c r="M1052">
        <v>0</v>
      </c>
      <c r="N1052">
        <v>0</v>
      </c>
      <c r="O1052" t="s">
        <v>796</v>
      </c>
      <c r="Q1052">
        <v>0</v>
      </c>
      <c r="R1052">
        <v>0</v>
      </c>
      <c r="S1052">
        <v>0</v>
      </c>
      <c r="T1052" t="s">
        <v>154</v>
      </c>
      <c r="U1052" s="3">
        <v>46295</v>
      </c>
      <c r="V1052" s="21">
        <v>46295</v>
      </c>
      <c r="W1052" t="s">
        <v>212</v>
      </c>
      <c r="Y1052">
        <v>2048130987</v>
      </c>
      <c r="AB1052" t="s">
        <v>612</v>
      </c>
      <c r="AC1052" s="2">
        <v>3497104</v>
      </c>
      <c r="AD1052" t="s">
        <v>788</v>
      </c>
      <c r="AF1052">
        <v>0</v>
      </c>
      <c r="AG1052" s="34" t="str">
        <f>IFERROR(VLOOKUP(AB1052, 할인점점포등록!E:I, 5, 0), AB1052)</f>
        <v>원진약품</v>
      </c>
    </row>
    <row r="1053" spans="2:33" x14ac:dyDescent="0.3">
      <c r="B1053" t="s">
        <v>152</v>
      </c>
      <c r="C1053" t="s">
        <v>1586</v>
      </c>
      <c r="D1053">
        <v>3</v>
      </c>
      <c r="E1053" t="s">
        <v>1877</v>
      </c>
      <c r="F1053" s="20" t="s">
        <v>14</v>
      </c>
      <c r="H1053" t="s">
        <v>1587</v>
      </c>
      <c r="I1053" s="2">
        <v>3846815</v>
      </c>
      <c r="J1053" s="2">
        <v>0</v>
      </c>
      <c r="L1053">
        <v>0</v>
      </c>
      <c r="M1053">
        <v>0</v>
      </c>
      <c r="N1053">
        <v>0</v>
      </c>
      <c r="O1053" t="s">
        <v>796</v>
      </c>
      <c r="Q1053">
        <v>0</v>
      </c>
      <c r="R1053">
        <v>0</v>
      </c>
      <c r="S1053">
        <v>0</v>
      </c>
      <c r="T1053" t="s">
        <v>154</v>
      </c>
      <c r="U1053" s="3">
        <v>46295</v>
      </c>
      <c r="V1053" s="21">
        <v>46295</v>
      </c>
      <c r="W1053" t="s">
        <v>212</v>
      </c>
      <c r="Y1053">
        <v>2048130987</v>
      </c>
      <c r="AB1053" t="s">
        <v>612</v>
      </c>
      <c r="AC1053" s="2"/>
      <c r="AG1053" s="34" t="str">
        <f>IFERROR(VLOOKUP(AB1053, 할인점점포등록!E:I, 5, 0), AB1053)</f>
        <v>원진약품</v>
      </c>
    </row>
    <row r="1054" spans="2:33" x14ac:dyDescent="0.3">
      <c r="B1054" t="s">
        <v>152</v>
      </c>
      <c r="C1054" t="s">
        <v>1588</v>
      </c>
      <c r="D1054">
        <v>1</v>
      </c>
      <c r="E1054" t="s">
        <v>1878</v>
      </c>
      <c r="F1054" s="20" t="s">
        <v>155</v>
      </c>
      <c r="H1054" t="s">
        <v>1589</v>
      </c>
      <c r="I1054" s="2">
        <v>0</v>
      </c>
      <c r="J1054" s="2">
        <v>7352869</v>
      </c>
      <c r="L1054">
        <v>0</v>
      </c>
      <c r="M1054">
        <v>0</v>
      </c>
      <c r="N1054">
        <v>0</v>
      </c>
      <c r="O1054" t="s">
        <v>796</v>
      </c>
      <c r="Q1054">
        <v>0</v>
      </c>
      <c r="R1054">
        <v>0</v>
      </c>
      <c r="S1054">
        <v>0</v>
      </c>
      <c r="T1054" t="s">
        <v>154</v>
      </c>
      <c r="U1054" s="3">
        <v>46295</v>
      </c>
      <c r="V1054" s="21">
        <v>46295</v>
      </c>
      <c r="W1054" t="s">
        <v>212</v>
      </c>
      <c r="Y1054">
        <v>2218127605</v>
      </c>
      <c r="AB1054" t="s">
        <v>754</v>
      </c>
      <c r="AC1054" s="2"/>
      <c r="AG1054" s="34" t="str">
        <f>IFERROR(VLOOKUP(AB1054, 할인점점포등록!E:I, 5, 0), AB1054)</f>
        <v>이건약품</v>
      </c>
    </row>
    <row r="1055" spans="2:33" x14ac:dyDescent="0.3">
      <c r="B1055" t="s">
        <v>152</v>
      </c>
      <c r="C1055" t="s">
        <v>1588</v>
      </c>
      <c r="D1055">
        <v>2</v>
      </c>
      <c r="E1055" t="s">
        <v>1878</v>
      </c>
      <c r="F1055" s="20" t="s">
        <v>156</v>
      </c>
      <c r="H1055" t="s">
        <v>1589</v>
      </c>
      <c r="I1055" s="2">
        <v>0</v>
      </c>
      <c r="J1055" s="2">
        <v>735287</v>
      </c>
      <c r="L1055">
        <v>0</v>
      </c>
      <c r="M1055">
        <v>0</v>
      </c>
      <c r="N1055">
        <v>0</v>
      </c>
      <c r="O1055" t="s">
        <v>796</v>
      </c>
      <c r="Q1055">
        <v>0</v>
      </c>
      <c r="R1055">
        <v>0</v>
      </c>
      <c r="S1055">
        <v>0</v>
      </c>
      <c r="T1055" t="s">
        <v>154</v>
      </c>
      <c r="U1055" s="3">
        <v>46295</v>
      </c>
      <c r="V1055" s="21">
        <v>46295</v>
      </c>
      <c r="W1055" t="s">
        <v>212</v>
      </c>
      <c r="Y1055">
        <v>2218127605</v>
      </c>
      <c r="AB1055" t="s">
        <v>754</v>
      </c>
      <c r="AC1055" s="2">
        <v>7352869</v>
      </c>
      <c r="AD1055" t="s">
        <v>788</v>
      </c>
      <c r="AF1055">
        <v>0</v>
      </c>
      <c r="AG1055" s="34" t="str">
        <f>IFERROR(VLOOKUP(AB1055, 할인점점포등록!E:I, 5, 0), AB1055)</f>
        <v>이건약품</v>
      </c>
    </row>
    <row r="1056" spans="2:33" x14ac:dyDescent="0.3">
      <c r="B1056" t="s">
        <v>152</v>
      </c>
      <c r="C1056" t="s">
        <v>1588</v>
      </c>
      <c r="D1056">
        <v>3</v>
      </c>
      <c r="E1056" t="s">
        <v>1878</v>
      </c>
      <c r="F1056" s="20" t="s">
        <v>14</v>
      </c>
      <c r="H1056" t="s">
        <v>1589</v>
      </c>
      <c r="I1056" s="2">
        <v>8088156</v>
      </c>
      <c r="J1056" s="2">
        <v>0</v>
      </c>
      <c r="L1056">
        <v>0</v>
      </c>
      <c r="M1056">
        <v>0</v>
      </c>
      <c r="N1056">
        <v>0</v>
      </c>
      <c r="O1056" t="s">
        <v>796</v>
      </c>
      <c r="Q1056">
        <v>0</v>
      </c>
      <c r="R1056">
        <v>0</v>
      </c>
      <c r="S1056">
        <v>0</v>
      </c>
      <c r="T1056" t="s">
        <v>154</v>
      </c>
      <c r="U1056" s="3">
        <v>46295</v>
      </c>
      <c r="V1056" s="21">
        <v>46295</v>
      </c>
      <c r="W1056" t="s">
        <v>212</v>
      </c>
      <c r="Y1056">
        <v>2218127605</v>
      </c>
      <c r="AB1056" t="s">
        <v>754</v>
      </c>
      <c r="AC1056" s="2"/>
      <c r="AE1056" s="2"/>
      <c r="AG1056" s="34" t="str">
        <f>IFERROR(VLOOKUP(AB1056, 할인점점포등록!E:I, 5, 0), AB1056)</f>
        <v>이건약품</v>
      </c>
    </row>
    <row r="1057" spans="2:33" x14ac:dyDescent="0.3">
      <c r="B1057" t="s">
        <v>152</v>
      </c>
      <c r="C1057" t="s">
        <v>1590</v>
      </c>
      <c r="D1057">
        <v>1</v>
      </c>
      <c r="E1057" t="s">
        <v>1879</v>
      </c>
      <c r="F1057" s="20" t="s">
        <v>155</v>
      </c>
      <c r="H1057" t="s">
        <v>946</v>
      </c>
      <c r="I1057" s="2">
        <v>0</v>
      </c>
      <c r="J1057" s="2">
        <v>1522628</v>
      </c>
      <c r="L1057" s="1">
        <v>0</v>
      </c>
      <c r="M1057" s="1">
        <v>0</v>
      </c>
      <c r="N1057">
        <v>0</v>
      </c>
      <c r="O1057" t="s">
        <v>796</v>
      </c>
      <c r="Q1057">
        <v>0</v>
      </c>
      <c r="R1057">
        <v>0</v>
      </c>
      <c r="S1057">
        <v>0</v>
      </c>
      <c r="T1057" t="s">
        <v>154</v>
      </c>
      <c r="U1057" s="3">
        <v>46295</v>
      </c>
      <c r="V1057" s="21">
        <v>46295</v>
      </c>
      <c r="W1057" t="s">
        <v>212</v>
      </c>
      <c r="Y1057">
        <v>4528603629</v>
      </c>
      <c r="AB1057" t="s">
        <v>767</v>
      </c>
      <c r="AC1057" s="2"/>
      <c r="AG1057" s="34" t="str">
        <f>IFERROR(VLOOKUP(AB1057, 할인점점포등록!E:I, 5, 0), AB1057)</f>
        <v>유한회사 바른약품</v>
      </c>
    </row>
    <row r="1058" spans="2:33" x14ac:dyDescent="0.3">
      <c r="B1058" t="s">
        <v>152</v>
      </c>
      <c r="C1058" t="s">
        <v>1590</v>
      </c>
      <c r="D1058">
        <v>2</v>
      </c>
      <c r="E1058" t="s">
        <v>1879</v>
      </c>
      <c r="F1058" s="20" t="s">
        <v>156</v>
      </c>
      <c r="H1058" t="s">
        <v>946</v>
      </c>
      <c r="I1058" s="2">
        <v>0</v>
      </c>
      <c r="J1058" s="2">
        <v>152263</v>
      </c>
      <c r="L1058">
        <v>0</v>
      </c>
      <c r="M1058">
        <v>0</v>
      </c>
      <c r="N1058">
        <v>0</v>
      </c>
      <c r="O1058" t="s">
        <v>796</v>
      </c>
      <c r="Q1058">
        <v>0</v>
      </c>
      <c r="R1058">
        <v>0</v>
      </c>
      <c r="S1058">
        <v>0</v>
      </c>
      <c r="T1058" t="s">
        <v>154</v>
      </c>
      <c r="U1058" s="3">
        <v>46295</v>
      </c>
      <c r="V1058" s="21">
        <v>46295</v>
      </c>
      <c r="W1058" t="s">
        <v>212</v>
      </c>
      <c r="Y1058">
        <v>4528603629</v>
      </c>
      <c r="AB1058" t="s">
        <v>767</v>
      </c>
      <c r="AC1058" s="2">
        <v>1522628</v>
      </c>
      <c r="AD1058" t="s">
        <v>788</v>
      </c>
      <c r="AF1058">
        <v>0</v>
      </c>
      <c r="AG1058" s="34" t="str">
        <f>IFERROR(VLOOKUP(AB1058, 할인점점포등록!E:I, 5, 0), AB1058)</f>
        <v>유한회사 바른약품</v>
      </c>
    </row>
    <row r="1059" spans="2:33" x14ac:dyDescent="0.3">
      <c r="B1059" t="s">
        <v>152</v>
      </c>
      <c r="C1059" t="s">
        <v>1590</v>
      </c>
      <c r="D1059">
        <v>3</v>
      </c>
      <c r="E1059" t="s">
        <v>1879</v>
      </c>
      <c r="F1059" s="20" t="s">
        <v>14</v>
      </c>
      <c r="H1059" t="s">
        <v>946</v>
      </c>
      <c r="I1059" s="2">
        <v>1674891</v>
      </c>
      <c r="J1059" s="2">
        <v>0</v>
      </c>
      <c r="L1059">
        <v>0</v>
      </c>
      <c r="M1059">
        <v>0</v>
      </c>
      <c r="N1059">
        <v>0</v>
      </c>
      <c r="O1059" t="s">
        <v>796</v>
      </c>
      <c r="Q1059">
        <v>0</v>
      </c>
      <c r="R1059">
        <v>0</v>
      </c>
      <c r="S1059">
        <v>0</v>
      </c>
      <c r="T1059" t="s">
        <v>154</v>
      </c>
      <c r="U1059" s="3">
        <v>46295</v>
      </c>
      <c r="V1059" s="21">
        <v>46295</v>
      </c>
      <c r="W1059" t="s">
        <v>212</v>
      </c>
      <c r="Y1059">
        <v>4528603629</v>
      </c>
      <c r="AB1059" t="s">
        <v>767</v>
      </c>
      <c r="AC1059" s="2"/>
      <c r="AG1059" s="34" t="str">
        <f>IFERROR(VLOOKUP(AB1059, 할인점점포등록!E:I, 5, 0), AB1059)</f>
        <v>유한회사 바른약품</v>
      </c>
    </row>
    <row r="1060" spans="2:33" x14ac:dyDescent="0.3">
      <c r="B1060" t="s">
        <v>152</v>
      </c>
      <c r="C1060" t="s">
        <v>1591</v>
      </c>
      <c r="D1060">
        <v>1</v>
      </c>
      <c r="E1060" t="s">
        <v>1880</v>
      </c>
      <c r="F1060" s="20" t="s">
        <v>155</v>
      </c>
      <c r="H1060" t="s">
        <v>1592</v>
      </c>
      <c r="I1060" s="2">
        <v>0</v>
      </c>
      <c r="J1060" s="2">
        <v>1394183</v>
      </c>
      <c r="L1060">
        <v>0</v>
      </c>
      <c r="M1060">
        <v>0</v>
      </c>
      <c r="N1060">
        <v>0</v>
      </c>
      <c r="O1060" t="s">
        <v>796</v>
      </c>
      <c r="Q1060">
        <v>0</v>
      </c>
      <c r="R1060">
        <v>0</v>
      </c>
      <c r="S1060">
        <v>0</v>
      </c>
      <c r="T1060" t="s">
        <v>154</v>
      </c>
      <c r="U1060" s="3">
        <v>46295</v>
      </c>
      <c r="V1060" s="21">
        <v>46295</v>
      </c>
      <c r="W1060" t="s">
        <v>212</v>
      </c>
      <c r="Y1060">
        <v>8418701532</v>
      </c>
      <c r="AB1060" t="s">
        <v>636</v>
      </c>
      <c r="AC1060" s="3"/>
      <c r="AE1060" s="2"/>
      <c r="AG1060" s="34" t="str">
        <f>IFERROR(VLOOKUP(AB1060, 할인점점포등록!E:I, 5, 0), AB1060)</f>
        <v>조이메디(대전)</v>
      </c>
    </row>
    <row r="1061" spans="2:33" x14ac:dyDescent="0.3">
      <c r="B1061" t="s">
        <v>152</v>
      </c>
      <c r="C1061" t="s">
        <v>1591</v>
      </c>
      <c r="D1061">
        <v>2</v>
      </c>
      <c r="E1061" t="s">
        <v>1880</v>
      </c>
      <c r="F1061" s="20" t="s">
        <v>156</v>
      </c>
      <c r="H1061" t="s">
        <v>1592</v>
      </c>
      <c r="I1061" s="2">
        <v>0</v>
      </c>
      <c r="J1061" s="2">
        <v>139417</v>
      </c>
      <c r="L1061">
        <v>0</v>
      </c>
      <c r="M1061">
        <v>0</v>
      </c>
      <c r="N1061">
        <v>0</v>
      </c>
      <c r="O1061" t="s">
        <v>796</v>
      </c>
      <c r="Q1061">
        <v>0</v>
      </c>
      <c r="R1061">
        <v>0</v>
      </c>
      <c r="S1061">
        <v>0</v>
      </c>
      <c r="T1061" t="s">
        <v>154</v>
      </c>
      <c r="U1061" s="3">
        <v>46295</v>
      </c>
      <c r="V1061" s="21">
        <v>46295</v>
      </c>
      <c r="W1061" t="s">
        <v>212</v>
      </c>
      <c r="Y1061">
        <v>8418701532</v>
      </c>
      <c r="AB1061" t="s">
        <v>636</v>
      </c>
      <c r="AC1061" s="3">
        <v>1394183</v>
      </c>
      <c r="AD1061" t="s">
        <v>788</v>
      </c>
      <c r="AE1061" s="2"/>
      <c r="AF1061">
        <v>0</v>
      </c>
      <c r="AG1061" s="34" t="str">
        <f>IFERROR(VLOOKUP(AB1061, 할인점점포등록!E:I, 5, 0), AB1061)</f>
        <v>조이메디(대전)</v>
      </c>
    </row>
    <row r="1062" spans="2:33" x14ac:dyDescent="0.3">
      <c r="B1062" t="s">
        <v>152</v>
      </c>
      <c r="C1062" t="s">
        <v>1591</v>
      </c>
      <c r="D1062">
        <v>3</v>
      </c>
      <c r="E1062" t="s">
        <v>1880</v>
      </c>
      <c r="F1062" s="20" t="s">
        <v>14</v>
      </c>
      <c r="H1062" t="s">
        <v>1592</v>
      </c>
      <c r="I1062" s="2">
        <v>1533600</v>
      </c>
      <c r="J1062" s="2">
        <v>0</v>
      </c>
      <c r="L1062">
        <v>0</v>
      </c>
      <c r="M1062">
        <v>0</v>
      </c>
      <c r="N1062">
        <v>0</v>
      </c>
      <c r="O1062" t="s">
        <v>796</v>
      </c>
      <c r="Q1062">
        <v>0</v>
      </c>
      <c r="R1062">
        <v>0</v>
      </c>
      <c r="S1062">
        <v>0</v>
      </c>
      <c r="T1062" t="s">
        <v>154</v>
      </c>
      <c r="U1062" s="3">
        <v>46295</v>
      </c>
      <c r="V1062" s="21">
        <v>46295</v>
      </c>
      <c r="W1062" t="s">
        <v>212</v>
      </c>
      <c r="Y1062">
        <v>8418701532</v>
      </c>
      <c r="AB1062" t="s">
        <v>636</v>
      </c>
      <c r="AC1062" s="2"/>
      <c r="AE1062" s="2"/>
      <c r="AG1062" s="34" t="str">
        <f>IFERROR(VLOOKUP(AB1062, 할인점점포등록!E:I, 5, 0), AB1062)</f>
        <v>조이메디(대전)</v>
      </c>
    </row>
    <row r="1063" spans="2:33" x14ac:dyDescent="0.3">
      <c r="B1063" t="s">
        <v>152</v>
      </c>
      <c r="C1063" t="s">
        <v>1593</v>
      </c>
      <c r="D1063">
        <v>1</v>
      </c>
      <c r="E1063" t="s">
        <v>1881</v>
      </c>
      <c r="F1063" s="20" t="s">
        <v>155</v>
      </c>
      <c r="H1063" t="s">
        <v>1594</v>
      </c>
      <c r="I1063" s="2">
        <v>0</v>
      </c>
      <c r="J1063" s="2">
        <v>91991686</v>
      </c>
      <c r="L1063">
        <v>0</v>
      </c>
      <c r="M1063">
        <v>0</v>
      </c>
      <c r="N1063">
        <v>0</v>
      </c>
      <c r="O1063" t="s">
        <v>796</v>
      </c>
      <c r="Q1063">
        <v>0</v>
      </c>
      <c r="R1063">
        <v>0</v>
      </c>
      <c r="S1063">
        <v>0</v>
      </c>
      <c r="T1063" t="s">
        <v>154</v>
      </c>
      <c r="U1063" s="3">
        <v>46295</v>
      </c>
      <c r="V1063" s="21">
        <v>46295</v>
      </c>
      <c r="W1063" t="s">
        <v>212</v>
      </c>
      <c r="Y1063">
        <v>1368600583</v>
      </c>
      <c r="AB1063" t="s">
        <v>550</v>
      </c>
      <c r="AC1063" s="3"/>
      <c r="AE1063" s="2"/>
      <c r="AG1063" s="34" t="str">
        <f>IFERROR(VLOOKUP(AB1063, 할인점점포등록!E:I, 5, 0), AB1063)</f>
        <v>제일팜</v>
      </c>
    </row>
    <row r="1064" spans="2:33" x14ac:dyDescent="0.3">
      <c r="B1064" t="s">
        <v>152</v>
      </c>
      <c r="C1064" t="s">
        <v>1593</v>
      </c>
      <c r="D1064">
        <v>2</v>
      </c>
      <c r="E1064" t="s">
        <v>1881</v>
      </c>
      <c r="F1064" s="20" t="s">
        <v>156</v>
      </c>
      <c r="H1064" t="s">
        <v>1594</v>
      </c>
      <c r="I1064" s="2">
        <v>0</v>
      </c>
      <c r="J1064" s="2">
        <v>9199174</v>
      </c>
      <c r="L1064">
        <v>0</v>
      </c>
      <c r="M1064">
        <v>0</v>
      </c>
      <c r="N1064">
        <v>0</v>
      </c>
      <c r="O1064" t="s">
        <v>796</v>
      </c>
      <c r="Q1064">
        <v>0</v>
      </c>
      <c r="R1064">
        <v>0</v>
      </c>
      <c r="S1064">
        <v>0</v>
      </c>
      <c r="T1064" t="s">
        <v>154</v>
      </c>
      <c r="U1064" s="3">
        <v>46295</v>
      </c>
      <c r="V1064" s="21">
        <v>46295</v>
      </c>
      <c r="W1064" t="s">
        <v>212</v>
      </c>
      <c r="Y1064">
        <v>1368600583</v>
      </c>
      <c r="AB1064" t="s">
        <v>550</v>
      </c>
      <c r="AC1064" s="3">
        <v>91991686</v>
      </c>
      <c r="AD1064" t="s">
        <v>788</v>
      </c>
      <c r="AE1064" s="2"/>
      <c r="AF1064">
        <v>0</v>
      </c>
      <c r="AG1064" s="34" t="str">
        <f>IFERROR(VLOOKUP(AB1064, 할인점점포등록!E:I, 5, 0), AB1064)</f>
        <v>제일팜</v>
      </c>
    </row>
    <row r="1065" spans="2:33" x14ac:dyDescent="0.3">
      <c r="B1065" t="s">
        <v>152</v>
      </c>
      <c r="C1065" t="s">
        <v>1593</v>
      </c>
      <c r="D1065">
        <v>3</v>
      </c>
      <c r="E1065" t="s">
        <v>1881</v>
      </c>
      <c r="F1065" s="20" t="s">
        <v>14</v>
      </c>
      <c r="H1065" t="s">
        <v>1594</v>
      </c>
      <c r="I1065" s="2">
        <v>101190860</v>
      </c>
      <c r="J1065" s="2">
        <v>0</v>
      </c>
      <c r="L1065">
        <v>0</v>
      </c>
      <c r="M1065">
        <v>0</v>
      </c>
      <c r="N1065">
        <v>0</v>
      </c>
      <c r="O1065" t="s">
        <v>796</v>
      </c>
      <c r="Q1065">
        <v>0</v>
      </c>
      <c r="R1065">
        <v>0</v>
      </c>
      <c r="S1065">
        <v>0</v>
      </c>
      <c r="T1065" t="s">
        <v>154</v>
      </c>
      <c r="U1065" s="3">
        <v>46295</v>
      </c>
      <c r="V1065" s="21">
        <v>46295</v>
      </c>
      <c r="W1065" t="s">
        <v>212</v>
      </c>
      <c r="Y1065">
        <v>1368600583</v>
      </c>
      <c r="AB1065" t="s">
        <v>550</v>
      </c>
      <c r="AC1065" s="3"/>
      <c r="AE1065" s="2"/>
      <c r="AG1065" s="34" t="str">
        <f>IFERROR(VLOOKUP(AB1065, 할인점점포등록!E:I, 5, 0), AB1065)</f>
        <v>제일팜</v>
      </c>
    </row>
    <row r="1066" spans="2:33" x14ac:dyDescent="0.3">
      <c r="B1066" t="s">
        <v>152</v>
      </c>
      <c r="C1066" t="s">
        <v>1595</v>
      </c>
      <c r="D1066">
        <v>1</v>
      </c>
      <c r="E1066" t="s">
        <v>1882</v>
      </c>
      <c r="F1066" s="20" t="s">
        <v>155</v>
      </c>
      <c r="H1066" t="s">
        <v>1596</v>
      </c>
      <c r="I1066" s="2">
        <v>0</v>
      </c>
      <c r="J1066" s="2">
        <v>2080182</v>
      </c>
      <c r="L1066">
        <v>0</v>
      </c>
      <c r="M1066">
        <v>0</v>
      </c>
      <c r="N1066">
        <v>0</v>
      </c>
      <c r="O1066" t="s">
        <v>796</v>
      </c>
      <c r="Q1066">
        <v>0</v>
      </c>
      <c r="R1066">
        <v>0</v>
      </c>
      <c r="S1066">
        <v>0</v>
      </c>
      <c r="T1066" t="s">
        <v>154</v>
      </c>
      <c r="U1066" s="3">
        <v>46295</v>
      </c>
      <c r="V1066" s="21">
        <v>46295</v>
      </c>
      <c r="W1066" t="s">
        <v>212</v>
      </c>
      <c r="Y1066">
        <v>3358801830</v>
      </c>
      <c r="AB1066" t="s">
        <v>649</v>
      </c>
      <c r="AC1066" s="2"/>
      <c r="AE1066" s="2"/>
      <c r="AG1066" s="34" t="str">
        <f>IFERROR(VLOOKUP(AB1066, 할인점점포등록!E:I, 5, 0), AB1066)</f>
        <v>제이스</v>
      </c>
    </row>
    <row r="1067" spans="2:33" x14ac:dyDescent="0.3">
      <c r="B1067" t="s">
        <v>152</v>
      </c>
      <c r="C1067" t="s">
        <v>1595</v>
      </c>
      <c r="D1067">
        <v>2</v>
      </c>
      <c r="E1067" t="s">
        <v>1882</v>
      </c>
      <c r="F1067" s="20" t="s">
        <v>156</v>
      </c>
      <c r="H1067" t="s">
        <v>1596</v>
      </c>
      <c r="I1067" s="2">
        <v>0</v>
      </c>
      <c r="J1067" s="2">
        <v>208018</v>
      </c>
      <c r="L1067">
        <v>0</v>
      </c>
      <c r="M1067">
        <v>0</v>
      </c>
      <c r="N1067">
        <v>0</v>
      </c>
      <c r="O1067" t="s">
        <v>796</v>
      </c>
      <c r="Q1067">
        <v>0</v>
      </c>
      <c r="R1067">
        <v>0</v>
      </c>
      <c r="S1067">
        <v>0</v>
      </c>
      <c r="T1067" t="s">
        <v>154</v>
      </c>
      <c r="U1067" s="3">
        <v>46295</v>
      </c>
      <c r="V1067" s="21">
        <v>46295</v>
      </c>
      <c r="W1067" t="s">
        <v>212</v>
      </c>
      <c r="Y1067">
        <v>3358801830</v>
      </c>
      <c r="AB1067" t="s">
        <v>649</v>
      </c>
      <c r="AC1067" s="3">
        <v>2080182</v>
      </c>
      <c r="AD1067" t="s">
        <v>788</v>
      </c>
      <c r="AE1067" s="2"/>
      <c r="AF1067">
        <v>0</v>
      </c>
      <c r="AG1067" s="34" t="str">
        <f>IFERROR(VLOOKUP(AB1067, 할인점점포등록!E:I, 5, 0), AB1067)</f>
        <v>제이스</v>
      </c>
    </row>
    <row r="1068" spans="2:33" x14ac:dyDescent="0.3">
      <c r="B1068" t="s">
        <v>152</v>
      </c>
      <c r="C1068" t="s">
        <v>1595</v>
      </c>
      <c r="D1068">
        <v>3</v>
      </c>
      <c r="E1068" t="s">
        <v>1882</v>
      </c>
      <c r="F1068" s="20" t="s">
        <v>14</v>
      </c>
      <c r="H1068" t="s">
        <v>1596</v>
      </c>
      <c r="I1068" s="2">
        <v>2288200</v>
      </c>
      <c r="J1068" s="2">
        <v>0</v>
      </c>
      <c r="L1068">
        <v>0</v>
      </c>
      <c r="M1068">
        <v>0</v>
      </c>
      <c r="N1068">
        <v>0</v>
      </c>
      <c r="O1068" t="s">
        <v>796</v>
      </c>
      <c r="Q1068">
        <v>0</v>
      </c>
      <c r="R1068">
        <v>0</v>
      </c>
      <c r="S1068">
        <v>0</v>
      </c>
      <c r="T1068" t="s">
        <v>154</v>
      </c>
      <c r="U1068" s="3">
        <v>46295</v>
      </c>
      <c r="V1068" s="21">
        <v>46295</v>
      </c>
      <c r="W1068" t="s">
        <v>212</v>
      </c>
      <c r="Y1068">
        <v>3358801830</v>
      </c>
      <c r="AB1068" t="s">
        <v>649</v>
      </c>
      <c r="AC1068" s="3"/>
      <c r="AE1068" s="2"/>
      <c r="AG1068" s="34" t="str">
        <f>IFERROR(VLOOKUP(AB1068, 할인점점포등록!E:I, 5, 0), AB1068)</f>
        <v>제이스</v>
      </c>
    </row>
    <row r="1069" spans="2:33" x14ac:dyDescent="0.3">
      <c r="B1069" t="s">
        <v>152</v>
      </c>
      <c r="C1069" t="s">
        <v>1597</v>
      </c>
      <c r="D1069">
        <v>1</v>
      </c>
      <c r="E1069" t="s">
        <v>1883</v>
      </c>
      <c r="F1069" s="20" t="s">
        <v>155</v>
      </c>
      <c r="H1069" t="s">
        <v>1598</v>
      </c>
      <c r="I1069" s="2">
        <v>0</v>
      </c>
      <c r="J1069" s="2">
        <v>350000</v>
      </c>
      <c r="L1069">
        <v>0</v>
      </c>
      <c r="M1069">
        <v>0</v>
      </c>
      <c r="N1069">
        <v>0</v>
      </c>
      <c r="O1069" t="s">
        <v>796</v>
      </c>
      <c r="Q1069">
        <v>0</v>
      </c>
      <c r="R1069">
        <v>0</v>
      </c>
      <c r="S1069">
        <v>0</v>
      </c>
      <c r="T1069" t="s">
        <v>154</v>
      </c>
      <c r="U1069" s="3">
        <v>46295</v>
      </c>
      <c r="V1069" s="21">
        <v>46295</v>
      </c>
      <c r="W1069" t="s">
        <v>350</v>
      </c>
      <c r="Y1069">
        <v>1120485620</v>
      </c>
      <c r="AB1069" t="s">
        <v>650</v>
      </c>
      <c r="AC1069" s="2"/>
      <c r="AE1069" s="2"/>
      <c r="AG1069" s="34" t="str">
        <f>IFERROR(VLOOKUP(AB1069, 할인점점포등록!E:I, 5, 0), AB1069)</f>
        <v>정수메디칼</v>
      </c>
    </row>
    <row r="1070" spans="2:33" x14ac:dyDescent="0.3">
      <c r="B1070" t="s">
        <v>152</v>
      </c>
      <c r="C1070" t="s">
        <v>1597</v>
      </c>
      <c r="D1070">
        <v>2</v>
      </c>
      <c r="E1070" t="s">
        <v>1883</v>
      </c>
      <c r="F1070" s="20" t="s">
        <v>156</v>
      </c>
      <c r="H1070" t="s">
        <v>1598</v>
      </c>
      <c r="I1070" s="2">
        <v>0</v>
      </c>
      <c r="J1070" s="2">
        <v>35000</v>
      </c>
      <c r="L1070">
        <v>0</v>
      </c>
      <c r="M1070">
        <v>0</v>
      </c>
      <c r="N1070">
        <v>0</v>
      </c>
      <c r="O1070" t="s">
        <v>796</v>
      </c>
      <c r="Q1070">
        <v>0</v>
      </c>
      <c r="R1070">
        <v>0</v>
      </c>
      <c r="S1070">
        <v>0</v>
      </c>
      <c r="T1070" t="s">
        <v>154</v>
      </c>
      <c r="U1070" s="3">
        <v>46295</v>
      </c>
      <c r="V1070" s="21">
        <v>46295</v>
      </c>
      <c r="W1070" t="s">
        <v>350</v>
      </c>
      <c r="Y1070">
        <v>1120485620</v>
      </c>
      <c r="AB1070" t="s">
        <v>650</v>
      </c>
      <c r="AC1070" s="3">
        <v>350000</v>
      </c>
      <c r="AD1070" t="s">
        <v>788</v>
      </c>
      <c r="AE1070" s="2"/>
      <c r="AF1070">
        <v>0</v>
      </c>
      <c r="AG1070" s="34" t="str">
        <f>IFERROR(VLOOKUP(AB1070, 할인점점포등록!E:I, 5, 0), AB1070)</f>
        <v>정수메디칼</v>
      </c>
    </row>
    <row r="1071" spans="2:33" x14ac:dyDescent="0.3">
      <c r="B1071" t="s">
        <v>152</v>
      </c>
      <c r="C1071" t="s">
        <v>1597</v>
      </c>
      <c r="D1071">
        <v>3</v>
      </c>
      <c r="E1071" t="s">
        <v>1883</v>
      </c>
      <c r="F1071" s="20" t="s">
        <v>14</v>
      </c>
      <c r="H1071" t="s">
        <v>1598</v>
      </c>
      <c r="I1071" s="2">
        <v>385000</v>
      </c>
      <c r="J1071" s="2">
        <v>0</v>
      </c>
      <c r="L1071">
        <v>0</v>
      </c>
      <c r="M1071">
        <v>0</v>
      </c>
      <c r="N1071">
        <v>0</v>
      </c>
      <c r="O1071" t="s">
        <v>796</v>
      </c>
      <c r="Q1071">
        <v>0</v>
      </c>
      <c r="R1071">
        <v>0</v>
      </c>
      <c r="S1071">
        <v>0</v>
      </c>
      <c r="T1071" t="s">
        <v>154</v>
      </c>
      <c r="U1071" s="3">
        <v>46295</v>
      </c>
      <c r="V1071" s="21">
        <v>46295</v>
      </c>
      <c r="W1071" t="s">
        <v>350</v>
      </c>
      <c r="Y1071">
        <v>1120485620</v>
      </c>
      <c r="AB1071" t="s">
        <v>650</v>
      </c>
      <c r="AC1071" s="3"/>
      <c r="AE1071" s="2"/>
      <c r="AG1071" s="34" t="str">
        <f>IFERROR(VLOOKUP(AB1071, 할인점점포등록!E:I, 5, 0), AB1071)</f>
        <v>정수메디칼</v>
      </c>
    </row>
    <row r="1072" spans="2:33" x14ac:dyDescent="0.3">
      <c r="B1072" t="s">
        <v>152</v>
      </c>
      <c r="C1072" t="s">
        <v>1599</v>
      </c>
      <c r="D1072">
        <v>1</v>
      </c>
      <c r="E1072" t="s">
        <v>1884</v>
      </c>
      <c r="F1072" s="20" t="s">
        <v>155</v>
      </c>
      <c r="H1072" t="s">
        <v>936</v>
      </c>
      <c r="I1072" s="2">
        <v>0</v>
      </c>
      <c r="J1072" s="2">
        <v>1649455</v>
      </c>
      <c r="L1072">
        <v>0</v>
      </c>
      <c r="M1072">
        <v>0</v>
      </c>
      <c r="N1072">
        <v>0</v>
      </c>
      <c r="O1072" t="s">
        <v>796</v>
      </c>
      <c r="Q1072">
        <v>0</v>
      </c>
      <c r="R1072">
        <v>0</v>
      </c>
      <c r="S1072">
        <v>0</v>
      </c>
      <c r="T1072" t="s">
        <v>154</v>
      </c>
      <c r="U1072" s="3">
        <v>46295</v>
      </c>
      <c r="V1072" s="21">
        <v>46295</v>
      </c>
      <c r="W1072" t="s">
        <v>212</v>
      </c>
      <c r="Y1072">
        <v>1408111352</v>
      </c>
      <c r="AB1072" t="s">
        <v>314</v>
      </c>
      <c r="AC1072" s="2"/>
      <c r="AE1072" s="2"/>
      <c r="AG1072" s="34" t="str">
        <f>IFERROR(VLOOKUP(AB1072, 할인점점포등록!E:I, 5, 0), AB1072)</f>
        <v>제이씨헬스케어</v>
      </c>
    </row>
    <row r="1073" spans="2:33" x14ac:dyDescent="0.3">
      <c r="B1073" t="s">
        <v>152</v>
      </c>
      <c r="C1073" t="s">
        <v>1599</v>
      </c>
      <c r="D1073">
        <v>2</v>
      </c>
      <c r="E1073" t="s">
        <v>1884</v>
      </c>
      <c r="F1073" s="20" t="s">
        <v>156</v>
      </c>
      <c r="H1073" t="s">
        <v>936</v>
      </c>
      <c r="I1073" s="2">
        <v>0</v>
      </c>
      <c r="J1073" s="2">
        <v>164945</v>
      </c>
      <c r="L1073">
        <v>0</v>
      </c>
      <c r="M1073">
        <v>0</v>
      </c>
      <c r="N1073">
        <v>0</v>
      </c>
      <c r="O1073" t="s">
        <v>796</v>
      </c>
      <c r="Q1073">
        <v>0</v>
      </c>
      <c r="R1073">
        <v>0</v>
      </c>
      <c r="S1073">
        <v>0</v>
      </c>
      <c r="T1073" t="s">
        <v>154</v>
      </c>
      <c r="U1073" s="3">
        <v>46295</v>
      </c>
      <c r="V1073" s="21">
        <v>46295</v>
      </c>
      <c r="W1073" t="s">
        <v>212</v>
      </c>
      <c r="Y1073">
        <v>1408111352</v>
      </c>
      <c r="AB1073" t="s">
        <v>314</v>
      </c>
      <c r="AC1073" s="3">
        <v>1649455</v>
      </c>
      <c r="AD1073" t="s">
        <v>788</v>
      </c>
      <c r="AE1073" s="2"/>
      <c r="AF1073">
        <v>0</v>
      </c>
      <c r="AG1073" s="34" t="str">
        <f>IFERROR(VLOOKUP(AB1073, 할인점점포등록!E:I, 5, 0), AB1073)</f>
        <v>제이씨헬스케어</v>
      </c>
    </row>
    <row r="1074" spans="2:33" x14ac:dyDescent="0.3">
      <c r="B1074" t="s">
        <v>152</v>
      </c>
      <c r="C1074" t="s">
        <v>1599</v>
      </c>
      <c r="D1074">
        <v>3</v>
      </c>
      <c r="E1074" t="s">
        <v>1884</v>
      </c>
      <c r="F1074" s="20" t="s">
        <v>14</v>
      </c>
      <c r="H1074" t="s">
        <v>936</v>
      </c>
      <c r="I1074" s="2">
        <v>1814400</v>
      </c>
      <c r="J1074" s="2">
        <v>0</v>
      </c>
      <c r="L1074">
        <v>0</v>
      </c>
      <c r="M1074">
        <v>0</v>
      </c>
      <c r="N1074">
        <v>0</v>
      </c>
      <c r="O1074" t="s">
        <v>796</v>
      </c>
      <c r="Q1074">
        <v>0</v>
      </c>
      <c r="R1074">
        <v>0</v>
      </c>
      <c r="S1074">
        <v>0</v>
      </c>
      <c r="T1074" t="s">
        <v>154</v>
      </c>
      <c r="U1074" s="3">
        <v>46295</v>
      </c>
      <c r="V1074" s="21">
        <v>46295</v>
      </c>
      <c r="W1074" t="s">
        <v>212</v>
      </c>
      <c r="Y1074">
        <v>1408111352</v>
      </c>
      <c r="AB1074" t="s">
        <v>314</v>
      </c>
      <c r="AC1074" s="3"/>
      <c r="AE1074" s="2"/>
      <c r="AG1074" s="34" t="str">
        <f>IFERROR(VLOOKUP(AB1074, 할인점점포등록!E:I, 5, 0), AB1074)</f>
        <v>제이씨헬스케어</v>
      </c>
    </row>
    <row r="1075" spans="2:33" x14ac:dyDescent="0.3">
      <c r="B1075" t="s">
        <v>152</v>
      </c>
      <c r="C1075" t="s">
        <v>1600</v>
      </c>
      <c r="D1075">
        <v>1</v>
      </c>
      <c r="E1075" t="s">
        <v>1885</v>
      </c>
      <c r="F1075" s="20" t="s">
        <v>155</v>
      </c>
      <c r="H1075" t="s">
        <v>939</v>
      </c>
      <c r="I1075" s="2">
        <v>0</v>
      </c>
      <c r="J1075" s="2">
        <v>4576091</v>
      </c>
      <c r="L1075">
        <v>0</v>
      </c>
      <c r="M1075">
        <v>0</v>
      </c>
      <c r="N1075">
        <v>0</v>
      </c>
      <c r="O1075" t="s">
        <v>796</v>
      </c>
      <c r="Q1075">
        <v>0</v>
      </c>
      <c r="R1075">
        <v>0</v>
      </c>
      <c r="S1075">
        <v>0</v>
      </c>
      <c r="T1075" t="s">
        <v>154</v>
      </c>
      <c r="U1075" s="3">
        <v>46295</v>
      </c>
      <c r="V1075" s="21">
        <v>46295</v>
      </c>
      <c r="W1075" t="s">
        <v>212</v>
      </c>
      <c r="Y1075">
        <v>3911102119</v>
      </c>
      <c r="AB1075" t="s">
        <v>691</v>
      </c>
      <c r="AC1075" s="2"/>
      <c r="AE1075" s="2"/>
      <c r="AG1075" s="34" t="str">
        <f>IFERROR(VLOOKUP(AB1075, 할인점점포등록!E:I, 5, 0), AB1075)</f>
        <v>이젠메디칼</v>
      </c>
    </row>
    <row r="1076" spans="2:33" x14ac:dyDescent="0.3">
      <c r="B1076" t="s">
        <v>152</v>
      </c>
      <c r="C1076" t="s">
        <v>1600</v>
      </c>
      <c r="D1076">
        <v>2</v>
      </c>
      <c r="E1076" t="s">
        <v>1885</v>
      </c>
      <c r="F1076" s="20" t="s">
        <v>156</v>
      </c>
      <c r="H1076" t="s">
        <v>939</v>
      </c>
      <c r="I1076" s="2">
        <v>0</v>
      </c>
      <c r="J1076" s="2">
        <v>457609</v>
      </c>
      <c r="L1076" s="1">
        <v>0</v>
      </c>
      <c r="M1076" s="1">
        <v>0</v>
      </c>
      <c r="N1076">
        <v>0</v>
      </c>
      <c r="O1076" t="s">
        <v>796</v>
      </c>
      <c r="Q1076">
        <v>0</v>
      </c>
      <c r="R1076">
        <v>0</v>
      </c>
      <c r="S1076">
        <v>0</v>
      </c>
      <c r="T1076" t="s">
        <v>154</v>
      </c>
      <c r="U1076" s="3">
        <v>46295</v>
      </c>
      <c r="V1076" s="21">
        <v>46295</v>
      </c>
      <c r="W1076" t="s">
        <v>212</v>
      </c>
      <c r="Y1076">
        <v>3911102119</v>
      </c>
      <c r="AB1076" t="s">
        <v>691</v>
      </c>
      <c r="AC1076" s="3">
        <v>4576091</v>
      </c>
      <c r="AD1076" t="s">
        <v>788</v>
      </c>
      <c r="AE1076" s="2"/>
      <c r="AF1076">
        <v>0</v>
      </c>
      <c r="AG1076" s="34" t="str">
        <f>IFERROR(VLOOKUP(AB1076, 할인점점포등록!E:I, 5, 0), AB1076)</f>
        <v>이젠메디칼</v>
      </c>
    </row>
    <row r="1077" spans="2:33" x14ac:dyDescent="0.3">
      <c r="B1077" t="s">
        <v>152</v>
      </c>
      <c r="C1077" t="s">
        <v>1600</v>
      </c>
      <c r="D1077">
        <v>3</v>
      </c>
      <c r="E1077" t="s">
        <v>1885</v>
      </c>
      <c r="F1077" s="20" t="s">
        <v>14</v>
      </c>
      <c r="H1077" t="s">
        <v>939</v>
      </c>
      <c r="I1077" s="2">
        <v>5033700</v>
      </c>
      <c r="J1077" s="2">
        <v>0</v>
      </c>
      <c r="L1077">
        <v>0</v>
      </c>
      <c r="M1077">
        <v>0</v>
      </c>
      <c r="N1077">
        <v>0</v>
      </c>
      <c r="O1077" t="s">
        <v>796</v>
      </c>
      <c r="Q1077">
        <v>0</v>
      </c>
      <c r="R1077">
        <v>0</v>
      </c>
      <c r="S1077">
        <v>0</v>
      </c>
      <c r="T1077" t="s">
        <v>154</v>
      </c>
      <c r="U1077" s="3">
        <v>46295</v>
      </c>
      <c r="V1077" s="21">
        <v>46295</v>
      </c>
      <c r="W1077" t="s">
        <v>212</v>
      </c>
      <c r="Y1077">
        <v>3911102119</v>
      </c>
      <c r="AB1077" t="s">
        <v>691</v>
      </c>
      <c r="AC1077" s="3"/>
      <c r="AE1077" s="2"/>
      <c r="AG1077" s="34" t="str">
        <f>IFERROR(VLOOKUP(AB1077, 할인점점포등록!E:I, 5, 0), AB1077)</f>
        <v>이젠메디칼</v>
      </c>
    </row>
    <row r="1078" spans="2:33" x14ac:dyDescent="0.3">
      <c r="B1078" t="s">
        <v>152</v>
      </c>
      <c r="C1078" t="s">
        <v>1601</v>
      </c>
      <c r="D1078">
        <v>1</v>
      </c>
      <c r="E1078" t="s">
        <v>1886</v>
      </c>
      <c r="F1078" s="20" t="s">
        <v>153</v>
      </c>
      <c r="H1078" t="s">
        <v>1602</v>
      </c>
      <c r="I1078" s="2">
        <v>0</v>
      </c>
      <c r="J1078" s="2">
        <v>3051818</v>
      </c>
      <c r="L1078" s="1">
        <v>0</v>
      </c>
      <c r="M1078">
        <v>0</v>
      </c>
      <c r="N1078" s="1">
        <v>0</v>
      </c>
      <c r="O1078" t="s">
        <v>796</v>
      </c>
      <c r="Q1078">
        <v>0</v>
      </c>
      <c r="R1078">
        <v>0</v>
      </c>
      <c r="S1078">
        <v>0</v>
      </c>
      <c r="T1078" t="s">
        <v>154</v>
      </c>
      <c r="U1078" s="3">
        <v>46295</v>
      </c>
      <c r="V1078" s="21">
        <v>46295</v>
      </c>
      <c r="W1078" t="s">
        <v>212</v>
      </c>
      <c r="Y1078">
        <v>3898103307</v>
      </c>
      <c r="AB1078" t="s">
        <v>704</v>
      </c>
      <c r="AC1078" s="3"/>
      <c r="AE1078" s="2"/>
      <c r="AG1078" s="34" t="str">
        <f>IFERROR(VLOOKUP(AB1078, 할인점점포등록!E:I, 5, 0), AB1078)</f>
        <v>정상의약품물류</v>
      </c>
    </row>
    <row r="1079" spans="2:33" x14ac:dyDescent="0.3">
      <c r="B1079" t="s">
        <v>152</v>
      </c>
      <c r="C1079" t="s">
        <v>1601</v>
      </c>
      <c r="D1079">
        <v>2</v>
      </c>
      <c r="E1079" t="s">
        <v>1886</v>
      </c>
      <c r="F1079" s="20" t="s">
        <v>155</v>
      </c>
      <c r="H1079" t="s">
        <v>1602</v>
      </c>
      <c r="I1079" s="2">
        <v>0</v>
      </c>
      <c r="J1079" s="2">
        <v>1087364</v>
      </c>
      <c r="L1079" s="1">
        <v>0</v>
      </c>
      <c r="M1079">
        <v>0</v>
      </c>
      <c r="N1079">
        <v>0</v>
      </c>
      <c r="O1079" t="s">
        <v>796</v>
      </c>
      <c r="Q1079">
        <v>0</v>
      </c>
      <c r="R1079">
        <v>0</v>
      </c>
      <c r="S1079">
        <v>0</v>
      </c>
      <c r="T1079" t="s">
        <v>154</v>
      </c>
      <c r="U1079" s="3">
        <v>46295</v>
      </c>
      <c r="V1079" s="21">
        <v>46295</v>
      </c>
      <c r="W1079" t="s">
        <v>212</v>
      </c>
      <c r="Y1079">
        <v>3898103307</v>
      </c>
      <c r="AB1079" t="s">
        <v>704</v>
      </c>
      <c r="AC1079" s="3"/>
      <c r="AE1079" s="2"/>
      <c r="AG1079" s="34" t="str">
        <f>IFERROR(VLOOKUP(AB1079, 할인점점포등록!E:I, 5, 0), AB1079)</f>
        <v>정상의약품물류</v>
      </c>
    </row>
    <row r="1080" spans="2:33" x14ac:dyDescent="0.3">
      <c r="B1080" t="s">
        <v>152</v>
      </c>
      <c r="C1080" t="s">
        <v>1601</v>
      </c>
      <c r="D1080">
        <v>3</v>
      </c>
      <c r="E1080" t="s">
        <v>1886</v>
      </c>
      <c r="F1080" s="20" t="s">
        <v>156</v>
      </c>
      <c r="H1080" t="s">
        <v>1602</v>
      </c>
      <c r="I1080" s="2">
        <v>0</v>
      </c>
      <c r="J1080" s="2">
        <v>413918</v>
      </c>
      <c r="L1080">
        <v>0</v>
      </c>
      <c r="M1080">
        <v>0</v>
      </c>
      <c r="N1080">
        <v>0</v>
      </c>
      <c r="O1080" t="s">
        <v>796</v>
      </c>
      <c r="Q1080">
        <v>0</v>
      </c>
      <c r="R1080">
        <v>0</v>
      </c>
      <c r="S1080">
        <v>0</v>
      </c>
      <c r="T1080" t="s">
        <v>154</v>
      </c>
      <c r="U1080" s="3">
        <v>46295</v>
      </c>
      <c r="V1080" s="21">
        <v>46295</v>
      </c>
      <c r="W1080" t="s">
        <v>212</v>
      </c>
      <c r="Y1080">
        <v>3898103307</v>
      </c>
      <c r="AB1080" t="s">
        <v>704</v>
      </c>
      <c r="AC1080" s="3">
        <v>4139182</v>
      </c>
      <c r="AD1080" t="s">
        <v>788</v>
      </c>
      <c r="AE1080" s="2"/>
      <c r="AF1080">
        <v>0</v>
      </c>
      <c r="AG1080" s="34" t="str">
        <f>IFERROR(VLOOKUP(AB1080, 할인점점포등록!E:I, 5, 0), AB1080)</f>
        <v>정상의약품물류</v>
      </c>
    </row>
    <row r="1081" spans="2:33" x14ac:dyDescent="0.3">
      <c r="B1081" t="s">
        <v>152</v>
      </c>
      <c r="C1081" t="s">
        <v>1601</v>
      </c>
      <c r="D1081">
        <v>4</v>
      </c>
      <c r="E1081" t="s">
        <v>1886</v>
      </c>
      <c r="F1081" s="20" t="s">
        <v>14</v>
      </c>
      <c r="H1081" t="s">
        <v>1602</v>
      </c>
      <c r="I1081" s="2">
        <v>4553100</v>
      </c>
      <c r="J1081" s="2">
        <v>0</v>
      </c>
      <c r="L1081" s="1">
        <v>0</v>
      </c>
      <c r="M1081" s="1">
        <v>0</v>
      </c>
      <c r="N1081">
        <v>0</v>
      </c>
      <c r="O1081" t="s">
        <v>796</v>
      </c>
      <c r="Q1081">
        <v>0</v>
      </c>
      <c r="R1081">
        <v>0</v>
      </c>
      <c r="S1081">
        <v>0</v>
      </c>
      <c r="T1081" t="s">
        <v>154</v>
      </c>
      <c r="U1081" s="3">
        <v>46295</v>
      </c>
      <c r="V1081" s="21">
        <v>46295</v>
      </c>
      <c r="W1081" t="s">
        <v>212</v>
      </c>
      <c r="Y1081">
        <v>3898103307</v>
      </c>
      <c r="AB1081" t="s">
        <v>704</v>
      </c>
      <c r="AC1081" s="3"/>
      <c r="AE1081" s="2"/>
      <c r="AG1081" s="34" t="str">
        <f>IFERROR(VLOOKUP(AB1081, 할인점점포등록!E:I, 5, 0), AB1081)</f>
        <v>정상의약품물류</v>
      </c>
    </row>
    <row r="1082" spans="2:33" x14ac:dyDescent="0.3">
      <c r="B1082" t="s">
        <v>152</v>
      </c>
      <c r="C1082" t="s">
        <v>1603</v>
      </c>
      <c r="D1082">
        <v>1</v>
      </c>
      <c r="E1082" t="s">
        <v>1887</v>
      </c>
      <c r="F1082" s="20" t="s">
        <v>155</v>
      </c>
      <c r="H1082" t="s">
        <v>1604</v>
      </c>
      <c r="I1082" s="2">
        <v>0</v>
      </c>
      <c r="J1082" s="2">
        <v>921927</v>
      </c>
      <c r="L1082">
        <v>0</v>
      </c>
      <c r="M1082">
        <v>0</v>
      </c>
      <c r="N1082">
        <v>0</v>
      </c>
      <c r="O1082" t="s">
        <v>796</v>
      </c>
      <c r="Q1082">
        <v>0</v>
      </c>
      <c r="R1082">
        <v>0</v>
      </c>
      <c r="S1082">
        <v>0</v>
      </c>
      <c r="T1082" t="s">
        <v>154</v>
      </c>
      <c r="U1082" s="3">
        <v>46295</v>
      </c>
      <c r="V1082" s="21">
        <v>46295</v>
      </c>
      <c r="W1082" t="s">
        <v>212</v>
      </c>
      <c r="Y1082">
        <v>4988104196</v>
      </c>
      <c r="AB1082" t="s">
        <v>528</v>
      </c>
      <c r="AC1082" s="3"/>
      <c r="AE1082" s="2"/>
      <c r="AG1082" s="34" t="str">
        <f>IFERROR(VLOOKUP(AB1082, 할인점점포등록!E:I, 5, 0), AB1082)</f>
        <v>준메디플러스</v>
      </c>
    </row>
    <row r="1083" spans="2:33" x14ac:dyDescent="0.3">
      <c r="B1083" t="s">
        <v>152</v>
      </c>
      <c r="C1083" t="s">
        <v>1603</v>
      </c>
      <c r="D1083">
        <v>2</v>
      </c>
      <c r="E1083" t="s">
        <v>1887</v>
      </c>
      <c r="F1083" s="20" t="s">
        <v>156</v>
      </c>
      <c r="H1083" t="s">
        <v>1604</v>
      </c>
      <c r="I1083" s="2">
        <v>0</v>
      </c>
      <c r="J1083" s="2">
        <v>92193</v>
      </c>
      <c r="L1083">
        <v>0</v>
      </c>
      <c r="M1083">
        <v>0</v>
      </c>
      <c r="N1083">
        <v>0</v>
      </c>
      <c r="O1083" t="s">
        <v>796</v>
      </c>
      <c r="Q1083">
        <v>0</v>
      </c>
      <c r="R1083">
        <v>0</v>
      </c>
      <c r="S1083">
        <v>0</v>
      </c>
      <c r="T1083" t="s">
        <v>154</v>
      </c>
      <c r="U1083" s="3">
        <v>46295</v>
      </c>
      <c r="V1083" s="21">
        <v>46295</v>
      </c>
      <c r="W1083" t="s">
        <v>212</v>
      </c>
      <c r="Y1083">
        <v>4988104196</v>
      </c>
      <c r="AB1083" t="s">
        <v>528</v>
      </c>
      <c r="AC1083" s="3">
        <v>921927</v>
      </c>
      <c r="AD1083" t="s">
        <v>788</v>
      </c>
      <c r="AE1083" s="2"/>
      <c r="AF1083">
        <v>0</v>
      </c>
      <c r="AG1083" s="34" t="str">
        <f>IFERROR(VLOOKUP(AB1083, 할인점점포등록!E:I, 5, 0), AB1083)</f>
        <v>준메디플러스</v>
      </c>
    </row>
    <row r="1084" spans="2:33" x14ac:dyDescent="0.3">
      <c r="B1084" t="s">
        <v>152</v>
      </c>
      <c r="C1084" t="s">
        <v>1603</v>
      </c>
      <c r="D1084">
        <v>3</v>
      </c>
      <c r="E1084" t="s">
        <v>1887</v>
      </c>
      <c r="F1084" s="20" t="s">
        <v>14</v>
      </c>
      <c r="H1084" t="s">
        <v>1604</v>
      </c>
      <c r="I1084" s="2">
        <v>1014120</v>
      </c>
      <c r="J1084" s="2">
        <v>0</v>
      </c>
      <c r="L1084">
        <v>0</v>
      </c>
      <c r="M1084">
        <v>0</v>
      </c>
      <c r="N1084">
        <v>0</v>
      </c>
      <c r="O1084" t="s">
        <v>796</v>
      </c>
      <c r="Q1084">
        <v>0</v>
      </c>
      <c r="R1084">
        <v>0</v>
      </c>
      <c r="S1084">
        <v>0</v>
      </c>
      <c r="T1084" t="s">
        <v>154</v>
      </c>
      <c r="U1084" s="3">
        <v>46295</v>
      </c>
      <c r="V1084" s="21">
        <v>46295</v>
      </c>
      <c r="W1084" t="s">
        <v>212</v>
      </c>
      <c r="Y1084">
        <v>4988104196</v>
      </c>
      <c r="AB1084" t="s">
        <v>528</v>
      </c>
      <c r="AC1084" s="3"/>
      <c r="AE1084" s="2"/>
      <c r="AG1084" s="34" t="str">
        <f>IFERROR(VLOOKUP(AB1084, 할인점점포등록!E:I, 5, 0), AB1084)</f>
        <v>준메디플러스</v>
      </c>
    </row>
    <row r="1085" spans="2:33" x14ac:dyDescent="0.3">
      <c r="B1085" t="s">
        <v>152</v>
      </c>
      <c r="C1085" t="s">
        <v>1605</v>
      </c>
      <c r="D1085">
        <v>1</v>
      </c>
      <c r="E1085" t="s">
        <v>1888</v>
      </c>
      <c r="F1085" s="20" t="s">
        <v>155</v>
      </c>
      <c r="H1085" t="s">
        <v>1606</v>
      </c>
      <c r="I1085" s="2">
        <v>0</v>
      </c>
      <c r="J1085" s="2">
        <v>3143454</v>
      </c>
      <c r="L1085">
        <v>0</v>
      </c>
      <c r="M1085">
        <v>0</v>
      </c>
      <c r="N1085">
        <v>0</v>
      </c>
      <c r="O1085" t="s">
        <v>796</v>
      </c>
      <c r="Q1085">
        <v>0</v>
      </c>
      <c r="R1085">
        <v>0</v>
      </c>
      <c r="S1085">
        <v>0</v>
      </c>
      <c r="T1085" t="s">
        <v>154</v>
      </c>
      <c r="U1085" s="3">
        <v>46295</v>
      </c>
      <c r="V1085" s="21">
        <v>46295</v>
      </c>
      <c r="W1085" t="s">
        <v>212</v>
      </c>
      <c r="Y1085">
        <v>2048167859</v>
      </c>
      <c r="AB1085" t="s">
        <v>582</v>
      </c>
      <c r="AC1085" s="3"/>
      <c r="AE1085" s="2"/>
      <c r="AG1085" s="34" t="str">
        <f>IFERROR(VLOOKUP(AB1085, 할인점점포등록!E:I, 5, 0), AB1085)</f>
        <v>한솔약품</v>
      </c>
    </row>
    <row r="1086" spans="2:33" x14ac:dyDescent="0.3">
      <c r="B1086" t="s">
        <v>152</v>
      </c>
      <c r="C1086" t="s">
        <v>1605</v>
      </c>
      <c r="D1086">
        <v>2</v>
      </c>
      <c r="E1086" t="s">
        <v>1888</v>
      </c>
      <c r="F1086" s="20" t="s">
        <v>156</v>
      </c>
      <c r="H1086" t="s">
        <v>1606</v>
      </c>
      <c r="I1086" s="2">
        <v>0</v>
      </c>
      <c r="J1086" s="2">
        <v>314346</v>
      </c>
      <c r="L1086" s="1">
        <v>0</v>
      </c>
      <c r="M1086" s="1">
        <v>0</v>
      </c>
      <c r="N1086">
        <v>0</v>
      </c>
      <c r="O1086" t="s">
        <v>796</v>
      </c>
      <c r="Q1086">
        <v>0</v>
      </c>
      <c r="R1086">
        <v>0</v>
      </c>
      <c r="S1086">
        <v>0</v>
      </c>
      <c r="T1086" t="s">
        <v>154</v>
      </c>
      <c r="U1086" s="3">
        <v>46295</v>
      </c>
      <c r="V1086" s="21">
        <v>46295</v>
      </c>
      <c r="W1086" t="s">
        <v>212</v>
      </c>
      <c r="Y1086">
        <v>2048167859</v>
      </c>
      <c r="AB1086" t="s">
        <v>582</v>
      </c>
      <c r="AC1086" s="3">
        <v>3143454</v>
      </c>
      <c r="AD1086" t="s">
        <v>788</v>
      </c>
      <c r="AE1086" s="2"/>
      <c r="AF1086">
        <v>0</v>
      </c>
      <c r="AG1086" s="34" t="str">
        <f>IFERROR(VLOOKUP(AB1086, 할인점점포등록!E:I, 5, 0), AB1086)</f>
        <v>한솔약품</v>
      </c>
    </row>
    <row r="1087" spans="2:33" x14ac:dyDescent="0.3">
      <c r="B1087" t="s">
        <v>152</v>
      </c>
      <c r="C1087" t="s">
        <v>1605</v>
      </c>
      <c r="D1087">
        <v>3</v>
      </c>
      <c r="E1087" t="s">
        <v>1888</v>
      </c>
      <c r="F1087" s="20" t="s">
        <v>14</v>
      </c>
      <c r="H1087" t="s">
        <v>1606</v>
      </c>
      <c r="I1087" s="2">
        <v>3457800</v>
      </c>
      <c r="J1087" s="2">
        <v>0</v>
      </c>
      <c r="L1087">
        <v>0</v>
      </c>
      <c r="M1087">
        <v>0</v>
      </c>
      <c r="N1087">
        <v>0</v>
      </c>
      <c r="O1087" t="s">
        <v>796</v>
      </c>
      <c r="Q1087">
        <v>0</v>
      </c>
      <c r="R1087">
        <v>0</v>
      </c>
      <c r="S1087">
        <v>0</v>
      </c>
      <c r="T1087" t="s">
        <v>154</v>
      </c>
      <c r="U1087" s="3">
        <v>46295</v>
      </c>
      <c r="V1087" s="21">
        <v>46295</v>
      </c>
      <c r="W1087" t="s">
        <v>212</v>
      </c>
      <c r="Y1087">
        <v>2048167859</v>
      </c>
      <c r="AB1087" t="s">
        <v>582</v>
      </c>
      <c r="AC1087" s="2"/>
      <c r="AE1087" s="2"/>
      <c r="AG1087" s="34" t="str">
        <f>IFERROR(VLOOKUP(AB1087, 할인점점포등록!E:I, 5, 0), AB1087)</f>
        <v>한솔약품</v>
      </c>
    </row>
    <row r="1088" spans="2:33" x14ac:dyDescent="0.3">
      <c r="B1088" t="s">
        <v>152</v>
      </c>
      <c r="C1088" t="s">
        <v>1607</v>
      </c>
      <c r="D1088">
        <v>1</v>
      </c>
      <c r="E1088" t="s">
        <v>1889</v>
      </c>
      <c r="F1088" s="20" t="s">
        <v>155</v>
      </c>
      <c r="H1088" t="s">
        <v>1608</v>
      </c>
      <c r="I1088" s="2">
        <v>0</v>
      </c>
      <c r="J1088" s="2">
        <v>5889045</v>
      </c>
      <c r="L1088">
        <v>0</v>
      </c>
      <c r="M1088">
        <v>0</v>
      </c>
      <c r="N1088">
        <v>0</v>
      </c>
      <c r="O1088" t="s">
        <v>796</v>
      </c>
      <c r="Q1088">
        <v>0</v>
      </c>
      <c r="R1088">
        <v>0</v>
      </c>
      <c r="S1088">
        <v>0</v>
      </c>
      <c r="T1088" t="s">
        <v>154</v>
      </c>
      <c r="U1088" s="3">
        <v>46295</v>
      </c>
      <c r="V1088" s="21">
        <v>46295</v>
      </c>
      <c r="W1088" t="s">
        <v>212</v>
      </c>
      <c r="Y1088">
        <v>2048121585</v>
      </c>
      <c r="AB1088" t="s">
        <v>607</v>
      </c>
      <c r="AC1088" s="3"/>
      <c r="AE1088" s="2"/>
      <c r="AG1088" s="34" t="str">
        <f>IFERROR(VLOOKUP(AB1088, 할인점점포등록!E:I, 5, 0), AB1088)</f>
        <v>한신약품</v>
      </c>
    </row>
    <row r="1089" spans="2:33" x14ac:dyDescent="0.3">
      <c r="B1089" t="s">
        <v>152</v>
      </c>
      <c r="C1089" t="s">
        <v>1607</v>
      </c>
      <c r="D1089">
        <v>2</v>
      </c>
      <c r="E1089" t="s">
        <v>1889</v>
      </c>
      <c r="F1089" s="20" t="s">
        <v>156</v>
      </c>
      <c r="H1089" t="s">
        <v>1608</v>
      </c>
      <c r="I1089" s="2">
        <v>0</v>
      </c>
      <c r="J1089" s="2">
        <v>588905</v>
      </c>
      <c r="L1089">
        <v>0</v>
      </c>
      <c r="M1089">
        <v>0</v>
      </c>
      <c r="N1089">
        <v>0</v>
      </c>
      <c r="O1089" t="s">
        <v>796</v>
      </c>
      <c r="Q1089">
        <v>0</v>
      </c>
      <c r="R1089">
        <v>0</v>
      </c>
      <c r="S1089">
        <v>0</v>
      </c>
      <c r="T1089" t="s">
        <v>154</v>
      </c>
      <c r="U1089" s="3">
        <v>46295</v>
      </c>
      <c r="V1089" s="21">
        <v>46295</v>
      </c>
      <c r="W1089" t="s">
        <v>212</v>
      </c>
      <c r="Y1089">
        <v>2048121585</v>
      </c>
      <c r="AB1089" t="s">
        <v>607</v>
      </c>
      <c r="AC1089" s="3">
        <v>5889045</v>
      </c>
      <c r="AD1089" t="s">
        <v>788</v>
      </c>
      <c r="AE1089" s="2"/>
      <c r="AF1089">
        <v>0</v>
      </c>
      <c r="AG1089" s="34" t="str">
        <f>IFERROR(VLOOKUP(AB1089, 할인점점포등록!E:I, 5, 0), AB1089)</f>
        <v>한신약품</v>
      </c>
    </row>
    <row r="1090" spans="2:33" x14ac:dyDescent="0.3">
      <c r="B1090" t="s">
        <v>152</v>
      </c>
      <c r="C1090" t="s">
        <v>1607</v>
      </c>
      <c r="D1090">
        <v>3</v>
      </c>
      <c r="E1090" t="s">
        <v>1889</v>
      </c>
      <c r="F1090" s="20" t="s">
        <v>14</v>
      </c>
      <c r="H1090" t="s">
        <v>1608</v>
      </c>
      <c r="I1090" s="2">
        <v>6477950</v>
      </c>
      <c r="J1090" s="2">
        <v>0</v>
      </c>
      <c r="L1090">
        <v>0</v>
      </c>
      <c r="M1090">
        <v>0</v>
      </c>
      <c r="N1090">
        <v>0</v>
      </c>
      <c r="O1090" t="s">
        <v>796</v>
      </c>
      <c r="Q1090">
        <v>0</v>
      </c>
      <c r="R1090">
        <v>0</v>
      </c>
      <c r="S1090">
        <v>0</v>
      </c>
      <c r="T1090" t="s">
        <v>154</v>
      </c>
      <c r="U1090" s="3">
        <v>46295</v>
      </c>
      <c r="V1090" s="21">
        <v>46295</v>
      </c>
      <c r="W1090" t="s">
        <v>212</v>
      </c>
      <c r="Y1090">
        <v>2048121585</v>
      </c>
      <c r="AB1090" t="s">
        <v>607</v>
      </c>
      <c r="AC1090" s="2"/>
      <c r="AE1090" s="2"/>
      <c r="AG1090" s="34" t="str">
        <f>IFERROR(VLOOKUP(AB1090, 할인점점포등록!E:I, 5, 0), AB1090)</f>
        <v>한신약품</v>
      </c>
    </row>
    <row r="1091" spans="2:33" x14ac:dyDescent="0.3">
      <c r="B1091" t="s">
        <v>152</v>
      </c>
      <c r="C1091" t="s">
        <v>1609</v>
      </c>
      <c r="D1091">
        <v>1</v>
      </c>
      <c r="E1091" t="s">
        <v>1890</v>
      </c>
      <c r="F1091" s="20" t="s">
        <v>153</v>
      </c>
      <c r="H1091" t="s">
        <v>1610</v>
      </c>
      <c r="I1091" s="2">
        <v>0</v>
      </c>
      <c r="J1091" s="2">
        <v>816545</v>
      </c>
      <c r="L1091">
        <v>0</v>
      </c>
      <c r="M1091">
        <v>0</v>
      </c>
      <c r="N1091">
        <v>0</v>
      </c>
      <c r="O1091" t="s">
        <v>796</v>
      </c>
      <c r="Q1091">
        <v>0</v>
      </c>
      <c r="R1091">
        <v>0</v>
      </c>
      <c r="S1091">
        <v>0</v>
      </c>
      <c r="T1091" t="s">
        <v>154</v>
      </c>
      <c r="U1091" s="3">
        <v>46295</v>
      </c>
      <c r="V1091" s="21">
        <v>46295</v>
      </c>
      <c r="W1091" t="s">
        <v>212</v>
      </c>
      <c r="Y1091">
        <v>7113100496</v>
      </c>
      <c r="AB1091" t="s">
        <v>278</v>
      </c>
      <c r="AC1091" s="2"/>
      <c r="AE1091" s="2"/>
      <c r="AG1091" s="34" t="str">
        <f>IFERROR(VLOOKUP(AB1091, 할인점점포등록!E:I, 5, 0), AB1091)</f>
        <v>훈민약품</v>
      </c>
    </row>
    <row r="1092" spans="2:33" x14ac:dyDescent="0.3">
      <c r="B1092" t="s">
        <v>152</v>
      </c>
      <c r="C1092" t="s">
        <v>1609</v>
      </c>
      <c r="D1092">
        <v>2</v>
      </c>
      <c r="E1092" t="s">
        <v>1890</v>
      </c>
      <c r="F1092" s="20" t="s">
        <v>156</v>
      </c>
      <c r="H1092" t="s">
        <v>1610</v>
      </c>
      <c r="I1092" s="2">
        <v>0</v>
      </c>
      <c r="J1092" s="2">
        <v>81655</v>
      </c>
      <c r="L1092">
        <v>0</v>
      </c>
      <c r="M1092">
        <v>0</v>
      </c>
      <c r="N1092">
        <v>0</v>
      </c>
      <c r="O1092" t="s">
        <v>796</v>
      </c>
      <c r="Q1092">
        <v>0</v>
      </c>
      <c r="R1092">
        <v>0</v>
      </c>
      <c r="S1092">
        <v>0</v>
      </c>
      <c r="T1092" t="s">
        <v>154</v>
      </c>
      <c r="U1092" s="3">
        <v>46295</v>
      </c>
      <c r="V1092" s="21">
        <v>46295</v>
      </c>
      <c r="W1092" t="s">
        <v>212</v>
      </c>
      <c r="Y1092">
        <v>7113100496</v>
      </c>
      <c r="AB1092" t="s">
        <v>278</v>
      </c>
      <c r="AC1092" s="2">
        <v>816545</v>
      </c>
      <c r="AD1092" t="s">
        <v>788</v>
      </c>
      <c r="AF1092">
        <v>0</v>
      </c>
      <c r="AG1092" s="34" t="str">
        <f>IFERROR(VLOOKUP(AB1092, 할인점점포등록!E:I, 5, 0), AB1092)</f>
        <v>훈민약품</v>
      </c>
    </row>
    <row r="1093" spans="2:33" x14ac:dyDescent="0.3">
      <c r="B1093" t="s">
        <v>152</v>
      </c>
      <c r="C1093" t="s">
        <v>1609</v>
      </c>
      <c r="D1093">
        <v>3</v>
      </c>
      <c r="E1093" t="s">
        <v>1890</v>
      </c>
      <c r="F1093" s="20" t="s">
        <v>14</v>
      </c>
      <c r="H1093" t="s">
        <v>1610</v>
      </c>
      <c r="I1093" s="2">
        <v>898200</v>
      </c>
      <c r="J1093" s="2">
        <v>0</v>
      </c>
      <c r="L1093">
        <v>0</v>
      </c>
      <c r="M1093">
        <v>0</v>
      </c>
      <c r="N1093">
        <v>0</v>
      </c>
      <c r="O1093" t="s">
        <v>796</v>
      </c>
      <c r="Q1093">
        <v>0</v>
      </c>
      <c r="R1093">
        <v>0</v>
      </c>
      <c r="S1093">
        <v>0</v>
      </c>
      <c r="T1093" t="s">
        <v>154</v>
      </c>
      <c r="U1093" s="3">
        <v>46295</v>
      </c>
      <c r="V1093" s="21">
        <v>46295</v>
      </c>
      <c r="W1093" t="s">
        <v>212</v>
      </c>
      <c r="Y1093">
        <v>7113100496</v>
      </c>
      <c r="AB1093" t="s">
        <v>278</v>
      </c>
      <c r="AC1093" s="3"/>
      <c r="AE1093" s="2"/>
      <c r="AG1093" s="34" t="str">
        <f>IFERROR(VLOOKUP(AB1093, 할인점점포등록!E:I, 5, 0), AB1093)</f>
        <v>훈민약품</v>
      </c>
    </row>
    <row r="1094" spans="2:33" x14ac:dyDescent="0.3">
      <c r="B1094" t="s">
        <v>152</v>
      </c>
      <c r="C1094" t="s">
        <v>1611</v>
      </c>
      <c r="D1094">
        <v>1</v>
      </c>
      <c r="E1094" t="s">
        <v>1891</v>
      </c>
      <c r="F1094" s="20" t="s">
        <v>155</v>
      </c>
      <c r="H1094" t="s">
        <v>1612</v>
      </c>
      <c r="I1094" s="2">
        <v>0</v>
      </c>
      <c r="J1094" s="2">
        <v>864791</v>
      </c>
      <c r="L1094">
        <v>0</v>
      </c>
      <c r="M1094">
        <v>0</v>
      </c>
      <c r="N1094">
        <v>0</v>
      </c>
      <c r="O1094" t="s">
        <v>796</v>
      </c>
      <c r="Q1094">
        <v>0</v>
      </c>
      <c r="R1094">
        <v>0</v>
      </c>
      <c r="S1094">
        <v>0</v>
      </c>
      <c r="T1094" t="s">
        <v>154</v>
      </c>
      <c r="U1094" s="3">
        <v>46295</v>
      </c>
      <c r="V1094" s="21">
        <v>46295</v>
      </c>
      <c r="W1094" t="s">
        <v>212</v>
      </c>
      <c r="Y1094">
        <v>2528101856</v>
      </c>
      <c r="AB1094" t="s">
        <v>608</v>
      </c>
      <c r="AC1094" s="2"/>
      <c r="AG1094" s="34" t="str">
        <f>IFERROR(VLOOKUP(AB1094, 할인점점포등록!E:I, 5, 0), AB1094)</f>
        <v>한양바이오팜</v>
      </c>
    </row>
    <row r="1095" spans="2:33" x14ac:dyDescent="0.3">
      <c r="B1095" t="s">
        <v>152</v>
      </c>
      <c r="C1095" t="s">
        <v>1611</v>
      </c>
      <c r="D1095">
        <v>2</v>
      </c>
      <c r="E1095" t="s">
        <v>1891</v>
      </c>
      <c r="F1095" s="20" t="s">
        <v>156</v>
      </c>
      <c r="H1095" t="s">
        <v>1612</v>
      </c>
      <c r="I1095" s="2">
        <v>0</v>
      </c>
      <c r="J1095" s="2">
        <v>86479</v>
      </c>
      <c r="L1095">
        <v>0</v>
      </c>
      <c r="M1095">
        <v>0</v>
      </c>
      <c r="N1095">
        <v>0</v>
      </c>
      <c r="O1095" t="s">
        <v>796</v>
      </c>
      <c r="Q1095">
        <v>0</v>
      </c>
      <c r="R1095">
        <v>0</v>
      </c>
      <c r="S1095">
        <v>0</v>
      </c>
      <c r="T1095" t="s">
        <v>154</v>
      </c>
      <c r="U1095" s="3">
        <v>46295</v>
      </c>
      <c r="V1095" s="21">
        <v>46295</v>
      </c>
      <c r="W1095" t="s">
        <v>212</v>
      </c>
      <c r="Y1095">
        <v>2528101856</v>
      </c>
      <c r="AB1095" t="s">
        <v>608</v>
      </c>
      <c r="AC1095" s="2">
        <v>864791</v>
      </c>
      <c r="AD1095" t="s">
        <v>788</v>
      </c>
      <c r="AF1095">
        <v>0</v>
      </c>
      <c r="AG1095" s="34" t="str">
        <f>IFERROR(VLOOKUP(AB1095, 할인점점포등록!E:I, 5, 0), AB1095)</f>
        <v>한양바이오팜</v>
      </c>
    </row>
    <row r="1096" spans="2:33" x14ac:dyDescent="0.3">
      <c r="B1096" t="s">
        <v>152</v>
      </c>
      <c r="C1096" t="s">
        <v>1611</v>
      </c>
      <c r="D1096">
        <v>3</v>
      </c>
      <c r="E1096" t="s">
        <v>1891</v>
      </c>
      <c r="F1096" s="20" t="s">
        <v>14</v>
      </c>
      <c r="H1096" t="s">
        <v>1612</v>
      </c>
      <c r="I1096" s="2">
        <v>951270</v>
      </c>
      <c r="J1096" s="2">
        <v>0</v>
      </c>
      <c r="L1096">
        <v>0</v>
      </c>
      <c r="M1096">
        <v>0</v>
      </c>
      <c r="N1096">
        <v>0</v>
      </c>
      <c r="O1096" t="s">
        <v>796</v>
      </c>
      <c r="Q1096">
        <v>0</v>
      </c>
      <c r="R1096">
        <v>0</v>
      </c>
      <c r="S1096">
        <v>0</v>
      </c>
      <c r="T1096" t="s">
        <v>154</v>
      </c>
      <c r="U1096" s="3">
        <v>46295</v>
      </c>
      <c r="V1096" s="21">
        <v>46295</v>
      </c>
      <c r="W1096" t="s">
        <v>212</v>
      </c>
      <c r="Y1096">
        <v>2528101856</v>
      </c>
      <c r="AB1096" t="s">
        <v>608</v>
      </c>
      <c r="AC1096" s="2"/>
      <c r="AE1096" s="2"/>
      <c r="AG1096" s="34" t="str">
        <f>IFERROR(VLOOKUP(AB1096, 할인점점포등록!E:I, 5, 0), AB1096)</f>
        <v>한양바이오팜</v>
      </c>
    </row>
    <row r="1097" spans="2:33" x14ac:dyDescent="0.3">
      <c r="B1097" t="s">
        <v>152</v>
      </c>
      <c r="C1097" t="s">
        <v>1613</v>
      </c>
      <c r="D1097">
        <v>1</v>
      </c>
      <c r="E1097" t="s">
        <v>1892</v>
      </c>
      <c r="F1097" s="20" t="s">
        <v>155</v>
      </c>
      <c r="H1097" t="s">
        <v>1614</v>
      </c>
      <c r="I1097" s="2">
        <v>0</v>
      </c>
      <c r="J1097" s="2">
        <v>2472447</v>
      </c>
      <c r="L1097">
        <v>0</v>
      </c>
      <c r="M1097">
        <v>0</v>
      </c>
      <c r="N1097">
        <v>0</v>
      </c>
      <c r="O1097" t="s">
        <v>796</v>
      </c>
      <c r="Q1097">
        <v>0</v>
      </c>
      <c r="R1097">
        <v>0</v>
      </c>
      <c r="S1097">
        <v>0</v>
      </c>
      <c r="T1097" t="s">
        <v>154</v>
      </c>
      <c r="U1097" s="3">
        <v>46295</v>
      </c>
      <c r="V1097" s="21">
        <v>46295</v>
      </c>
      <c r="W1097" t="s">
        <v>212</v>
      </c>
      <c r="Y1097">
        <v>8168801794</v>
      </c>
      <c r="AB1097" t="s">
        <v>573</v>
      </c>
      <c r="AC1097" s="2"/>
      <c r="AE1097" s="2"/>
      <c r="AG1097" s="34" t="str">
        <f>IFERROR(VLOOKUP(AB1097, 할인점점포등록!E:I, 5, 0), AB1097)</f>
        <v>피코이노베이션</v>
      </c>
    </row>
    <row r="1098" spans="2:33" x14ac:dyDescent="0.3">
      <c r="B1098" t="s">
        <v>152</v>
      </c>
      <c r="C1098" t="s">
        <v>1613</v>
      </c>
      <c r="D1098">
        <v>2</v>
      </c>
      <c r="E1098" t="s">
        <v>1892</v>
      </c>
      <c r="F1098" s="20" t="s">
        <v>156</v>
      </c>
      <c r="H1098" t="s">
        <v>1614</v>
      </c>
      <c r="I1098" s="2">
        <v>0</v>
      </c>
      <c r="J1098" s="2">
        <v>247245</v>
      </c>
      <c r="L1098">
        <v>0</v>
      </c>
      <c r="M1098">
        <v>0</v>
      </c>
      <c r="N1098">
        <v>0</v>
      </c>
      <c r="O1098" t="s">
        <v>796</v>
      </c>
      <c r="Q1098">
        <v>0</v>
      </c>
      <c r="R1098">
        <v>0</v>
      </c>
      <c r="S1098">
        <v>0</v>
      </c>
      <c r="T1098" t="s">
        <v>154</v>
      </c>
      <c r="U1098" s="3">
        <v>46295</v>
      </c>
      <c r="V1098" s="21">
        <v>46295</v>
      </c>
      <c r="W1098" t="s">
        <v>212</v>
      </c>
      <c r="Y1098">
        <v>8168801794</v>
      </c>
      <c r="AB1098" t="s">
        <v>573</v>
      </c>
      <c r="AC1098" s="2">
        <v>2472447</v>
      </c>
      <c r="AD1098" t="s">
        <v>788</v>
      </c>
      <c r="AE1098" s="2"/>
      <c r="AF1098">
        <v>0</v>
      </c>
      <c r="AG1098" s="34" t="str">
        <f>IFERROR(VLOOKUP(AB1098, 할인점점포등록!E:I, 5, 0), AB1098)</f>
        <v>피코이노베이션</v>
      </c>
    </row>
    <row r="1099" spans="2:33" x14ac:dyDescent="0.3">
      <c r="B1099" t="s">
        <v>152</v>
      </c>
      <c r="C1099" t="s">
        <v>1613</v>
      </c>
      <c r="D1099">
        <v>3</v>
      </c>
      <c r="E1099" t="s">
        <v>1892</v>
      </c>
      <c r="F1099" s="20" t="s">
        <v>14</v>
      </c>
      <c r="H1099" t="s">
        <v>1614</v>
      </c>
      <c r="I1099" s="2">
        <v>2719692</v>
      </c>
      <c r="J1099" s="2">
        <v>0</v>
      </c>
      <c r="L1099">
        <v>0</v>
      </c>
      <c r="M1099">
        <v>0</v>
      </c>
      <c r="N1099">
        <v>0</v>
      </c>
      <c r="O1099" t="s">
        <v>796</v>
      </c>
      <c r="Q1099">
        <v>0</v>
      </c>
      <c r="R1099">
        <v>0</v>
      </c>
      <c r="S1099">
        <v>0</v>
      </c>
      <c r="T1099" t="s">
        <v>154</v>
      </c>
      <c r="U1099" s="3">
        <v>46295</v>
      </c>
      <c r="V1099" s="21">
        <v>46295</v>
      </c>
      <c r="W1099" t="s">
        <v>212</v>
      </c>
      <c r="Y1099">
        <v>8168801794</v>
      </c>
      <c r="AB1099" t="s">
        <v>573</v>
      </c>
      <c r="AC1099" s="2"/>
      <c r="AE1099" s="2"/>
      <c r="AG1099" s="34" t="str">
        <f>IFERROR(VLOOKUP(AB1099, 할인점점포등록!E:I, 5, 0), AB1099)</f>
        <v>피코이노베이션</v>
      </c>
    </row>
    <row r="1100" spans="2:33" x14ac:dyDescent="0.3">
      <c r="B1100" t="s">
        <v>152</v>
      </c>
      <c r="C1100" t="s">
        <v>1615</v>
      </c>
      <c r="D1100">
        <v>1</v>
      </c>
      <c r="E1100" t="s">
        <v>1893</v>
      </c>
      <c r="F1100" s="20" t="s">
        <v>155</v>
      </c>
      <c r="H1100" t="s">
        <v>922</v>
      </c>
      <c r="I1100" s="2">
        <v>0</v>
      </c>
      <c r="J1100" s="2">
        <v>1620000</v>
      </c>
      <c r="L1100">
        <v>0</v>
      </c>
      <c r="M1100">
        <v>0</v>
      </c>
      <c r="N1100">
        <v>0</v>
      </c>
      <c r="O1100" t="s">
        <v>796</v>
      </c>
      <c r="Q1100">
        <v>0</v>
      </c>
      <c r="R1100">
        <v>0</v>
      </c>
      <c r="S1100">
        <v>0</v>
      </c>
      <c r="T1100" t="s">
        <v>154</v>
      </c>
      <c r="U1100" s="3">
        <v>46295</v>
      </c>
      <c r="V1100" s="21">
        <v>46295</v>
      </c>
      <c r="W1100" t="s">
        <v>212</v>
      </c>
      <c r="Y1100">
        <v>4121424347</v>
      </c>
      <c r="AB1100" t="s">
        <v>629</v>
      </c>
      <c r="AC1100" s="2"/>
      <c r="AE1100" s="2"/>
      <c r="AG1100" s="34" t="str">
        <f>IFERROR(VLOOKUP(AB1100, 할인점점포등록!E:I, 5, 0), AB1100)</f>
        <v>포인트팜</v>
      </c>
    </row>
    <row r="1101" spans="2:33" x14ac:dyDescent="0.3">
      <c r="B1101" t="s">
        <v>152</v>
      </c>
      <c r="C1101" t="s">
        <v>1615</v>
      </c>
      <c r="D1101">
        <v>2</v>
      </c>
      <c r="E1101" t="s">
        <v>1893</v>
      </c>
      <c r="F1101" s="20" t="s">
        <v>156</v>
      </c>
      <c r="H1101" t="s">
        <v>922</v>
      </c>
      <c r="I1101" s="2">
        <v>0</v>
      </c>
      <c r="J1101" s="2">
        <v>162000</v>
      </c>
      <c r="L1101">
        <v>0</v>
      </c>
      <c r="M1101">
        <v>0</v>
      </c>
      <c r="N1101">
        <v>0</v>
      </c>
      <c r="O1101" t="s">
        <v>796</v>
      </c>
      <c r="Q1101">
        <v>0</v>
      </c>
      <c r="R1101">
        <v>0</v>
      </c>
      <c r="S1101">
        <v>0</v>
      </c>
      <c r="T1101" t="s">
        <v>154</v>
      </c>
      <c r="U1101" s="3">
        <v>46295</v>
      </c>
      <c r="V1101" s="21">
        <v>46295</v>
      </c>
      <c r="W1101" t="s">
        <v>212</v>
      </c>
      <c r="Y1101">
        <v>4121424347</v>
      </c>
      <c r="AB1101" t="s">
        <v>629</v>
      </c>
      <c r="AC1101" s="2">
        <v>1620000</v>
      </c>
      <c r="AD1101" t="s">
        <v>788</v>
      </c>
      <c r="AF1101">
        <v>0</v>
      </c>
      <c r="AG1101" s="34" t="str">
        <f>IFERROR(VLOOKUP(AB1101, 할인점점포등록!E:I, 5, 0), AB1101)</f>
        <v>포인트팜</v>
      </c>
    </row>
    <row r="1102" spans="2:33" x14ac:dyDescent="0.3">
      <c r="B1102" t="s">
        <v>152</v>
      </c>
      <c r="C1102" t="s">
        <v>1615</v>
      </c>
      <c r="D1102">
        <v>3</v>
      </c>
      <c r="E1102" t="s">
        <v>1893</v>
      </c>
      <c r="F1102" s="20" t="s">
        <v>14</v>
      </c>
      <c r="H1102" t="s">
        <v>922</v>
      </c>
      <c r="I1102" s="2">
        <v>1782000</v>
      </c>
      <c r="J1102" s="2">
        <v>0</v>
      </c>
      <c r="L1102">
        <v>0</v>
      </c>
      <c r="M1102">
        <v>0</v>
      </c>
      <c r="N1102">
        <v>0</v>
      </c>
      <c r="O1102" t="s">
        <v>796</v>
      </c>
      <c r="Q1102">
        <v>0</v>
      </c>
      <c r="R1102">
        <v>0</v>
      </c>
      <c r="S1102">
        <v>0</v>
      </c>
      <c r="T1102" t="s">
        <v>154</v>
      </c>
      <c r="U1102" s="3">
        <v>46295</v>
      </c>
      <c r="V1102" s="21">
        <v>46295</v>
      </c>
      <c r="W1102" t="s">
        <v>212</v>
      </c>
      <c r="Y1102">
        <v>4121424347</v>
      </c>
      <c r="AB1102" t="s">
        <v>629</v>
      </c>
      <c r="AC1102" s="2"/>
      <c r="AG1102" s="34" t="str">
        <f>IFERROR(VLOOKUP(AB1102, 할인점점포등록!E:I, 5, 0), AB1102)</f>
        <v>포인트팜</v>
      </c>
    </row>
    <row r="1103" spans="2:33" x14ac:dyDescent="0.3">
      <c r="B1103" t="s">
        <v>152</v>
      </c>
      <c r="C1103" t="s">
        <v>1616</v>
      </c>
      <c r="D1103">
        <v>1</v>
      </c>
      <c r="E1103" t="s">
        <v>1894</v>
      </c>
      <c r="F1103" s="20" t="s">
        <v>155</v>
      </c>
      <c r="H1103" t="s">
        <v>923</v>
      </c>
      <c r="I1103" s="2">
        <v>0</v>
      </c>
      <c r="J1103" s="2">
        <v>206182</v>
      </c>
      <c r="L1103">
        <v>0</v>
      </c>
      <c r="M1103">
        <v>0</v>
      </c>
      <c r="N1103">
        <v>0</v>
      </c>
      <c r="O1103" t="s">
        <v>796</v>
      </c>
      <c r="Q1103">
        <v>0</v>
      </c>
      <c r="R1103">
        <v>0</v>
      </c>
      <c r="S1103">
        <v>0</v>
      </c>
      <c r="T1103" t="s">
        <v>154</v>
      </c>
      <c r="U1103" s="3">
        <v>46295</v>
      </c>
      <c r="V1103" s="21">
        <v>46295</v>
      </c>
      <c r="W1103" t="s">
        <v>212</v>
      </c>
      <c r="Y1103">
        <v>2658801531</v>
      </c>
      <c r="AB1103" t="s">
        <v>638</v>
      </c>
      <c r="AC1103" s="2"/>
      <c r="AG1103" s="34" t="str">
        <f>IFERROR(VLOOKUP(AB1103, 할인점점포등록!E:I, 5, 0), AB1103)</f>
        <v>하이메디텍</v>
      </c>
    </row>
    <row r="1104" spans="2:33" x14ac:dyDescent="0.3">
      <c r="B1104" t="s">
        <v>152</v>
      </c>
      <c r="C1104" t="s">
        <v>1616</v>
      </c>
      <c r="D1104">
        <v>2</v>
      </c>
      <c r="E1104" t="s">
        <v>1894</v>
      </c>
      <c r="F1104" s="20" t="s">
        <v>156</v>
      </c>
      <c r="H1104" t="s">
        <v>923</v>
      </c>
      <c r="I1104" s="2">
        <v>0</v>
      </c>
      <c r="J1104" s="2">
        <v>20618</v>
      </c>
      <c r="L1104">
        <v>0</v>
      </c>
      <c r="M1104">
        <v>0</v>
      </c>
      <c r="N1104">
        <v>0</v>
      </c>
      <c r="O1104" t="s">
        <v>796</v>
      </c>
      <c r="Q1104">
        <v>0</v>
      </c>
      <c r="R1104">
        <v>0</v>
      </c>
      <c r="S1104">
        <v>0</v>
      </c>
      <c r="T1104" t="s">
        <v>154</v>
      </c>
      <c r="U1104" s="3">
        <v>46295</v>
      </c>
      <c r="V1104" s="21">
        <v>46295</v>
      </c>
      <c r="W1104" t="s">
        <v>212</v>
      </c>
      <c r="Y1104">
        <v>2658801531</v>
      </c>
      <c r="AB1104" t="s">
        <v>638</v>
      </c>
      <c r="AC1104" s="2">
        <v>206182</v>
      </c>
      <c r="AD1104" t="s">
        <v>788</v>
      </c>
      <c r="AF1104">
        <v>0</v>
      </c>
      <c r="AG1104" s="34" t="str">
        <f>IFERROR(VLOOKUP(AB1104, 할인점점포등록!E:I, 5, 0), AB1104)</f>
        <v>하이메디텍</v>
      </c>
    </row>
    <row r="1105" spans="2:33" x14ac:dyDescent="0.3">
      <c r="B1105" t="s">
        <v>152</v>
      </c>
      <c r="C1105" t="s">
        <v>1616</v>
      </c>
      <c r="D1105">
        <v>3</v>
      </c>
      <c r="E1105" t="s">
        <v>1894</v>
      </c>
      <c r="F1105" s="20" t="s">
        <v>14</v>
      </c>
      <c r="H1105" t="s">
        <v>923</v>
      </c>
      <c r="I1105" s="2">
        <v>226800</v>
      </c>
      <c r="J1105" s="2">
        <v>0</v>
      </c>
      <c r="L1105">
        <v>0</v>
      </c>
      <c r="M1105">
        <v>0</v>
      </c>
      <c r="N1105">
        <v>0</v>
      </c>
      <c r="O1105" t="s">
        <v>796</v>
      </c>
      <c r="Q1105">
        <v>0</v>
      </c>
      <c r="R1105">
        <v>0</v>
      </c>
      <c r="S1105">
        <v>0</v>
      </c>
      <c r="T1105" t="s">
        <v>154</v>
      </c>
      <c r="U1105" s="3">
        <v>46295</v>
      </c>
      <c r="V1105" s="21">
        <v>46295</v>
      </c>
      <c r="W1105" t="s">
        <v>212</v>
      </c>
      <c r="Y1105">
        <v>2658801531</v>
      </c>
      <c r="AB1105" t="s">
        <v>638</v>
      </c>
      <c r="AC1105" s="2"/>
      <c r="AG1105" s="34" t="str">
        <f>IFERROR(VLOOKUP(AB1105, 할인점점포등록!E:I, 5, 0), AB1105)</f>
        <v>하이메디텍</v>
      </c>
    </row>
    <row r="1106" spans="2:33" x14ac:dyDescent="0.3">
      <c r="B1106" t="s">
        <v>152</v>
      </c>
      <c r="C1106" t="s">
        <v>1617</v>
      </c>
      <c r="D1106">
        <v>1</v>
      </c>
      <c r="E1106" t="s">
        <v>1895</v>
      </c>
      <c r="F1106" s="20" t="s">
        <v>155</v>
      </c>
      <c r="H1106" t="s">
        <v>927</v>
      </c>
      <c r="I1106" s="2">
        <v>0</v>
      </c>
      <c r="J1106" s="2">
        <v>306818</v>
      </c>
      <c r="L1106">
        <v>0</v>
      </c>
      <c r="M1106">
        <v>0</v>
      </c>
      <c r="N1106">
        <v>0</v>
      </c>
      <c r="O1106" t="s">
        <v>796</v>
      </c>
      <c r="Q1106">
        <v>0</v>
      </c>
      <c r="R1106">
        <v>0</v>
      </c>
      <c r="S1106">
        <v>0</v>
      </c>
      <c r="T1106" t="s">
        <v>154</v>
      </c>
      <c r="U1106" s="3">
        <v>46295</v>
      </c>
      <c r="V1106" s="21">
        <v>46295</v>
      </c>
      <c r="W1106" t="s">
        <v>212</v>
      </c>
      <c r="Y1106">
        <v>8811001601</v>
      </c>
      <c r="AB1106" t="s">
        <v>361</v>
      </c>
      <c r="AC1106" s="2"/>
      <c r="AG1106" s="34" t="str">
        <f>IFERROR(VLOOKUP(AB1106, 할인점점포등록!E:I, 5, 0), AB1106)</f>
        <v>한신메디팜</v>
      </c>
    </row>
    <row r="1107" spans="2:33" x14ac:dyDescent="0.3">
      <c r="B1107" t="s">
        <v>152</v>
      </c>
      <c r="C1107" t="s">
        <v>1617</v>
      </c>
      <c r="D1107">
        <v>2</v>
      </c>
      <c r="E1107" t="s">
        <v>1895</v>
      </c>
      <c r="F1107" s="20" t="s">
        <v>156</v>
      </c>
      <c r="H1107" t="s">
        <v>927</v>
      </c>
      <c r="I1107" s="2">
        <v>0</v>
      </c>
      <c r="J1107" s="2">
        <v>30682</v>
      </c>
      <c r="L1107">
        <v>0</v>
      </c>
      <c r="M1107">
        <v>0</v>
      </c>
      <c r="N1107">
        <v>0</v>
      </c>
      <c r="O1107" t="s">
        <v>796</v>
      </c>
      <c r="Q1107">
        <v>0</v>
      </c>
      <c r="R1107">
        <v>0</v>
      </c>
      <c r="S1107">
        <v>0</v>
      </c>
      <c r="T1107" t="s">
        <v>154</v>
      </c>
      <c r="U1107" s="3">
        <v>46295</v>
      </c>
      <c r="V1107" s="21">
        <v>46295</v>
      </c>
      <c r="W1107" t="s">
        <v>212</v>
      </c>
      <c r="Y1107">
        <v>8811001601</v>
      </c>
      <c r="AB1107" t="s">
        <v>361</v>
      </c>
      <c r="AC1107" s="2">
        <v>306818</v>
      </c>
      <c r="AD1107" t="s">
        <v>788</v>
      </c>
      <c r="AF1107">
        <v>0</v>
      </c>
      <c r="AG1107" s="34" t="str">
        <f>IFERROR(VLOOKUP(AB1107, 할인점점포등록!E:I, 5, 0), AB1107)</f>
        <v>한신메디팜</v>
      </c>
    </row>
    <row r="1108" spans="2:33" x14ac:dyDescent="0.3">
      <c r="B1108" t="s">
        <v>152</v>
      </c>
      <c r="C1108" t="s">
        <v>1617</v>
      </c>
      <c r="D1108">
        <v>3</v>
      </c>
      <c r="E1108" t="s">
        <v>1895</v>
      </c>
      <c r="F1108" s="20" t="s">
        <v>14</v>
      </c>
      <c r="H1108" t="s">
        <v>927</v>
      </c>
      <c r="I1108" s="2">
        <v>337500</v>
      </c>
      <c r="J1108" s="2">
        <v>0</v>
      </c>
      <c r="L1108">
        <v>0</v>
      </c>
      <c r="M1108">
        <v>0</v>
      </c>
      <c r="N1108">
        <v>0</v>
      </c>
      <c r="O1108" t="s">
        <v>796</v>
      </c>
      <c r="Q1108">
        <v>0</v>
      </c>
      <c r="R1108">
        <v>0</v>
      </c>
      <c r="S1108">
        <v>0</v>
      </c>
      <c r="T1108" t="s">
        <v>154</v>
      </c>
      <c r="U1108" s="3">
        <v>46295</v>
      </c>
      <c r="V1108" s="21">
        <v>46295</v>
      </c>
      <c r="W1108" t="s">
        <v>212</v>
      </c>
      <c r="Y1108">
        <v>8811001601</v>
      </c>
      <c r="AB1108" t="s">
        <v>361</v>
      </c>
      <c r="AC1108" s="2"/>
      <c r="AG1108" s="34" t="str">
        <f>IFERROR(VLOOKUP(AB1108, 할인점점포등록!E:I, 5, 0), AB1108)</f>
        <v>한신메디팜</v>
      </c>
    </row>
    <row r="1109" spans="2:33" x14ac:dyDescent="0.3">
      <c r="B1109" t="s">
        <v>152</v>
      </c>
      <c r="C1109" t="s">
        <v>1618</v>
      </c>
      <c r="D1109">
        <v>1</v>
      </c>
      <c r="E1109" t="s">
        <v>1896</v>
      </c>
      <c r="F1109" s="20" t="s">
        <v>155</v>
      </c>
      <c r="H1109" t="s">
        <v>929</v>
      </c>
      <c r="I1109" s="2">
        <v>0</v>
      </c>
      <c r="J1109" s="2">
        <v>2061818</v>
      </c>
      <c r="L1109">
        <v>0</v>
      </c>
      <c r="M1109">
        <v>0</v>
      </c>
      <c r="N1109">
        <v>0</v>
      </c>
      <c r="O1109" t="s">
        <v>796</v>
      </c>
      <c r="Q1109">
        <v>0</v>
      </c>
      <c r="R1109">
        <v>0</v>
      </c>
      <c r="S1109">
        <v>0</v>
      </c>
      <c r="T1109" t="s">
        <v>154</v>
      </c>
      <c r="U1109" s="3">
        <v>46295</v>
      </c>
      <c r="V1109" s="21">
        <v>46295</v>
      </c>
      <c r="W1109" t="s">
        <v>212</v>
      </c>
      <c r="Y1109">
        <v>1018644528</v>
      </c>
      <c r="AB1109" t="s">
        <v>646</v>
      </c>
      <c r="AC1109" s="2"/>
      <c r="AG1109" s="34" t="str">
        <f>IFERROR(VLOOKUP(AB1109, 할인점점포등록!E:I, 5, 0), AB1109)</f>
        <v>하은메디스</v>
      </c>
    </row>
    <row r="1110" spans="2:33" x14ac:dyDescent="0.3">
      <c r="B1110" t="s">
        <v>152</v>
      </c>
      <c r="C1110" t="s">
        <v>1618</v>
      </c>
      <c r="D1110">
        <v>2</v>
      </c>
      <c r="E1110" t="s">
        <v>1896</v>
      </c>
      <c r="F1110" s="20" t="s">
        <v>156</v>
      </c>
      <c r="H1110" t="s">
        <v>929</v>
      </c>
      <c r="I1110" s="2">
        <v>0</v>
      </c>
      <c r="J1110" s="2">
        <v>206182</v>
      </c>
      <c r="L1110">
        <v>0</v>
      </c>
      <c r="M1110">
        <v>0</v>
      </c>
      <c r="N1110">
        <v>0</v>
      </c>
      <c r="O1110" t="s">
        <v>796</v>
      </c>
      <c r="Q1110">
        <v>0</v>
      </c>
      <c r="R1110">
        <v>0</v>
      </c>
      <c r="S1110">
        <v>0</v>
      </c>
      <c r="T1110" t="s">
        <v>154</v>
      </c>
      <c r="U1110" s="3">
        <v>46295</v>
      </c>
      <c r="V1110" s="21">
        <v>46295</v>
      </c>
      <c r="W1110" t="s">
        <v>212</v>
      </c>
      <c r="Y1110">
        <v>1018644528</v>
      </c>
      <c r="AB1110" t="s">
        <v>646</v>
      </c>
      <c r="AC1110" s="2">
        <v>2061818</v>
      </c>
      <c r="AD1110" t="s">
        <v>788</v>
      </c>
      <c r="AF1110">
        <v>0</v>
      </c>
      <c r="AG1110" s="34" t="str">
        <f>IFERROR(VLOOKUP(AB1110, 할인점점포등록!E:I, 5, 0), AB1110)</f>
        <v>하은메디스</v>
      </c>
    </row>
    <row r="1111" spans="2:33" x14ac:dyDescent="0.3">
      <c r="B1111" t="s">
        <v>152</v>
      </c>
      <c r="C1111" t="s">
        <v>1618</v>
      </c>
      <c r="D1111">
        <v>3</v>
      </c>
      <c r="E1111" t="s">
        <v>1896</v>
      </c>
      <c r="F1111" s="20" t="s">
        <v>14</v>
      </c>
      <c r="H1111" t="s">
        <v>929</v>
      </c>
      <c r="I1111" s="2">
        <v>2268000</v>
      </c>
      <c r="J1111" s="2">
        <v>0</v>
      </c>
      <c r="L1111">
        <v>0</v>
      </c>
      <c r="M1111">
        <v>0</v>
      </c>
      <c r="N1111">
        <v>0</v>
      </c>
      <c r="O1111" t="s">
        <v>796</v>
      </c>
      <c r="Q1111">
        <v>0</v>
      </c>
      <c r="R1111">
        <v>0</v>
      </c>
      <c r="S1111">
        <v>0</v>
      </c>
      <c r="T1111" t="s">
        <v>154</v>
      </c>
      <c r="U1111" s="3">
        <v>46295</v>
      </c>
      <c r="V1111" s="21">
        <v>46295</v>
      </c>
      <c r="W1111" t="s">
        <v>212</v>
      </c>
      <c r="Y1111">
        <v>1018644528</v>
      </c>
      <c r="AB1111" t="s">
        <v>646</v>
      </c>
      <c r="AC1111" s="2"/>
      <c r="AG1111" s="34" t="str">
        <f>IFERROR(VLOOKUP(AB1111, 할인점점포등록!E:I, 5, 0), AB1111)</f>
        <v>하은메디스</v>
      </c>
    </row>
    <row r="1112" spans="2:33" x14ac:dyDescent="0.3">
      <c r="B1112" t="s">
        <v>152</v>
      </c>
      <c r="C1112" t="s">
        <v>1619</v>
      </c>
      <c r="D1112">
        <v>1</v>
      </c>
      <c r="E1112" t="s">
        <v>1897</v>
      </c>
      <c r="F1112" s="20" t="s">
        <v>153</v>
      </c>
      <c r="H1112" t="s">
        <v>910</v>
      </c>
      <c r="I1112" s="2">
        <v>0</v>
      </c>
      <c r="J1112" s="2">
        <v>566182</v>
      </c>
      <c r="L1112">
        <v>0</v>
      </c>
      <c r="M1112">
        <v>0</v>
      </c>
      <c r="N1112">
        <v>0</v>
      </c>
      <c r="O1112" t="s">
        <v>796</v>
      </c>
      <c r="Q1112">
        <v>0</v>
      </c>
      <c r="R1112">
        <v>0</v>
      </c>
      <c r="S1112">
        <v>0</v>
      </c>
      <c r="T1112" t="s">
        <v>154</v>
      </c>
      <c r="U1112" s="3">
        <v>46295</v>
      </c>
      <c r="V1112" s="21">
        <v>46295</v>
      </c>
      <c r="W1112" t="s">
        <v>212</v>
      </c>
      <c r="Y1112">
        <v>2218103689</v>
      </c>
      <c r="AB1112" t="s">
        <v>300</v>
      </c>
      <c r="AC1112" s="2"/>
      <c r="AG1112" s="34" t="str">
        <f>IFERROR(VLOOKUP(AB1112, 할인점점포등록!E:I, 5, 0), AB1112)</f>
        <v>강원지오영</v>
      </c>
    </row>
    <row r="1113" spans="2:33" x14ac:dyDescent="0.3">
      <c r="B1113" t="s">
        <v>152</v>
      </c>
      <c r="C1113" t="s">
        <v>1619</v>
      </c>
      <c r="D1113">
        <v>2</v>
      </c>
      <c r="E1113" t="s">
        <v>1897</v>
      </c>
      <c r="F1113" s="20" t="s">
        <v>155</v>
      </c>
      <c r="H1113" t="s">
        <v>910</v>
      </c>
      <c r="I1113" s="2">
        <v>0</v>
      </c>
      <c r="J1113" s="2">
        <v>10438641</v>
      </c>
      <c r="L1113" s="1">
        <v>0</v>
      </c>
      <c r="M1113" s="1">
        <v>0</v>
      </c>
      <c r="N1113">
        <v>0</v>
      </c>
      <c r="O1113" t="s">
        <v>796</v>
      </c>
      <c r="Q1113">
        <v>0</v>
      </c>
      <c r="R1113">
        <v>0</v>
      </c>
      <c r="S1113">
        <v>0</v>
      </c>
      <c r="T1113" t="s">
        <v>154</v>
      </c>
      <c r="U1113" s="3">
        <v>46295</v>
      </c>
      <c r="V1113" s="21">
        <v>46295</v>
      </c>
      <c r="W1113" t="s">
        <v>212</v>
      </c>
      <c r="Y1113">
        <v>2218103689</v>
      </c>
      <c r="AB1113" t="s">
        <v>300</v>
      </c>
      <c r="AC1113" s="2"/>
      <c r="AG1113" s="34" t="str">
        <f>IFERROR(VLOOKUP(AB1113, 할인점점포등록!E:I, 5, 0), AB1113)</f>
        <v>강원지오영</v>
      </c>
    </row>
    <row r="1114" spans="2:33" x14ac:dyDescent="0.3">
      <c r="B1114" t="s">
        <v>152</v>
      </c>
      <c r="C1114" t="s">
        <v>1619</v>
      </c>
      <c r="D1114">
        <v>3</v>
      </c>
      <c r="E1114" t="s">
        <v>1897</v>
      </c>
      <c r="F1114" s="20" t="s">
        <v>156</v>
      </c>
      <c r="H1114" t="s">
        <v>910</v>
      </c>
      <c r="I1114" s="2">
        <v>0</v>
      </c>
      <c r="J1114" s="2">
        <v>1100483</v>
      </c>
      <c r="L1114">
        <v>0</v>
      </c>
      <c r="M1114">
        <v>0</v>
      </c>
      <c r="N1114">
        <v>0</v>
      </c>
      <c r="O1114" t="s">
        <v>796</v>
      </c>
      <c r="Q1114">
        <v>0</v>
      </c>
      <c r="R1114">
        <v>0</v>
      </c>
      <c r="S1114">
        <v>0</v>
      </c>
      <c r="T1114" t="s">
        <v>154</v>
      </c>
      <c r="U1114" s="3">
        <v>46295</v>
      </c>
      <c r="V1114" s="21">
        <v>46295</v>
      </c>
      <c r="W1114" t="s">
        <v>212</v>
      </c>
      <c r="Y1114">
        <v>2218103689</v>
      </c>
      <c r="AB1114" t="s">
        <v>300</v>
      </c>
      <c r="AC1114" s="2">
        <v>11004823</v>
      </c>
      <c r="AD1114" t="s">
        <v>788</v>
      </c>
      <c r="AF1114">
        <v>0</v>
      </c>
      <c r="AG1114" s="34" t="str">
        <f>IFERROR(VLOOKUP(AB1114, 할인점점포등록!E:I, 5, 0), AB1114)</f>
        <v>강원지오영</v>
      </c>
    </row>
    <row r="1115" spans="2:33" x14ac:dyDescent="0.3">
      <c r="B1115" t="s">
        <v>152</v>
      </c>
      <c r="C1115" t="s">
        <v>1619</v>
      </c>
      <c r="D1115">
        <v>4</v>
      </c>
      <c r="E1115" t="s">
        <v>1897</v>
      </c>
      <c r="F1115" s="20" t="s">
        <v>14</v>
      </c>
      <c r="H1115" t="s">
        <v>910</v>
      </c>
      <c r="I1115" s="2">
        <v>12105306</v>
      </c>
      <c r="J1115" s="2">
        <v>0</v>
      </c>
      <c r="L1115">
        <v>0</v>
      </c>
      <c r="M1115">
        <v>0</v>
      </c>
      <c r="N1115">
        <v>0</v>
      </c>
      <c r="O1115" t="s">
        <v>796</v>
      </c>
      <c r="Q1115">
        <v>0</v>
      </c>
      <c r="R1115">
        <v>0</v>
      </c>
      <c r="S1115">
        <v>0</v>
      </c>
      <c r="T1115" t="s">
        <v>154</v>
      </c>
      <c r="U1115" s="3">
        <v>46295</v>
      </c>
      <c r="V1115" s="21">
        <v>46295</v>
      </c>
      <c r="W1115" t="s">
        <v>212</v>
      </c>
      <c r="Y1115">
        <v>2218103689</v>
      </c>
      <c r="AB1115" t="s">
        <v>300</v>
      </c>
      <c r="AC1115" s="2"/>
      <c r="AE1115" s="2"/>
      <c r="AG1115" s="34" t="str">
        <f>IFERROR(VLOOKUP(AB1115, 할인점점포등록!E:I, 5, 0), AB1115)</f>
        <v>강원지오영</v>
      </c>
    </row>
    <row r="1116" spans="2:33" x14ac:dyDescent="0.3">
      <c r="B1116" t="s">
        <v>152</v>
      </c>
      <c r="C1116" t="s">
        <v>1620</v>
      </c>
      <c r="D1116">
        <v>1</v>
      </c>
      <c r="E1116" t="s">
        <v>1898</v>
      </c>
      <c r="F1116" s="20" t="s">
        <v>153</v>
      </c>
      <c r="H1116" t="s">
        <v>909</v>
      </c>
      <c r="I1116" s="2">
        <v>0</v>
      </c>
      <c r="J1116" s="2">
        <v>710100</v>
      </c>
      <c r="L1116">
        <v>0</v>
      </c>
      <c r="M1116">
        <v>0</v>
      </c>
      <c r="N1116">
        <v>0</v>
      </c>
      <c r="O1116" t="s">
        <v>796</v>
      </c>
      <c r="Q1116">
        <v>0</v>
      </c>
      <c r="R1116">
        <v>0</v>
      </c>
      <c r="S1116">
        <v>0</v>
      </c>
      <c r="T1116" t="s">
        <v>154</v>
      </c>
      <c r="U1116" s="3">
        <v>46295</v>
      </c>
      <c r="V1116" s="21">
        <v>46295</v>
      </c>
      <c r="W1116" t="s">
        <v>212</v>
      </c>
      <c r="Y1116">
        <v>1238604017</v>
      </c>
      <c r="AB1116" t="s">
        <v>403</v>
      </c>
      <c r="AC1116" s="2"/>
      <c r="AE1116" s="2"/>
      <c r="AG1116" s="34" t="str">
        <f>IFERROR(VLOOKUP(AB1116, 할인점점포등록!E:I, 5, 0), AB1116)</f>
        <v>티제이팜</v>
      </c>
    </row>
    <row r="1117" spans="2:33" x14ac:dyDescent="0.3">
      <c r="B1117" t="s">
        <v>152</v>
      </c>
      <c r="C1117" t="s">
        <v>1620</v>
      </c>
      <c r="D1117">
        <v>2</v>
      </c>
      <c r="E1117" t="s">
        <v>1898</v>
      </c>
      <c r="F1117" s="20" t="s">
        <v>155</v>
      </c>
      <c r="H1117" t="s">
        <v>909</v>
      </c>
      <c r="I1117" s="2">
        <v>0</v>
      </c>
      <c r="J1117" s="2">
        <v>28846410</v>
      </c>
      <c r="L1117">
        <v>0</v>
      </c>
      <c r="M1117">
        <v>0</v>
      </c>
      <c r="N1117">
        <v>0</v>
      </c>
      <c r="O1117" t="s">
        <v>796</v>
      </c>
      <c r="Q1117">
        <v>0</v>
      </c>
      <c r="R1117">
        <v>0</v>
      </c>
      <c r="S1117">
        <v>0</v>
      </c>
      <c r="T1117" t="s">
        <v>154</v>
      </c>
      <c r="U1117" s="3">
        <v>46295</v>
      </c>
      <c r="V1117" s="21">
        <v>46295</v>
      </c>
      <c r="W1117" t="s">
        <v>212</v>
      </c>
      <c r="Y1117">
        <v>1238604017</v>
      </c>
      <c r="AB1117" t="s">
        <v>403</v>
      </c>
      <c r="AC1117" s="2"/>
      <c r="AG1117" s="34" t="str">
        <f>IFERROR(VLOOKUP(AB1117, 할인점점포등록!E:I, 5, 0), AB1117)</f>
        <v>티제이팜</v>
      </c>
    </row>
    <row r="1118" spans="2:33" x14ac:dyDescent="0.3">
      <c r="B1118" t="s">
        <v>152</v>
      </c>
      <c r="C1118" t="s">
        <v>1620</v>
      </c>
      <c r="D1118">
        <v>3</v>
      </c>
      <c r="E1118" t="s">
        <v>1898</v>
      </c>
      <c r="F1118" s="20" t="s">
        <v>156</v>
      </c>
      <c r="H1118" t="s">
        <v>909</v>
      </c>
      <c r="I1118" s="2">
        <v>0</v>
      </c>
      <c r="J1118" s="2">
        <v>2955652</v>
      </c>
      <c r="L1118">
        <v>0</v>
      </c>
      <c r="M1118">
        <v>0</v>
      </c>
      <c r="N1118">
        <v>0</v>
      </c>
      <c r="O1118" t="s">
        <v>796</v>
      </c>
      <c r="Q1118">
        <v>0</v>
      </c>
      <c r="R1118">
        <v>0</v>
      </c>
      <c r="S1118">
        <v>0</v>
      </c>
      <c r="T1118" t="s">
        <v>154</v>
      </c>
      <c r="U1118" s="3">
        <v>46295</v>
      </c>
      <c r="V1118" s="21">
        <v>46295</v>
      </c>
      <c r="W1118" t="s">
        <v>212</v>
      </c>
      <c r="Y1118">
        <v>1238604017</v>
      </c>
      <c r="AB1118" t="s">
        <v>403</v>
      </c>
      <c r="AC1118" s="2">
        <v>29556510</v>
      </c>
      <c r="AD1118" t="s">
        <v>788</v>
      </c>
      <c r="AF1118">
        <v>0</v>
      </c>
      <c r="AG1118" s="34" t="str">
        <f>IFERROR(VLOOKUP(AB1118, 할인점점포등록!E:I, 5, 0), AB1118)</f>
        <v>티제이팜</v>
      </c>
    </row>
    <row r="1119" spans="2:33" x14ac:dyDescent="0.3">
      <c r="B1119" t="s">
        <v>152</v>
      </c>
      <c r="C1119" t="s">
        <v>1620</v>
      </c>
      <c r="D1119">
        <v>4</v>
      </c>
      <c r="E1119" t="s">
        <v>1898</v>
      </c>
      <c r="F1119" s="20" t="s">
        <v>14</v>
      </c>
      <c r="H1119" t="s">
        <v>909</v>
      </c>
      <c r="I1119" s="2">
        <v>32512162</v>
      </c>
      <c r="J1119" s="2">
        <v>0</v>
      </c>
      <c r="L1119">
        <v>0</v>
      </c>
      <c r="M1119">
        <v>0</v>
      </c>
      <c r="N1119">
        <v>0</v>
      </c>
      <c r="O1119" t="s">
        <v>796</v>
      </c>
      <c r="Q1119">
        <v>0</v>
      </c>
      <c r="R1119">
        <v>0</v>
      </c>
      <c r="S1119">
        <v>0</v>
      </c>
      <c r="T1119" t="s">
        <v>154</v>
      </c>
      <c r="U1119" s="3">
        <v>46295</v>
      </c>
      <c r="V1119" s="21">
        <v>46295</v>
      </c>
      <c r="W1119" t="s">
        <v>212</v>
      </c>
      <c r="Y1119">
        <v>1238604017</v>
      </c>
      <c r="AB1119" t="s">
        <v>403</v>
      </c>
      <c r="AC1119" s="2"/>
      <c r="AG1119" s="34" t="str">
        <f>IFERROR(VLOOKUP(AB1119, 할인점점포등록!E:I, 5, 0), AB1119)</f>
        <v>티제이팜</v>
      </c>
    </row>
    <row r="1120" spans="2:33" x14ac:dyDescent="0.3">
      <c r="B1120" t="s">
        <v>152</v>
      </c>
      <c r="C1120" t="s">
        <v>1621</v>
      </c>
      <c r="D1120">
        <v>1</v>
      </c>
      <c r="E1120" t="s">
        <v>1899</v>
      </c>
      <c r="F1120" s="20" t="s">
        <v>155</v>
      </c>
      <c r="H1120" t="s">
        <v>1622</v>
      </c>
      <c r="I1120" s="2">
        <v>0</v>
      </c>
      <c r="J1120" s="2">
        <v>7368065</v>
      </c>
      <c r="L1120">
        <v>0</v>
      </c>
      <c r="M1120">
        <v>0</v>
      </c>
      <c r="N1120">
        <v>0</v>
      </c>
      <c r="O1120" t="s">
        <v>796</v>
      </c>
      <c r="Q1120">
        <v>0</v>
      </c>
      <c r="R1120">
        <v>0</v>
      </c>
      <c r="S1120">
        <v>0</v>
      </c>
      <c r="T1120" t="s">
        <v>154</v>
      </c>
      <c r="U1120" s="3">
        <v>46295</v>
      </c>
      <c r="V1120" s="21">
        <v>46295</v>
      </c>
      <c r="W1120" t="s">
        <v>212</v>
      </c>
      <c r="Y1120">
        <v>2248520045</v>
      </c>
      <c r="AB1120" t="s">
        <v>514</v>
      </c>
      <c r="AC1120" s="2"/>
      <c r="AG1120" s="34" t="str">
        <f>IFERROR(VLOOKUP(AB1120, 할인점점포등록!E:I, 5, 0), AB1120)</f>
        <v>동원약품원주지점</v>
      </c>
    </row>
    <row r="1121" spans="2:33" x14ac:dyDescent="0.3">
      <c r="B1121" t="s">
        <v>152</v>
      </c>
      <c r="C1121" t="s">
        <v>1621</v>
      </c>
      <c r="D1121">
        <v>2</v>
      </c>
      <c r="E1121" t="s">
        <v>1899</v>
      </c>
      <c r="F1121" s="20" t="s">
        <v>156</v>
      </c>
      <c r="H1121" t="s">
        <v>1622</v>
      </c>
      <c r="I1121" s="2">
        <v>0</v>
      </c>
      <c r="J1121" s="2">
        <v>736806</v>
      </c>
      <c r="L1121">
        <v>0</v>
      </c>
      <c r="M1121">
        <v>0</v>
      </c>
      <c r="N1121">
        <v>0</v>
      </c>
      <c r="O1121" t="s">
        <v>796</v>
      </c>
      <c r="Q1121">
        <v>0</v>
      </c>
      <c r="R1121">
        <v>0</v>
      </c>
      <c r="S1121">
        <v>0</v>
      </c>
      <c r="T1121" t="s">
        <v>154</v>
      </c>
      <c r="U1121" s="3">
        <v>46295</v>
      </c>
      <c r="V1121" s="21">
        <v>46295</v>
      </c>
      <c r="W1121" t="s">
        <v>212</v>
      </c>
      <c r="Y1121">
        <v>2248520045</v>
      </c>
      <c r="AB1121" t="s">
        <v>514</v>
      </c>
      <c r="AC1121" s="2">
        <v>7368065</v>
      </c>
      <c r="AD1121" t="s">
        <v>788</v>
      </c>
      <c r="AF1121">
        <v>0</v>
      </c>
      <c r="AG1121" s="34" t="str">
        <f>IFERROR(VLOOKUP(AB1121, 할인점점포등록!E:I, 5, 0), AB1121)</f>
        <v>동원약품원주지점</v>
      </c>
    </row>
    <row r="1122" spans="2:33" x14ac:dyDescent="0.3">
      <c r="B1122" t="s">
        <v>152</v>
      </c>
      <c r="C1122" t="s">
        <v>1621</v>
      </c>
      <c r="D1122">
        <v>3</v>
      </c>
      <c r="E1122" t="s">
        <v>1899</v>
      </c>
      <c r="F1122" s="20" t="s">
        <v>14</v>
      </c>
      <c r="H1122" t="s">
        <v>1622</v>
      </c>
      <c r="I1122" s="2">
        <v>8104871</v>
      </c>
      <c r="J1122" s="2">
        <v>0</v>
      </c>
      <c r="L1122">
        <v>0</v>
      </c>
      <c r="M1122">
        <v>0</v>
      </c>
      <c r="N1122">
        <v>0</v>
      </c>
      <c r="O1122" t="s">
        <v>796</v>
      </c>
      <c r="Q1122">
        <v>0</v>
      </c>
      <c r="R1122">
        <v>0</v>
      </c>
      <c r="S1122">
        <v>0</v>
      </c>
      <c r="T1122" t="s">
        <v>154</v>
      </c>
      <c r="U1122" s="3">
        <v>46295</v>
      </c>
      <c r="V1122" s="21">
        <v>46295</v>
      </c>
      <c r="W1122" t="s">
        <v>212</v>
      </c>
      <c r="Y1122">
        <v>2248520045</v>
      </c>
      <c r="AB1122" t="s">
        <v>514</v>
      </c>
      <c r="AC1122" s="2"/>
      <c r="AG1122" s="34" t="str">
        <f>IFERROR(VLOOKUP(AB1122, 할인점점포등록!E:I, 5, 0), AB1122)</f>
        <v>동원약품원주지점</v>
      </c>
    </row>
    <row r="1123" spans="2:33" x14ac:dyDescent="0.3">
      <c r="B1123" t="s">
        <v>152</v>
      </c>
      <c r="C1123" t="s">
        <v>1623</v>
      </c>
      <c r="D1123">
        <v>1</v>
      </c>
      <c r="E1123" t="s">
        <v>1900</v>
      </c>
      <c r="F1123" s="20" t="s">
        <v>155</v>
      </c>
      <c r="H1123" t="s">
        <v>1624</v>
      </c>
      <c r="I1123" s="2">
        <v>0</v>
      </c>
      <c r="J1123" s="2">
        <v>19904084</v>
      </c>
      <c r="L1123">
        <v>0</v>
      </c>
      <c r="M1123">
        <v>0</v>
      </c>
      <c r="N1123">
        <v>0</v>
      </c>
      <c r="O1123" t="s">
        <v>796</v>
      </c>
      <c r="Q1123">
        <v>0</v>
      </c>
      <c r="R1123">
        <v>0</v>
      </c>
      <c r="S1123">
        <v>0</v>
      </c>
      <c r="T1123" t="s">
        <v>154</v>
      </c>
      <c r="U1123" s="3">
        <v>46295</v>
      </c>
      <c r="V1123" s="21">
        <v>46295</v>
      </c>
      <c r="W1123" t="s">
        <v>212</v>
      </c>
      <c r="Y1123">
        <v>1408135543</v>
      </c>
      <c r="AB1123" t="s">
        <v>463</v>
      </c>
      <c r="AC1123" s="2"/>
      <c r="AE1123" s="2"/>
      <c r="AG1123" s="34" t="str">
        <f>IFERROR(VLOOKUP(AB1123, 할인점점포등록!E:I, 5, 0), AB1123)</f>
        <v>훼밀리팜</v>
      </c>
    </row>
    <row r="1124" spans="2:33" x14ac:dyDescent="0.3">
      <c r="B1124" t="s">
        <v>152</v>
      </c>
      <c r="C1124" t="s">
        <v>1623</v>
      </c>
      <c r="D1124">
        <v>2</v>
      </c>
      <c r="E1124" t="s">
        <v>1900</v>
      </c>
      <c r="F1124" s="20" t="s">
        <v>156</v>
      </c>
      <c r="H1124" t="s">
        <v>1624</v>
      </c>
      <c r="I1124" s="2">
        <v>0</v>
      </c>
      <c r="J1124" s="2">
        <v>1990412</v>
      </c>
      <c r="L1124">
        <v>0</v>
      </c>
      <c r="M1124">
        <v>0</v>
      </c>
      <c r="N1124">
        <v>0</v>
      </c>
      <c r="O1124" t="s">
        <v>796</v>
      </c>
      <c r="Q1124">
        <v>0</v>
      </c>
      <c r="R1124">
        <v>0</v>
      </c>
      <c r="S1124">
        <v>0</v>
      </c>
      <c r="T1124" t="s">
        <v>154</v>
      </c>
      <c r="U1124" s="3">
        <v>46295</v>
      </c>
      <c r="V1124" s="21">
        <v>46295</v>
      </c>
      <c r="W1124" t="s">
        <v>212</v>
      </c>
      <c r="Y1124">
        <v>1408135543</v>
      </c>
      <c r="AB1124" t="s">
        <v>463</v>
      </c>
      <c r="AC1124" s="2">
        <v>19904084</v>
      </c>
      <c r="AD1124" t="s">
        <v>788</v>
      </c>
      <c r="AF1124">
        <v>0</v>
      </c>
      <c r="AG1124" s="34" t="str">
        <f>IFERROR(VLOOKUP(AB1124, 할인점점포등록!E:I, 5, 0), AB1124)</f>
        <v>훼밀리팜</v>
      </c>
    </row>
    <row r="1125" spans="2:33" x14ac:dyDescent="0.3">
      <c r="B1125" t="s">
        <v>152</v>
      </c>
      <c r="C1125" t="s">
        <v>1623</v>
      </c>
      <c r="D1125">
        <v>3</v>
      </c>
      <c r="E1125" t="s">
        <v>1900</v>
      </c>
      <c r="F1125" s="20" t="s">
        <v>14</v>
      </c>
      <c r="H1125" t="s">
        <v>1624</v>
      </c>
      <c r="I1125" s="2">
        <v>21894496</v>
      </c>
      <c r="J1125" s="2">
        <v>0</v>
      </c>
      <c r="L1125">
        <v>0</v>
      </c>
      <c r="M1125">
        <v>0</v>
      </c>
      <c r="N1125">
        <v>0</v>
      </c>
      <c r="O1125" t="s">
        <v>796</v>
      </c>
      <c r="Q1125">
        <v>0</v>
      </c>
      <c r="R1125">
        <v>0</v>
      </c>
      <c r="S1125">
        <v>0</v>
      </c>
      <c r="T1125" t="s">
        <v>154</v>
      </c>
      <c r="U1125" s="3">
        <v>46295</v>
      </c>
      <c r="V1125" s="21">
        <v>46295</v>
      </c>
      <c r="W1125" t="s">
        <v>212</v>
      </c>
      <c r="Y1125">
        <v>1408135543</v>
      </c>
      <c r="AB1125" t="s">
        <v>463</v>
      </c>
      <c r="AC1125" s="2"/>
      <c r="AG1125" s="34" t="str">
        <f>IFERROR(VLOOKUP(AB1125, 할인점점포등록!E:I, 5, 0), AB1125)</f>
        <v>훼밀리팜</v>
      </c>
    </row>
    <row r="1126" spans="2:33" x14ac:dyDescent="0.3">
      <c r="B1126" t="s">
        <v>152</v>
      </c>
      <c r="C1126" t="s">
        <v>1625</v>
      </c>
      <c r="D1126">
        <v>1</v>
      </c>
      <c r="E1126" t="s">
        <v>1901</v>
      </c>
      <c r="F1126" s="20" t="s">
        <v>153</v>
      </c>
      <c r="H1126" t="s">
        <v>1626</v>
      </c>
      <c r="I1126" s="2">
        <v>0</v>
      </c>
      <c r="J1126" s="2">
        <v>18226636</v>
      </c>
      <c r="L1126">
        <v>0</v>
      </c>
      <c r="M1126">
        <v>0</v>
      </c>
      <c r="N1126">
        <v>0</v>
      </c>
      <c r="O1126" t="s">
        <v>796</v>
      </c>
      <c r="Q1126">
        <v>0</v>
      </c>
      <c r="R1126">
        <v>0</v>
      </c>
      <c r="S1126">
        <v>0</v>
      </c>
      <c r="T1126" t="s">
        <v>154</v>
      </c>
      <c r="U1126" s="3">
        <v>46295</v>
      </c>
      <c r="V1126" s="21">
        <v>46295</v>
      </c>
      <c r="W1126" t="s">
        <v>212</v>
      </c>
      <c r="Y1126">
        <v>1348193591</v>
      </c>
      <c r="AB1126" t="s">
        <v>600</v>
      </c>
      <c r="AC1126" s="2"/>
      <c r="AG1126" s="34" t="str">
        <f>IFERROR(VLOOKUP(AB1126, 할인점점포등록!E:I, 5, 0), AB1126)</f>
        <v>이노베이션메디칼팜</v>
      </c>
    </row>
    <row r="1127" spans="2:33" x14ac:dyDescent="0.3">
      <c r="B1127" t="s">
        <v>152</v>
      </c>
      <c r="C1127" t="s">
        <v>1625</v>
      </c>
      <c r="D1127">
        <v>2</v>
      </c>
      <c r="E1127" t="s">
        <v>1901</v>
      </c>
      <c r="F1127" s="20" t="s">
        <v>155</v>
      </c>
      <c r="H1127" t="s">
        <v>1626</v>
      </c>
      <c r="I1127" s="2">
        <v>0</v>
      </c>
      <c r="J1127" s="2">
        <v>4182415</v>
      </c>
      <c r="L1127">
        <v>0</v>
      </c>
      <c r="M1127">
        <v>0</v>
      </c>
      <c r="N1127">
        <v>0</v>
      </c>
      <c r="O1127" t="s">
        <v>796</v>
      </c>
      <c r="Q1127">
        <v>0</v>
      </c>
      <c r="R1127">
        <v>0</v>
      </c>
      <c r="S1127">
        <v>0</v>
      </c>
      <c r="T1127" t="s">
        <v>154</v>
      </c>
      <c r="U1127" s="3">
        <v>46295</v>
      </c>
      <c r="V1127" s="21">
        <v>46295</v>
      </c>
      <c r="W1127" t="s">
        <v>212</v>
      </c>
      <c r="Y1127">
        <v>1348193591</v>
      </c>
      <c r="AB1127" t="s">
        <v>600</v>
      </c>
      <c r="AC1127" s="2"/>
      <c r="AE1127" s="2"/>
      <c r="AG1127" s="34" t="str">
        <f>IFERROR(VLOOKUP(AB1127, 할인점점포등록!E:I, 5, 0), AB1127)</f>
        <v>이노베이션메디칼팜</v>
      </c>
    </row>
    <row r="1128" spans="2:33" x14ac:dyDescent="0.3">
      <c r="B1128" t="s">
        <v>152</v>
      </c>
      <c r="C1128" t="s">
        <v>1625</v>
      </c>
      <c r="D1128">
        <v>3</v>
      </c>
      <c r="E1128" t="s">
        <v>1901</v>
      </c>
      <c r="F1128" s="20" t="s">
        <v>156</v>
      </c>
      <c r="H1128" t="s">
        <v>1626</v>
      </c>
      <c r="I1128" s="2">
        <v>0</v>
      </c>
      <c r="J1128" s="2">
        <v>2240905</v>
      </c>
      <c r="L1128">
        <v>0</v>
      </c>
      <c r="M1128">
        <v>0</v>
      </c>
      <c r="N1128">
        <v>0</v>
      </c>
      <c r="O1128" t="s">
        <v>796</v>
      </c>
      <c r="Q1128">
        <v>0</v>
      </c>
      <c r="R1128">
        <v>0</v>
      </c>
      <c r="S1128">
        <v>0</v>
      </c>
      <c r="T1128" t="s">
        <v>154</v>
      </c>
      <c r="U1128" s="3">
        <v>46295</v>
      </c>
      <c r="V1128" s="21">
        <v>46295</v>
      </c>
      <c r="W1128" t="s">
        <v>212</v>
      </c>
      <c r="Y1128">
        <v>1348193591</v>
      </c>
      <c r="AB1128" t="s">
        <v>600</v>
      </c>
      <c r="AC1128" s="3">
        <v>22409051</v>
      </c>
      <c r="AD1128" t="s">
        <v>788</v>
      </c>
      <c r="AE1128" s="2"/>
      <c r="AF1128">
        <v>0</v>
      </c>
      <c r="AG1128" s="34" t="str">
        <f>IFERROR(VLOOKUP(AB1128, 할인점점포등록!E:I, 5, 0), AB1128)</f>
        <v>이노베이션메디칼팜</v>
      </c>
    </row>
    <row r="1129" spans="2:33" x14ac:dyDescent="0.3">
      <c r="B1129" t="s">
        <v>152</v>
      </c>
      <c r="C1129" t="s">
        <v>1625</v>
      </c>
      <c r="D1129">
        <v>4</v>
      </c>
      <c r="E1129" t="s">
        <v>1901</v>
      </c>
      <c r="F1129" s="20" t="s">
        <v>14</v>
      </c>
      <c r="H1129" t="s">
        <v>1626</v>
      </c>
      <c r="I1129" s="2">
        <v>24649956</v>
      </c>
      <c r="J1129" s="2">
        <v>0</v>
      </c>
      <c r="L1129">
        <v>0</v>
      </c>
      <c r="M1129">
        <v>0</v>
      </c>
      <c r="N1129">
        <v>0</v>
      </c>
      <c r="O1129" t="s">
        <v>796</v>
      </c>
      <c r="Q1129">
        <v>0</v>
      </c>
      <c r="R1129">
        <v>0</v>
      </c>
      <c r="S1129">
        <v>0</v>
      </c>
      <c r="T1129" t="s">
        <v>154</v>
      </c>
      <c r="U1129" s="3">
        <v>46295</v>
      </c>
      <c r="V1129" s="21">
        <v>46295</v>
      </c>
      <c r="W1129" t="s">
        <v>212</v>
      </c>
      <c r="Y1129">
        <v>1348193591</v>
      </c>
      <c r="AB1129" t="s">
        <v>600</v>
      </c>
      <c r="AC1129" s="2"/>
      <c r="AG1129" s="34" t="str">
        <f>IFERROR(VLOOKUP(AB1129, 할인점점포등록!E:I, 5, 0), AB1129)</f>
        <v>이노베이션메디칼팜</v>
      </c>
    </row>
    <row r="1130" spans="2:33" x14ac:dyDescent="0.3">
      <c r="B1130" t="s">
        <v>152</v>
      </c>
      <c r="C1130" t="s">
        <v>1627</v>
      </c>
      <c r="D1130">
        <v>1</v>
      </c>
      <c r="E1130" t="s">
        <v>1902</v>
      </c>
      <c r="F1130" s="20" t="s">
        <v>153</v>
      </c>
      <c r="H1130" t="s">
        <v>1628</v>
      </c>
      <c r="I1130" s="2">
        <v>0</v>
      </c>
      <c r="J1130" s="2">
        <v>430429</v>
      </c>
      <c r="L1130">
        <v>0</v>
      </c>
      <c r="M1130">
        <v>0</v>
      </c>
      <c r="N1130">
        <v>0</v>
      </c>
      <c r="O1130" t="s">
        <v>796</v>
      </c>
      <c r="Q1130">
        <v>0</v>
      </c>
      <c r="R1130">
        <v>0</v>
      </c>
      <c r="S1130">
        <v>0</v>
      </c>
      <c r="T1130" t="s">
        <v>154</v>
      </c>
      <c r="U1130" s="3">
        <v>46295</v>
      </c>
      <c r="V1130" s="21">
        <v>46295</v>
      </c>
      <c r="W1130" t="s">
        <v>212</v>
      </c>
      <c r="Y1130">
        <v>3018128521</v>
      </c>
      <c r="AB1130" t="s">
        <v>431</v>
      </c>
      <c r="AC1130" s="2"/>
      <c r="AG1130" s="34" t="str">
        <f>IFERROR(VLOOKUP(AB1130, 할인점점포등록!E:I, 5, 0), AB1130)</f>
        <v>대전지오팜</v>
      </c>
    </row>
    <row r="1131" spans="2:33" x14ac:dyDescent="0.3">
      <c r="B1131" t="s">
        <v>152</v>
      </c>
      <c r="C1131" t="s">
        <v>1627</v>
      </c>
      <c r="D1131">
        <v>2</v>
      </c>
      <c r="E1131" t="s">
        <v>1902</v>
      </c>
      <c r="F1131" s="20" t="s">
        <v>155</v>
      </c>
      <c r="H1131" t="s">
        <v>1628</v>
      </c>
      <c r="I1131" s="2">
        <v>0</v>
      </c>
      <c r="J1131" s="2">
        <v>33403796</v>
      </c>
      <c r="L1131">
        <v>0</v>
      </c>
      <c r="M1131">
        <v>0</v>
      </c>
      <c r="N1131">
        <v>0</v>
      </c>
      <c r="O1131" t="s">
        <v>796</v>
      </c>
      <c r="Q1131">
        <v>0</v>
      </c>
      <c r="R1131">
        <v>0</v>
      </c>
      <c r="S1131">
        <v>0</v>
      </c>
      <c r="T1131" t="s">
        <v>154</v>
      </c>
      <c r="U1131" s="3">
        <v>46295</v>
      </c>
      <c r="V1131" s="21">
        <v>46295</v>
      </c>
      <c r="W1131" t="s">
        <v>212</v>
      </c>
      <c r="Y1131">
        <v>3018128521</v>
      </c>
      <c r="AB1131" t="s">
        <v>431</v>
      </c>
      <c r="AC1131" s="2"/>
      <c r="AG1131" s="34" t="str">
        <f>IFERROR(VLOOKUP(AB1131, 할인점점포등록!E:I, 5, 0), AB1131)</f>
        <v>대전지오팜</v>
      </c>
    </row>
    <row r="1132" spans="2:33" x14ac:dyDescent="0.3">
      <c r="B1132" t="s">
        <v>152</v>
      </c>
      <c r="C1132" t="s">
        <v>1627</v>
      </c>
      <c r="D1132">
        <v>3</v>
      </c>
      <c r="E1132" t="s">
        <v>1902</v>
      </c>
      <c r="F1132" s="20" t="s">
        <v>156</v>
      </c>
      <c r="H1132" t="s">
        <v>1628</v>
      </c>
      <c r="I1132" s="2">
        <v>0</v>
      </c>
      <c r="J1132" s="2">
        <v>3383420</v>
      </c>
      <c r="L1132">
        <v>0</v>
      </c>
      <c r="M1132">
        <v>0</v>
      </c>
      <c r="N1132">
        <v>0</v>
      </c>
      <c r="O1132" t="s">
        <v>796</v>
      </c>
      <c r="Q1132">
        <v>0</v>
      </c>
      <c r="R1132">
        <v>0</v>
      </c>
      <c r="S1132">
        <v>0</v>
      </c>
      <c r="T1132" t="s">
        <v>154</v>
      </c>
      <c r="U1132" s="3">
        <v>46295</v>
      </c>
      <c r="V1132" s="21">
        <v>46295</v>
      </c>
      <c r="W1132" t="s">
        <v>212</v>
      </c>
      <c r="Y1132">
        <v>3018128521</v>
      </c>
      <c r="AB1132" t="s">
        <v>431</v>
      </c>
      <c r="AC1132" s="2">
        <v>33834225</v>
      </c>
      <c r="AD1132" t="s">
        <v>788</v>
      </c>
      <c r="AF1132">
        <v>0</v>
      </c>
      <c r="AG1132" s="34" t="str">
        <f>IFERROR(VLOOKUP(AB1132, 할인점점포등록!E:I, 5, 0), AB1132)</f>
        <v>대전지오팜</v>
      </c>
    </row>
    <row r="1133" spans="2:33" x14ac:dyDescent="0.3">
      <c r="B1133" t="s">
        <v>152</v>
      </c>
      <c r="C1133" t="s">
        <v>1627</v>
      </c>
      <c r="D1133">
        <v>4</v>
      </c>
      <c r="E1133" t="s">
        <v>1902</v>
      </c>
      <c r="F1133" s="20" t="s">
        <v>14</v>
      </c>
      <c r="H1133" t="s">
        <v>1628</v>
      </c>
      <c r="I1133" s="2">
        <v>37217645</v>
      </c>
      <c r="J1133" s="2">
        <v>0</v>
      </c>
      <c r="L1133">
        <v>0</v>
      </c>
      <c r="M1133">
        <v>0</v>
      </c>
      <c r="N1133">
        <v>0</v>
      </c>
      <c r="O1133" t="s">
        <v>796</v>
      </c>
      <c r="Q1133">
        <v>0</v>
      </c>
      <c r="R1133">
        <v>0</v>
      </c>
      <c r="S1133">
        <v>0</v>
      </c>
      <c r="T1133" t="s">
        <v>154</v>
      </c>
      <c r="U1133" s="3">
        <v>46295</v>
      </c>
      <c r="V1133" s="21">
        <v>46295</v>
      </c>
      <c r="W1133" t="s">
        <v>212</v>
      </c>
      <c r="Y1133">
        <v>3018128521</v>
      </c>
      <c r="AB1133" t="s">
        <v>431</v>
      </c>
      <c r="AC1133" s="3"/>
      <c r="AE1133" s="2"/>
      <c r="AG1133" s="34" t="str">
        <f>IFERROR(VLOOKUP(AB1133, 할인점점포등록!E:I, 5, 0), AB1133)</f>
        <v>대전지오팜</v>
      </c>
    </row>
    <row r="1134" spans="2:33" x14ac:dyDescent="0.3">
      <c r="B1134" t="s">
        <v>152</v>
      </c>
      <c r="C1134" t="s">
        <v>1629</v>
      </c>
      <c r="D1134">
        <v>1</v>
      </c>
      <c r="E1134" t="s">
        <v>1903</v>
      </c>
      <c r="F1134" s="20" t="s">
        <v>155</v>
      </c>
      <c r="H1134" t="s">
        <v>911</v>
      </c>
      <c r="I1134" s="2">
        <v>0</v>
      </c>
      <c r="J1134" s="2">
        <v>4218130</v>
      </c>
      <c r="L1134">
        <v>0</v>
      </c>
      <c r="M1134">
        <v>0</v>
      </c>
      <c r="N1134">
        <v>0</v>
      </c>
      <c r="O1134" t="s">
        <v>796</v>
      </c>
      <c r="Q1134">
        <v>0</v>
      </c>
      <c r="R1134">
        <v>0</v>
      </c>
      <c r="S1134">
        <v>0</v>
      </c>
      <c r="T1134" t="s">
        <v>154</v>
      </c>
      <c r="U1134" s="3">
        <v>46295</v>
      </c>
      <c r="V1134" s="21">
        <v>46295</v>
      </c>
      <c r="W1134" t="s">
        <v>212</v>
      </c>
      <c r="Y1134">
        <v>1408173381</v>
      </c>
      <c r="AB1134" t="s">
        <v>540</v>
      </c>
      <c r="AC1134" s="2"/>
      <c r="AG1134" s="34" t="str">
        <f>IFERROR(VLOOKUP(AB1134, 할인점점포등록!E:I, 5, 0), AB1134)</f>
        <v>연성약품</v>
      </c>
    </row>
    <row r="1135" spans="2:33" x14ac:dyDescent="0.3">
      <c r="B1135" t="s">
        <v>152</v>
      </c>
      <c r="C1135" t="s">
        <v>1629</v>
      </c>
      <c r="D1135">
        <v>2</v>
      </c>
      <c r="E1135" t="s">
        <v>1903</v>
      </c>
      <c r="F1135" s="20" t="s">
        <v>156</v>
      </c>
      <c r="H1135" t="s">
        <v>911</v>
      </c>
      <c r="I1135" s="2">
        <v>0</v>
      </c>
      <c r="J1135" s="2">
        <v>421810</v>
      </c>
      <c r="L1135">
        <v>0</v>
      </c>
      <c r="M1135">
        <v>0</v>
      </c>
      <c r="N1135">
        <v>0</v>
      </c>
      <c r="O1135" t="s">
        <v>796</v>
      </c>
      <c r="Q1135">
        <v>0</v>
      </c>
      <c r="R1135">
        <v>0</v>
      </c>
      <c r="S1135">
        <v>0</v>
      </c>
      <c r="T1135" t="s">
        <v>154</v>
      </c>
      <c r="U1135" s="3">
        <v>46295</v>
      </c>
      <c r="V1135" s="21">
        <v>46295</v>
      </c>
      <c r="W1135" t="s">
        <v>212</v>
      </c>
      <c r="Y1135">
        <v>1408173381</v>
      </c>
      <c r="AB1135" t="s">
        <v>540</v>
      </c>
      <c r="AC1135" s="2">
        <v>4218130</v>
      </c>
      <c r="AD1135" t="s">
        <v>788</v>
      </c>
      <c r="AF1135">
        <v>0</v>
      </c>
      <c r="AG1135" s="34" t="str">
        <f>IFERROR(VLOOKUP(AB1135, 할인점점포등록!E:I, 5, 0), AB1135)</f>
        <v>연성약품</v>
      </c>
    </row>
    <row r="1136" spans="2:33" x14ac:dyDescent="0.3">
      <c r="B1136" t="s">
        <v>152</v>
      </c>
      <c r="C1136" t="s">
        <v>1629</v>
      </c>
      <c r="D1136">
        <v>3</v>
      </c>
      <c r="E1136" t="s">
        <v>1903</v>
      </c>
      <c r="F1136" s="20" t="s">
        <v>14</v>
      </c>
      <c r="H1136" t="s">
        <v>911</v>
      </c>
      <c r="I1136" s="2">
        <v>4639940</v>
      </c>
      <c r="J1136" s="2">
        <v>0</v>
      </c>
      <c r="L1136">
        <v>0</v>
      </c>
      <c r="M1136">
        <v>0</v>
      </c>
      <c r="N1136">
        <v>0</v>
      </c>
      <c r="O1136" t="s">
        <v>796</v>
      </c>
      <c r="Q1136">
        <v>0</v>
      </c>
      <c r="R1136">
        <v>0</v>
      </c>
      <c r="S1136">
        <v>0</v>
      </c>
      <c r="T1136" t="s">
        <v>154</v>
      </c>
      <c r="U1136" s="3">
        <v>46295</v>
      </c>
      <c r="V1136" s="21">
        <v>46295</v>
      </c>
      <c r="W1136" t="s">
        <v>212</v>
      </c>
      <c r="Y1136">
        <v>1408173381</v>
      </c>
      <c r="AB1136" t="s">
        <v>540</v>
      </c>
      <c r="AC1136" s="2"/>
      <c r="AG1136" s="34" t="str">
        <f>IFERROR(VLOOKUP(AB1136, 할인점점포등록!E:I, 5, 0), AB1136)</f>
        <v>연성약품</v>
      </c>
    </row>
    <row r="1137" spans="2:33" x14ac:dyDescent="0.3">
      <c r="B1137" t="s">
        <v>152</v>
      </c>
      <c r="C1137" t="s">
        <v>1630</v>
      </c>
      <c r="D1137">
        <v>1</v>
      </c>
      <c r="E1137" t="s">
        <v>1904</v>
      </c>
      <c r="F1137" s="20" t="s">
        <v>155</v>
      </c>
      <c r="H1137" t="s">
        <v>1631</v>
      </c>
      <c r="I1137" s="2">
        <v>0</v>
      </c>
      <c r="J1137" s="2">
        <v>18644315</v>
      </c>
      <c r="L1137">
        <v>0</v>
      </c>
      <c r="M1137">
        <v>0</v>
      </c>
      <c r="N1137">
        <v>0</v>
      </c>
      <c r="O1137" t="s">
        <v>796</v>
      </c>
      <c r="Q1137">
        <v>0</v>
      </c>
      <c r="R1137">
        <v>0</v>
      </c>
      <c r="S1137">
        <v>0</v>
      </c>
      <c r="T1137" t="s">
        <v>154</v>
      </c>
      <c r="U1137" s="3">
        <v>46295</v>
      </c>
      <c r="V1137" s="21">
        <v>46295</v>
      </c>
      <c r="W1137" t="s">
        <v>212</v>
      </c>
      <c r="Y1137">
        <v>1078133214</v>
      </c>
      <c r="AB1137" t="s">
        <v>447</v>
      </c>
      <c r="AC1137" s="2"/>
      <c r="AG1137" s="34" t="str">
        <f>IFERROR(VLOOKUP(AB1137, 할인점점포등록!E:I, 5, 0), AB1137)</f>
        <v>동원아이팜</v>
      </c>
    </row>
    <row r="1138" spans="2:33" x14ac:dyDescent="0.3">
      <c r="B1138" t="s">
        <v>152</v>
      </c>
      <c r="C1138" t="s">
        <v>1630</v>
      </c>
      <c r="D1138">
        <v>2</v>
      </c>
      <c r="E1138" t="s">
        <v>1904</v>
      </c>
      <c r="F1138" s="20" t="s">
        <v>156</v>
      </c>
      <c r="H1138" t="s">
        <v>1631</v>
      </c>
      <c r="I1138" s="2">
        <v>0</v>
      </c>
      <c r="J1138" s="2">
        <v>1864435</v>
      </c>
      <c r="L1138">
        <v>0</v>
      </c>
      <c r="M1138">
        <v>0</v>
      </c>
      <c r="N1138">
        <v>0</v>
      </c>
      <c r="O1138" t="s">
        <v>796</v>
      </c>
      <c r="Q1138">
        <v>0</v>
      </c>
      <c r="R1138">
        <v>0</v>
      </c>
      <c r="S1138">
        <v>0</v>
      </c>
      <c r="T1138" t="s">
        <v>154</v>
      </c>
      <c r="U1138" s="3">
        <v>46295</v>
      </c>
      <c r="V1138" s="21">
        <v>46295</v>
      </c>
      <c r="W1138" t="s">
        <v>212</v>
      </c>
      <c r="Y1138">
        <v>1078133214</v>
      </c>
      <c r="AB1138" t="s">
        <v>447</v>
      </c>
      <c r="AC1138" s="2">
        <v>18644315</v>
      </c>
      <c r="AD1138" t="s">
        <v>788</v>
      </c>
      <c r="AF1138">
        <v>0</v>
      </c>
      <c r="AG1138" s="34" t="str">
        <f>IFERROR(VLOOKUP(AB1138, 할인점점포등록!E:I, 5, 0), AB1138)</f>
        <v>동원아이팜</v>
      </c>
    </row>
    <row r="1139" spans="2:33" x14ac:dyDescent="0.3">
      <c r="B1139" t="s">
        <v>152</v>
      </c>
      <c r="C1139" t="s">
        <v>1630</v>
      </c>
      <c r="D1139">
        <v>3</v>
      </c>
      <c r="E1139" t="s">
        <v>1904</v>
      </c>
      <c r="F1139" s="20" t="s">
        <v>14</v>
      </c>
      <c r="H1139" t="s">
        <v>1631</v>
      </c>
      <c r="I1139" s="2">
        <v>20508750</v>
      </c>
      <c r="J1139" s="2">
        <v>0</v>
      </c>
      <c r="L1139">
        <v>0</v>
      </c>
      <c r="M1139">
        <v>0</v>
      </c>
      <c r="N1139">
        <v>0</v>
      </c>
      <c r="O1139" t="s">
        <v>796</v>
      </c>
      <c r="Q1139">
        <v>0</v>
      </c>
      <c r="R1139">
        <v>0</v>
      </c>
      <c r="S1139">
        <v>0</v>
      </c>
      <c r="T1139" t="s">
        <v>154</v>
      </c>
      <c r="U1139" s="3">
        <v>46295</v>
      </c>
      <c r="V1139" s="21">
        <v>46295</v>
      </c>
      <c r="W1139" t="s">
        <v>212</v>
      </c>
      <c r="Y1139">
        <v>1078133214</v>
      </c>
      <c r="AB1139" t="s">
        <v>447</v>
      </c>
      <c r="AC1139" s="2"/>
      <c r="AG1139" s="34" t="str">
        <f>IFERROR(VLOOKUP(AB1139, 할인점점포등록!E:I, 5, 0), AB1139)</f>
        <v>동원아이팜</v>
      </c>
    </row>
    <row r="1140" spans="2:33" x14ac:dyDescent="0.3">
      <c r="B1140" t="s">
        <v>152</v>
      </c>
      <c r="C1140" t="s">
        <v>1632</v>
      </c>
      <c r="D1140">
        <v>1</v>
      </c>
      <c r="E1140" t="s">
        <v>1905</v>
      </c>
      <c r="F1140" s="20" t="s">
        <v>153</v>
      </c>
      <c r="H1140" t="s">
        <v>1633</v>
      </c>
      <c r="I1140" s="2">
        <v>0</v>
      </c>
      <c r="J1140" s="2">
        <v>1013237</v>
      </c>
      <c r="L1140">
        <v>0</v>
      </c>
      <c r="M1140">
        <v>0</v>
      </c>
      <c r="N1140">
        <v>0</v>
      </c>
      <c r="O1140" t="s">
        <v>796</v>
      </c>
      <c r="Q1140">
        <v>0</v>
      </c>
      <c r="R1140">
        <v>0</v>
      </c>
      <c r="S1140">
        <v>0</v>
      </c>
      <c r="T1140" t="s">
        <v>154</v>
      </c>
      <c r="U1140" s="3">
        <v>46295</v>
      </c>
      <c r="V1140" s="21">
        <v>46295</v>
      </c>
      <c r="W1140" t="s">
        <v>212</v>
      </c>
      <c r="Y1140">
        <v>6078114022</v>
      </c>
      <c r="AB1140" t="s">
        <v>409</v>
      </c>
      <c r="AC1140" s="2"/>
      <c r="AG1140" s="34" t="str">
        <f>IFERROR(VLOOKUP(AB1140, 할인점점포등록!E:I, 5, 0), AB1140)</f>
        <v>세화약품(부산)</v>
      </c>
    </row>
    <row r="1141" spans="2:33" x14ac:dyDescent="0.3">
      <c r="B1141" t="s">
        <v>152</v>
      </c>
      <c r="C1141" t="s">
        <v>1632</v>
      </c>
      <c r="D1141">
        <v>2</v>
      </c>
      <c r="E1141" t="s">
        <v>1905</v>
      </c>
      <c r="F1141" s="20" t="s">
        <v>155</v>
      </c>
      <c r="H1141" t="s">
        <v>1633</v>
      </c>
      <c r="I1141" s="2">
        <v>0</v>
      </c>
      <c r="J1141" s="2">
        <v>16641968</v>
      </c>
      <c r="L1141">
        <v>0</v>
      </c>
      <c r="M1141">
        <v>0</v>
      </c>
      <c r="N1141">
        <v>0</v>
      </c>
      <c r="O1141" t="s">
        <v>796</v>
      </c>
      <c r="Q1141">
        <v>0</v>
      </c>
      <c r="R1141">
        <v>0</v>
      </c>
      <c r="S1141">
        <v>0</v>
      </c>
      <c r="T1141" t="s">
        <v>154</v>
      </c>
      <c r="U1141" s="3">
        <v>46295</v>
      </c>
      <c r="V1141" s="21">
        <v>46295</v>
      </c>
      <c r="W1141" t="s">
        <v>212</v>
      </c>
      <c r="Y1141">
        <v>6078114022</v>
      </c>
      <c r="AB1141" t="s">
        <v>409</v>
      </c>
      <c r="AC1141" s="2"/>
      <c r="AG1141" s="34" t="str">
        <f>IFERROR(VLOOKUP(AB1141, 할인점점포등록!E:I, 5, 0), AB1141)</f>
        <v>세화약품(부산)</v>
      </c>
    </row>
    <row r="1142" spans="2:33" x14ac:dyDescent="0.3">
      <c r="B1142" t="s">
        <v>152</v>
      </c>
      <c r="C1142" t="s">
        <v>1632</v>
      </c>
      <c r="D1142">
        <v>3</v>
      </c>
      <c r="E1142" t="s">
        <v>1905</v>
      </c>
      <c r="F1142" s="20" t="s">
        <v>156</v>
      </c>
      <c r="H1142" t="s">
        <v>1633</v>
      </c>
      <c r="I1142" s="2">
        <v>0</v>
      </c>
      <c r="J1142" s="2">
        <v>1765515</v>
      </c>
      <c r="L1142" s="1">
        <v>0</v>
      </c>
      <c r="M1142" s="1">
        <v>0</v>
      </c>
      <c r="N1142" s="1">
        <v>0</v>
      </c>
      <c r="O1142" t="s">
        <v>796</v>
      </c>
      <c r="Q1142">
        <v>0</v>
      </c>
      <c r="R1142">
        <v>0</v>
      </c>
      <c r="S1142">
        <v>0</v>
      </c>
      <c r="T1142" t="s">
        <v>154</v>
      </c>
      <c r="U1142" s="3">
        <v>46295</v>
      </c>
      <c r="V1142" s="21">
        <v>46295</v>
      </c>
      <c r="W1142" t="s">
        <v>212</v>
      </c>
      <c r="Y1142">
        <v>6078114022</v>
      </c>
      <c r="AB1142" t="s">
        <v>409</v>
      </c>
      <c r="AC1142" s="2">
        <v>17655205</v>
      </c>
      <c r="AD1142" t="s">
        <v>788</v>
      </c>
      <c r="AF1142">
        <v>0</v>
      </c>
      <c r="AG1142" s="34" t="str">
        <f>IFERROR(VLOOKUP(AB1142, 할인점점포등록!E:I, 5, 0), AB1142)</f>
        <v>세화약품(부산)</v>
      </c>
    </row>
    <row r="1143" spans="2:33" x14ac:dyDescent="0.3">
      <c r="B1143" t="s">
        <v>152</v>
      </c>
      <c r="C1143" t="s">
        <v>1632</v>
      </c>
      <c r="D1143">
        <v>4</v>
      </c>
      <c r="E1143" t="s">
        <v>1905</v>
      </c>
      <c r="F1143" s="20" t="s">
        <v>14</v>
      </c>
      <c r="H1143" t="s">
        <v>1633</v>
      </c>
      <c r="I1143" s="2">
        <v>19420720</v>
      </c>
      <c r="J1143" s="2">
        <v>0</v>
      </c>
      <c r="L1143" s="1">
        <v>0</v>
      </c>
      <c r="M1143">
        <v>0</v>
      </c>
      <c r="N1143" s="1">
        <v>0</v>
      </c>
      <c r="O1143" t="s">
        <v>796</v>
      </c>
      <c r="Q1143">
        <v>0</v>
      </c>
      <c r="R1143">
        <v>0</v>
      </c>
      <c r="S1143">
        <v>0</v>
      </c>
      <c r="T1143" t="s">
        <v>154</v>
      </c>
      <c r="U1143" s="3">
        <v>46295</v>
      </c>
      <c r="V1143" s="21">
        <v>46295</v>
      </c>
      <c r="W1143" t="s">
        <v>212</v>
      </c>
      <c r="Y1143">
        <v>6078114022</v>
      </c>
      <c r="AB1143" t="s">
        <v>409</v>
      </c>
      <c r="AC1143" s="2"/>
      <c r="AG1143" s="34" t="str">
        <f>IFERROR(VLOOKUP(AB1143, 할인점점포등록!E:I, 5, 0), AB1143)</f>
        <v>세화약품(부산)</v>
      </c>
    </row>
    <row r="1144" spans="2:33" x14ac:dyDescent="0.3">
      <c r="B1144" t="s">
        <v>152</v>
      </c>
      <c r="C1144" t="s">
        <v>1634</v>
      </c>
      <c r="D1144">
        <v>1</v>
      </c>
      <c r="E1144" t="s">
        <v>1906</v>
      </c>
      <c r="F1144" s="20" t="s">
        <v>153</v>
      </c>
      <c r="H1144" t="s">
        <v>914</v>
      </c>
      <c r="I1144" s="2">
        <v>0</v>
      </c>
      <c r="J1144" s="2">
        <v>1270228</v>
      </c>
      <c r="L1144">
        <v>0</v>
      </c>
      <c r="M1144">
        <v>0</v>
      </c>
      <c r="N1144">
        <v>0</v>
      </c>
      <c r="O1144" t="s">
        <v>796</v>
      </c>
      <c r="Q1144">
        <v>0</v>
      </c>
      <c r="R1144">
        <v>0</v>
      </c>
      <c r="S1144">
        <v>0</v>
      </c>
      <c r="T1144" t="s">
        <v>154</v>
      </c>
      <c r="U1144" s="3">
        <v>46295</v>
      </c>
      <c r="V1144" s="21">
        <v>46295</v>
      </c>
      <c r="W1144" t="s">
        <v>212</v>
      </c>
      <c r="Y1144">
        <v>5048106086</v>
      </c>
      <c r="AB1144" t="s">
        <v>461</v>
      </c>
      <c r="AC1144" s="2"/>
      <c r="AE1144" s="2"/>
      <c r="AG1144" s="34" t="str">
        <f>IFERROR(VLOOKUP(AB1144, 할인점점포등록!E:I, 5, 0), AB1144)</f>
        <v>아이팜코리아</v>
      </c>
    </row>
    <row r="1145" spans="2:33" x14ac:dyDescent="0.3">
      <c r="B1145" t="s">
        <v>152</v>
      </c>
      <c r="C1145" t="s">
        <v>1634</v>
      </c>
      <c r="D1145">
        <v>2</v>
      </c>
      <c r="E1145" t="s">
        <v>1906</v>
      </c>
      <c r="F1145" s="20" t="s">
        <v>155</v>
      </c>
      <c r="H1145" t="s">
        <v>914</v>
      </c>
      <c r="I1145" s="2">
        <v>0</v>
      </c>
      <c r="J1145" s="2">
        <v>6802659</v>
      </c>
      <c r="L1145" s="1">
        <v>0</v>
      </c>
      <c r="M1145" s="1">
        <v>0</v>
      </c>
      <c r="N1145">
        <v>0</v>
      </c>
      <c r="O1145" t="s">
        <v>796</v>
      </c>
      <c r="Q1145">
        <v>0</v>
      </c>
      <c r="R1145">
        <v>0</v>
      </c>
      <c r="S1145">
        <v>0</v>
      </c>
      <c r="T1145" t="s">
        <v>154</v>
      </c>
      <c r="U1145" s="3">
        <v>46295</v>
      </c>
      <c r="V1145" s="21">
        <v>46295</v>
      </c>
      <c r="W1145" t="s">
        <v>212</v>
      </c>
      <c r="Y1145">
        <v>5048106086</v>
      </c>
      <c r="AB1145" t="s">
        <v>461</v>
      </c>
      <c r="AC1145" s="1"/>
      <c r="AE1145" s="2"/>
      <c r="AG1145" s="34" t="str">
        <f>IFERROR(VLOOKUP(AB1145, 할인점점포등록!E:I, 5, 0), AB1145)</f>
        <v>아이팜코리아</v>
      </c>
    </row>
    <row r="1146" spans="2:33" x14ac:dyDescent="0.3">
      <c r="B1146" t="s">
        <v>152</v>
      </c>
      <c r="C1146" t="s">
        <v>1634</v>
      </c>
      <c r="D1146">
        <v>3</v>
      </c>
      <c r="E1146" t="s">
        <v>1906</v>
      </c>
      <c r="F1146" s="20" t="s">
        <v>156</v>
      </c>
      <c r="H1146" t="s">
        <v>914</v>
      </c>
      <c r="I1146" s="2">
        <v>0</v>
      </c>
      <c r="J1146" s="2">
        <v>807287</v>
      </c>
      <c r="L1146" s="1">
        <v>0</v>
      </c>
      <c r="M1146" s="1">
        <v>0</v>
      </c>
      <c r="N1146">
        <v>0</v>
      </c>
      <c r="O1146" t="s">
        <v>796</v>
      </c>
      <c r="Q1146">
        <v>0</v>
      </c>
      <c r="R1146">
        <v>0</v>
      </c>
      <c r="S1146">
        <v>0</v>
      </c>
      <c r="T1146" t="s">
        <v>154</v>
      </c>
      <c r="U1146" s="3">
        <v>46295</v>
      </c>
      <c r="V1146" s="21">
        <v>46295</v>
      </c>
      <c r="W1146" t="s">
        <v>212</v>
      </c>
      <c r="Y1146">
        <v>5048106086</v>
      </c>
      <c r="AB1146" t="s">
        <v>461</v>
      </c>
      <c r="AC1146" s="1">
        <v>8072887</v>
      </c>
      <c r="AD1146" t="s">
        <v>788</v>
      </c>
      <c r="AF1146">
        <v>0</v>
      </c>
      <c r="AG1146" s="34" t="str">
        <f>IFERROR(VLOOKUP(AB1146, 할인점점포등록!E:I, 5, 0), AB1146)</f>
        <v>아이팜코리아</v>
      </c>
    </row>
    <row r="1147" spans="2:33" x14ac:dyDescent="0.3">
      <c r="B1147" t="s">
        <v>152</v>
      </c>
      <c r="C1147" t="s">
        <v>1634</v>
      </c>
      <c r="D1147">
        <v>4</v>
      </c>
      <c r="E1147" t="s">
        <v>1906</v>
      </c>
      <c r="F1147" s="20" t="s">
        <v>14</v>
      </c>
      <c r="H1147" t="s">
        <v>914</v>
      </c>
      <c r="I1147" s="2">
        <v>8880174</v>
      </c>
      <c r="J1147" s="2">
        <v>0</v>
      </c>
      <c r="L1147">
        <v>0</v>
      </c>
      <c r="M1147">
        <v>0</v>
      </c>
      <c r="N1147">
        <v>0</v>
      </c>
      <c r="O1147" t="s">
        <v>796</v>
      </c>
      <c r="Q1147">
        <v>0</v>
      </c>
      <c r="R1147">
        <v>0</v>
      </c>
      <c r="S1147">
        <v>0</v>
      </c>
      <c r="T1147" t="s">
        <v>154</v>
      </c>
      <c r="U1147" s="3">
        <v>46295</v>
      </c>
      <c r="V1147" s="21">
        <v>46295</v>
      </c>
      <c r="W1147" t="s">
        <v>212</v>
      </c>
      <c r="Y1147">
        <v>5048106086</v>
      </c>
      <c r="AB1147" t="s">
        <v>461</v>
      </c>
      <c r="AC1147" s="2"/>
      <c r="AG1147" s="34" t="str">
        <f>IFERROR(VLOOKUP(AB1147, 할인점점포등록!E:I, 5, 0), AB1147)</f>
        <v>아이팜코리아</v>
      </c>
    </row>
    <row r="1148" spans="2:33" x14ac:dyDescent="0.3">
      <c r="B1148" t="s">
        <v>152</v>
      </c>
      <c r="C1148" t="s">
        <v>1635</v>
      </c>
      <c r="D1148">
        <v>1</v>
      </c>
      <c r="E1148" t="s">
        <v>1907</v>
      </c>
      <c r="F1148" s="20" t="s">
        <v>155</v>
      </c>
      <c r="H1148" t="s">
        <v>1636</v>
      </c>
      <c r="I1148" s="2">
        <v>0</v>
      </c>
      <c r="J1148" s="2">
        <v>7521316</v>
      </c>
      <c r="L1148">
        <v>0</v>
      </c>
      <c r="M1148">
        <v>0</v>
      </c>
      <c r="N1148">
        <v>0</v>
      </c>
      <c r="O1148" t="s">
        <v>796</v>
      </c>
      <c r="Q1148">
        <v>0</v>
      </c>
      <c r="R1148">
        <v>0</v>
      </c>
      <c r="S1148">
        <v>0</v>
      </c>
      <c r="T1148" t="s">
        <v>154</v>
      </c>
      <c r="U1148" s="3">
        <v>46295</v>
      </c>
      <c r="V1148" s="21">
        <v>46295</v>
      </c>
      <c r="W1148" t="s">
        <v>212</v>
      </c>
      <c r="Y1148">
        <v>2098110797</v>
      </c>
      <c r="AB1148" t="s">
        <v>554</v>
      </c>
      <c r="AC1148" s="2"/>
      <c r="AG1148" s="34" t="str">
        <f>IFERROR(VLOOKUP(AB1148, 할인점점포등록!E:I, 5, 0), AB1148)</f>
        <v>신덕약품</v>
      </c>
    </row>
    <row r="1149" spans="2:33" x14ac:dyDescent="0.3">
      <c r="B1149" t="s">
        <v>152</v>
      </c>
      <c r="C1149" t="s">
        <v>1635</v>
      </c>
      <c r="D1149">
        <v>2</v>
      </c>
      <c r="E1149" t="s">
        <v>1907</v>
      </c>
      <c r="F1149" s="20" t="s">
        <v>156</v>
      </c>
      <c r="H1149" t="s">
        <v>1636</v>
      </c>
      <c r="I1149" s="2">
        <v>0</v>
      </c>
      <c r="J1149" s="2">
        <v>752132</v>
      </c>
      <c r="L1149" s="1">
        <v>0</v>
      </c>
      <c r="M1149" s="1">
        <v>0</v>
      </c>
      <c r="N1149">
        <v>0</v>
      </c>
      <c r="O1149" t="s">
        <v>796</v>
      </c>
      <c r="Q1149">
        <v>0</v>
      </c>
      <c r="R1149">
        <v>0</v>
      </c>
      <c r="S1149">
        <v>0</v>
      </c>
      <c r="T1149" t="s">
        <v>154</v>
      </c>
      <c r="U1149" s="3">
        <v>46295</v>
      </c>
      <c r="V1149" s="21">
        <v>46295</v>
      </c>
      <c r="W1149" t="s">
        <v>212</v>
      </c>
      <c r="Y1149">
        <v>2098110797</v>
      </c>
      <c r="AB1149" t="s">
        <v>554</v>
      </c>
      <c r="AC1149" s="1">
        <v>7521316</v>
      </c>
      <c r="AD1149" t="s">
        <v>788</v>
      </c>
      <c r="AF1149">
        <v>0</v>
      </c>
      <c r="AG1149" s="34" t="str">
        <f>IFERROR(VLOOKUP(AB1149, 할인점점포등록!E:I, 5, 0), AB1149)</f>
        <v>신덕약품</v>
      </c>
    </row>
    <row r="1150" spans="2:33" x14ac:dyDescent="0.3">
      <c r="B1150" t="s">
        <v>152</v>
      </c>
      <c r="C1150" t="s">
        <v>1635</v>
      </c>
      <c r="D1150">
        <v>3</v>
      </c>
      <c r="E1150" t="s">
        <v>1907</v>
      </c>
      <c r="F1150" s="20" t="s">
        <v>14</v>
      </c>
      <c r="H1150" t="s">
        <v>1636</v>
      </c>
      <c r="I1150" s="2">
        <v>8273448</v>
      </c>
      <c r="J1150" s="2">
        <v>0</v>
      </c>
      <c r="L1150">
        <v>0</v>
      </c>
      <c r="M1150">
        <v>0</v>
      </c>
      <c r="N1150">
        <v>0</v>
      </c>
      <c r="O1150" t="s">
        <v>796</v>
      </c>
      <c r="Q1150">
        <v>0</v>
      </c>
      <c r="R1150">
        <v>0</v>
      </c>
      <c r="S1150">
        <v>0</v>
      </c>
      <c r="T1150" t="s">
        <v>154</v>
      </c>
      <c r="U1150" s="3">
        <v>46295</v>
      </c>
      <c r="V1150" s="21">
        <v>46295</v>
      </c>
      <c r="W1150" t="s">
        <v>212</v>
      </c>
      <c r="Y1150">
        <v>2098110797</v>
      </c>
      <c r="AB1150" t="s">
        <v>554</v>
      </c>
      <c r="AC1150" s="2"/>
      <c r="AG1150" s="34" t="str">
        <f>IFERROR(VLOOKUP(AB1150, 할인점점포등록!E:I, 5, 0), AB1150)</f>
        <v>신덕약품</v>
      </c>
    </row>
    <row r="1151" spans="2:33" x14ac:dyDescent="0.3">
      <c r="B1151" t="s">
        <v>152</v>
      </c>
      <c r="C1151" t="s">
        <v>1637</v>
      </c>
      <c r="D1151">
        <v>1</v>
      </c>
      <c r="E1151" t="s">
        <v>1908</v>
      </c>
      <c r="F1151" s="20" t="s">
        <v>155</v>
      </c>
      <c r="H1151" t="s">
        <v>1638</v>
      </c>
      <c r="I1151" s="2">
        <v>0</v>
      </c>
      <c r="J1151" s="2">
        <v>72252526</v>
      </c>
      <c r="L1151">
        <v>0</v>
      </c>
      <c r="M1151">
        <v>0</v>
      </c>
      <c r="N1151">
        <v>0</v>
      </c>
      <c r="O1151" t="s">
        <v>796</v>
      </c>
      <c r="Q1151">
        <v>0</v>
      </c>
      <c r="R1151">
        <v>0</v>
      </c>
      <c r="S1151">
        <v>0</v>
      </c>
      <c r="T1151" t="s">
        <v>154</v>
      </c>
      <c r="U1151" s="3">
        <v>46295</v>
      </c>
      <c r="V1151" s="21">
        <v>46295</v>
      </c>
      <c r="W1151" t="s">
        <v>212</v>
      </c>
      <c r="Y1151">
        <v>3518102792</v>
      </c>
      <c r="AB1151" t="s">
        <v>472</v>
      </c>
      <c r="AC1151" s="3"/>
      <c r="AE1151" s="2"/>
      <c r="AG1151" s="34" t="str">
        <f>IFERROR(VLOOKUP(AB1151, 할인점점포등록!E:I, 5, 0), AB1151)</f>
        <v>잘팜</v>
      </c>
    </row>
    <row r="1152" spans="2:33" x14ac:dyDescent="0.3">
      <c r="B1152" t="s">
        <v>152</v>
      </c>
      <c r="C1152" t="s">
        <v>1637</v>
      </c>
      <c r="D1152">
        <v>2</v>
      </c>
      <c r="E1152" t="s">
        <v>1908</v>
      </c>
      <c r="F1152" s="20" t="s">
        <v>156</v>
      </c>
      <c r="H1152" t="s">
        <v>1638</v>
      </c>
      <c r="I1152" s="2">
        <v>0</v>
      </c>
      <c r="J1152" s="2">
        <v>7225252</v>
      </c>
      <c r="L1152">
        <v>0</v>
      </c>
      <c r="M1152">
        <v>0</v>
      </c>
      <c r="N1152">
        <v>0</v>
      </c>
      <c r="O1152" t="s">
        <v>796</v>
      </c>
      <c r="Q1152">
        <v>0</v>
      </c>
      <c r="R1152">
        <v>0</v>
      </c>
      <c r="S1152">
        <v>0</v>
      </c>
      <c r="T1152" t="s">
        <v>154</v>
      </c>
      <c r="U1152" s="3">
        <v>46295</v>
      </c>
      <c r="V1152" s="21">
        <v>46295</v>
      </c>
      <c r="W1152" t="s">
        <v>212</v>
      </c>
      <c r="Y1152">
        <v>3518102792</v>
      </c>
      <c r="AB1152" t="s">
        <v>472</v>
      </c>
      <c r="AC1152" s="2">
        <v>72252526</v>
      </c>
      <c r="AD1152" t="s">
        <v>788</v>
      </c>
      <c r="AF1152">
        <v>0</v>
      </c>
      <c r="AG1152" s="34" t="str">
        <f>IFERROR(VLOOKUP(AB1152, 할인점점포등록!E:I, 5, 0), AB1152)</f>
        <v>잘팜</v>
      </c>
    </row>
    <row r="1153" spans="2:33" x14ac:dyDescent="0.3">
      <c r="B1153" t="s">
        <v>152</v>
      </c>
      <c r="C1153" t="s">
        <v>1637</v>
      </c>
      <c r="D1153">
        <v>3</v>
      </c>
      <c r="E1153" t="s">
        <v>1908</v>
      </c>
      <c r="F1153" s="20" t="s">
        <v>14</v>
      </c>
      <c r="H1153" t="s">
        <v>1638</v>
      </c>
      <c r="I1153" s="2">
        <v>79477778</v>
      </c>
      <c r="J1153" s="2">
        <v>0</v>
      </c>
      <c r="L1153">
        <v>0</v>
      </c>
      <c r="M1153">
        <v>0</v>
      </c>
      <c r="N1153">
        <v>0</v>
      </c>
      <c r="O1153" t="s">
        <v>796</v>
      </c>
      <c r="Q1153">
        <v>0</v>
      </c>
      <c r="R1153">
        <v>0</v>
      </c>
      <c r="S1153">
        <v>0</v>
      </c>
      <c r="T1153" t="s">
        <v>154</v>
      </c>
      <c r="U1153" s="3">
        <v>46295</v>
      </c>
      <c r="V1153" s="21">
        <v>46295</v>
      </c>
      <c r="W1153" t="s">
        <v>212</v>
      </c>
      <c r="Y1153">
        <v>3518102792</v>
      </c>
      <c r="AB1153" t="s">
        <v>472</v>
      </c>
      <c r="AC1153" s="2"/>
      <c r="AG1153" s="34" t="str">
        <f>IFERROR(VLOOKUP(AB1153, 할인점점포등록!E:I, 5, 0), AB1153)</f>
        <v>잘팜</v>
      </c>
    </row>
    <row r="1154" spans="2:33" x14ac:dyDescent="0.3">
      <c r="B1154" t="s">
        <v>152</v>
      </c>
      <c r="C1154" t="s">
        <v>1639</v>
      </c>
      <c r="D1154">
        <v>1</v>
      </c>
      <c r="E1154" t="s">
        <v>1909</v>
      </c>
      <c r="F1154" s="20" t="s">
        <v>153</v>
      </c>
      <c r="H1154" t="s">
        <v>1640</v>
      </c>
      <c r="I1154" s="2">
        <v>0</v>
      </c>
      <c r="J1154" s="2">
        <v>202091</v>
      </c>
      <c r="L1154">
        <v>0</v>
      </c>
      <c r="M1154">
        <v>0</v>
      </c>
      <c r="N1154">
        <v>0</v>
      </c>
      <c r="O1154" t="s">
        <v>796</v>
      </c>
      <c r="Q1154">
        <v>0</v>
      </c>
      <c r="R1154">
        <v>0</v>
      </c>
      <c r="S1154">
        <v>0</v>
      </c>
      <c r="T1154" t="s">
        <v>154</v>
      </c>
      <c r="U1154" s="3">
        <v>46295</v>
      </c>
      <c r="V1154" s="21">
        <v>46295</v>
      </c>
      <c r="W1154" t="s">
        <v>212</v>
      </c>
      <c r="Y1154">
        <v>5028108832</v>
      </c>
      <c r="AB1154" t="s">
        <v>465</v>
      </c>
      <c r="AC1154" s="2"/>
      <c r="AE1154" s="2"/>
      <c r="AG1154" s="34" t="str">
        <f>IFERROR(VLOOKUP(AB1154, 할인점점포등록!E:I, 5, 0), AB1154)</f>
        <v>동원약품</v>
      </c>
    </row>
    <row r="1155" spans="2:33" x14ac:dyDescent="0.3">
      <c r="B1155" t="s">
        <v>152</v>
      </c>
      <c r="C1155" t="s">
        <v>1639</v>
      </c>
      <c r="D1155">
        <v>2</v>
      </c>
      <c r="E1155" t="s">
        <v>1909</v>
      </c>
      <c r="F1155" s="20" t="s">
        <v>155</v>
      </c>
      <c r="H1155" t="s">
        <v>1640</v>
      </c>
      <c r="I1155" s="2">
        <v>0</v>
      </c>
      <c r="J1155" s="2">
        <v>8186168</v>
      </c>
      <c r="L1155">
        <v>0</v>
      </c>
      <c r="M1155">
        <v>0</v>
      </c>
      <c r="N1155">
        <v>0</v>
      </c>
      <c r="O1155" t="s">
        <v>796</v>
      </c>
      <c r="Q1155">
        <v>0</v>
      </c>
      <c r="R1155">
        <v>0</v>
      </c>
      <c r="S1155">
        <v>0</v>
      </c>
      <c r="T1155" t="s">
        <v>154</v>
      </c>
      <c r="U1155" s="3">
        <v>46295</v>
      </c>
      <c r="V1155" s="21">
        <v>46295</v>
      </c>
      <c r="W1155" t="s">
        <v>212</v>
      </c>
      <c r="Y1155">
        <v>5028108832</v>
      </c>
      <c r="AB1155" t="s">
        <v>465</v>
      </c>
      <c r="AC1155" s="2"/>
      <c r="AG1155" s="34" t="str">
        <f>IFERROR(VLOOKUP(AB1155, 할인점점포등록!E:I, 5, 0), AB1155)</f>
        <v>동원약품</v>
      </c>
    </row>
    <row r="1156" spans="2:33" x14ac:dyDescent="0.3">
      <c r="B1156" t="s">
        <v>152</v>
      </c>
      <c r="C1156" t="s">
        <v>1639</v>
      </c>
      <c r="D1156">
        <v>3</v>
      </c>
      <c r="E1156" t="s">
        <v>1909</v>
      </c>
      <c r="F1156" s="20" t="s">
        <v>156</v>
      </c>
      <c r="H1156" t="s">
        <v>1640</v>
      </c>
      <c r="I1156" s="2">
        <v>0</v>
      </c>
      <c r="J1156" s="2">
        <v>838826</v>
      </c>
      <c r="L1156">
        <v>0</v>
      </c>
      <c r="M1156">
        <v>0</v>
      </c>
      <c r="N1156">
        <v>0</v>
      </c>
      <c r="O1156" t="s">
        <v>796</v>
      </c>
      <c r="Q1156">
        <v>0</v>
      </c>
      <c r="R1156">
        <v>0</v>
      </c>
      <c r="S1156">
        <v>0</v>
      </c>
      <c r="T1156" t="s">
        <v>154</v>
      </c>
      <c r="U1156" s="3">
        <v>46295</v>
      </c>
      <c r="V1156" s="21">
        <v>46295</v>
      </c>
      <c r="W1156" t="s">
        <v>212</v>
      </c>
      <c r="Y1156">
        <v>5028108832</v>
      </c>
      <c r="AB1156" t="s">
        <v>465</v>
      </c>
      <c r="AC1156" s="2">
        <v>8388259</v>
      </c>
      <c r="AD1156" t="s">
        <v>788</v>
      </c>
      <c r="AE1156" s="2"/>
      <c r="AF1156">
        <v>0</v>
      </c>
      <c r="AG1156" s="34" t="str">
        <f>IFERROR(VLOOKUP(AB1156, 할인점점포등록!E:I, 5, 0), AB1156)</f>
        <v>동원약품</v>
      </c>
    </row>
    <row r="1157" spans="2:33" x14ac:dyDescent="0.3">
      <c r="B1157" t="s">
        <v>152</v>
      </c>
      <c r="C1157" t="s">
        <v>1639</v>
      </c>
      <c r="D1157">
        <v>4</v>
      </c>
      <c r="E1157" t="s">
        <v>1909</v>
      </c>
      <c r="F1157" s="20" t="s">
        <v>14</v>
      </c>
      <c r="H1157" t="s">
        <v>1640</v>
      </c>
      <c r="I1157" s="2">
        <v>9227085</v>
      </c>
      <c r="J1157" s="2">
        <v>0</v>
      </c>
      <c r="L1157">
        <v>0</v>
      </c>
      <c r="M1157">
        <v>0</v>
      </c>
      <c r="N1157">
        <v>0</v>
      </c>
      <c r="O1157" t="s">
        <v>796</v>
      </c>
      <c r="Q1157">
        <v>0</v>
      </c>
      <c r="R1157">
        <v>0</v>
      </c>
      <c r="S1157">
        <v>0</v>
      </c>
      <c r="T1157" t="s">
        <v>154</v>
      </c>
      <c r="U1157" s="3">
        <v>46295</v>
      </c>
      <c r="V1157" s="21">
        <v>46295</v>
      </c>
      <c r="W1157" t="s">
        <v>212</v>
      </c>
      <c r="Y1157">
        <v>5028108832</v>
      </c>
      <c r="AB1157" t="s">
        <v>465</v>
      </c>
      <c r="AC1157" s="2"/>
      <c r="AG1157" s="34" t="str">
        <f>IFERROR(VLOOKUP(AB1157, 할인점점포등록!E:I, 5, 0), AB1157)</f>
        <v>동원약품</v>
      </c>
    </row>
    <row r="1158" spans="2:33" x14ac:dyDescent="0.3">
      <c r="B1158" t="s">
        <v>158</v>
      </c>
      <c r="C1158" t="s">
        <v>1641</v>
      </c>
      <c r="D1158">
        <v>1</v>
      </c>
      <c r="E1158" t="s">
        <v>1642</v>
      </c>
      <c r="F1158" s="20" t="s">
        <v>161</v>
      </c>
      <c r="H1158" t="s">
        <v>1643</v>
      </c>
      <c r="I1158" s="2">
        <v>445</v>
      </c>
      <c r="J1158" s="2">
        <v>0</v>
      </c>
      <c r="L1158">
        <v>0</v>
      </c>
      <c r="M1158">
        <v>0</v>
      </c>
      <c r="N1158">
        <v>0</v>
      </c>
      <c r="O1158" t="s">
        <v>796</v>
      </c>
      <c r="Q1158">
        <v>0</v>
      </c>
      <c r="R1158">
        <v>0</v>
      </c>
      <c r="S1158">
        <v>0</v>
      </c>
      <c r="T1158" t="s">
        <v>159</v>
      </c>
      <c r="U1158" s="3">
        <v>46295</v>
      </c>
      <c r="V1158" s="21">
        <v>46295</v>
      </c>
      <c r="Y1158">
        <v>1208147521</v>
      </c>
      <c r="AB1158" t="s">
        <v>908</v>
      </c>
      <c r="AC1158" s="2">
        <v>46295</v>
      </c>
      <c r="AD1158" t="s">
        <v>788</v>
      </c>
      <c r="AE1158" s="2">
        <v>4455</v>
      </c>
      <c r="AG1158" s="34" t="str">
        <f>IFERROR(VLOOKUP(AB1158, 할인점점포등록!E:I, 5, 0), AB1158)</f>
        <v>카카오(카카오채널)</v>
      </c>
    </row>
    <row r="1159" spans="2:33" x14ac:dyDescent="0.3">
      <c r="B1159" t="s">
        <v>158</v>
      </c>
      <c r="C1159" t="s">
        <v>1641</v>
      </c>
      <c r="D1159">
        <v>2</v>
      </c>
      <c r="E1159" t="s">
        <v>1642</v>
      </c>
      <c r="F1159" s="20" t="s">
        <v>163</v>
      </c>
      <c r="G1159" t="s">
        <v>160</v>
      </c>
      <c r="H1159" t="s">
        <v>1643</v>
      </c>
      <c r="I1159" s="2">
        <v>-445</v>
      </c>
      <c r="J1159" s="2">
        <v>0</v>
      </c>
      <c r="L1159">
        <v>0</v>
      </c>
      <c r="M1159">
        <v>0</v>
      </c>
      <c r="N1159">
        <v>0</v>
      </c>
      <c r="O1159" t="s">
        <v>796</v>
      </c>
      <c r="Q1159">
        <v>0</v>
      </c>
      <c r="R1159">
        <v>0</v>
      </c>
      <c r="S1159">
        <v>0</v>
      </c>
      <c r="T1159" t="s">
        <v>159</v>
      </c>
      <c r="U1159" s="3">
        <v>46295</v>
      </c>
      <c r="V1159" s="21">
        <v>46295</v>
      </c>
      <c r="W1159" t="s">
        <v>212</v>
      </c>
      <c r="Y1159">
        <v>1208147521</v>
      </c>
      <c r="AB1159" t="s">
        <v>908</v>
      </c>
      <c r="AC1159" s="2"/>
      <c r="AG1159" s="34" t="str">
        <f>IFERROR(VLOOKUP(AB1159, 할인점점포등록!E:I, 5, 0), AB1159)</f>
        <v>카카오(카카오채널)</v>
      </c>
    </row>
    <row r="1160" spans="2:33" x14ac:dyDescent="0.3">
      <c r="B1160" t="s">
        <v>152</v>
      </c>
      <c r="C1160" t="s">
        <v>1644</v>
      </c>
      <c r="D1160">
        <v>1</v>
      </c>
      <c r="E1160" t="s">
        <v>1910</v>
      </c>
      <c r="F1160" s="20" t="s">
        <v>155</v>
      </c>
      <c r="H1160" t="s">
        <v>916</v>
      </c>
      <c r="I1160" s="2">
        <v>0</v>
      </c>
      <c r="J1160" s="2">
        <v>1453091</v>
      </c>
      <c r="L1160">
        <v>0</v>
      </c>
      <c r="M1160">
        <v>0</v>
      </c>
      <c r="N1160">
        <v>0</v>
      </c>
      <c r="O1160" t="s">
        <v>796</v>
      </c>
      <c r="Q1160">
        <v>0</v>
      </c>
      <c r="R1160">
        <v>0</v>
      </c>
      <c r="S1160">
        <v>0</v>
      </c>
      <c r="T1160" t="s">
        <v>154</v>
      </c>
      <c r="U1160" s="3">
        <v>46295</v>
      </c>
      <c r="V1160" s="21">
        <v>46295</v>
      </c>
      <c r="W1160" t="s">
        <v>212</v>
      </c>
      <c r="Y1160">
        <v>3030472565</v>
      </c>
      <c r="AB1160" t="s">
        <v>610</v>
      </c>
      <c r="AC1160" s="2"/>
      <c r="AE1160" s="2"/>
      <c r="AG1160" s="34" t="str">
        <f>IFERROR(VLOOKUP(AB1160, 할인점점포등록!E:I, 5, 0), AB1160)</f>
        <v>태인약품</v>
      </c>
    </row>
    <row r="1161" spans="2:33" x14ac:dyDescent="0.3">
      <c r="B1161" t="s">
        <v>152</v>
      </c>
      <c r="C1161" t="s">
        <v>1644</v>
      </c>
      <c r="D1161">
        <v>2</v>
      </c>
      <c r="E1161" t="s">
        <v>1910</v>
      </c>
      <c r="F1161" s="20" t="s">
        <v>156</v>
      </c>
      <c r="H1161" t="s">
        <v>916</v>
      </c>
      <c r="I1161" s="2">
        <v>0</v>
      </c>
      <c r="J1161" s="2">
        <v>145309</v>
      </c>
      <c r="L1161">
        <v>0</v>
      </c>
      <c r="M1161">
        <v>0</v>
      </c>
      <c r="N1161">
        <v>0</v>
      </c>
      <c r="O1161" t="s">
        <v>796</v>
      </c>
      <c r="Q1161">
        <v>0</v>
      </c>
      <c r="R1161">
        <v>0</v>
      </c>
      <c r="S1161">
        <v>0</v>
      </c>
      <c r="T1161" t="s">
        <v>154</v>
      </c>
      <c r="U1161" s="3">
        <v>46295</v>
      </c>
      <c r="V1161" s="21">
        <v>46295</v>
      </c>
      <c r="W1161" t="s">
        <v>212</v>
      </c>
      <c r="Y1161">
        <v>3030472565</v>
      </c>
      <c r="AB1161" t="s">
        <v>610</v>
      </c>
      <c r="AC1161" s="2">
        <v>1453091</v>
      </c>
      <c r="AD1161" t="s">
        <v>788</v>
      </c>
      <c r="AE1161" s="2"/>
      <c r="AF1161">
        <v>0</v>
      </c>
      <c r="AG1161" s="34" t="str">
        <f>IFERROR(VLOOKUP(AB1161, 할인점점포등록!E:I, 5, 0), AB1161)</f>
        <v>태인약품</v>
      </c>
    </row>
    <row r="1162" spans="2:33" x14ac:dyDescent="0.3">
      <c r="B1162" t="s">
        <v>152</v>
      </c>
      <c r="C1162" t="s">
        <v>1644</v>
      </c>
      <c r="D1162">
        <v>3</v>
      </c>
      <c r="E1162" t="s">
        <v>1910</v>
      </c>
      <c r="F1162" s="20" t="s">
        <v>14</v>
      </c>
      <c r="H1162" t="s">
        <v>916</v>
      </c>
      <c r="I1162" s="2">
        <v>1598400</v>
      </c>
      <c r="J1162" s="2">
        <v>0</v>
      </c>
      <c r="L1162">
        <v>0</v>
      </c>
      <c r="M1162">
        <v>0</v>
      </c>
      <c r="N1162">
        <v>0</v>
      </c>
      <c r="O1162" t="s">
        <v>796</v>
      </c>
      <c r="Q1162">
        <v>0</v>
      </c>
      <c r="R1162">
        <v>0</v>
      </c>
      <c r="S1162">
        <v>0</v>
      </c>
      <c r="T1162" t="s">
        <v>154</v>
      </c>
      <c r="U1162" s="3">
        <v>46295</v>
      </c>
      <c r="V1162" s="21">
        <v>46295</v>
      </c>
      <c r="W1162" t="s">
        <v>212</v>
      </c>
      <c r="Y1162">
        <v>3030472565</v>
      </c>
      <c r="AB1162" t="s">
        <v>610</v>
      </c>
      <c r="AC1162" s="2"/>
      <c r="AG1162" s="34" t="str">
        <f>IFERROR(VLOOKUP(AB1162, 할인점점포등록!E:I, 5, 0), AB1162)</f>
        <v>태인약품</v>
      </c>
    </row>
    <row r="1163" spans="2:33" x14ac:dyDescent="0.3">
      <c r="B1163" t="s">
        <v>152</v>
      </c>
      <c r="C1163" t="s">
        <v>1645</v>
      </c>
      <c r="D1163">
        <v>1</v>
      </c>
      <c r="E1163" t="s">
        <v>1911</v>
      </c>
      <c r="F1163" s="20" t="s">
        <v>155</v>
      </c>
      <c r="H1163" t="s">
        <v>1646</v>
      </c>
      <c r="I1163" s="2">
        <v>0</v>
      </c>
      <c r="J1163" s="2">
        <v>4325499</v>
      </c>
      <c r="L1163">
        <v>0</v>
      </c>
      <c r="M1163">
        <v>0</v>
      </c>
      <c r="N1163">
        <v>0</v>
      </c>
      <c r="O1163" t="s">
        <v>796</v>
      </c>
      <c r="Q1163">
        <v>0</v>
      </c>
      <c r="R1163">
        <v>0</v>
      </c>
      <c r="S1163">
        <v>0</v>
      </c>
      <c r="T1163" t="s">
        <v>154</v>
      </c>
      <c r="U1163" s="3">
        <v>46295</v>
      </c>
      <c r="V1163" s="21">
        <v>46295</v>
      </c>
      <c r="W1163" t="s">
        <v>212</v>
      </c>
      <c r="Y1163">
        <v>3058500993</v>
      </c>
      <c r="AB1163" t="s">
        <v>407</v>
      </c>
      <c r="AC1163" s="3"/>
      <c r="AE1163" s="2"/>
      <c r="AG1163" s="34" t="str">
        <f>IFERROR(VLOOKUP(AB1163, 할인점점포등록!E:I, 5, 0), AB1163)</f>
        <v>백제약품대전지점</v>
      </c>
    </row>
    <row r="1164" spans="2:33" x14ac:dyDescent="0.3">
      <c r="B1164" t="s">
        <v>152</v>
      </c>
      <c r="C1164" t="s">
        <v>1645</v>
      </c>
      <c r="D1164">
        <v>2</v>
      </c>
      <c r="E1164" t="s">
        <v>1911</v>
      </c>
      <c r="F1164" s="20" t="s">
        <v>156</v>
      </c>
      <c r="H1164" t="s">
        <v>1646</v>
      </c>
      <c r="I1164" s="2">
        <v>0</v>
      </c>
      <c r="J1164" s="2">
        <v>432549</v>
      </c>
      <c r="L1164">
        <v>0</v>
      </c>
      <c r="M1164">
        <v>0</v>
      </c>
      <c r="N1164">
        <v>0</v>
      </c>
      <c r="O1164" t="s">
        <v>796</v>
      </c>
      <c r="Q1164">
        <v>0</v>
      </c>
      <c r="R1164">
        <v>0</v>
      </c>
      <c r="S1164">
        <v>0</v>
      </c>
      <c r="T1164" t="s">
        <v>154</v>
      </c>
      <c r="U1164" s="3">
        <v>46295</v>
      </c>
      <c r="V1164" s="21">
        <v>46295</v>
      </c>
      <c r="W1164" t="s">
        <v>212</v>
      </c>
      <c r="Y1164">
        <v>3058500993</v>
      </c>
      <c r="AB1164" t="s">
        <v>407</v>
      </c>
      <c r="AC1164" s="2">
        <v>4325499</v>
      </c>
      <c r="AD1164" t="s">
        <v>788</v>
      </c>
      <c r="AF1164">
        <v>0</v>
      </c>
      <c r="AG1164" s="34" t="str">
        <f>IFERROR(VLOOKUP(AB1164, 할인점점포등록!E:I, 5, 0), AB1164)</f>
        <v>백제약품대전지점</v>
      </c>
    </row>
    <row r="1165" spans="2:33" x14ac:dyDescent="0.3">
      <c r="B1165" t="s">
        <v>152</v>
      </c>
      <c r="C1165" t="s">
        <v>1645</v>
      </c>
      <c r="D1165">
        <v>3</v>
      </c>
      <c r="E1165" t="s">
        <v>1911</v>
      </c>
      <c r="F1165" s="20" t="s">
        <v>14</v>
      </c>
      <c r="H1165" t="s">
        <v>1646</v>
      </c>
      <c r="I1165" s="2">
        <v>4758048</v>
      </c>
      <c r="J1165" s="2">
        <v>0</v>
      </c>
      <c r="L1165">
        <v>0</v>
      </c>
      <c r="M1165">
        <v>0</v>
      </c>
      <c r="N1165">
        <v>0</v>
      </c>
      <c r="O1165" t="s">
        <v>796</v>
      </c>
      <c r="Q1165">
        <v>0</v>
      </c>
      <c r="R1165">
        <v>0</v>
      </c>
      <c r="S1165">
        <v>0</v>
      </c>
      <c r="T1165" t="s">
        <v>154</v>
      </c>
      <c r="U1165" s="3">
        <v>46295</v>
      </c>
      <c r="V1165" s="21">
        <v>46295</v>
      </c>
      <c r="W1165" t="s">
        <v>212</v>
      </c>
      <c r="Y1165">
        <v>3058500993</v>
      </c>
      <c r="AB1165" t="s">
        <v>407</v>
      </c>
      <c r="AC1165" s="2"/>
      <c r="AG1165" s="34" t="str">
        <f>IFERROR(VLOOKUP(AB1165, 할인점점포등록!E:I, 5, 0), AB1165)</f>
        <v>백제약품대전지점</v>
      </c>
    </row>
    <row r="1166" spans="2:33" x14ac:dyDescent="0.3">
      <c r="B1166" t="s">
        <v>152</v>
      </c>
      <c r="C1166" t="s">
        <v>1647</v>
      </c>
      <c r="D1166">
        <v>1</v>
      </c>
      <c r="E1166" t="s">
        <v>1912</v>
      </c>
      <c r="F1166" s="20" t="s">
        <v>155</v>
      </c>
      <c r="H1166" t="s">
        <v>917</v>
      </c>
      <c r="I1166" s="2">
        <v>0</v>
      </c>
      <c r="J1166" s="2">
        <v>217964</v>
      </c>
      <c r="L1166">
        <v>0</v>
      </c>
      <c r="M1166">
        <v>0</v>
      </c>
      <c r="N1166">
        <v>0</v>
      </c>
      <c r="O1166" t="s">
        <v>796</v>
      </c>
      <c r="Q1166">
        <v>0</v>
      </c>
      <c r="R1166">
        <v>0</v>
      </c>
      <c r="S1166">
        <v>0</v>
      </c>
      <c r="T1166" t="s">
        <v>154</v>
      </c>
      <c r="U1166" s="3">
        <v>46295</v>
      </c>
      <c r="V1166" s="21">
        <v>46295</v>
      </c>
      <c r="W1166" t="s">
        <v>212</v>
      </c>
      <c r="Y1166">
        <v>3018206048</v>
      </c>
      <c r="AB1166" t="s">
        <v>615</v>
      </c>
      <c r="AC1166" s="2"/>
      <c r="AG1166" s="34" t="str">
        <f>IFERROR(VLOOKUP(AB1166, 할인점점포등록!E:I, 5, 0), AB1166)</f>
        <v>충북약사신용협동조합</v>
      </c>
    </row>
    <row r="1167" spans="2:33" x14ac:dyDescent="0.3">
      <c r="B1167" t="s">
        <v>152</v>
      </c>
      <c r="C1167" t="s">
        <v>1647</v>
      </c>
      <c r="D1167">
        <v>2</v>
      </c>
      <c r="E1167" t="s">
        <v>1912</v>
      </c>
      <c r="F1167" s="20" t="s">
        <v>156</v>
      </c>
      <c r="H1167" t="s">
        <v>917</v>
      </c>
      <c r="I1167" s="2">
        <v>0</v>
      </c>
      <c r="J1167" s="2">
        <v>21796</v>
      </c>
      <c r="L1167" s="1">
        <v>0</v>
      </c>
      <c r="M1167" s="1">
        <v>0</v>
      </c>
      <c r="N1167">
        <v>0</v>
      </c>
      <c r="O1167" t="s">
        <v>796</v>
      </c>
      <c r="Q1167">
        <v>0</v>
      </c>
      <c r="R1167">
        <v>0</v>
      </c>
      <c r="S1167">
        <v>0</v>
      </c>
      <c r="T1167" t="s">
        <v>154</v>
      </c>
      <c r="U1167" s="3">
        <v>46295</v>
      </c>
      <c r="V1167" s="21">
        <v>46295</v>
      </c>
      <c r="W1167" t="s">
        <v>212</v>
      </c>
      <c r="Y1167">
        <v>3018206048</v>
      </c>
      <c r="AB1167" t="s">
        <v>615</v>
      </c>
      <c r="AC1167" s="2">
        <v>217964</v>
      </c>
      <c r="AD1167" t="s">
        <v>788</v>
      </c>
      <c r="AF1167">
        <v>0</v>
      </c>
      <c r="AG1167" s="34" t="str">
        <f>IFERROR(VLOOKUP(AB1167, 할인점점포등록!E:I, 5, 0), AB1167)</f>
        <v>충북약사신용협동조합</v>
      </c>
    </row>
    <row r="1168" spans="2:33" x14ac:dyDescent="0.3">
      <c r="B1168" t="s">
        <v>152</v>
      </c>
      <c r="C1168" t="s">
        <v>1647</v>
      </c>
      <c r="D1168">
        <v>3</v>
      </c>
      <c r="E1168" t="s">
        <v>1912</v>
      </c>
      <c r="F1168" s="20" t="s">
        <v>14</v>
      </c>
      <c r="H1168" t="s">
        <v>917</v>
      </c>
      <c r="I1168" s="2">
        <v>239760</v>
      </c>
      <c r="J1168" s="2">
        <v>0</v>
      </c>
      <c r="L1168">
        <v>0</v>
      </c>
      <c r="M1168">
        <v>0</v>
      </c>
      <c r="N1168">
        <v>0</v>
      </c>
      <c r="O1168" t="s">
        <v>796</v>
      </c>
      <c r="Q1168">
        <v>0</v>
      </c>
      <c r="R1168">
        <v>0</v>
      </c>
      <c r="S1168">
        <v>0</v>
      </c>
      <c r="T1168" t="s">
        <v>154</v>
      </c>
      <c r="U1168" s="3">
        <v>46295</v>
      </c>
      <c r="V1168" s="21">
        <v>46295</v>
      </c>
      <c r="W1168" t="s">
        <v>212</v>
      </c>
      <c r="Y1168">
        <v>3018206048</v>
      </c>
      <c r="AB1168" t="s">
        <v>615</v>
      </c>
      <c r="AC1168" s="2"/>
      <c r="AG1168" s="34" t="str">
        <f>IFERROR(VLOOKUP(AB1168, 할인점점포등록!E:I, 5, 0), AB1168)</f>
        <v>충북약사신용협동조합</v>
      </c>
    </row>
    <row r="1169" spans="2:33" x14ac:dyDescent="0.3">
      <c r="B1169" t="s">
        <v>152</v>
      </c>
      <c r="C1169" t="s">
        <v>1648</v>
      </c>
      <c r="D1169">
        <v>1</v>
      </c>
      <c r="E1169" t="s">
        <v>1913</v>
      </c>
      <c r="F1169" s="20" t="s">
        <v>153</v>
      </c>
      <c r="H1169" t="s">
        <v>1649</v>
      </c>
      <c r="I1169" s="2">
        <v>0</v>
      </c>
      <c r="J1169" s="2">
        <v>137455</v>
      </c>
      <c r="L1169">
        <v>0</v>
      </c>
      <c r="M1169">
        <v>0</v>
      </c>
      <c r="N1169">
        <v>0</v>
      </c>
      <c r="O1169" t="s">
        <v>796</v>
      </c>
      <c r="Q1169">
        <v>0</v>
      </c>
      <c r="R1169">
        <v>0</v>
      </c>
      <c r="S1169">
        <v>0</v>
      </c>
      <c r="T1169" t="s">
        <v>154</v>
      </c>
      <c r="U1169" s="3">
        <v>46295</v>
      </c>
      <c r="V1169" s="21">
        <v>46295</v>
      </c>
      <c r="W1169" t="s">
        <v>212</v>
      </c>
      <c r="Y1169">
        <v>1358602555</v>
      </c>
      <c r="AB1169" t="s">
        <v>542</v>
      </c>
      <c r="AC1169" s="3"/>
      <c r="AE1169" s="2"/>
      <c r="AG1169" s="34" t="str">
        <f>IFERROR(VLOOKUP(AB1169, 할인점점포등록!E:I, 5, 0), AB1169)</f>
        <v>신덕팜</v>
      </c>
    </row>
    <row r="1170" spans="2:33" x14ac:dyDescent="0.3">
      <c r="B1170" t="s">
        <v>152</v>
      </c>
      <c r="C1170" t="s">
        <v>1648</v>
      </c>
      <c r="D1170">
        <v>2</v>
      </c>
      <c r="E1170" t="s">
        <v>1913</v>
      </c>
      <c r="F1170" s="20" t="s">
        <v>155</v>
      </c>
      <c r="H1170" t="s">
        <v>1649</v>
      </c>
      <c r="I1170" s="2">
        <v>0</v>
      </c>
      <c r="J1170" s="2">
        <v>6109236</v>
      </c>
      <c r="L1170">
        <v>0</v>
      </c>
      <c r="M1170">
        <v>0</v>
      </c>
      <c r="N1170">
        <v>0</v>
      </c>
      <c r="O1170" t="s">
        <v>796</v>
      </c>
      <c r="Q1170">
        <v>0</v>
      </c>
      <c r="R1170">
        <v>0</v>
      </c>
      <c r="S1170">
        <v>0</v>
      </c>
      <c r="T1170" t="s">
        <v>154</v>
      </c>
      <c r="U1170" s="3">
        <v>46295</v>
      </c>
      <c r="V1170" s="21">
        <v>46295</v>
      </c>
      <c r="W1170" t="s">
        <v>212</v>
      </c>
      <c r="Y1170">
        <v>1358602555</v>
      </c>
      <c r="AB1170" t="s">
        <v>542</v>
      </c>
      <c r="AC1170" s="2"/>
      <c r="AG1170" s="34" t="str">
        <f>IFERROR(VLOOKUP(AB1170, 할인점점포등록!E:I, 5, 0), AB1170)</f>
        <v>신덕팜</v>
      </c>
    </row>
    <row r="1171" spans="2:33" x14ac:dyDescent="0.3">
      <c r="B1171" t="s">
        <v>152</v>
      </c>
      <c r="C1171" t="s">
        <v>1648</v>
      </c>
      <c r="D1171">
        <v>3</v>
      </c>
      <c r="E1171" t="s">
        <v>1913</v>
      </c>
      <c r="F1171" s="20" t="s">
        <v>156</v>
      </c>
      <c r="H1171" t="s">
        <v>1649</v>
      </c>
      <c r="I1171" s="2">
        <v>0</v>
      </c>
      <c r="J1171" s="2">
        <v>624667</v>
      </c>
      <c r="L1171">
        <v>0</v>
      </c>
      <c r="M1171">
        <v>0</v>
      </c>
      <c r="N1171">
        <v>0</v>
      </c>
      <c r="O1171" t="s">
        <v>796</v>
      </c>
      <c r="Q1171">
        <v>0</v>
      </c>
      <c r="R1171">
        <v>0</v>
      </c>
      <c r="S1171">
        <v>0</v>
      </c>
      <c r="T1171" t="s">
        <v>154</v>
      </c>
      <c r="U1171" s="3">
        <v>46295</v>
      </c>
      <c r="V1171" s="21">
        <v>46295</v>
      </c>
      <c r="W1171" t="s">
        <v>212</v>
      </c>
      <c r="Y1171">
        <v>1358602555</v>
      </c>
      <c r="AB1171" t="s">
        <v>542</v>
      </c>
      <c r="AC1171" s="2">
        <v>6246691</v>
      </c>
      <c r="AD1171" t="s">
        <v>788</v>
      </c>
      <c r="AF1171">
        <v>0</v>
      </c>
      <c r="AG1171" s="34" t="str">
        <f>IFERROR(VLOOKUP(AB1171, 할인점점포등록!E:I, 5, 0), AB1171)</f>
        <v>신덕팜</v>
      </c>
    </row>
    <row r="1172" spans="2:33" x14ac:dyDescent="0.3">
      <c r="B1172" t="s">
        <v>152</v>
      </c>
      <c r="C1172" t="s">
        <v>1648</v>
      </c>
      <c r="D1172">
        <v>4</v>
      </c>
      <c r="E1172" t="s">
        <v>1913</v>
      </c>
      <c r="F1172" s="20" t="s">
        <v>14</v>
      </c>
      <c r="H1172" t="s">
        <v>1649</v>
      </c>
      <c r="I1172" s="2">
        <v>6871358</v>
      </c>
      <c r="J1172" s="2">
        <v>0</v>
      </c>
      <c r="L1172">
        <v>0</v>
      </c>
      <c r="M1172">
        <v>0</v>
      </c>
      <c r="N1172">
        <v>0</v>
      </c>
      <c r="O1172" t="s">
        <v>796</v>
      </c>
      <c r="Q1172">
        <v>0</v>
      </c>
      <c r="R1172">
        <v>0</v>
      </c>
      <c r="S1172">
        <v>0</v>
      </c>
      <c r="T1172" t="s">
        <v>154</v>
      </c>
      <c r="U1172" s="3">
        <v>46295</v>
      </c>
      <c r="V1172" s="21">
        <v>46295</v>
      </c>
      <c r="W1172" t="s">
        <v>212</v>
      </c>
      <c r="Y1172">
        <v>1358602555</v>
      </c>
      <c r="AB1172" t="s">
        <v>542</v>
      </c>
      <c r="AC1172" s="2"/>
      <c r="AG1172" s="34" t="str">
        <f>IFERROR(VLOOKUP(AB1172, 할인점점포등록!E:I, 5, 0), AB1172)</f>
        <v>신덕팜</v>
      </c>
    </row>
    <row r="1173" spans="2:33" x14ac:dyDescent="0.3">
      <c r="B1173" t="s">
        <v>152</v>
      </c>
      <c r="C1173" t="s">
        <v>1650</v>
      </c>
      <c r="D1173">
        <v>1</v>
      </c>
      <c r="E1173" t="s">
        <v>1914</v>
      </c>
      <c r="F1173" s="20" t="s">
        <v>153</v>
      </c>
      <c r="H1173" t="s">
        <v>1651</v>
      </c>
      <c r="I1173" s="2">
        <v>0</v>
      </c>
      <c r="J1173" s="2">
        <v>91555</v>
      </c>
      <c r="L1173">
        <v>0</v>
      </c>
      <c r="M1173">
        <v>0</v>
      </c>
      <c r="N1173">
        <v>0</v>
      </c>
      <c r="O1173" t="s">
        <v>796</v>
      </c>
      <c r="Q1173">
        <v>0</v>
      </c>
      <c r="R1173">
        <v>0</v>
      </c>
      <c r="S1173">
        <v>0</v>
      </c>
      <c r="T1173" t="s">
        <v>154</v>
      </c>
      <c r="U1173" s="3">
        <v>46295</v>
      </c>
      <c r="V1173" s="21">
        <v>46295</v>
      </c>
      <c r="W1173" t="s">
        <v>212</v>
      </c>
      <c r="Y1173">
        <v>5028112132</v>
      </c>
      <c r="AB1173" t="s">
        <v>479</v>
      </c>
      <c r="AC1173" s="2"/>
      <c r="AG1173" s="34" t="str">
        <f>IFERROR(VLOOKUP(AB1173, 할인점점포등록!E:I, 5, 0), AB1173)</f>
        <v>지오팜</v>
      </c>
    </row>
    <row r="1174" spans="2:33" x14ac:dyDescent="0.3">
      <c r="B1174" t="s">
        <v>152</v>
      </c>
      <c r="C1174" t="s">
        <v>1650</v>
      </c>
      <c r="D1174">
        <v>2</v>
      </c>
      <c r="E1174" t="s">
        <v>1914</v>
      </c>
      <c r="F1174" s="20" t="s">
        <v>155</v>
      </c>
      <c r="H1174" t="s">
        <v>1651</v>
      </c>
      <c r="I1174" s="2">
        <v>0</v>
      </c>
      <c r="J1174" s="2">
        <v>24063345</v>
      </c>
      <c r="L1174">
        <v>0</v>
      </c>
      <c r="M1174">
        <v>0</v>
      </c>
      <c r="N1174">
        <v>0</v>
      </c>
      <c r="O1174" t="s">
        <v>796</v>
      </c>
      <c r="Q1174">
        <v>0</v>
      </c>
      <c r="R1174">
        <v>0</v>
      </c>
      <c r="S1174">
        <v>0</v>
      </c>
      <c r="T1174" t="s">
        <v>154</v>
      </c>
      <c r="U1174" s="3">
        <v>46295</v>
      </c>
      <c r="V1174" s="21">
        <v>46295</v>
      </c>
      <c r="W1174" t="s">
        <v>212</v>
      </c>
      <c r="Y1174">
        <v>5028112132</v>
      </c>
      <c r="AB1174" t="s">
        <v>479</v>
      </c>
      <c r="AC1174" s="2"/>
      <c r="AG1174" s="34" t="str">
        <f>IFERROR(VLOOKUP(AB1174, 할인점점포등록!E:I, 5, 0), AB1174)</f>
        <v>지오팜</v>
      </c>
    </row>
    <row r="1175" spans="2:33" x14ac:dyDescent="0.3">
      <c r="B1175" t="s">
        <v>152</v>
      </c>
      <c r="C1175" t="s">
        <v>1650</v>
      </c>
      <c r="D1175">
        <v>3</v>
      </c>
      <c r="E1175" t="s">
        <v>1914</v>
      </c>
      <c r="F1175" s="20" t="s">
        <v>156</v>
      </c>
      <c r="H1175" t="s">
        <v>1651</v>
      </c>
      <c r="I1175" s="2">
        <v>0</v>
      </c>
      <c r="J1175" s="2">
        <v>2415486</v>
      </c>
      <c r="L1175">
        <v>0</v>
      </c>
      <c r="M1175">
        <v>0</v>
      </c>
      <c r="N1175">
        <v>0</v>
      </c>
      <c r="O1175" t="s">
        <v>796</v>
      </c>
      <c r="Q1175">
        <v>0</v>
      </c>
      <c r="R1175">
        <v>0</v>
      </c>
      <c r="S1175">
        <v>0</v>
      </c>
      <c r="T1175" t="s">
        <v>154</v>
      </c>
      <c r="U1175" s="3">
        <v>46295</v>
      </c>
      <c r="V1175" s="21">
        <v>46295</v>
      </c>
      <c r="W1175" t="s">
        <v>212</v>
      </c>
      <c r="Y1175">
        <v>5028112132</v>
      </c>
      <c r="AB1175" t="s">
        <v>479</v>
      </c>
      <c r="AC1175" s="2">
        <v>24154900</v>
      </c>
      <c r="AD1175" t="s">
        <v>788</v>
      </c>
      <c r="AF1175">
        <v>0</v>
      </c>
      <c r="AG1175" s="34" t="str">
        <f>IFERROR(VLOOKUP(AB1175, 할인점점포등록!E:I, 5, 0), AB1175)</f>
        <v>지오팜</v>
      </c>
    </row>
    <row r="1176" spans="2:33" x14ac:dyDescent="0.3">
      <c r="B1176" t="s">
        <v>152</v>
      </c>
      <c r="C1176" t="s">
        <v>1650</v>
      </c>
      <c r="D1176">
        <v>4</v>
      </c>
      <c r="E1176" t="s">
        <v>1914</v>
      </c>
      <c r="F1176" s="20" t="s">
        <v>14</v>
      </c>
      <c r="H1176" t="s">
        <v>1651</v>
      </c>
      <c r="I1176" s="2">
        <v>26570386</v>
      </c>
      <c r="J1176" s="2">
        <v>0</v>
      </c>
      <c r="L1176">
        <v>0</v>
      </c>
      <c r="M1176">
        <v>0</v>
      </c>
      <c r="N1176">
        <v>0</v>
      </c>
      <c r="O1176" t="s">
        <v>796</v>
      </c>
      <c r="Q1176">
        <v>0</v>
      </c>
      <c r="R1176">
        <v>0</v>
      </c>
      <c r="S1176">
        <v>0</v>
      </c>
      <c r="T1176" t="s">
        <v>154</v>
      </c>
      <c r="U1176" s="3">
        <v>46295</v>
      </c>
      <c r="V1176" s="21">
        <v>46295</v>
      </c>
      <c r="W1176" t="s">
        <v>212</v>
      </c>
      <c r="Y1176">
        <v>5028112132</v>
      </c>
      <c r="AB1176" t="s">
        <v>479</v>
      </c>
      <c r="AC1176" s="2"/>
      <c r="AG1176" s="34" t="str">
        <f>IFERROR(VLOOKUP(AB1176, 할인점점포등록!E:I, 5, 0), AB1176)</f>
        <v>지오팜</v>
      </c>
    </row>
    <row r="1177" spans="2:33" x14ac:dyDescent="0.3">
      <c r="B1177" t="s">
        <v>152</v>
      </c>
      <c r="C1177" t="s">
        <v>1652</v>
      </c>
      <c r="D1177">
        <v>1</v>
      </c>
      <c r="E1177" t="s">
        <v>1915</v>
      </c>
      <c r="F1177" s="20" t="s">
        <v>153</v>
      </c>
      <c r="H1177" t="s">
        <v>1653</v>
      </c>
      <c r="I1177" s="2">
        <v>0</v>
      </c>
      <c r="J1177" s="2">
        <v>640635</v>
      </c>
      <c r="L1177">
        <v>0</v>
      </c>
      <c r="M1177">
        <v>0</v>
      </c>
      <c r="N1177">
        <v>0</v>
      </c>
      <c r="O1177" t="s">
        <v>796</v>
      </c>
      <c r="Q1177">
        <v>0</v>
      </c>
      <c r="R1177">
        <v>0</v>
      </c>
      <c r="S1177">
        <v>0</v>
      </c>
      <c r="T1177" t="s">
        <v>154</v>
      </c>
      <c r="U1177" s="3">
        <v>46295</v>
      </c>
      <c r="V1177" s="21">
        <v>46295</v>
      </c>
      <c r="W1177" t="s">
        <v>212</v>
      </c>
      <c r="Y1177">
        <v>4018100987</v>
      </c>
      <c r="AB1177" t="s">
        <v>417</v>
      </c>
      <c r="AC1177" s="2"/>
      <c r="AG1177" s="34" t="str">
        <f>IFERROR(VLOOKUP(AB1177, 할인점점포등록!E:I, 5, 0), AB1177)</f>
        <v>태전약품판매</v>
      </c>
    </row>
    <row r="1178" spans="2:33" x14ac:dyDescent="0.3">
      <c r="B1178" t="s">
        <v>152</v>
      </c>
      <c r="C1178" t="s">
        <v>1652</v>
      </c>
      <c r="D1178">
        <v>2</v>
      </c>
      <c r="E1178" t="s">
        <v>1915</v>
      </c>
      <c r="F1178" s="20" t="s">
        <v>155</v>
      </c>
      <c r="H1178" t="s">
        <v>1653</v>
      </c>
      <c r="I1178" s="2">
        <v>0</v>
      </c>
      <c r="J1178" s="2">
        <v>15723530</v>
      </c>
      <c r="L1178">
        <v>0</v>
      </c>
      <c r="M1178">
        <v>0</v>
      </c>
      <c r="N1178">
        <v>0</v>
      </c>
      <c r="O1178" t="s">
        <v>796</v>
      </c>
      <c r="Q1178">
        <v>0</v>
      </c>
      <c r="R1178">
        <v>0</v>
      </c>
      <c r="S1178">
        <v>0</v>
      </c>
      <c r="T1178" t="s">
        <v>154</v>
      </c>
      <c r="U1178" s="3">
        <v>46295</v>
      </c>
      <c r="V1178" s="21">
        <v>46295</v>
      </c>
      <c r="W1178" t="s">
        <v>212</v>
      </c>
      <c r="Y1178">
        <v>4018100987</v>
      </c>
      <c r="AB1178" t="s">
        <v>417</v>
      </c>
      <c r="AC1178" s="2"/>
      <c r="AG1178" s="34" t="str">
        <f>IFERROR(VLOOKUP(AB1178, 할인점점포등록!E:I, 5, 0), AB1178)</f>
        <v>태전약품판매</v>
      </c>
    </row>
    <row r="1179" spans="2:33" x14ac:dyDescent="0.3">
      <c r="B1179" t="s">
        <v>152</v>
      </c>
      <c r="C1179" t="s">
        <v>1652</v>
      </c>
      <c r="D1179">
        <v>3</v>
      </c>
      <c r="E1179" t="s">
        <v>1915</v>
      </c>
      <c r="F1179" s="20" t="s">
        <v>156</v>
      </c>
      <c r="H1179" t="s">
        <v>1653</v>
      </c>
      <c r="I1179" s="2">
        <v>0</v>
      </c>
      <c r="J1179" s="2">
        <v>1636420</v>
      </c>
      <c r="L1179">
        <v>0</v>
      </c>
      <c r="M1179">
        <v>0</v>
      </c>
      <c r="N1179">
        <v>0</v>
      </c>
      <c r="O1179" t="s">
        <v>796</v>
      </c>
      <c r="Q1179">
        <v>0</v>
      </c>
      <c r="R1179">
        <v>0</v>
      </c>
      <c r="S1179">
        <v>0</v>
      </c>
      <c r="T1179" t="s">
        <v>154</v>
      </c>
      <c r="U1179" s="3">
        <v>46295</v>
      </c>
      <c r="V1179" s="21">
        <v>46295</v>
      </c>
      <c r="W1179" t="s">
        <v>212</v>
      </c>
      <c r="Y1179">
        <v>4018100987</v>
      </c>
      <c r="AB1179" t="s">
        <v>417</v>
      </c>
      <c r="AC1179" s="2">
        <v>16364165</v>
      </c>
      <c r="AD1179" t="s">
        <v>788</v>
      </c>
      <c r="AF1179">
        <v>0</v>
      </c>
      <c r="AG1179" s="34" t="str">
        <f>IFERROR(VLOOKUP(AB1179, 할인점점포등록!E:I, 5, 0), AB1179)</f>
        <v>태전약품판매</v>
      </c>
    </row>
    <row r="1180" spans="2:33" x14ac:dyDescent="0.3">
      <c r="B1180" t="s">
        <v>152</v>
      </c>
      <c r="C1180" t="s">
        <v>1652</v>
      </c>
      <c r="D1180">
        <v>4</v>
      </c>
      <c r="E1180" t="s">
        <v>1915</v>
      </c>
      <c r="F1180" s="20" t="s">
        <v>14</v>
      </c>
      <c r="H1180" t="s">
        <v>1653</v>
      </c>
      <c r="I1180" s="2">
        <v>18000585</v>
      </c>
      <c r="J1180" s="2">
        <v>0</v>
      </c>
      <c r="L1180">
        <v>0</v>
      </c>
      <c r="M1180">
        <v>0</v>
      </c>
      <c r="N1180">
        <v>0</v>
      </c>
      <c r="O1180" t="s">
        <v>796</v>
      </c>
      <c r="Q1180">
        <v>0</v>
      </c>
      <c r="R1180">
        <v>0</v>
      </c>
      <c r="S1180">
        <v>0</v>
      </c>
      <c r="T1180" t="s">
        <v>154</v>
      </c>
      <c r="U1180" s="3">
        <v>46295</v>
      </c>
      <c r="V1180" s="21">
        <v>46295</v>
      </c>
      <c r="W1180" t="s">
        <v>212</v>
      </c>
      <c r="Y1180">
        <v>4018100987</v>
      </c>
      <c r="AB1180" t="s">
        <v>417</v>
      </c>
      <c r="AC1180" s="2"/>
      <c r="AG1180" s="34" t="str">
        <f>IFERROR(VLOOKUP(AB1180, 할인점점포등록!E:I, 5, 0), AB1180)</f>
        <v>태전약품판매</v>
      </c>
    </row>
    <row r="1181" spans="2:33" x14ac:dyDescent="0.3">
      <c r="B1181" t="s">
        <v>152</v>
      </c>
      <c r="C1181" t="s">
        <v>1654</v>
      </c>
      <c r="D1181">
        <v>1</v>
      </c>
      <c r="E1181" t="s">
        <v>1916</v>
      </c>
      <c r="F1181" s="20" t="s">
        <v>153</v>
      </c>
      <c r="H1181" t="s">
        <v>1655</v>
      </c>
      <c r="I1181" s="2">
        <v>0</v>
      </c>
      <c r="J1181" s="2">
        <v>1224950</v>
      </c>
      <c r="L1181">
        <v>0</v>
      </c>
      <c r="M1181">
        <v>0</v>
      </c>
      <c r="N1181">
        <v>0</v>
      </c>
      <c r="O1181" t="s">
        <v>796</v>
      </c>
      <c r="Q1181">
        <v>0</v>
      </c>
      <c r="R1181">
        <v>0</v>
      </c>
      <c r="S1181">
        <v>0</v>
      </c>
      <c r="T1181" t="s">
        <v>154</v>
      </c>
      <c r="U1181" s="3">
        <v>46295</v>
      </c>
      <c r="V1181" s="21">
        <v>46295</v>
      </c>
      <c r="W1181" t="s">
        <v>212</v>
      </c>
      <c r="Y1181">
        <v>4088106696</v>
      </c>
      <c r="AB1181" t="s">
        <v>456</v>
      </c>
      <c r="AC1181" s="2"/>
      <c r="AG1181" s="34" t="str">
        <f>IFERROR(VLOOKUP(AB1181, 할인점점포등록!E:I, 5, 0), AB1181)</f>
        <v>광주지오팜</v>
      </c>
    </row>
    <row r="1182" spans="2:33" x14ac:dyDescent="0.3">
      <c r="B1182" t="s">
        <v>152</v>
      </c>
      <c r="C1182" t="s">
        <v>1654</v>
      </c>
      <c r="D1182">
        <v>2</v>
      </c>
      <c r="E1182" t="s">
        <v>1916</v>
      </c>
      <c r="F1182" s="20" t="s">
        <v>155</v>
      </c>
      <c r="H1182" t="s">
        <v>1655</v>
      </c>
      <c r="I1182" s="2">
        <v>0</v>
      </c>
      <c r="J1182" s="2">
        <v>8775292</v>
      </c>
      <c r="L1182">
        <v>0</v>
      </c>
      <c r="M1182">
        <v>0</v>
      </c>
      <c r="N1182">
        <v>0</v>
      </c>
      <c r="O1182" t="s">
        <v>796</v>
      </c>
      <c r="Q1182">
        <v>0</v>
      </c>
      <c r="R1182">
        <v>0</v>
      </c>
      <c r="S1182">
        <v>0</v>
      </c>
      <c r="T1182" t="s">
        <v>154</v>
      </c>
      <c r="U1182" s="3">
        <v>46295</v>
      </c>
      <c r="V1182" s="21">
        <v>46295</v>
      </c>
      <c r="W1182" t="s">
        <v>212</v>
      </c>
      <c r="Y1182">
        <v>4088106696</v>
      </c>
      <c r="AB1182" t="s">
        <v>456</v>
      </c>
      <c r="AC1182" s="2"/>
      <c r="AG1182" s="34" t="str">
        <f>IFERROR(VLOOKUP(AB1182, 할인점점포등록!E:I, 5, 0), AB1182)</f>
        <v>광주지오팜</v>
      </c>
    </row>
    <row r="1183" spans="2:33" x14ac:dyDescent="0.3">
      <c r="B1183" t="s">
        <v>152</v>
      </c>
      <c r="C1183" t="s">
        <v>1654</v>
      </c>
      <c r="D1183">
        <v>3</v>
      </c>
      <c r="E1183" t="s">
        <v>1916</v>
      </c>
      <c r="F1183" s="20" t="s">
        <v>156</v>
      </c>
      <c r="H1183" t="s">
        <v>1655</v>
      </c>
      <c r="I1183" s="2">
        <v>0</v>
      </c>
      <c r="J1183" s="2">
        <v>1000024</v>
      </c>
      <c r="L1183">
        <v>0</v>
      </c>
      <c r="M1183">
        <v>0</v>
      </c>
      <c r="N1183">
        <v>0</v>
      </c>
      <c r="O1183" t="s">
        <v>796</v>
      </c>
      <c r="Q1183">
        <v>0</v>
      </c>
      <c r="R1183">
        <v>0</v>
      </c>
      <c r="S1183">
        <v>0</v>
      </c>
      <c r="T1183" t="s">
        <v>154</v>
      </c>
      <c r="U1183" s="3">
        <v>46295</v>
      </c>
      <c r="V1183" s="21">
        <v>46295</v>
      </c>
      <c r="W1183" t="s">
        <v>212</v>
      </c>
      <c r="Y1183">
        <v>4088106696</v>
      </c>
      <c r="AB1183" t="s">
        <v>456</v>
      </c>
      <c r="AC1183" s="2">
        <v>10000242</v>
      </c>
      <c r="AD1183" t="s">
        <v>788</v>
      </c>
      <c r="AF1183">
        <v>0</v>
      </c>
      <c r="AG1183" s="34" t="str">
        <f>IFERROR(VLOOKUP(AB1183, 할인점점포등록!E:I, 5, 0), AB1183)</f>
        <v>광주지오팜</v>
      </c>
    </row>
    <row r="1184" spans="2:33" x14ac:dyDescent="0.3">
      <c r="B1184" t="s">
        <v>152</v>
      </c>
      <c r="C1184" t="s">
        <v>1654</v>
      </c>
      <c r="D1184">
        <v>4</v>
      </c>
      <c r="E1184" t="s">
        <v>1916</v>
      </c>
      <c r="F1184" s="20" t="s">
        <v>14</v>
      </c>
      <c r="H1184" t="s">
        <v>1655</v>
      </c>
      <c r="I1184" s="2">
        <v>11000266</v>
      </c>
      <c r="J1184" s="2">
        <v>0</v>
      </c>
      <c r="L1184">
        <v>0</v>
      </c>
      <c r="M1184">
        <v>0</v>
      </c>
      <c r="N1184">
        <v>0</v>
      </c>
      <c r="O1184" t="s">
        <v>796</v>
      </c>
      <c r="Q1184">
        <v>0</v>
      </c>
      <c r="R1184">
        <v>0</v>
      </c>
      <c r="S1184">
        <v>0</v>
      </c>
      <c r="T1184" t="s">
        <v>154</v>
      </c>
      <c r="U1184" s="3">
        <v>46295</v>
      </c>
      <c r="V1184" s="21">
        <v>46295</v>
      </c>
      <c r="W1184" t="s">
        <v>212</v>
      </c>
      <c r="Y1184">
        <v>4088106696</v>
      </c>
      <c r="AB1184" t="s">
        <v>456</v>
      </c>
      <c r="AC1184" s="2"/>
      <c r="AE1184" s="2"/>
      <c r="AG1184" s="34" t="str">
        <f>IFERROR(VLOOKUP(AB1184, 할인점점포등록!E:I, 5, 0), AB1184)</f>
        <v>광주지오팜</v>
      </c>
    </row>
    <row r="1185" spans="2:33" x14ac:dyDescent="0.3">
      <c r="B1185" t="s">
        <v>152</v>
      </c>
      <c r="C1185" t="s">
        <v>1656</v>
      </c>
      <c r="D1185">
        <v>1</v>
      </c>
      <c r="E1185" t="s">
        <v>1917</v>
      </c>
      <c r="F1185" s="20" t="s">
        <v>155</v>
      </c>
      <c r="H1185" t="s">
        <v>1657</v>
      </c>
      <c r="I1185" s="2">
        <v>0</v>
      </c>
      <c r="J1185" s="2">
        <v>19585082</v>
      </c>
      <c r="L1185">
        <v>0</v>
      </c>
      <c r="M1185">
        <v>0</v>
      </c>
      <c r="N1185">
        <v>0</v>
      </c>
      <c r="O1185" t="s">
        <v>796</v>
      </c>
      <c r="Q1185">
        <v>0</v>
      </c>
      <c r="R1185">
        <v>0</v>
      </c>
      <c r="S1185">
        <v>0</v>
      </c>
      <c r="T1185" t="s">
        <v>154</v>
      </c>
      <c r="U1185" s="3">
        <v>46295</v>
      </c>
      <c r="V1185" s="21">
        <v>46295</v>
      </c>
      <c r="W1185" t="s">
        <v>212</v>
      </c>
      <c r="Y1185">
        <v>2218108248</v>
      </c>
      <c r="AB1185" t="s">
        <v>440</v>
      </c>
      <c r="AC1185" s="2"/>
      <c r="AG1185" s="34" t="str">
        <f>IFERROR(VLOOKUP(AB1185, 할인점점포등록!E:I, 5, 0), AB1185)</f>
        <v>수인약품</v>
      </c>
    </row>
    <row r="1186" spans="2:33" x14ac:dyDescent="0.3">
      <c r="B1186" t="s">
        <v>152</v>
      </c>
      <c r="C1186" t="s">
        <v>1656</v>
      </c>
      <c r="D1186">
        <v>2</v>
      </c>
      <c r="E1186" t="s">
        <v>1917</v>
      </c>
      <c r="F1186" s="20" t="s">
        <v>156</v>
      </c>
      <c r="H1186" t="s">
        <v>1657</v>
      </c>
      <c r="I1186" s="2">
        <v>0</v>
      </c>
      <c r="J1186" s="2">
        <v>1958509</v>
      </c>
      <c r="L1186">
        <v>0</v>
      </c>
      <c r="M1186">
        <v>0</v>
      </c>
      <c r="N1186">
        <v>0</v>
      </c>
      <c r="O1186" t="s">
        <v>796</v>
      </c>
      <c r="Q1186">
        <v>0</v>
      </c>
      <c r="R1186">
        <v>0</v>
      </c>
      <c r="S1186">
        <v>0</v>
      </c>
      <c r="T1186" t="s">
        <v>154</v>
      </c>
      <c r="U1186" s="3">
        <v>46295</v>
      </c>
      <c r="V1186" s="21">
        <v>46295</v>
      </c>
      <c r="W1186" t="s">
        <v>212</v>
      </c>
      <c r="Y1186">
        <v>2218108248</v>
      </c>
      <c r="AB1186" t="s">
        <v>440</v>
      </c>
      <c r="AC1186" s="2">
        <v>19585082</v>
      </c>
      <c r="AD1186" t="s">
        <v>788</v>
      </c>
      <c r="AF1186">
        <v>0</v>
      </c>
      <c r="AG1186" s="34" t="str">
        <f>IFERROR(VLOOKUP(AB1186, 할인점점포등록!E:I, 5, 0), AB1186)</f>
        <v>수인약품</v>
      </c>
    </row>
    <row r="1187" spans="2:33" x14ac:dyDescent="0.3">
      <c r="B1187" t="s">
        <v>152</v>
      </c>
      <c r="C1187" t="s">
        <v>1656</v>
      </c>
      <c r="D1187">
        <v>3</v>
      </c>
      <c r="E1187" t="s">
        <v>1917</v>
      </c>
      <c r="F1187" s="20" t="s">
        <v>14</v>
      </c>
      <c r="H1187" t="s">
        <v>1657</v>
      </c>
      <c r="I1187" s="2">
        <v>21543591</v>
      </c>
      <c r="J1187" s="2">
        <v>0</v>
      </c>
      <c r="L1187">
        <v>0</v>
      </c>
      <c r="M1187">
        <v>0</v>
      </c>
      <c r="N1187">
        <v>0</v>
      </c>
      <c r="O1187" t="s">
        <v>796</v>
      </c>
      <c r="Q1187">
        <v>0</v>
      </c>
      <c r="R1187">
        <v>0</v>
      </c>
      <c r="S1187">
        <v>0</v>
      </c>
      <c r="T1187" t="s">
        <v>154</v>
      </c>
      <c r="U1187" s="3">
        <v>46295</v>
      </c>
      <c r="V1187" s="21">
        <v>46295</v>
      </c>
      <c r="W1187" t="s">
        <v>212</v>
      </c>
      <c r="Y1187">
        <v>2218108248</v>
      </c>
      <c r="AB1187" t="s">
        <v>440</v>
      </c>
      <c r="AC1187" s="3"/>
      <c r="AE1187" s="2"/>
      <c r="AG1187" s="34" t="str">
        <f>IFERROR(VLOOKUP(AB1187, 할인점점포등록!E:I, 5, 0), AB1187)</f>
        <v>수인약품</v>
      </c>
    </row>
    <row r="1188" spans="2:33" x14ac:dyDescent="0.3">
      <c r="B1188" t="s">
        <v>152</v>
      </c>
      <c r="C1188" t="s">
        <v>1658</v>
      </c>
      <c r="D1188">
        <v>1</v>
      </c>
      <c r="E1188" t="s">
        <v>1918</v>
      </c>
      <c r="F1188" s="20" t="s">
        <v>155</v>
      </c>
      <c r="H1188" t="s">
        <v>931</v>
      </c>
      <c r="I1188" s="2">
        <v>0</v>
      </c>
      <c r="J1188" s="2">
        <v>15185225</v>
      </c>
      <c r="L1188">
        <v>0</v>
      </c>
      <c r="M1188" s="1">
        <v>0</v>
      </c>
      <c r="N1188">
        <v>0</v>
      </c>
      <c r="O1188" t="s">
        <v>796</v>
      </c>
      <c r="Q1188">
        <v>0</v>
      </c>
      <c r="R1188">
        <v>0</v>
      </c>
      <c r="S1188">
        <v>0</v>
      </c>
      <c r="T1188" t="s">
        <v>154</v>
      </c>
      <c r="U1188" s="3">
        <v>46295</v>
      </c>
      <c r="V1188" s="21">
        <v>46295</v>
      </c>
      <c r="W1188" t="s">
        <v>212</v>
      </c>
      <c r="Y1188">
        <v>3152305342</v>
      </c>
      <c r="AB1188" t="s">
        <v>240</v>
      </c>
      <c r="AC1188" s="2"/>
      <c r="AE1188" s="2"/>
      <c r="AG1188" s="34" t="str">
        <f>IFERROR(VLOOKUP(AB1188, 할인점점포등록!E:I, 5, 0), AB1188)</f>
        <v>와이케이팜</v>
      </c>
    </row>
    <row r="1189" spans="2:33" x14ac:dyDescent="0.3">
      <c r="B1189" t="s">
        <v>152</v>
      </c>
      <c r="C1189" t="s">
        <v>1658</v>
      </c>
      <c r="D1189">
        <v>2</v>
      </c>
      <c r="E1189" t="s">
        <v>1918</v>
      </c>
      <c r="F1189" s="20" t="s">
        <v>156</v>
      </c>
      <c r="H1189" t="s">
        <v>931</v>
      </c>
      <c r="I1189" s="2">
        <v>0</v>
      </c>
      <c r="J1189" s="2">
        <v>1518523</v>
      </c>
      <c r="L1189">
        <v>0</v>
      </c>
      <c r="M1189">
        <v>0</v>
      </c>
      <c r="N1189">
        <v>0</v>
      </c>
      <c r="O1189" t="s">
        <v>796</v>
      </c>
      <c r="Q1189">
        <v>0</v>
      </c>
      <c r="R1189">
        <v>0</v>
      </c>
      <c r="S1189">
        <v>0</v>
      </c>
      <c r="T1189" t="s">
        <v>154</v>
      </c>
      <c r="U1189" s="3">
        <v>46295</v>
      </c>
      <c r="V1189" s="21">
        <v>46295</v>
      </c>
      <c r="W1189" t="s">
        <v>212</v>
      </c>
      <c r="Y1189">
        <v>3152305342</v>
      </c>
      <c r="AB1189" t="s">
        <v>240</v>
      </c>
      <c r="AC1189" s="3">
        <v>15185225</v>
      </c>
      <c r="AD1189" t="s">
        <v>788</v>
      </c>
      <c r="AE1189" s="2"/>
      <c r="AF1189">
        <v>0</v>
      </c>
      <c r="AG1189" s="34" t="str">
        <f>IFERROR(VLOOKUP(AB1189, 할인점점포등록!E:I, 5, 0), AB1189)</f>
        <v>와이케이팜</v>
      </c>
    </row>
    <row r="1190" spans="2:33" x14ac:dyDescent="0.3">
      <c r="B1190" t="s">
        <v>152</v>
      </c>
      <c r="C1190" t="s">
        <v>1658</v>
      </c>
      <c r="D1190">
        <v>3</v>
      </c>
      <c r="E1190" t="s">
        <v>1918</v>
      </c>
      <c r="F1190" s="20" t="s">
        <v>14</v>
      </c>
      <c r="H1190" t="s">
        <v>931</v>
      </c>
      <c r="I1190" s="2">
        <v>16703748</v>
      </c>
      <c r="J1190" s="2">
        <v>0</v>
      </c>
      <c r="L1190">
        <v>0</v>
      </c>
      <c r="M1190">
        <v>0</v>
      </c>
      <c r="N1190">
        <v>0</v>
      </c>
      <c r="O1190" t="s">
        <v>796</v>
      </c>
      <c r="Q1190">
        <v>0</v>
      </c>
      <c r="R1190">
        <v>0</v>
      </c>
      <c r="S1190">
        <v>0</v>
      </c>
      <c r="T1190" t="s">
        <v>154</v>
      </c>
      <c r="U1190" s="3">
        <v>46295</v>
      </c>
      <c r="V1190" s="21">
        <v>46295</v>
      </c>
      <c r="W1190" t="s">
        <v>212</v>
      </c>
      <c r="Y1190">
        <v>3152305342</v>
      </c>
      <c r="AB1190" t="s">
        <v>240</v>
      </c>
      <c r="AC1190" s="3"/>
      <c r="AE1190" s="2"/>
      <c r="AG1190" s="34" t="str">
        <f>IFERROR(VLOOKUP(AB1190, 할인점점포등록!E:I, 5, 0), AB1190)</f>
        <v>와이케이팜</v>
      </c>
    </row>
    <row r="1191" spans="2:33" x14ac:dyDescent="0.3">
      <c r="B1191" t="s">
        <v>152</v>
      </c>
      <c r="C1191" t="s">
        <v>1659</v>
      </c>
      <c r="D1191">
        <v>1</v>
      </c>
      <c r="E1191" t="s">
        <v>1919</v>
      </c>
      <c r="F1191" s="20" t="s">
        <v>155</v>
      </c>
      <c r="H1191" t="s">
        <v>1660</v>
      </c>
      <c r="I1191" s="2">
        <v>0</v>
      </c>
      <c r="J1191" s="2">
        <v>3889016</v>
      </c>
      <c r="L1191">
        <v>0</v>
      </c>
      <c r="M1191">
        <v>0</v>
      </c>
      <c r="N1191">
        <v>0</v>
      </c>
      <c r="O1191" t="s">
        <v>796</v>
      </c>
      <c r="Q1191">
        <v>0</v>
      </c>
      <c r="R1191">
        <v>0</v>
      </c>
      <c r="S1191">
        <v>0</v>
      </c>
      <c r="T1191" t="s">
        <v>154</v>
      </c>
      <c r="U1191" s="3">
        <v>46295</v>
      </c>
      <c r="V1191" s="21">
        <v>46295</v>
      </c>
      <c r="W1191" t="s">
        <v>212</v>
      </c>
      <c r="Y1191">
        <v>4188141782</v>
      </c>
      <c r="AB1191" t="s">
        <v>517</v>
      </c>
      <c r="AC1191" s="2"/>
      <c r="AG1191" s="34" t="str">
        <f>IFERROR(VLOOKUP(AB1191, 할인점점포등록!E:I, 5, 0), AB1191)</f>
        <v>세화약품(전주)</v>
      </c>
    </row>
    <row r="1192" spans="2:33" x14ac:dyDescent="0.3">
      <c r="B1192" t="s">
        <v>152</v>
      </c>
      <c r="C1192" t="s">
        <v>1659</v>
      </c>
      <c r="D1192">
        <v>2</v>
      </c>
      <c r="E1192" t="s">
        <v>1919</v>
      </c>
      <c r="F1192" s="20" t="s">
        <v>156</v>
      </c>
      <c r="H1192" t="s">
        <v>1660</v>
      </c>
      <c r="I1192" s="2">
        <v>0</v>
      </c>
      <c r="J1192" s="2">
        <v>388902</v>
      </c>
      <c r="L1192">
        <v>0</v>
      </c>
      <c r="M1192">
        <v>0</v>
      </c>
      <c r="N1192">
        <v>0</v>
      </c>
      <c r="O1192" t="s">
        <v>796</v>
      </c>
      <c r="Q1192">
        <v>0</v>
      </c>
      <c r="R1192">
        <v>0</v>
      </c>
      <c r="S1192">
        <v>0</v>
      </c>
      <c r="T1192" t="s">
        <v>154</v>
      </c>
      <c r="U1192" s="3">
        <v>46295</v>
      </c>
      <c r="V1192" s="21">
        <v>46295</v>
      </c>
      <c r="W1192" t="s">
        <v>212</v>
      </c>
      <c r="Y1192">
        <v>4188141782</v>
      </c>
      <c r="AB1192" t="s">
        <v>517</v>
      </c>
      <c r="AC1192" s="2">
        <v>3889016</v>
      </c>
      <c r="AD1192" t="s">
        <v>788</v>
      </c>
      <c r="AF1192">
        <v>0</v>
      </c>
      <c r="AG1192" s="34" t="str">
        <f>IFERROR(VLOOKUP(AB1192, 할인점점포등록!E:I, 5, 0), AB1192)</f>
        <v>세화약품(전주)</v>
      </c>
    </row>
    <row r="1193" spans="2:33" x14ac:dyDescent="0.3">
      <c r="B1193" t="s">
        <v>152</v>
      </c>
      <c r="C1193" t="s">
        <v>1659</v>
      </c>
      <c r="D1193">
        <v>3</v>
      </c>
      <c r="E1193" t="s">
        <v>1919</v>
      </c>
      <c r="F1193" s="20" t="s">
        <v>14</v>
      </c>
      <c r="H1193" t="s">
        <v>1660</v>
      </c>
      <c r="I1193" s="2">
        <v>4277918</v>
      </c>
      <c r="J1193" s="2">
        <v>0</v>
      </c>
      <c r="L1193">
        <v>0</v>
      </c>
      <c r="M1193">
        <v>0</v>
      </c>
      <c r="N1193">
        <v>0</v>
      </c>
      <c r="O1193" t="s">
        <v>796</v>
      </c>
      <c r="Q1193">
        <v>0</v>
      </c>
      <c r="R1193">
        <v>0</v>
      </c>
      <c r="S1193">
        <v>0</v>
      </c>
      <c r="T1193" t="s">
        <v>154</v>
      </c>
      <c r="U1193" s="3">
        <v>46295</v>
      </c>
      <c r="V1193" s="21">
        <v>46295</v>
      </c>
      <c r="W1193" t="s">
        <v>212</v>
      </c>
      <c r="Y1193">
        <v>4188141782</v>
      </c>
      <c r="AB1193" t="s">
        <v>517</v>
      </c>
      <c r="AC1193" s="2"/>
      <c r="AG1193" s="34" t="str">
        <f>IFERROR(VLOOKUP(AB1193, 할인점점포등록!E:I, 5, 0), AB1193)</f>
        <v>세화약품(전주)</v>
      </c>
    </row>
    <row r="1194" spans="2:33" x14ac:dyDescent="0.3">
      <c r="B1194" t="s">
        <v>152</v>
      </c>
      <c r="C1194" t="s">
        <v>1661</v>
      </c>
      <c r="D1194">
        <v>1</v>
      </c>
      <c r="E1194" t="s">
        <v>1920</v>
      </c>
      <c r="F1194" s="20" t="s">
        <v>155</v>
      </c>
      <c r="H1194" t="s">
        <v>1662</v>
      </c>
      <c r="I1194" s="2">
        <v>0</v>
      </c>
      <c r="J1194" s="2">
        <v>5050867</v>
      </c>
      <c r="L1194">
        <v>0</v>
      </c>
      <c r="M1194">
        <v>0</v>
      </c>
      <c r="N1194">
        <v>0</v>
      </c>
      <c r="O1194" t="s">
        <v>796</v>
      </c>
      <c r="Q1194">
        <v>0</v>
      </c>
      <c r="R1194">
        <v>0</v>
      </c>
      <c r="S1194">
        <v>0</v>
      </c>
      <c r="T1194" t="s">
        <v>154</v>
      </c>
      <c r="U1194" s="3">
        <v>46295</v>
      </c>
      <c r="V1194" s="21">
        <v>46295</v>
      </c>
      <c r="W1194" t="s">
        <v>212</v>
      </c>
      <c r="Y1194">
        <v>2698703193</v>
      </c>
      <c r="AB1194" t="s">
        <v>529</v>
      </c>
      <c r="AC1194" s="2"/>
      <c r="AE1194" s="2"/>
      <c r="AG1194" s="34" t="str">
        <f>IFERROR(VLOOKUP(AB1194, 할인점점포등록!E:I, 5, 0), AB1194)</f>
        <v>세인약품(광주)</v>
      </c>
    </row>
    <row r="1195" spans="2:33" x14ac:dyDescent="0.3">
      <c r="B1195" t="s">
        <v>152</v>
      </c>
      <c r="C1195" t="s">
        <v>1661</v>
      </c>
      <c r="D1195">
        <v>2</v>
      </c>
      <c r="E1195" t="s">
        <v>1920</v>
      </c>
      <c r="F1195" s="20" t="s">
        <v>156</v>
      </c>
      <c r="H1195" t="s">
        <v>1662</v>
      </c>
      <c r="I1195" s="2">
        <v>0</v>
      </c>
      <c r="J1195" s="2">
        <v>505087</v>
      </c>
      <c r="L1195">
        <v>0</v>
      </c>
      <c r="M1195">
        <v>0</v>
      </c>
      <c r="N1195">
        <v>0</v>
      </c>
      <c r="O1195" t="s">
        <v>796</v>
      </c>
      <c r="Q1195">
        <v>0</v>
      </c>
      <c r="R1195">
        <v>0</v>
      </c>
      <c r="S1195">
        <v>0</v>
      </c>
      <c r="T1195" t="s">
        <v>154</v>
      </c>
      <c r="U1195" s="3">
        <v>46295</v>
      </c>
      <c r="V1195" s="21">
        <v>46295</v>
      </c>
      <c r="W1195" t="s">
        <v>212</v>
      </c>
      <c r="Y1195">
        <v>2698703193</v>
      </c>
      <c r="AB1195" t="s">
        <v>529</v>
      </c>
      <c r="AC1195" s="2">
        <v>5050867</v>
      </c>
      <c r="AD1195" t="s">
        <v>788</v>
      </c>
      <c r="AE1195" s="2"/>
      <c r="AF1195">
        <v>0</v>
      </c>
      <c r="AG1195" s="34" t="str">
        <f>IFERROR(VLOOKUP(AB1195, 할인점점포등록!E:I, 5, 0), AB1195)</f>
        <v>세인약품(광주)</v>
      </c>
    </row>
    <row r="1196" spans="2:33" x14ac:dyDescent="0.3">
      <c r="B1196" t="s">
        <v>152</v>
      </c>
      <c r="C1196" t="s">
        <v>1661</v>
      </c>
      <c r="D1196">
        <v>3</v>
      </c>
      <c r="E1196" t="s">
        <v>1920</v>
      </c>
      <c r="F1196" s="20" t="s">
        <v>14</v>
      </c>
      <c r="H1196" t="s">
        <v>1662</v>
      </c>
      <c r="I1196" s="2">
        <v>5555954</v>
      </c>
      <c r="J1196" s="2">
        <v>0</v>
      </c>
      <c r="L1196">
        <v>0</v>
      </c>
      <c r="M1196">
        <v>0</v>
      </c>
      <c r="N1196">
        <v>0</v>
      </c>
      <c r="O1196" t="s">
        <v>796</v>
      </c>
      <c r="Q1196">
        <v>0</v>
      </c>
      <c r="R1196">
        <v>0</v>
      </c>
      <c r="S1196">
        <v>0</v>
      </c>
      <c r="T1196" t="s">
        <v>154</v>
      </c>
      <c r="U1196" s="3">
        <v>46295</v>
      </c>
      <c r="V1196" s="21">
        <v>46295</v>
      </c>
      <c r="W1196" t="s">
        <v>212</v>
      </c>
      <c r="Y1196">
        <v>2698703193</v>
      </c>
      <c r="AB1196" t="s">
        <v>529</v>
      </c>
      <c r="AC1196" s="2"/>
      <c r="AE1196" s="2"/>
      <c r="AG1196" s="34" t="str">
        <f>IFERROR(VLOOKUP(AB1196, 할인점점포등록!E:I, 5, 0), AB1196)</f>
        <v>세인약품(광주)</v>
      </c>
    </row>
    <row r="1197" spans="2:33" x14ac:dyDescent="0.3">
      <c r="B1197" t="s">
        <v>152</v>
      </c>
      <c r="C1197" t="s">
        <v>1663</v>
      </c>
      <c r="D1197">
        <v>1</v>
      </c>
      <c r="E1197" t="s">
        <v>1921</v>
      </c>
      <c r="F1197" s="20" t="s">
        <v>155</v>
      </c>
      <c r="H1197" t="s">
        <v>943</v>
      </c>
      <c r="I1197" s="2">
        <v>0</v>
      </c>
      <c r="J1197" s="2">
        <v>7636364</v>
      </c>
      <c r="L1197">
        <v>0</v>
      </c>
      <c r="M1197">
        <v>0</v>
      </c>
      <c r="N1197">
        <v>0</v>
      </c>
      <c r="O1197" t="s">
        <v>796</v>
      </c>
      <c r="Q1197">
        <v>0</v>
      </c>
      <c r="R1197">
        <v>0</v>
      </c>
      <c r="S1197">
        <v>0</v>
      </c>
      <c r="T1197" t="s">
        <v>154</v>
      </c>
      <c r="U1197" s="3">
        <v>46295</v>
      </c>
      <c r="V1197" s="21">
        <v>46295</v>
      </c>
      <c r="W1197" t="s">
        <v>212</v>
      </c>
      <c r="Y1197">
        <v>5178601893</v>
      </c>
      <c r="AB1197" t="s">
        <v>701</v>
      </c>
      <c r="AC1197" s="2"/>
      <c r="AE1197" s="2"/>
      <c r="AG1197" s="34" t="str">
        <f>IFERROR(VLOOKUP(AB1197, 할인점점포등록!E:I, 5, 0), AB1197)</f>
        <v>초이스메디케어</v>
      </c>
    </row>
    <row r="1198" spans="2:33" x14ac:dyDescent="0.3">
      <c r="B1198" t="s">
        <v>152</v>
      </c>
      <c r="C1198" t="s">
        <v>1663</v>
      </c>
      <c r="D1198">
        <v>2</v>
      </c>
      <c r="E1198" t="s">
        <v>1921</v>
      </c>
      <c r="F1198" s="20" t="s">
        <v>156</v>
      </c>
      <c r="H1198" t="s">
        <v>943</v>
      </c>
      <c r="I1198" s="2">
        <v>0</v>
      </c>
      <c r="J1198" s="2">
        <v>763636</v>
      </c>
      <c r="L1198">
        <v>0</v>
      </c>
      <c r="M1198" s="1">
        <v>0</v>
      </c>
      <c r="N1198">
        <v>0</v>
      </c>
      <c r="O1198" t="s">
        <v>796</v>
      </c>
      <c r="Q1198">
        <v>0</v>
      </c>
      <c r="R1198">
        <v>0</v>
      </c>
      <c r="S1198">
        <v>0</v>
      </c>
      <c r="T1198" t="s">
        <v>154</v>
      </c>
      <c r="U1198" s="3">
        <v>46295</v>
      </c>
      <c r="V1198" s="21">
        <v>46295</v>
      </c>
      <c r="W1198" t="s">
        <v>212</v>
      </c>
      <c r="Y1198">
        <v>5178601893</v>
      </c>
      <c r="AB1198" t="s">
        <v>701</v>
      </c>
      <c r="AC1198" s="2">
        <v>7636364</v>
      </c>
      <c r="AD1198" t="s">
        <v>788</v>
      </c>
      <c r="AE1198" s="2"/>
      <c r="AF1198">
        <v>0</v>
      </c>
      <c r="AG1198" s="34" t="str">
        <f>IFERROR(VLOOKUP(AB1198, 할인점점포등록!E:I, 5, 0), AB1198)</f>
        <v>초이스메디케어</v>
      </c>
    </row>
    <row r="1199" spans="2:33" x14ac:dyDescent="0.3">
      <c r="B1199" t="s">
        <v>152</v>
      </c>
      <c r="C1199" t="s">
        <v>1663</v>
      </c>
      <c r="D1199">
        <v>3</v>
      </c>
      <c r="E1199" t="s">
        <v>1921</v>
      </c>
      <c r="F1199" s="20" t="s">
        <v>14</v>
      </c>
      <c r="H1199" t="s">
        <v>943</v>
      </c>
      <c r="I1199" s="2">
        <v>8400000</v>
      </c>
      <c r="J1199" s="2">
        <v>0</v>
      </c>
      <c r="L1199">
        <v>0</v>
      </c>
      <c r="M1199">
        <v>0</v>
      </c>
      <c r="N1199">
        <v>0</v>
      </c>
      <c r="O1199" t="s">
        <v>796</v>
      </c>
      <c r="Q1199">
        <v>0</v>
      </c>
      <c r="R1199">
        <v>0</v>
      </c>
      <c r="S1199">
        <v>0</v>
      </c>
      <c r="T1199" t="s">
        <v>154</v>
      </c>
      <c r="U1199" s="3">
        <v>46295</v>
      </c>
      <c r="V1199" s="21">
        <v>46295</v>
      </c>
      <c r="W1199" t="s">
        <v>212</v>
      </c>
      <c r="Y1199">
        <v>5178601893</v>
      </c>
      <c r="AB1199" t="s">
        <v>701</v>
      </c>
      <c r="AC1199" s="2"/>
      <c r="AG1199" s="34" t="str">
        <f>IFERROR(VLOOKUP(AB1199, 할인점점포등록!E:I, 5, 0), AB1199)</f>
        <v>초이스메디케어</v>
      </c>
    </row>
    <row r="1200" spans="2:33" x14ac:dyDescent="0.3">
      <c r="B1200" t="s">
        <v>152</v>
      </c>
      <c r="C1200" t="s">
        <v>1664</v>
      </c>
      <c r="D1200">
        <v>1</v>
      </c>
      <c r="E1200" t="s">
        <v>1922</v>
      </c>
      <c r="F1200" s="20" t="s">
        <v>155</v>
      </c>
      <c r="H1200" t="s">
        <v>1665</v>
      </c>
      <c r="I1200" s="2">
        <v>0</v>
      </c>
      <c r="J1200" s="2">
        <v>2600000</v>
      </c>
      <c r="L1200">
        <v>0</v>
      </c>
      <c r="M1200">
        <v>0</v>
      </c>
      <c r="N1200">
        <v>0</v>
      </c>
      <c r="O1200" t="s">
        <v>796</v>
      </c>
      <c r="Q1200">
        <v>0</v>
      </c>
      <c r="R1200">
        <v>0</v>
      </c>
      <c r="S1200">
        <v>0</v>
      </c>
      <c r="T1200" t="s">
        <v>154</v>
      </c>
      <c r="U1200" s="3">
        <v>46295</v>
      </c>
      <c r="V1200" s="21">
        <v>46295</v>
      </c>
      <c r="W1200" t="s">
        <v>212</v>
      </c>
      <c r="Y1200">
        <v>2583601698</v>
      </c>
      <c r="AB1200" t="s">
        <v>1001</v>
      </c>
      <c r="AC1200" s="2"/>
      <c r="AG1200" s="34" t="str">
        <f>IFERROR(VLOOKUP(AB1200, 할인점점포등록!E:I, 5, 0), AB1200)</f>
        <v>메가팜프라자약국</v>
      </c>
    </row>
    <row r="1201" spans="2:33" x14ac:dyDescent="0.3">
      <c r="B1201" t="s">
        <v>152</v>
      </c>
      <c r="C1201" t="s">
        <v>1664</v>
      </c>
      <c r="D1201">
        <v>2</v>
      </c>
      <c r="E1201" t="s">
        <v>1922</v>
      </c>
      <c r="F1201" s="20" t="s">
        <v>156</v>
      </c>
      <c r="H1201" t="s">
        <v>1665</v>
      </c>
      <c r="I1201" s="2">
        <v>0</v>
      </c>
      <c r="J1201" s="2">
        <v>260000</v>
      </c>
      <c r="L1201">
        <v>0</v>
      </c>
      <c r="M1201">
        <v>0</v>
      </c>
      <c r="N1201">
        <v>0</v>
      </c>
      <c r="O1201" t="s">
        <v>796</v>
      </c>
      <c r="Q1201">
        <v>0</v>
      </c>
      <c r="R1201">
        <v>0</v>
      </c>
      <c r="S1201">
        <v>0</v>
      </c>
      <c r="T1201" t="s">
        <v>154</v>
      </c>
      <c r="U1201" s="3">
        <v>46295</v>
      </c>
      <c r="V1201" s="21">
        <v>46295</v>
      </c>
      <c r="W1201" t="s">
        <v>212</v>
      </c>
      <c r="Y1201">
        <v>2583601698</v>
      </c>
      <c r="AB1201" t="s">
        <v>1001</v>
      </c>
      <c r="AC1201" s="2">
        <v>2600000</v>
      </c>
      <c r="AD1201" t="s">
        <v>788</v>
      </c>
      <c r="AF1201">
        <v>0</v>
      </c>
      <c r="AG1201" s="34" t="str">
        <f>IFERROR(VLOOKUP(AB1201, 할인점점포등록!E:I, 5, 0), AB1201)</f>
        <v>메가팜프라자약국</v>
      </c>
    </row>
    <row r="1202" spans="2:33" x14ac:dyDescent="0.3">
      <c r="B1202" t="s">
        <v>152</v>
      </c>
      <c r="C1202" t="s">
        <v>1664</v>
      </c>
      <c r="D1202">
        <v>3</v>
      </c>
      <c r="E1202" t="s">
        <v>1922</v>
      </c>
      <c r="F1202" s="20" t="s">
        <v>14</v>
      </c>
      <c r="H1202" t="s">
        <v>1665</v>
      </c>
      <c r="I1202" s="2">
        <v>2860000</v>
      </c>
      <c r="J1202" s="2">
        <v>0</v>
      </c>
      <c r="L1202">
        <v>0</v>
      </c>
      <c r="M1202">
        <v>0</v>
      </c>
      <c r="N1202">
        <v>0</v>
      </c>
      <c r="O1202" t="s">
        <v>796</v>
      </c>
      <c r="Q1202">
        <v>0</v>
      </c>
      <c r="R1202">
        <v>0</v>
      </c>
      <c r="S1202">
        <v>0</v>
      </c>
      <c r="T1202" t="s">
        <v>154</v>
      </c>
      <c r="U1202" s="3">
        <v>46295</v>
      </c>
      <c r="V1202" s="21">
        <v>46295</v>
      </c>
      <c r="W1202" t="s">
        <v>212</v>
      </c>
      <c r="Y1202">
        <v>2583601698</v>
      </c>
      <c r="AB1202" t="s">
        <v>1001</v>
      </c>
      <c r="AC1202" s="2"/>
      <c r="AG1202" s="34" t="str">
        <f>IFERROR(VLOOKUP(AB1202, 할인점점포등록!E:I, 5, 0), AB1202)</f>
        <v>메가팜프라자약국</v>
      </c>
    </row>
    <row r="1203" spans="2:33" x14ac:dyDescent="0.3">
      <c r="B1203" t="s">
        <v>152</v>
      </c>
      <c r="C1203" t="s">
        <v>1666</v>
      </c>
      <c r="D1203">
        <v>1</v>
      </c>
      <c r="E1203" t="s">
        <v>1923</v>
      </c>
      <c r="F1203" s="20" t="s">
        <v>153</v>
      </c>
      <c r="H1203" t="s">
        <v>1667</v>
      </c>
      <c r="I1203" s="2">
        <v>0</v>
      </c>
      <c r="J1203" s="2">
        <v>610364</v>
      </c>
      <c r="L1203" s="1">
        <v>0</v>
      </c>
      <c r="M1203" s="1">
        <v>0</v>
      </c>
      <c r="N1203">
        <v>0</v>
      </c>
      <c r="O1203" t="s">
        <v>796</v>
      </c>
      <c r="Q1203">
        <v>0</v>
      </c>
      <c r="R1203">
        <v>0</v>
      </c>
      <c r="S1203">
        <v>0</v>
      </c>
      <c r="T1203" t="s">
        <v>154</v>
      </c>
      <c r="U1203" s="3">
        <v>46295</v>
      </c>
      <c r="V1203" s="21">
        <v>46295</v>
      </c>
      <c r="W1203" t="s">
        <v>212</v>
      </c>
      <c r="Y1203">
        <v>5028108453</v>
      </c>
      <c r="AB1203" t="s">
        <v>506</v>
      </c>
      <c r="AC1203" s="1"/>
      <c r="AG1203" s="34" t="str">
        <f>IFERROR(VLOOKUP(AB1203, 할인점점포등록!E:I, 5, 0), AB1203)</f>
        <v>경동사</v>
      </c>
    </row>
    <row r="1204" spans="2:33" x14ac:dyDescent="0.3">
      <c r="B1204" t="s">
        <v>152</v>
      </c>
      <c r="C1204" t="s">
        <v>1666</v>
      </c>
      <c r="D1204">
        <v>2</v>
      </c>
      <c r="E1204" t="s">
        <v>1923</v>
      </c>
      <c r="F1204" s="20" t="s">
        <v>155</v>
      </c>
      <c r="H1204" t="s">
        <v>1667</v>
      </c>
      <c r="I1204" s="2">
        <v>0</v>
      </c>
      <c r="J1204" s="2">
        <v>43881408</v>
      </c>
      <c r="L1204">
        <v>0</v>
      </c>
      <c r="M1204">
        <v>0</v>
      </c>
      <c r="N1204">
        <v>0</v>
      </c>
      <c r="O1204" t="s">
        <v>796</v>
      </c>
      <c r="Q1204">
        <v>0</v>
      </c>
      <c r="R1204">
        <v>0</v>
      </c>
      <c r="S1204">
        <v>0</v>
      </c>
      <c r="T1204" t="s">
        <v>154</v>
      </c>
      <c r="U1204" s="3">
        <v>46295</v>
      </c>
      <c r="V1204" s="21">
        <v>46295</v>
      </c>
      <c r="W1204" t="s">
        <v>212</v>
      </c>
      <c r="Y1204">
        <v>5028108453</v>
      </c>
      <c r="AB1204" t="s">
        <v>506</v>
      </c>
      <c r="AC1204" s="2"/>
      <c r="AG1204" s="34" t="str">
        <f>IFERROR(VLOOKUP(AB1204, 할인점점포등록!E:I, 5, 0), AB1204)</f>
        <v>경동사</v>
      </c>
    </row>
    <row r="1205" spans="2:33" x14ac:dyDescent="0.3">
      <c r="B1205" t="s">
        <v>152</v>
      </c>
      <c r="C1205" t="s">
        <v>1666</v>
      </c>
      <c r="D1205">
        <v>3</v>
      </c>
      <c r="E1205" t="s">
        <v>1923</v>
      </c>
      <c r="F1205" s="20" t="s">
        <v>156</v>
      </c>
      <c r="H1205" t="s">
        <v>1667</v>
      </c>
      <c r="I1205" s="2">
        <v>0</v>
      </c>
      <c r="J1205" s="2">
        <v>4449177</v>
      </c>
      <c r="L1205">
        <v>0</v>
      </c>
      <c r="M1205">
        <v>0</v>
      </c>
      <c r="N1205">
        <v>0</v>
      </c>
      <c r="O1205" t="s">
        <v>796</v>
      </c>
      <c r="Q1205">
        <v>0</v>
      </c>
      <c r="R1205">
        <v>0</v>
      </c>
      <c r="S1205">
        <v>0</v>
      </c>
      <c r="T1205" t="s">
        <v>154</v>
      </c>
      <c r="U1205" s="3">
        <v>46295</v>
      </c>
      <c r="V1205" s="21">
        <v>46295</v>
      </c>
      <c r="W1205" t="s">
        <v>212</v>
      </c>
      <c r="Y1205">
        <v>5028108453</v>
      </c>
      <c r="AB1205" t="s">
        <v>506</v>
      </c>
      <c r="AC1205" s="2">
        <v>44491772</v>
      </c>
      <c r="AD1205" t="s">
        <v>788</v>
      </c>
      <c r="AF1205">
        <v>0</v>
      </c>
      <c r="AG1205" s="34" t="str">
        <f>IFERROR(VLOOKUP(AB1205, 할인점점포등록!E:I, 5, 0), AB1205)</f>
        <v>경동사</v>
      </c>
    </row>
    <row r="1206" spans="2:33" x14ac:dyDescent="0.3">
      <c r="B1206" t="s">
        <v>152</v>
      </c>
      <c r="C1206" t="s">
        <v>1666</v>
      </c>
      <c r="D1206">
        <v>4</v>
      </c>
      <c r="E1206" t="s">
        <v>1923</v>
      </c>
      <c r="F1206" s="20" t="s">
        <v>14</v>
      </c>
      <c r="H1206" t="s">
        <v>1667</v>
      </c>
      <c r="I1206" s="2">
        <v>48940949</v>
      </c>
      <c r="J1206" s="2">
        <v>0</v>
      </c>
      <c r="L1206" s="1">
        <v>0</v>
      </c>
      <c r="M1206" s="1">
        <v>0</v>
      </c>
      <c r="N1206">
        <v>0</v>
      </c>
      <c r="O1206" t="s">
        <v>796</v>
      </c>
      <c r="Q1206">
        <v>0</v>
      </c>
      <c r="R1206">
        <v>0</v>
      </c>
      <c r="S1206">
        <v>0</v>
      </c>
      <c r="T1206" t="s">
        <v>154</v>
      </c>
      <c r="U1206" s="3">
        <v>46295</v>
      </c>
      <c r="V1206" s="21">
        <v>46295</v>
      </c>
      <c r="W1206" t="s">
        <v>212</v>
      </c>
      <c r="Y1206">
        <v>5028108453</v>
      </c>
      <c r="AB1206" t="s">
        <v>506</v>
      </c>
      <c r="AC1206" s="1"/>
      <c r="AG1206" s="34" t="str">
        <f>IFERROR(VLOOKUP(AB1206, 할인점점포등록!E:I, 5, 0), AB1206)</f>
        <v>경동사</v>
      </c>
    </row>
    <row r="1207" spans="2:33" x14ac:dyDescent="0.3">
      <c r="B1207" t="s">
        <v>152</v>
      </c>
      <c r="C1207" t="s">
        <v>1668</v>
      </c>
      <c r="D1207">
        <v>1</v>
      </c>
      <c r="E1207" t="s">
        <v>1924</v>
      </c>
      <c r="F1207" s="20" t="s">
        <v>153</v>
      </c>
      <c r="H1207" t="s">
        <v>1669</v>
      </c>
      <c r="I1207" s="2">
        <v>0</v>
      </c>
      <c r="J1207" s="2">
        <v>198000</v>
      </c>
      <c r="L1207">
        <v>0</v>
      </c>
      <c r="M1207">
        <v>0</v>
      </c>
      <c r="N1207">
        <v>0</v>
      </c>
      <c r="O1207" t="s">
        <v>796</v>
      </c>
      <c r="Q1207">
        <v>0</v>
      </c>
      <c r="R1207">
        <v>0</v>
      </c>
      <c r="S1207">
        <v>0</v>
      </c>
      <c r="T1207" t="s">
        <v>154</v>
      </c>
      <c r="U1207" s="3">
        <v>46295</v>
      </c>
      <c r="V1207" s="21">
        <v>46295</v>
      </c>
      <c r="W1207" t="s">
        <v>212</v>
      </c>
      <c r="Y1207">
        <v>3068108078</v>
      </c>
      <c r="AB1207" t="s">
        <v>625</v>
      </c>
      <c r="AC1207" s="2"/>
      <c r="AG1207" s="34" t="str">
        <f>IFERROR(VLOOKUP(AB1207, 할인점점포등록!E:I, 5, 0), AB1207)</f>
        <v>동원약품중부</v>
      </c>
    </row>
    <row r="1208" spans="2:33" x14ac:dyDescent="0.3">
      <c r="B1208" t="s">
        <v>152</v>
      </c>
      <c r="C1208" t="s">
        <v>1668</v>
      </c>
      <c r="D1208">
        <v>2</v>
      </c>
      <c r="E1208" t="s">
        <v>1924</v>
      </c>
      <c r="F1208" s="20" t="s">
        <v>155</v>
      </c>
      <c r="H1208" t="s">
        <v>1669</v>
      </c>
      <c r="I1208" s="2">
        <v>0</v>
      </c>
      <c r="J1208" s="2">
        <v>17582729</v>
      </c>
      <c r="L1208">
        <v>0</v>
      </c>
      <c r="M1208">
        <v>0</v>
      </c>
      <c r="N1208">
        <v>0</v>
      </c>
      <c r="O1208" t="s">
        <v>796</v>
      </c>
      <c r="Q1208">
        <v>0</v>
      </c>
      <c r="R1208">
        <v>0</v>
      </c>
      <c r="S1208">
        <v>0</v>
      </c>
      <c r="T1208" t="s">
        <v>154</v>
      </c>
      <c r="U1208" s="3">
        <v>46295</v>
      </c>
      <c r="V1208" s="21">
        <v>46295</v>
      </c>
      <c r="W1208" t="s">
        <v>212</v>
      </c>
      <c r="Y1208">
        <v>3068108078</v>
      </c>
      <c r="AB1208" t="s">
        <v>625</v>
      </c>
      <c r="AC1208" s="2"/>
      <c r="AG1208" s="34" t="str">
        <f>IFERROR(VLOOKUP(AB1208, 할인점점포등록!E:I, 5, 0), AB1208)</f>
        <v>동원약품중부</v>
      </c>
    </row>
    <row r="1209" spans="2:33" x14ac:dyDescent="0.3">
      <c r="B1209" t="s">
        <v>152</v>
      </c>
      <c r="C1209" t="s">
        <v>1668</v>
      </c>
      <c r="D1209">
        <v>3</v>
      </c>
      <c r="E1209" t="s">
        <v>1924</v>
      </c>
      <c r="F1209" s="20" t="s">
        <v>156</v>
      </c>
      <c r="H1209" t="s">
        <v>1669</v>
      </c>
      <c r="I1209" s="2">
        <v>0</v>
      </c>
      <c r="J1209" s="2">
        <v>1778071</v>
      </c>
      <c r="L1209" s="1">
        <v>0</v>
      </c>
      <c r="M1209" s="1">
        <v>0</v>
      </c>
      <c r="N1209">
        <v>0</v>
      </c>
      <c r="O1209" t="s">
        <v>796</v>
      </c>
      <c r="Q1209">
        <v>0</v>
      </c>
      <c r="R1209">
        <v>0</v>
      </c>
      <c r="S1209">
        <v>0</v>
      </c>
      <c r="T1209" t="s">
        <v>154</v>
      </c>
      <c r="U1209" s="3">
        <v>46295</v>
      </c>
      <c r="V1209" s="21">
        <v>46295</v>
      </c>
      <c r="W1209" t="s">
        <v>212</v>
      </c>
      <c r="Y1209">
        <v>3068108078</v>
      </c>
      <c r="AB1209" t="s">
        <v>625</v>
      </c>
      <c r="AC1209" s="1">
        <v>17780729</v>
      </c>
      <c r="AD1209" t="s">
        <v>788</v>
      </c>
      <c r="AF1209">
        <v>0</v>
      </c>
      <c r="AG1209" s="34" t="str">
        <f>IFERROR(VLOOKUP(AB1209, 할인점점포등록!E:I, 5, 0), AB1209)</f>
        <v>동원약품중부</v>
      </c>
    </row>
    <row r="1210" spans="2:33" x14ac:dyDescent="0.3">
      <c r="B1210" t="s">
        <v>152</v>
      </c>
      <c r="C1210" t="s">
        <v>1668</v>
      </c>
      <c r="D1210">
        <v>4</v>
      </c>
      <c r="E1210" t="s">
        <v>1924</v>
      </c>
      <c r="F1210" s="20" t="s">
        <v>14</v>
      </c>
      <c r="H1210" t="s">
        <v>1669</v>
      </c>
      <c r="I1210" s="2">
        <v>19558800</v>
      </c>
      <c r="J1210" s="2">
        <v>0</v>
      </c>
      <c r="L1210">
        <v>0</v>
      </c>
      <c r="M1210">
        <v>0</v>
      </c>
      <c r="N1210">
        <v>0</v>
      </c>
      <c r="O1210" t="s">
        <v>796</v>
      </c>
      <c r="Q1210">
        <v>0</v>
      </c>
      <c r="R1210">
        <v>0</v>
      </c>
      <c r="S1210">
        <v>0</v>
      </c>
      <c r="T1210" t="s">
        <v>154</v>
      </c>
      <c r="U1210" s="3">
        <v>46295</v>
      </c>
      <c r="V1210" s="21">
        <v>46295</v>
      </c>
      <c r="W1210" t="s">
        <v>212</v>
      </c>
      <c r="Y1210">
        <v>3068108078</v>
      </c>
      <c r="AB1210" t="s">
        <v>625</v>
      </c>
      <c r="AC1210" s="2"/>
      <c r="AG1210" s="34" t="str">
        <f>IFERROR(VLOOKUP(AB1210, 할인점점포등록!E:I, 5, 0), AB1210)</f>
        <v>동원약품중부</v>
      </c>
    </row>
    <row r="1211" spans="2:33" x14ac:dyDescent="0.3">
      <c r="B1211" t="s">
        <v>152</v>
      </c>
      <c r="C1211" t="s">
        <v>1670</v>
      </c>
      <c r="D1211">
        <v>1</v>
      </c>
      <c r="E1211" t="s">
        <v>1925</v>
      </c>
      <c r="F1211" s="20" t="s">
        <v>155</v>
      </c>
      <c r="H1211" t="s">
        <v>1671</v>
      </c>
      <c r="I1211" s="2">
        <v>0</v>
      </c>
      <c r="J1211" s="2">
        <v>2855796</v>
      </c>
      <c r="L1211">
        <v>0</v>
      </c>
      <c r="M1211">
        <v>0</v>
      </c>
      <c r="N1211">
        <v>0</v>
      </c>
      <c r="O1211" t="s">
        <v>796</v>
      </c>
      <c r="Q1211">
        <v>0</v>
      </c>
      <c r="R1211">
        <v>0</v>
      </c>
      <c r="S1211">
        <v>0</v>
      </c>
      <c r="T1211" t="s">
        <v>154</v>
      </c>
      <c r="U1211" s="3">
        <v>46295</v>
      </c>
      <c r="V1211" s="21">
        <v>46295</v>
      </c>
      <c r="W1211" t="s">
        <v>212</v>
      </c>
      <c r="Y1211">
        <v>2128126335</v>
      </c>
      <c r="AB1211" t="s">
        <v>547</v>
      </c>
      <c r="AC1211" s="2"/>
      <c r="AG1211" s="34" t="str">
        <f>IFERROR(VLOOKUP(AB1211, 할인점점포등록!E:I, 5, 0), AB1211)</f>
        <v>동원헬스케어</v>
      </c>
    </row>
    <row r="1212" spans="2:33" x14ac:dyDescent="0.3">
      <c r="B1212" t="s">
        <v>152</v>
      </c>
      <c r="C1212" t="s">
        <v>1670</v>
      </c>
      <c r="D1212">
        <v>2</v>
      </c>
      <c r="E1212" t="s">
        <v>1925</v>
      </c>
      <c r="F1212" s="20" t="s">
        <v>156</v>
      </c>
      <c r="H1212" t="s">
        <v>1671</v>
      </c>
      <c r="I1212" s="2">
        <v>0</v>
      </c>
      <c r="J1212" s="2">
        <v>285579</v>
      </c>
      <c r="L1212">
        <v>0</v>
      </c>
      <c r="M1212">
        <v>0</v>
      </c>
      <c r="N1212">
        <v>0</v>
      </c>
      <c r="O1212" t="s">
        <v>796</v>
      </c>
      <c r="Q1212">
        <v>0</v>
      </c>
      <c r="R1212">
        <v>0</v>
      </c>
      <c r="S1212">
        <v>0</v>
      </c>
      <c r="T1212" t="s">
        <v>154</v>
      </c>
      <c r="U1212" s="3">
        <v>46295</v>
      </c>
      <c r="V1212" s="21">
        <v>46295</v>
      </c>
      <c r="W1212" t="s">
        <v>212</v>
      </c>
      <c r="Y1212">
        <v>2128126335</v>
      </c>
      <c r="AB1212" t="s">
        <v>547</v>
      </c>
      <c r="AC1212" s="2">
        <v>2855796</v>
      </c>
      <c r="AD1212" t="s">
        <v>788</v>
      </c>
      <c r="AF1212">
        <v>0</v>
      </c>
      <c r="AG1212" s="34" t="str">
        <f>IFERROR(VLOOKUP(AB1212, 할인점점포등록!E:I, 5, 0), AB1212)</f>
        <v>동원헬스케어</v>
      </c>
    </row>
    <row r="1213" spans="2:33" x14ac:dyDescent="0.3">
      <c r="B1213" t="s">
        <v>152</v>
      </c>
      <c r="C1213" t="s">
        <v>1670</v>
      </c>
      <c r="D1213">
        <v>3</v>
      </c>
      <c r="E1213" t="s">
        <v>1925</v>
      </c>
      <c r="F1213" s="20" t="s">
        <v>14</v>
      </c>
      <c r="H1213" t="s">
        <v>1671</v>
      </c>
      <c r="I1213" s="2">
        <v>3141375</v>
      </c>
      <c r="J1213" s="2">
        <v>0</v>
      </c>
      <c r="L1213">
        <v>0</v>
      </c>
      <c r="M1213">
        <v>0</v>
      </c>
      <c r="N1213">
        <v>0</v>
      </c>
      <c r="O1213" t="s">
        <v>796</v>
      </c>
      <c r="Q1213">
        <v>0</v>
      </c>
      <c r="R1213">
        <v>0</v>
      </c>
      <c r="S1213">
        <v>0</v>
      </c>
      <c r="T1213" t="s">
        <v>154</v>
      </c>
      <c r="U1213" s="3">
        <v>46295</v>
      </c>
      <c r="V1213" s="21">
        <v>46295</v>
      </c>
      <c r="W1213" t="s">
        <v>212</v>
      </c>
      <c r="Y1213">
        <v>2128126335</v>
      </c>
      <c r="AB1213" t="s">
        <v>547</v>
      </c>
      <c r="AC1213" s="2"/>
      <c r="AG1213" s="34" t="str">
        <f>IFERROR(VLOOKUP(AB1213, 할인점점포등록!E:I, 5, 0), AB1213)</f>
        <v>동원헬스케어</v>
      </c>
    </row>
    <row r="1214" spans="2:33" x14ac:dyDescent="0.3">
      <c r="B1214" t="s">
        <v>152</v>
      </c>
      <c r="C1214" t="s">
        <v>1672</v>
      </c>
      <c r="D1214">
        <v>1</v>
      </c>
      <c r="E1214" t="s">
        <v>1926</v>
      </c>
      <c r="F1214" s="20" t="s">
        <v>153</v>
      </c>
      <c r="H1214" t="s">
        <v>1673</v>
      </c>
      <c r="I1214" s="2">
        <v>0</v>
      </c>
      <c r="J1214" s="2">
        <v>91555</v>
      </c>
      <c r="L1214">
        <v>0</v>
      </c>
      <c r="M1214">
        <v>0</v>
      </c>
      <c r="N1214">
        <v>0</v>
      </c>
      <c r="O1214" t="s">
        <v>796</v>
      </c>
      <c r="Q1214">
        <v>0</v>
      </c>
      <c r="R1214">
        <v>0</v>
      </c>
      <c r="S1214">
        <v>0</v>
      </c>
      <c r="T1214" t="s">
        <v>154</v>
      </c>
      <c r="U1214" s="3">
        <v>46295</v>
      </c>
      <c r="V1214" s="21">
        <v>46295</v>
      </c>
      <c r="W1214" t="s">
        <v>212</v>
      </c>
      <c r="Y1214">
        <v>4088500180</v>
      </c>
      <c r="AB1214" t="s">
        <v>292</v>
      </c>
      <c r="AC1214" s="2"/>
      <c r="AG1214" s="34" t="str">
        <f>IFERROR(VLOOKUP(AB1214, 할인점점포등록!E:I, 5, 0), AB1214)</f>
        <v>백제약품광주</v>
      </c>
    </row>
    <row r="1215" spans="2:33" x14ac:dyDescent="0.3">
      <c r="B1215" t="s">
        <v>152</v>
      </c>
      <c r="C1215" t="s">
        <v>1672</v>
      </c>
      <c r="D1215">
        <v>2</v>
      </c>
      <c r="E1215" t="s">
        <v>1926</v>
      </c>
      <c r="F1215" s="20" t="s">
        <v>155</v>
      </c>
      <c r="H1215" t="s">
        <v>1673</v>
      </c>
      <c r="I1215" s="2">
        <v>0</v>
      </c>
      <c r="J1215" s="2">
        <v>8505900</v>
      </c>
      <c r="L1215">
        <v>0</v>
      </c>
      <c r="M1215">
        <v>0</v>
      </c>
      <c r="N1215">
        <v>0</v>
      </c>
      <c r="O1215" t="s">
        <v>796</v>
      </c>
      <c r="Q1215">
        <v>0</v>
      </c>
      <c r="R1215">
        <v>0</v>
      </c>
      <c r="S1215">
        <v>0</v>
      </c>
      <c r="T1215" t="s">
        <v>154</v>
      </c>
      <c r="U1215" s="3">
        <v>46295</v>
      </c>
      <c r="V1215" s="21">
        <v>46295</v>
      </c>
      <c r="W1215" t="s">
        <v>212</v>
      </c>
      <c r="Y1215">
        <v>4088500180</v>
      </c>
      <c r="AB1215" t="s">
        <v>292</v>
      </c>
      <c r="AG1215" s="34" t="str">
        <f>IFERROR(VLOOKUP(AB1215, 할인점점포등록!E:I, 5, 0), AB1215)</f>
        <v>백제약품광주</v>
      </c>
    </row>
    <row r="1216" spans="2:33" x14ac:dyDescent="0.3">
      <c r="B1216" t="s">
        <v>152</v>
      </c>
      <c r="C1216" t="s">
        <v>1672</v>
      </c>
      <c r="D1216">
        <v>3</v>
      </c>
      <c r="E1216" t="s">
        <v>1926</v>
      </c>
      <c r="F1216" s="20" t="s">
        <v>156</v>
      </c>
      <c r="H1216" t="s">
        <v>1673</v>
      </c>
      <c r="I1216" s="2">
        <v>0</v>
      </c>
      <c r="J1216" s="2">
        <v>859745</v>
      </c>
      <c r="L1216">
        <v>0</v>
      </c>
      <c r="M1216">
        <v>0</v>
      </c>
      <c r="N1216">
        <v>0</v>
      </c>
      <c r="O1216" t="s">
        <v>796</v>
      </c>
      <c r="Q1216">
        <v>0</v>
      </c>
      <c r="R1216">
        <v>0</v>
      </c>
      <c r="S1216">
        <v>0</v>
      </c>
      <c r="T1216" t="s">
        <v>154</v>
      </c>
      <c r="U1216" s="3">
        <v>46295</v>
      </c>
      <c r="V1216" s="21">
        <v>46295</v>
      </c>
      <c r="W1216" t="s">
        <v>212</v>
      </c>
      <c r="Y1216">
        <v>4088500180</v>
      </c>
      <c r="AB1216" t="s">
        <v>292</v>
      </c>
      <c r="AC1216" s="2">
        <v>8597455</v>
      </c>
      <c r="AD1216" t="s">
        <v>788</v>
      </c>
      <c r="AF1216">
        <v>0</v>
      </c>
      <c r="AG1216" s="34" t="str">
        <f>IFERROR(VLOOKUP(AB1216, 할인점점포등록!E:I, 5, 0), AB1216)</f>
        <v>백제약품광주</v>
      </c>
    </row>
    <row r="1217" spans="2:33" x14ac:dyDescent="0.3">
      <c r="B1217" t="s">
        <v>152</v>
      </c>
      <c r="C1217" t="s">
        <v>1672</v>
      </c>
      <c r="D1217">
        <v>4</v>
      </c>
      <c r="E1217" t="s">
        <v>1926</v>
      </c>
      <c r="F1217" s="20" t="s">
        <v>14</v>
      </c>
      <c r="H1217" t="s">
        <v>1673</v>
      </c>
      <c r="I1217" s="2">
        <v>9457200</v>
      </c>
      <c r="J1217" s="2">
        <v>0</v>
      </c>
      <c r="L1217">
        <v>0</v>
      </c>
      <c r="M1217">
        <v>0</v>
      </c>
      <c r="N1217">
        <v>0</v>
      </c>
      <c r="O1217" t="s">
        <v>796</v>
      </c>
      <c r="Q1217">
        <v>0</v>
      </c>
      <c r="R1217">
        <v>0</v>
      </c>
      <c r="S1217">
        <v>0</v>
      </c>
      <c r="T1217" t="s">
        <v>154</v>
      </c>
      <c r="U1217" s="3">
        <v>46295</v>
      </c>
      <c r="V1217" s="21">
        <v>46295</v>
      </c>
      <c r="W1217" t="s">
        <v>212</v>
      </c>
      <c r="Y1217">
        <v>4088500180</v>
      </c>
      <c r="AB1217" t="s">
        <v>292</v>
      </c>
      <c r="AC1217" s="2"/>
      <c r="AE1217" s="2"/>
      <c r="AG1217" s="34" t="str">
        <f>IFERROR(VLOOKUP(AB1217, 할인점점포등록!E:I, 5, 0), AB1217)</f>
        <v>백제약품광주</v>
      </c>
    </row>
    <row r="1218" spans="2:33" x14ac:dyDescent="0.3">
      <c r="B1218" t="s">
        <v>152</v>
      </c>
      <c r="C1218" t="s">
        <v>1674</v>
      </c>
      <c r="D1218">
        <v>1</v>
      </c>
      <c r="E1218" t="s">
        <v>1927</v>
      </c>
      <c r="F1218" s="20" t="s">
        <v>153</v>
      </c>
      <c r="H1218" t="s">
        <v>1675</v>
      </c>
      <c r="I1218" s="2">
        <v>0</v>
      </c>
      <c r="J1218" s="2">
        <v>1442373</v>
      </c>
      <c r="L1218">
        <v>0</v>
      </c>
      <c r="M1218">
        <v>0</v>
      </c>
      <c r="N1218">
        <v>0</v>
      </c>
      <c r="O1218" t="s">
        <v>796</v>
      </c>
      <c r="Q1218">
        <v>0</v>
      </c>
      <c r="R1218">
        <v>0</v>
      </c>
      <c r="S1218">
        <v>0</v>
      </c>
      <c r="T1218" t="s">
        <v>154</v>
      </c>
      <c r="U1218" s="3">
        <v>46295</v>
      </c>
      <c r="V1218" s="21">
        <v>46295</v>
      </c>
      <c r="W1218" t="s">
        <v>212</v>
      </c>
      <c r="Y1218">
        <v>6098504585</v>
      </c>
      <c r="AB1218" t="s">
        <v>363</v>
      </c>
      <c r="AC1218" s="2"/>
      <c r="AG1218" s="34" t="str">
        <f>IFERROR(VLOOKUP(AB1218, 할인점점포등록!E:I, 5, 0), AB1218)</f>
        <v>백제약품영남본부</v>
      </c>
    </row>
    <row r="1219" spans="2:33" x14ac:dyDescent="0.3">
      <c r="B1219" t="s">
        <v>152</v>
      </c>
      <c r="C1219" t="s">
        <v>1674</v>
      </c>
      <c r="D1219">
        <v>2</v>
      </c>
      <c r="E1219" t="s">
        <v>1927</v>
      </c>
      <c r="F1219" s="20" t="s">
        <v>155</v>
      </c>
      <c r="H1219" t="s">
        <v>1675</v>
      </c>
      <c r="I1219" s="2">
        <v>0</v>
      </c>
      <c r="J1219" s="2">
        <v>24977437</v>
      </c>
      <c r="L1219">
        <v>0</v>
      </c>
      <c r="M1219">
        <v>0</v>
      </c>
      <c r="N1219">
        <v>0</v>
      </c>
      <c r="O1219" t="s">
        <v>796</v>
      </c>
      <c r="Q1219">
        <v>0</v>
      </c>
      <c r="R1219">
        <v>0</v>
      </c>
      <c r="S1219">
        <v>0</v>
      </c>
      <c r="T1219" t="s">
        <v>154</v>
      </c>
      <c r="U1219" s="3">
        <v>46295</v>
      </c>
      <c r="V1219" s="21">
        <v>46295</v>
      </c>
      <c r="W1219" t="s">
        <v>212</v>
      </c>
      <c r="Y1219">
        <v>6098504585</v>
      </c>
      <c r="AB1219" t="s">
        <v>363</v>
      </c>
      <c r="AC1219" s="2"/>
      <c r="AE1219" s="2"/>
      <c r="AG1219" s="34" t="str">
        <f>IFERROR(VLOOKUP(AB1219, 할인점점포등록!E:I, 5, 0), AB1219)</f>
        <v>백제약품영남본부</v>
      </c>
    </row>
    <row r="1220" spans="2:33" x14ac:dyDescent="0.3">
      <c r="B1220" t="s">
        <v>152</v>
      </c>
      <c r="C1220" t="s">
        <v>1674</v>
      </c>
      <c r="D1220">
        <v>3</v>
      </c>
      <c r="E1220" t="s">
        <v>1927</v>
      </c>
      <c r="F1220" s="20" t="s">
        <v>156</v>
      </c>
      <c r="H1220" t="s">
        <v>1675</v>
      </c>
      <c r="I1220" s="2">
        <v>0</v>
      </c>
      <c r="J1220" s="2">
        <v>2641982</v>
      </c>
      <c r="L1220">
        <v>0</v>
      </c>
      <c r="M1220">
        <v>0</v>
      </c>
      <c r="N1220">
        <v>0</v>
      </c>
      <c r="O1220" t="s">
        <v>796</v>
      </c>
      <c r="Q1220">
        <v>0</v>
      </c>
      <c r="R1220">
        <v>0</v>
      </c>
      <c r="S1220">
        <v>0</v>
      </c>
      <c r="T1220" t="s">
        <v>154</v>
      </c>
      <c r="U1220" s="3">
        <v>46295</v>
      </c>
      <c r="V1220" s="21">
        <v>46295</v>
      </c>
      <c r="W1220" t="s">
        <v>212</v>
      </c>
      <c r="Y1220">
        <v>6098504585</v>
      </c>
      <c r="AB1220" t="s">
        <v>363</v>
      </c>
      <c r="AC1220" s="2">
        <v>26419810</v>
      </c>
      <c r="AD1220" t="s">
        <v>788</v>
      </c>
      <c r="AE1220" s="2"/>
      <c r="AF1220">
        <v>0</v>
      </c>
      <c r="AG1220" s="34" t="str">
        <f>IFERROR(VLOOKUP(AB1220, 할인점점포등록!E:I, 5, 0), AB1220)</f>
        <v>백제약품영남본부</v>
      </c>
    </row>
    <row r="1221" spans="2:33" x14ac:dyDescent="0.3">
      <c r="B1221" t="s">
        <v>152</v>
      </c>
      <c r="C1221" t="s">
        <v>1674</v>
      </c>
      <c r="D1221">
        <v>4</v>
      </c>
      <c r="E1221" t="s">
        <v>1927</v>
      </c>
      <c r="F1221" s="20" t="s">
        <v>14</v>
      </c>
      <c r="H1221" t="s">
        <v>1675</v>
      </c>
      <c r="I1221" s="2">
        <v>29061792</v>
      </c>
      <c r="J1221" s="2">
        <v>0</v>
      </c>
      <c r="L1221">
        <v>0</v>
      </c>
      <c r="M1221">
        <v>0</v>
      </c>
      <c r="N1221">
        <v>0</v>
      </c>
      <c r="O1221" t="s">
        <v>796</v>
      </c>
      <c r="Q1221">
        <v>0</v>
      </c>
      <c r="R1221">
        <v>0</v>
      </c>
      <c r="S1221">
        <v>0</v>
      </c>
      <c r="T1221" t="s">
        <v>154</v>
      </c>
      <c r="U1221" s="3">
        <v>46295</v>
      </c>
      <c r="V1221" s="21">
        <v>46295</v>
      </c>
      <c r="W1221" t="s">
        <v>212</v>
      </c>
      <c r="Y1221">
        <v>6098504585</v>
      </c>
      <c r="AB1221" t="s">
        <v>363</v>
      </c>
      <c r="AC1221" s="2"/>
      <c r="AE1221" s="2"/>
      <c r="AG1221" s="34" t="str">
        <f>IFERROR(VLOOKUP(AB1221, 할인점점포등록!E:I, 5, 0), AB1221)</f>
        <v>백제약품영남본부</v>
      </c>
    </row>
    <row r="1222" spans="2:33" x14ac:dyDescent="0.3">
      <c r="B1222" t="s">
        <v>152</v>
      </c>
      <c r="C1222" t="s">
        <v>1676</v>
      </c>
      <c r="D1222">
        <v>1</v>
      </c>
      <c r="E1222" t="s">
        <v>1928</v>
      </c>
      <c r="F1222" s="20" t="s">
        <v>153</v>
      </c>
      <c r="H1222" t="s">
        <v>915</v>
      </c>
      <c r="I1222" s="2">
        <v>0</v>
      </c>
      <c r="J1222" s="2">
        <v>1221217</v>
      </c>
      <c r="L1222">
        <v>0</v>
      </c>
      <c r="M1222">
        <v>0</v>
      </c>
      <c r="N1222">
        <v>0</v>
      </c>
      <c r="O1222" t="s">
        <v>796</v>
      </c>
      <c r="Q1222">
        <v>0</v>
      </c>
      <c r="R1222">
        <v>0</v>
      </c>
      <c r="S1222">
        <v>0</v>
      </c>
      <c r="T1222" t="s">
        <v>154</v>
      </c>
      <c r="U1222" s="3">
        <v>46295</v>
      </c>
      <c r="V1222" s="21">
        <v>46295</v>
      </c>
      <c r="W1222" t="s">
        <v>212</v>
      </c>
      <c r="Y1222">
        <v>6078118106</v>
      </c>
      <c r="AB1222" t="s">
        <v>429</v>
      </c>
      <c r="AC1222" s="2"/>
      <c r="AG1222" s="34" t="str">
        <f>IFERROR(VLOOKUP(AB1222, 할인점점포등록!E:I, 5, 0), AB1222)</f>
        <v>삼원약품</v>
      </c>
    </row>
    <row r="1223" spans="2:33" x14ac:dyDescent="0.3">
      <c r="B1223" t="s">
        <v>152</v>
      </c>
      <c r="C1223" t="s">
        <v>1676</v>
      </c>
      <c r="D1223">
        <v>2</v>
      </c>
      <c r="E1223" t="s">
        <v>1928</v>
      </c>
      <c r="F1223" s="20" t="s">
        <v>155</v>
      </c>
      <c r="H1223" t="s">
        <v>915</v>
      </c>
      <c r="I1223" s="2">
        <v>0</v>
      </c>
      <c r="J1223" s="2">
        <v>2264686</v>
      </c>
      <c r="L1223">
        <v>0</v>
      </c>
      <c r="M1223">
        <v>0</v>
      </c>
      <c r="N1223">
        <v>0</v>
      </c>
      <c r="O1223" t="s">
        <v>796</v>
      </c>
      <c r="Q1223">
        <v>0</v>
      </c>
      <c r="R1223">
        <v>0</v>
      </c>
      <c r="S1223">
        <v>0</v>
      </c>
      <c r="T1223" t="s">
        <v>154</v>
      </c>
      <c r="U1223" s="3">
        <v>46295</v>
      </c>
      <c r="V1223" s="21">
        <v>46295</v>
      </c>
      <c r="W1223" t="s">
        <v>212</v>
      </c>
      <c r="Y1223">
        <v>6078118106</v>
      </c>
      <c r="AB1223" t="s">
        <v>429</v>
      </c>
      <c r="AC1223" s="2"/>
      <c r="AG1223" s="34" t="str">
        <f>IFERROR(VLOOKUP(AB1223, 할인점점포등록!E:I, 5, 0), AB1223)</f>
        <v>삼원약품</v>
      </c>
    </row>
    <row r="1224" spans="2:33" x14ac:dyDescent="0.3">
      <c r="B1224" t="s">
        <v>152</v>
      </c>
      <c r="C1224" t="s">
        <v>1676</v>
      </c>
      <c r="D1224">
        <v>3</v>
      </c>
      <c r="E1224" t="s">
        <v>1928</v>
      </c>
      <c r="F1224" s="20" t="s">
        <v>156</v>
      </c>
      <c r="H1224" t="s">
        <v>915</v>
      </c>
      <c r="I1224" s="2">
        <v>0</v>
      </c>
      <c r="J1224" s="2">
        <v>348592</v>
      </c>
      <c r="L1224">
        <v>0</v>
      </c>
      <c r="M1224">
        <v>0</v>
      </c>
      <c r="N1224">
        <v>0</v>
      </c>
      <c r="O1224" t="s">
        <v>796</v>
      </c>
      <c r="Q1224">
        <v>0</v>
      </c>
      <c r="R1224">
        <v>0</v>
      </c>
      <c r="S1224">
        <v>0</v>
      </c>
      <c r="T1224" t="s">
        <v>154</v>
      </c>
      <c r="U1224" s="3">
        <v>46295</v>
      </c>
      <c r="V1224" s="21">
        <v>46295</v>
      </c>
      <c r="W1224" t="s">
        <v>212</v>
      </c>
      <c r="Y1224">
        <v>6078118106</v>
      </c>
      <c r="AB1224" t="s">
        <v>429</v>
      </c>
      <c r="AC1224" s="2">
        <v>3485903</v>
      </c>
      <c r="AD1224" t="s">
        <v>788</v>
      </c>
      <c r="AF1224">
        <v>0</v>
      </c>
      <c r="AG1224" s="34" t="str">
        <f>IFERROR(VLOOKUP(AB1224, 할인점점포등록!E:I, 5, 0), AB1224)</f>
        <v>삼원약품</v>
      </c>
    </row>
    <row r="1225" spans="2:33" x14ac:dyDescent="0.3">
      <c r="B1225" t="s">
        <v>152</v>
      </c>
      <c r="C1225" t="s">
        <v>1676</v>
      </c>
      <c r="D1225">
        <v>4</v>
      </c>
      <c r="E1225" t="s">
        <v>1928</v>
      </c>
      <c r="F1225" s="20" t="s">
        <v>14</v>
      </c>
      <c r="H1225" t="s">
        <v>915</v>
      </c>
      <c r="I1225" s="2">
        <v>3834495</v>
      </c>
      <c r="J1225" s="2">
        <v>0</v>
      </c>
      <c r="L1225">
        <v>0</v>
      </c>
      <c r="M1225" s="1">
        <v>0</v>
      </c>
      <c r="N1225">
        <v>0</v>
      </c>
      <c r="O1225" t="s">
        <v>796</v>
      </c>
      <c r="Q1225">
        <v>0</v>
      </c>
      <c r="R1225">
        <v>0</v>
      </c>
      <c r="S1225">
        <v>0</v>
      </c>
      <c r="T1225" t="s">
        <v>154</v>
      </c>
      <c r="U1225" s="3">
        <v>46295</v>
      </c>
      <c r="V1225" s="21">
        <v>46295</v>
      </c>
      <c r="W1225" t="s">
        <v>212</v>
      </c>
      <c r="Y1225">
        <v>6078118106</v>
      </c>
      <c r="AB1225" t="s">
        <v>429</v>
      </c>
      <c r="AC1225" s="3"/>
      <c r="AE1225" s="2"/>
      <c r="AG1225" s="34" t="str">
        <f>IFERROR(VLOOKUP(AB1225, 할인점점포등록!E:I, 5, 0), AB1225)</f>
        <v>삼원약품</v>
      </c>
    </row>
    <row r="1226" spans="2:33" x14ac:dyDescent="0.3">
      <c r="B1226" t="s">
        <v>152</v>
      </c>
      <c r="C1226" t="s">
        <v>1677</v>
      </c>
      <c r="D1226">
        <v>1</v>
      </c>
      <c r="E1226" t="s">
        <v>1929</v>
      </c>
      <c r="F1226" s="20" t="s">
        <v>155</v>
      </c>
      <c r="H1226" t="s">
        <v>1678</v>
      </c>
      <c r="I1226" s="2">
        <v>0</v>
      </c>
      <c r="J1226" s="2">
        <v>4472181</v>
      </c>
      <c r="L1226">
        <v>0</v>
      </c>
      <c r="M1226">
        <v>0</v>
      </c>
      <c r="N1226">
        <v>0</v>
      </c>
      <c r="O1226" t="s">
        <v>796</v>
      </c>
      <c r="Q1226">
        <v>0</v>
      </c>
      <c r="R1226">
        <v>0</v>
      </c>
      <c r="S1226">
        <v>0</v>
      </c>
      <c r="T1226" t="s">
        <v>154</v>
      </c>
      <c r="U1226" s="3">
        <v>46295</v>
      </c>
      <c r="V1226" s="21">
        <v>46295</v>
      </c>
      <c r="W1226" t="s">
        <v>212</v>
      </c>
      <c r="Y1226">
        <v>3578800506</v>
      </c>
      <c r="AB1226" t="s">
        <v>437</v>
      </c>
      <c r="AC1226" s="2"/>
      <c r="AG1226" s="34" t="str">
        <f>IFERROR(VLOOKUP(AB1226, 할인점점포등록!E:I, 5, 0), AB1226)</f>
        <v>에스티에스팜</v>
      </c>
    </row>
    <row r="1227" spans="2:33" x14ac:dyDescent="0.3">
      <c r="B1227" t="s">
        <v>152</v>
      </c>
      <c r="C1227" t="s">
        <v>1677</v>
      </c>
      <c r="D1227">
        <v>2</v>
      </c>
      <c r="E1227" t="s">
        <v>1929</v>
      </c>
      <c r="F1227" s="20" t="s">
        <v>156</v>
      </c>
      <c r="H1227" t="s">
        <v>1678</v>
      </c>
      <c r="I1227" s="2">
        <v>0</v>
      </c>
      <c r="J1227" s="2">
        <v>447219</v>
      </c>
      <c r="L1227">
        <v>0</v>
      </c>
      <c r="M1227">
        <v>0</v>
      </c>
      <c r="N1227">
        <v>0</v>
      </c>
      <c r="O1227" t="s">
        <v>796</v>
      </c>
      <c r="Q1227">
        <v>0</v>
      </c>
      <c r="R1227">
        <v>0</v>
      </c>
      <c r="S1227">
        <v>0</v>
      </c>
      <c r="T1227" t="s">
        <v>154</v>
      </c>
      <c r="U1227" s="3">
        <v>46295</v>
      </c>
      <c r="V1227" s="21">
        <v>46295</v>
      </c>
      <c r="W1227" t="s">
        <v>212</v>
      </c>
      <c r="Y1227">
        <v>3578800506</v>
      </c>
      <c r="AB1227" t="s">
        <v>437</v>
      </c>
      <c r="AC1227" s="2">
        <v>4472181</v>
      </c>
      <c r="AD1227" t="s">
        <v>788</v>
      </c>
      <c r="AF1227">
        <v>0</v>
      </c>
      <c r="AG1227" s="34" t="str">
        <f>IFERROR(VLOOKUP(AB1227, 할인점점포등록!E:I, 5, 0), AB1227)</f>
        <v>에스티에스팜</v>
      </c>
    </row>
    <row r="1228" spans="2:33" x14ac:dyDescent="0.3">
      <c r="B1228" t="s">
        <v>152</v>
      </c>
      <c r="C1228" t="s">
        <v>1677</v>
      </c>
      <c r="D1228">
        <v>3</v>
      </c>
      <c r="E1228" t="s">
        <v>1929</v>
      </c>
      <c r="F1228" s="20" t="s">
        <v>14</v>
      </c>
      <c r="H1228" t="s">
        <v>1678</v>
      </c>
      <c r="I1228" s="2">
        <v>4919400</v>
      </c>
      <c r="J1228" s="2">
        <v>0</v>
      </c>
      <c r="L1228">
        <v>0</v>
      </c>
      <c r="M1228">
        <v>0</v>
      </c>
      <c r="N1228">
        <v>0</v>
      </c>
      <c r="O1228" t="s">
        <v>796</v>
      </c>
      <c r="Q1228">
        <v>0</v>
      </c>
      <c r="R1228">
        <v>0</v>
      </c>
      <c r="S1228">
        <v>0</v>
      </c>
      <c r="T1228" t="s">
        <v>154</v>
      </c>
      <c r="U1228" s="3">
        <v>46295</v>
      </c>
      <c r="V1228" s="21">
        <v>46295</v>
      </c>
      <c r="W1228" t="s">
        <v>212</v>
      </c>
      <c r="Y1228">
        <v>3578800506</v>
      </c>
      <c r="AB1228" t="s">
        <v>437</v>
      </c>
      <c r="AC1228" s="2"/>
      <c r="AG1228" s="34" t="str">
        <f>IFERROR(VLOOKUP(AB1228, 할인점점포등록!E:I, 5, 0), AB1228)</f>
        <v>에스티에스팜</v>
      </c>
    </row>
    <row r="1229" spans="2:33" x14ac:dyDescent="0.3">
      <c r="B1229" t="s">
        <v>152</v>
      </c>
      <c r="C1229" t="s">
        <v>1679</v>
      </c>
      <c r="D1229">
        <v>1</v>
      </c>
      <c r="E1229" t="s">
        <v>1930</v>
      </c>
      <c r="F1229" s="20" t="s">
        <v>155</v>
      </c>
      <c r="H1229" t="s">
        <v>1680</v>
      </c>
      <c r="I1229" s="2">
        <v>0</v>
      </c>
      <c r="J1229" s="2">
        <v>43684534</v>
      </c>
      <c r="L1229">
        <v>0</v>
      </c>
      <c r="M1229">
        <v>0</v>
      </c>
      <c r="N1229">
        <v>0</v>
      </c>
      <c r="O1229" t="s">
        <v>796</v>
      </c>
      <c r="Q1229">
        <v>0</v>
      </c>
      <c r="R1229">
        <v>0</v>
      </c>
      <c r="S1229">
        <v>0</v>
      </c>
      <c r="T1229" t="s">
        <v>154</v>
      </c>
      <c r="U1229" s="3">
        <v>46295</v>
      </c>
      <c r="V1229" s="21">
        <v>46295</v>
      </c>
      <c r="W1229" t="s">
        <v>212</v>
      </c>
      <c r="Y1229">
        <v>5728101750</v>
      </c>
      <c r="AB1229" t="s">
        <v>261</v>
      </c>
      <c r="AC1229" s="3"/>
      <c r="AE1229" s="2"/>
      <c r="AG1229" s="34" t="str">
        <f>IFERROR(VLOOKUP(AB1229, 할인점점포등록!E:I, 5, 0), AB1229)</f>
        <v>예일선</v>
      </c>
    </row>
    <row r="1230" spans="2:33" x14ac:dyDescent="0.3">
      <c r="B1230" t="s">
        <v>152</v>
      </c>
      <c r="C1230" t="s">
        <v>1679</v>
      </c>
      <c r="D1230">
        <v>2</v>
      </c>
      <c r="E1230" t="s">
        <v>1930</v>
      </c>
      <c r="F1230" s="20" t="s">
        <v>156</v>
      </c>
      <c r="H1230" t="s">
        <v>1680</v>
      </c>
      <c r="I1230" s="2">
        <v>0</v>
      </c>
      <c r="J1230" s="2">
        <v>4368454</v>
      </c>
      <c r="L1230">
        <v>0</v>
      </c>
      <c r="M1230">
        <v>0</v>
      </c>
      <c r="N1230">
        <v>0</v>
      </c>
      <c r="O1230" t="s">
        <v>796</v>
      </c>
      <c r="Q1230">
        <v>0</v>
      </c>
      <c r="R1230">
        <v>0</v>
      </c>
      <c r="S1230">
        <v>0</v>
      </c>
      <c r="T1230" t="s">
        <v>154</v>
      </c>
      <c r="U1230" s="3">
        <v>46295</v>
      </c>
      <c r="V1230" s="21">
        <v>46295</v>
      </c>
      <c r="W1230" t="s">
        <v>212</v>
      </c>
      <c r="Y1230">
        <v>5728101750</v>
      </c>
      <c r="AB1230" t="s">
        <v>261</v>
      </c>
      <c r="AC1230" s="3">
        <v>43684534</v>
      </c>
      <c r="AD1230" t="s">
        <v>788</v>
      </c>
      <c r="AE1230" s="2"/>
      <c r="AF1230">
        <v>0</v>
      </c>
      <c r="AG1230" s="34" t="str">
        <f>IFERROR(VLOOKUP(AB1230, 할인점점포등록!E:I, 5, 0), AB1230)</f>
        <v>예일선</v>
      </c>
    </row>
    <row r="1231" spans="2:33" x14ac:dyDescent="0.3">
      <c r="B1231" t="s">
        <v>152</v>
      </c>
      <c r="C1231" t="s">
        <v>1679</v>
      </c>
      <c r="D1231">
        <v>3</v>
      </c>
      <c r="E1231" t="s">
        <v>1930</v>
      </c>
      <c r="F1231" s="20" t="s">
        <v>14</v>
      </c>
      <c r="H1231" t="s">
        <v>1680</v>
      </c>
      <c r="I1231" s="2">
        <v>48052988</v>
      </c>
      <c r="J1231" s="2">
        <v>0</v>
      </c>
      <c r="L1231">
        <v>0</v>
      </c>
      <c r="M1231">
        <v>0</v>
      </c>
      <c r="N1231">
        <v>0</v>
      </c>
      <c r="O1231" t="s">
        <v>796</v>
      </c>
      <c r="Q1231">
        <v>0</v>
      </c>
      <c r="R1231">
        <v>0</v>
      </c>
      <c r="S1231">
        <v>0</v>
      </c>
      <c r="T1231" t="s">
        <v>154</v>
      </c>
      <c r="U1231" s="3">
        <v>46295</v>
      </c>
      <c r="V1231" s="21">
        <v>46295</v>
      </c>
      <c r="W1231" t="s">
        <v>212</v>
      </c>
      <c r="Y1231">
        <v>5728101750</v>
      </c>
      <c r="AB1231" t="s">
        <v>261</v>
      </c>
      <c r="AC1231" s="3"/>
      <c r="AE1231" s="2"/>
      <c r="AG1231" s="34" t="str">
        <f>IFERROR(VLOOKUP(AB1231, 할인점점포등록!E:I, 5, 0), AB1231)</f>
        <v>예일선</v>
      </c>
    </row>
    <row r="1232" spans="2:33" x14ac:dyDescent="0.3">
      <c r="B1232" t="s">
        <v>152</v>
      </c>
      <c r="C1232" t="s">
        <v>1681</v>
      </c>
      <c r="D1232">
        <v>1</v>
      </c>
      <c r="E1232" t="s">
        <v>1931</v>
      </c>
      <c r="F1232" s="20" t="s">
        <v>153</v>
      </c>
      <c r="H1232" t="s">
        <v>1682</v>
      </c>
      <c r="I1232" s="2">
        <v>0</v>
      </c>
      <c r="J1232" s="2">
        <v>1895565</v>
      </c>
      <c r="L1232">
        <v>0</v>
      </c>
      <c r="M1232">
        <v>0</v>
      </c>
      <c r="N1232">
        <v>0</v>
      </c>
      <c r="O1232" t="s">
        <v>796</v>
      </c>
      <c r="Q1232">
        <v>0</v>
      </c>
      <c r="R1232">
        <v>0</v>
      </c>
      <c r="S1232">
        <v>0</v>
      </c>
      <c r="T1232" t="s">
        <v>154</v>
      </c>
      <c r="U1232" s="3">
        <v>46295</v>
      </c>
      <c r="V1232" s="21">
        <v>46295</v>
      </c>
      <c r="W1232" t="s">
        <v>212</v>
      </c>
      <c r="Y1232">
        <v>1098178726</v>
      </c>
      <c r="AB1232" t="s">
        <v>331</v>
      </c>
      <c r="AC1232" s="3"/>
      <c r="AE1232" s="2"/>
      <c r="AG1232" s="34" t="str">
        <f>IFERROR(VLOOKUP(AB1232, 할인점점포등록!E:I, 5, 0), AB1232)</f>
        <v>지오영</v>
      </c>
    </row>
    <row r="1233" spans="2:33" x14ac:dyDescent="0.3">
      <c r="B1233" t="s">
        <v>152</v>
      </c>
      <c r="C1233" t="s">
        <v>1681</v>
      </c>
      <c r="D1233">
        <v>2</v>
      </c>
      <c r="E1233" t="s">
        <v>1931</v>
      </c>
      <c r="F1233" s="20" t="s">
        <v>155</v>
      </c>
      <c r="H1233" t="s">
        <v>1682</v>
      </c>
      <c r="I1233" s="2">
        <v>0</v>
      </c>
      <c r="J1233" s="2">
        <v>179413199</v>
      </c>
      <c r="L1233">
        <v>0</v>
      </c>
      <c r="M1233">
        <v>0</v>
      </c>
      <c r="N1233">
        <v>0</v>
      </c>
      <c r="O1233" t="s">
        <v>796</v>
      </c>
      <c r="Q1233">
        <v>0</v>
      </c>
      <c r="R1233">
        <v>0</v>
      </c>
      <c r="S1233">
        <v>0</v>
      </c>
      <c r="T1233" t="s">
        <v>154</v>
      </c>
      <c r="U1233" s="3">
        <v>46295</v>
      </c>
      <c r="V1233" s="21">
        <v>46295</v>
      </c>
      <c r="W1233" t="s">
        <v>212</v>
      </c>
      <c r="Y1233">
        <v>1098178726</v>
      </c>
      <c r="AB1233" t="s">
        <v>331</v>
      </c>
      <c r="AC1233" s="3"/>
      <c r="AE1233" s="2"/>
      <c r="AG1233" s="34" t="str">
        <f>IFERROR(VLOOKUP(AB1233, 할인점점포등록!E:I, 5, 0), AB1233)</f>
        <v>지오영</v>
      </c>
    </row>
    <row r="1234" spans="2:33" x14ac:dyDescent="0.3">
      <c r="B1234" t="s">
        <v>152</v>
      </c>
      <c r="C1234" t="s">
        <v>1681</v>
      </c>
      <c r="D1234">
        <v>3</v>
      </c>
      <c r="E1234" t="s">
        <v>1931</v>
      </c>
      <c r="F1234" s="20" t="s">
        <v>156</v>
      </c>
      <c r="H1234" t="s">
        <v>1682</v>
      </c>
      <c r="I1234" s="2">
        <v>0</v>
      </c>
      <c r="J1234" s="2">
        <v>18130886</v>
      </c>
      <c r="L1234">
        <v>0</v>
      </c>
      <c r="M1234">
        <v>0</v>
      </c>
      <c r="N1234">
        <v>0</v>
      </c>
      <c r="O1234" t="s">
        <v>796</v>
      </c>
      <c r="Q1234">
        <v>0</v>
      </c>
      <c r="R1234">
        <v>0</v>
      </c>
      <c r="S1234">
        <v>0</v>
      </c>
      <c r="T1234" t="s">
        <v>154</v>
      </c>
      <c r="U1234" s="3">
        <v>46295</v>
      </c>
      <c r="V1234" s="21">
        <v>46295</v>
      </c>
      <c r="W1234" t="s">
        <v>212</v>
      </c>
      <c r="Y1234">
        <v>1098178726</v>
      </c>
      <c r="AB1234" t="s">
        <v>331</v>
      </c>
      <c r="AC1234" s="3">
        <v>181308764</v>
      </c>
      <c r="AD1234" t="s">
        <v>788</v>
      </c>
      <c r="AE1234" s="2"/>
      <c r="AF1234">
        <v>0</v>
      </c>
      <c r="AG1234" s="34" t="str">
        <f>IFERROR(VLOOKUP(AB1234, 할인점점포등록!E:I, 5, 0), AB1234)</f>
        <v>지오영</v>
      </c>
    </row>
    <row r="1235" spans="2:33" x14ac:dyDescent="0.3">
      <c r="B1235" t="s">
        <v>152</v>
      </c>
      <c r="C1235" t="s">
        <v>1681</v>
      </c>
      <c r="D1235">
        <v>4</v>
      </c>
      <c r="E1235" t="s">
        <v>1931</v>
      </c>
      <c r="F1235" s="20" t="s">
        <v>14</v>
      </c>
      <c r="H1235" t="s">
        <v>1682</v>
      </c>
      <c r="I1235" s="2">
        <v>199439650</v>
      </c>
      <c r="J1235" s="2">
        <v>0</v>
      </c>
      <c r="L1235">
        <v>0</v>
      </c>
      <c r="M1235">
        <v>0</v>
      </c>
      <c r="N1235">
        <v>0</v>
      </c>
      <c r="O1235" t="s">
        <v>796</v>
      </c>
      <c r="Q1235">
        <v>0</v>
      </c>
      <c r="R1235">
        <v>0</v>
      </c>
      <c r="S1235">
        <v>0</v>
      </c>
      <c r="T1235" t="s">
        <v>154</v>
      </c>
      <c r="U1235" s="3">
        <v>46295</v>
      </c>
      <c r="V1235" s="21">
        <v>46295</v>
      </c>
      <c r="W1235" t="s">
        <v>212</v>
      </c>
      <c r="Y1235">
        <v>1098178726</v>
      </c>
      <c r="AB1235" t="s">
        <v>331</v>
      </c>
      <c r="AC1235" s="2"/>
      <c r="AG1235" s="34" t="str">
        <f>IFERROR(VLOOKUP(AB1235, 할인점점포등록!E:I, 5, 0), AB1235)</f>
        <v>지오영</v>
      </c>
    </row>
    <row r="1236" spans="2:33" x14ac:dyDescent="0.3">
      <c r="B1236" t="s">
        <v>152</v>
      </c>
      <c r="C1236" t="s">
        <v>1683</v>
      </c>
      <c r="D1236">
        <v>1</v>
      </c>
      <c r="E1236" t="s">
        <v>1932</v>
      </c>
      <c r="F1236" s="20" t="s">
        <v>153</v>
      </c>
      <c r="H1236" t="s">
        <v>1684</v>
      </c>
      <c r="I1236" s="2">
        <v>0</v>
      </c>
      <c r="J1236" s="2">
        <v>7786390</v>
      </c>
      <c r="L1236">
        <v>0</v>
      </c>
      <c r="M1236">
        <v>0</v>
      </c>
      <c r="N1236">
        <v>0</v>
      </c>
      <c r="O1236" t="s">
        <v>796</v>
      </c>
      <c r="Q1236">
        <v>0</v>
      </c>
      <c r="R1236">
        <v>0</v>
      </c>
      <c r="S1236">
        <v>0</v>
      </c>
      <c r="T1236" t="s">
        <v>154</v>
      </c>
      <c r="U1236" s="3">
        <v>46295</v>
      </c>
      <c r="V1236" s="21">
        <v>46295</v>
      </c>
      <c r="W1236" t="s">
        <v>212</v>
      </c>
      <c r="Y1236">
        <v>1138504425</v>
      </c>
      <c r="AB1236" t="s">
        <v>467</v>
      </c>
      <c r="AC1236" s="2"/>
      <c r="AG1236" s="34" t="str">
        <f>IFERROR(VLOOKUP(AB1236, 할인점점포등록!E:I, 5, 0), AB1236)</f>
        <v>백제약품영등포지점</v>
      </c>
    </row>
    <row r="1237" spans="2:33" x14ac:dyDescent="0.3">
      <c r="B1237" t="s">
        <v>152</v>
      </c>
      <c r="C1237" t="s">
        <v>1683</v>
      </c>
      <c r="D1237">
        <v>2</v>
      </c>
      <c r="E1237" t="s">
        <v>1932</v>
      </c>
      <c r="F1237" s="20" t="s">
        <v>155</v>
      </c>
      <c r="H1237" t="s">
        <v>1684</v>
      </c>
      <c r="I1237" s="2">
        <v>0</v>
      </c>
      <c r="J1237" s="2">
        <v>105909535</v>
      </c>
      <c r="L1237">
        <v>0</v>
      </c>
      <c r="M1237">
        <v>0</v>
      </c>
      <c r="N1237">
        <v>0</v>
      </c>
      <c r="O1237" t="s">
        <v>796</v>
      </c>
      <c r="Q1237">
        <v>0</v>
      </c>
      <c r="R1237">
        <v>0</v>
      </c>
      <c r="S1237">
        <v>0</v>
      </c>
      <c r="T1237" t="s">
        <v>154</v>
      </c>
      <c r="U1237" s="3">
        <v>46295</v>
      </c>
      <c r="V1237" s="21">
        <v>46295</v>
      </c>
      <c r="W1237" t="s">
        <v>212</v>
      </c>
      <c r="Y1237">
        <v>1138504425</v>
      </c>
      <c r="AB1237" t="s">
        <v>467</v>
      </c>
      <c r="AC1237" s="2"/>
      <c r="AG1237" s="34" t="str">
        <f>IFERROR(VLOOKUP(AB1237, 할인점점포등록!E:I, 5, 0), AB1237)</f>
        <v>백제약품영등포지점</v>
      </c>
    </row>
    <row r="1238" spans="2:33" x14ac:dyDescent="0.3">
      <c r="B1238" t="s">
        <v>152</v>
      </c>
      <c r="C1238" t="s">
        <v>1683</v>
      </c>
      <c r="D1238">
        <v>3</v>
      </c>
      <c r="E1238" t="s">
        <v>1932</v>
      </c>
      <c r="F1238" s="20" t="s">
        <v>156</v>
      </c>
      <c r="H1238" t="s">
        <v>1684</v>
      </c>
      <c r="I1238" s="2">
        <v>0</v>
      </c>
      <c r="J1238" s="2">
        <v>11369596</v>
      </c>
      <c r="L1238">
        <v>0</v>
      </c>
      <c r="M1238">
        <v>0</v>
      </c>
      <c r="N1238">
        <v>0</v>
      </c>
      <c r="O1238" t="s">
        <v>796</v>
      </c>
      <c r="Q1238">
        <v>0</v>
      </c>
      <c r="R1238">
        <v>0</v>
      </c>
      <c r="S1238">
        <v>0</v>
      </c>
      <c r="T1238" t="s">
        <v>154</v>
      </c>
      <c r="U1238" s="3">
        <v>46295</v>
      </c>
      <c r="V1238" s="21">
        <v>46295</v>
      </c>
      <c r="W1238" t="s">
        <v>212</v>
      </c>
      <c r="Y1238">
        <v>1138504425</v>
      </c>
      <c r="AB1238" t="s">
        <v>467</v>
      </c>
      <c r="AC1238" s="2">
        <v>113695925</v>
      </c>
      <c r="AD1238" t="s">
        <v>788</v>
      </c>
      <c r="AF1238">
        <v>0</v>
      </c>
      <c r="AG1238" s="34" t="str">
        <f>IFERROR(VLOOKUP(AB1238, 할인점점포등록!E:I, 5, 0), AB1238)</f>
        <v>백제약품영등포지점</v>
      </c>
    </row>
    <row r="1239" spans="2:33" x14ac:dyDescent="0.3">
      <c r="B1239" t="s">
        <v>152</v>
      </c>
      <c r="C1239" t="s">
        <v>1683</v>
      </c>
      <c r="D1239">
        <v>4</v>
      </c>
      <c r="E1239" t="s">
        <v>1932</v>
      </c>
      <c r="F1239" s="20" t="s">
        <v>14</v>
      </c>
      <c r="H1239" t="s">
        <v>1684</v>
      </c>
      <c r="I1239" s="2">
        <v>125065521</v>
      </c>
      <c r="J1239" s="2">
        <v>0</v>
      </c>
      <c r="L1239">
        <v>0</v>
      </c>
      <c r="M1239">
        <v>0</v>
      </c>
      <c r="N1239">
        <v>0</v>
      </c>
      <c r="O1239" t="s">
        <v>796</v>
      </c>
      <c r="Q1239">
        <v>0</v>
      </c>
      <c r="R1239">
        <v>0</v>
      </c>
      <c r="S1239">
        <v>0</v>
      </c>
      <c r="T1239" t="s">
        <v>154</v>
      </c>
      <c r="U1239" s="3">
        <v>46295</v>
      </c>
      <c r="V1239" s="21">
        <v>46295</v>
      </c>
      <c r="W1239" t="s">
        <v>212</v>
      </c>
      <c r="Y1239">
        <v>1138504425</v>
      </c>
      <c r="AB1239" t="s">
        <v>467</v>
      </c>
      <c r="AC1239" s="2"/>
      <c r="AG1239" s="34" t="str">
        <f>IFERROR(VLOOKUP(AB1239, 할인점점포등록!E:I, 5, 0), AB1239)</f>
        <v>백제약품영등포지점</v>
      </c>
    </row>
    <row r="1240" spans="2:33" x14ac:dyDescent="0.3">
      <c r="B1240" t="s">
        <v>152</v>
      </c>
      <c r="C1240" t="s">
        <v>1685</v>
      </c>
      <c r="D1240">
        <v>1</v>
      </c>
      <c r="E1240" t="s">
        <v>1933</v>
      </c>
      <c r="F1240" s="20" t="s">
        <v>155</v>
      </c>
      <c r="H1240" t="s">
        <v>1686</v>
      </c>
      <c r="I1240" s="2">
        <v>0</v>
      </c>
      <c r="J1240" s="2">
        <v>800695</v>
      </c>
      <c r="L1240" s="1">
        <v>0</v>
      </c>
      <c r="M1240" s="1">
        <v>0</v>
      </c>
      <c r="N1240">
        <v>0</v>
      </c>
      <c r="O1240" t="s">
        <v>796</v>
      </c>
      <c r="Q1240">
        <v>0</v>
      </c>
      <c r="R1240">
        <v>0</v>
      </c>
      <c r="S1240">
        <v>0</v>
      </c>
      <c r="T1240" t="s">
        <v>154</v>
      </c>
      <c r="U1240" s="3">
        <v>46295</v>
      </c>
      <c r="V1240" s="21">
        <v>46295</v>
      </c>
      <c r="W1240" t="s">
        <v>212</v>
      </c>
      <c r="Y1240">
        <v>3148653448</v>
      </c>
      <c r="AB1240" t="s">
        <v>648</v>
      </c>
      <c r="AC1240" s="2"/>
      <c r="AG1240" s="34" t="str">
        <f>IFERROR(VLOOKUP(AB1240, 할인점점포등록!E:I, 5, 0), AB1240)</f>
        <v>나루팜</v>
      </c>
    </row>
    <row r="1241" spans="2:33" x14ac:dyDescent="0.3">
      <c r="B1241" t="s">
        <v>152</v>
      </c>
      <c r="C1241" t="s">
        <v>1685</v>
      </c>
      <c r="D1241">
        <v>2</v>
      </c>
      <c r="E1241" t="s">
        <v>1933</v>
      </c>
      <c r="F1241" s="20" t="s">
        <v>156</v>
      </c>
      <c r="H1241" t="s">
        <v>1686</v>
      </c>
      <c r="I1241" s="2">
        <v>0</v>
      </c>
      <c r="J1241" s="2">
        <v>80069</v>
      </c>
      <c r="L1241">
        <v>0</v>
      </c>
      <c r="M1241">
        <v>0</v>
      </c>
      <c r="N1241">
        <v>0</v>
      </c>
      <c r="O1241" t="s">
        <v>796</v>
      </c>
      <c r="Q1241">
        <v>0</v>
      </c>
      <c r="R1241">
        <v>0</v>
      </c>
      <c r="S1241">
        <v>0</v>
      </c>
      <c r="T1241" t="s">
        <v>154</v>
      </c>
      <c r="U1241" s="3">
        <v>46295</v>
      </c>
      <c r="V1241" s="21">
        <v>46295</v>
      </c>
      <c r="W1241" t="s">
        <v>212</v>
      </c>
      <c r="Y1241">
        <v>3148653448</v>
      </c>
      <c r="AB1241" t="s">
        <v>648</v>
      </c>
      <c r="AC1241" s="2">
        <v>800695</v>
      </c>
      <c r="AD1241" t="s">
        <v>788</v>
      </c>
      <c r="AF1241">
        <v>0</v>
      </c>
      <c r="AG1241" s="34" t="str">
        <f>IFERROR(VLOOKUP(AB1241, 할인점점포등록!E:I, 5, 0), AB1241)</f>
        <v>나루팜</v>
      </c>
    </row>
    <row r="1242" spans="2:33" x14ac:dyDescent="0.3">
      <c r="B1242" t="s">
        <v>152</v>
      </c>
      <c r="C1242" t="s">
        <v>1685</v>
      </c>
      <c r="D1242">
        <v>3</v>
      </c>
      <c r="E1242" t="s">
        <v>1933</v>
      </c>
      <c r="F1242" s="20" t="s">
        <v>14</v>
      </c>
      <c r="H1242" t="s">
        <v>1686</v>
      </c>
      <c r="I1242" s="2">
        <v>880764</v>
      </c>
      <c r="J1242" s="2">
        <v>0</v>
      </c>
      <c r="L1242">
        <v>0</v>
      </c>
      <c r="M1242">
        <v>0</v>
      </c>
      <c r="N1242">
        <v>0</v>
      </c>
      <c r="O1242" t="s">
        <v>796</v>
      </c>
      <c r="Q1242">
        <v>0</v>
      </c>
      <c r="R1242">
        <v>0</v>
      </c>
      <c r="S1242">
        <v>0</v>
      </c>
      <c r="T1242" t="s">
        <v>154</v>
      </c>
      <c r="U1242" s="3">
        <v>46295</v>
      </c>
      <c r="V1242" s="21">
        <v>46295</v>
      </c>
      <c r="W1242" t="s">
        <v>212</v>
      </c>
      <c r="Y1242">
        <v>3148653448</v>
      </c>
      <c r="AB1242" t="s">
        <v>648</v>
      </c>
      <c r="AC1242" s="2"/>
      <c r="AG1242" s="34" t="str">
        <f>IFERROR(VLOOKUP(AB1242, 할인점점포등록!E:I, 5, 0), AB1242)</f>
        <v>나루팜</v>
      </c>
    </row>
    <row r="1243" spans="2:33" x14ac:dyDescent="0.3">
      <c r="B1243" t="s">
        <v>152</v>
      </c>
      <c r="C1243" t="s">
        <v>1687</v>
      </c>
      <c r="D1243">
        <v>1</v>
      </c>
      <c r="E1243" t="s">
        <v>1934</v>
      </c>
      <c r="F1243" s="20" t="s">
        <v>155</v>
      </c>
      <c r="H1243" t="s">
        <v>925</v>
      </c>
      <c r="I1243" s="2">
        <v>0</v>
      </c>
      <c r="J1243" s="2">
        <v>659536</v>
      </c>
      <c r="L1243" s="1">
        <v>0</v>
      </c>
      <c r="M1243" s="1">
        <v>0</v>
      </c>
      <c r="N1243">
        <v>0</v>
      </c>
      <c r="O1243" t="s">
        <v>796</v>
      </c>
      <c r="Q1243">
        <v>0</v>
      </c>
      <c r="R1243">
        <v>0</v>
      </c>
      <c r="S1243">
        <v>0</v>
      </c>
      <c r="T1243" t="s">
        <v>154</v>
      </c>
      <c r="U1243" s="3">
        <v>46295</v>
      </c>
      <c r="V1243" s="21">
        <v>46295</v>
      </c>
      <c r="W1243" t="s">
        <v>212</v>
      </c>
      <c r="Y1243">
        <v>1278622792</v>
      </c>
      <c r="AB1243" t="s">
        <v>640</v>
      </c>
      <c r="AC1243" s="2"/>
      <c r="AG1243" s="34" t="str">
        <f>IFERROR(VLOOKUP(AB1243, 할인점점포등록!E:I, 5, 0), AB1243)</f>
        <v>운트바이오</v>
      </c>
    </row>
    <row r="1244" spans="2:33" x14ac:dyDescent="0.3">
      <c r="B1244" t="s">
        <v>152</v>
      </c>
      <c r="C1244" t="s">
        <v>1687</v>
      </c>
      <c r="D1244">
        <v>2</v>
      </c>
      <c r="E1244" t="s">
        <v>1934</v>
      </c>
      <c r="F1244" s="20" t="s">
        <v>156</v>
      </c>
      <c r="H1244" t="s">
        <v>925</v>
      </c>
      <c r="I1244" s="2">
        <v>0</v>
      </c>
      <c r="J1244" s="2">
        <v>65954</v>
      </c>
      <c r="L1244">
        <v>0</v>
      </c>
      <c r="M1244">
        <v>0</v>
      </c>
      <c r="N1244">
        <v>0</v>
      </c>
      <c r="O1244" t="s">
        <v>796</v>
      </c>
      <c r="Q1244">
        <v>0</v>
      </c>
      <c r="R1244">
        <v>0</v>
      </c>
      <c r="S1244">
        <v>0</v>
      </c>
      <c r="T1244" t="s">
        <v>154</v>
      </c>
      <c r="U1244" s="3">
        <v>46295</v>
      </c>
      <c r="V1244" s="21">
        <v>46295</v>
      </c>
      <c r="W1244" t="s">
        <v>212</v>
      </c>
      <c r="Y1244">
        <v>1278622792</v>
      </c>
      <c r="AB1244" t="s">
        <v>640</v>
      </c>
      <c r="AC1244" s="2">
        <v>659536</v>
      </c>
      <c r="AD1244" t="s">
        <v>788</v>
      </c>
      <c r="AF1244">
        <v>0</v>
      </c>
      <c r="AG1244" s="34" t="str">
        <f>IFERROR(VLOOKUP(AB1244, 할인점점포등록!E:I, 5, 0), AB1244)</f>
        <v>운트바이오</v>
      </c>
    </row>
    <row r="1245" spans="2:33" x14ac:dyDescent="0.3">
      <c r="B1245" t="s">
        <v>152</v>
      </c>
      <c r="C1245" t="s">
        <v>1687</v>
      </c>
      <c r="D1245">
        <v>3</v>
      </c>
      <c r="E1245" t="s">
        <v>1934</v>
      </c>
      <c r="F1245" s="20" t="s">
        <v>14</v>
      </c>
      <c r="H1245" t="s">
        <v>925</v>
      </c>
      <c r="I1245" s="2">
        <v>725490</v>
      </c>
      <c r="J1245" s="2">
        <v>0</v>
      </c>
      <c r="L1245">
        <v>0</v>
      </c>
      <c r="M1245">
        <v>0</v>
      </c>
      <c r="N1245">
        <v>0</v>
      </c>
      <c r="O1245" t="s">
        <v>796</v>
      </c>
      <c r="Q1245">
        <v>0</v>
      </c>
      <c r="R1245">
        <v>0</v>
      </c>
      <c r="S1245">
        <v>0</v>
      </c>
      <c r="T1245" t="s">
        <v>154</v>
      </c>
      <c r="U1245" s="3">
        <v>46295</v>
      </c>
      <c r="V1245" s="21">
        <v>46295</v>
      </c>
      <c r="W1245" t="s">
        <v>212</v>
      </c>
      <c r="Y1245">
        <v>1278622792</v>
      </c>
      <c r="AB1245" t="s">
        <v>640</v>
      </c>
      <c r="AC1245" s="2"/>
      <c r="AG1245" s="34" t="str">
        <f>IFERROR(VLOOKUP(AB1245, 할인점점포등록!E:I, 5, 0), AB1245)</f>
        <v>운트바이오</v>
      </c>
    </row>
    <row r="1246" spans="2:33" x14ac:dyDescent="0.3">
      <c r="B1246" t="s">
        <v>152</v>
      </c>
      <c r="C1246" t="s">
        <v>1688</v>
      </c>
      <c r="D1246">
        <v>1</v>
      </c>
      <c r="E1246" t="s">
        <v>1935</v>
      </c>
      <c r="F1246" s="20" t="s">
        <v>153</v>
      </c>
      <c r="H1246" t="s">
        <v>1689</v>
      </c>
      <c r="I1246" s="2">
        <v>0</v>
      </c>
      <c r="J1246" s="2">
        <v>8913848</v>
      </c>
      <c r="L1246" s="1">
        <v>0</v>
      </c>
      <c r="M1246" s="1">
        <v>0</v>
      </c>
      <c r="N1246">
        <v>0</v>
      </c>
      <c r="O1246" t="s">
        <v>796</v>
      </c>
      <c r="Q1246">
        <v>0</v>
      </c>
      <c r="R1246">
        <v>0</v>
      </c>
      <c r="S1246">
        <v>0</v>
      </c>
      <c r="T1246" t="s">
        <v>154</v>
      </c>
      <c r="U1246" s="3">
        <v>46295</v>
      </c>
      <c r="V1246" s="21">
        <v>46295</v>
      </c>
      <c r="W1246" t="s">
        <v>212</v>
      </c>
      <c r="Y1246">
        <v>1228153145</v>
      </c>
      <c r="AB1246" t="s">
        <v>509</v>
      </c>
      <c r="AC1246" s="2"/>
      <c r="AG1246" s="34" t="str">
        <f>IFERROR(VLOOKUP(AB1246, 할인점점포등록!E:I, 5, 0), AB1246)</f>
        <v>인천약품</v>
      </c>
    </row>
    <row r="1247" spans="2:33" x14ac:dyDescent="0.3">
      <c r="B1247" t="s">
        <v>152</v>
      </c>
      <c r="C1247" t="s">
        <v>1688</v>
      </c>
      <c r="D1247">
        <v>2</v>
      </c>
      <c r="E1247" t="s">
        <v>1935</v>
      </c>
      <c r="F1247" s="20" t="s">
        <v>155</v>
      </c>
      <c r="H1247" t="s">
        <v>1689</v>
      </c>
      <c r="I1247" s="2">
        <v>0</v>
      </c>
      <c r="J1247" s="2">
        <v>168213223</v>
      </c>
      <c r="L1247">
        <v>0</v>
      </c>
      <c r="M1247">
        <v>0</v>
      </c>
      <c r="N1247">
        <v>0</v>
      </c>
      <c r="O1247" t="s">
        <v>796</v>
      </c>
      <c r="Q1247">
        <v>0</v>
      </c>
      <c r="R1247">
        <v>0</v>
      </c>
      <c r="S1247">
        <v>0</v>
      </c>
      <c r="T1247" t="s">
        <v>154</v>
      </c>
      <c r="U1247" s="3">
        <v>46295</v>
      </c>
      <c r="V1247" s="21">
        <v>46295</v>
      </c>
      <c r="W1247" t="s">
        <v>212</v>
      </c>
      <c r="Y1247">
        <v>1228153145</v>
      </c>
      <c r="AB1247" t="s">
        <v>509</v>
      </c>
      <c r="AC1247" s="2"/>
      <c r="AG1247" s="34" t="str">
        <f>IFERROR(VLOOKUP(AB1247, 할인점점포등록!E:I, 5, 0), AB1247)</f>
        <v>인천약품</v>
      </c>
    </row>
    <row r="1248" spans="2:33" x14ac:dyDescent="0.3">
      <c r="B1248" t="s">
        <v>152</v>
      </c>
      <c r="C1248" t="s">
        <v>1688</v>
      </c>
      <c r="D1248">
        <v>3</v>
      </c>
      <c r="E1248" t="s">
        <v>1935</v>
      </c>
      <c r="F1248" s="20" t="s">
        <v>156</v>
      </c>
      <c r="H1248" t="s">
        <v>1689</v>
      </c>
      <c r="I1248" s="2">
        <v>0</v>
      </c>
      <c r="J1248" s="2">
        <v>17712710</v>
      </c>
      <c r="L1248">
        <v>0</v>
      </c>
      <c r="M1248">
        <v>0</v>
      </c>
      <c r="N1248">
        <v>0</v>
      </c>
      <c r="O1248" t="s">
        <v>796</v>
      </c>
      <c r="Q1248">
        <v>0</v>
      </c>
      <c r="R1248">
        <v>0</v>
      </c>
      <c r="S1248">
        <v>0</v>
      </c>
      <c r="T1248" t="s">
        <v>154</v>
      </c>
      <c r="U1248" s="3">
        <v>46295</v>
      </c>
      <c r="V1248" s="21">
        <v>46295</v>
      </c>
      <c r="W1248" t="s">
        <v>212</v>
      </c>
      <c r="Y1248">
        <v>1228153145</v>
      </c>
      <c r="AB1248" t="s">
        <v>509</v>
      </c>
      <c r="AC1248" s="2">
        <v>177127071</v>
      </c>
      <c r="AD1248" t="s">
        <v>788</v>
      </c>
      <c r="AF1248">
        <v>0</v>
      </c>
      <c r="AG1248" s="34" t="str">
        <f>IFERROR(VLOOKUP(AB1248, 할인점점포등록!E:I, 5, 0), AB1248)</f>
        <v>인천약품</v>
      </c>
    </row>
    <row r="1249" spans="2:33" x14ac:dyDescent="0.3">
      <c r="B1249" t="s">
        <v>152</v>
      </c>
      <c r="C1249" t="s">
        <v>1688</v>
      </c>
      <c r="D1249">
        <v>4</v>
      </c>
      <c r="E1249" t="s">
        <v>1935</v>
      </c>
      <c r="F1249" s="20" t="s">
        <v>14</v>
      </c>
      <c r="H1249" t="s">
        <v>1689</v>
      </c>
      <c r="I1249" s="2">
        <v>194839781</v>
      </c>
      <c r="J1249" s="2">
        <v>0</v>
      </c>
      <c r="L1249">
        <v>0</v>
      </c>
      <c r="M1249">
        <v>0</v>
      </c>
      <c r="N1249">
        <v>0</v>
      </c>
      <c r="O1249" t="s">
        <v>796</v>
      </c>
      <c r="Q1249">
        <v>0</v>
      </c>
      <c r="R1249">
        <v>0</v>
      </c>
      <c r="S1249">
        <v>0</v>
      </c>
      <c r="T1249" t="s">
        <v>154</v>
      </c>
      <c r="U1249" s="3">
        <v>46295</v>
      </c>
      <c r="V1249" s="21">
        <v>46295</v>
      </c>
      <c r="W1249" t="s">
        <v>212</v>
      </c>
      <c r="Y1249">
        <v>1228153145</v>
      </c>
      <c r="AB1249" t="s">
        <v>509</v>
      </c>
      <c r="AC1249" s="2"/>
      <c r="AG1249" s="34" t="str">
        <f>IFERROR(VLOOKUP(AB1249, 할인점점포등록!E:I, 5, 0), AB1249)</f>
        <v>인천약품</v>
      </c>
    </row>
    <row r="1250" spans="2:33" x14ac:dyDescent="0.3">
      <c r="B1250" t="s">
        <v>152</v>
      </c>
      <c r="C1250" t="s">
        <v>1690</v>
      </c>
      <c r="D1250">
        <v>1</v>
      </c>
      <c r="E1250" t="s">
        <v>1936</v>
      </c>
      <c r="F1250" s="20" t="s">
        <v>155</v>
      </c>
      <c r="H1250" t="s">
        <v>1691</v>
      </c>
      <c r="I1250" s="2">
        <v>0</v>
      </c>
      <c r="J1250" s="2">
        <v>5026083</v>
      </c>
      <c r="L1250">
        <v>0</v>
      </c>
      <c r="M1250">
        <v>0</v>
      </c>
      <c r="N1250">
        <v>0</v>
      </c>
      <c r="O1250" t="s">
        <v>796</v>
      </c>
      <c r="Q1250">
        <v>0</v>
      </c>
      <c r="R1250">
        <v>0</v>
      </c>
      <c r="S1250">
        <v>0</v>
      </c>
      <c r="T1250" t="s">
        <v>154</v>
      </c>
      <c r="U1250" s="3">
        <v>46295</v>
      </c>
      <c r="V1250" s="21">
        <v>46295</v>
      </c>
      <c r="W1250" t="s">
        <v>212</v>
      </c>
      <c r="Y1250">
        <v>8118700982</v>
      </c>
      <c r="AB1250" t="s">
        <v>405</v>
      </c>
      <c r="AC1250" s="2"/>
      <c r="AE1250" s="2"/>
      <c r="AG1250" s="34" t="str">
        <f>IFERROR(VLOOKUP(AB1250, 할인점점포등록!E:I, 5, 0), AB1250)</f>
        <v>월드약품</v>
      </c>
    </row>
    <row r="1251" spans="2:33" x14ac:dyDescent="0.3">
      <c r="B1251" t="s">
        <v>152</v>
      </c>
      <c r="C1251" t="s">
        <v>1690</v>
      </c>
      <c r="D1251">
        <v>2</v>
      </c>
      <c r="E1251" t="s">
        <v>1936</v>
      </c>
      <c r="F1251" s="20" t="s">
        <v>156</v>
      </c>
      <c r="H1251" t="s">
        <v>1691</v>
      </c>
      <c r="I1251" s="2">
        <v>0</v>
      </c>
      <c r="J1251" s="2">
        <v>502607</v>
      </c>
      <c r="L1251">
        <v>0</v>
      </c>
      <c r="M1251">
        <v>0</v>
      </c>
      <c r="N1251">
        <v>0</v>
      </c>
      <c r="O1251" t="s">
        <v>796</v>
      </c>
      <c r="Q1251">
        <v>0</v>
      </c>
      <c r="R1251">
        <v>0</v>
      </c>
      <c r="S1251">
        <v>0</v>
      </c>
      <c r="T1251" t="s">
        <v>154</v>
      </c>
      <c r="U1251" s="3">
        <v>46295</v>
      </c>
      <c r="V1251" s="21">
        <v>46295</v>
      </c>
      <c r="W1251" t="s">
        <v>212</v>
      </c>
      <c r="Y1251">
        <v>8118700982</v>
      </c>
      <c r="AB1251" t="s">
        <v>405</v>
      </c>
      <c r="AC1251" s="2">
        <v>5026083</v>
      </c>
      <c r="AD1251" t="s">
        <v>788</v>
      </c>
      <c r="AF1251">
        <v>0</v>
      </c>
      <c r="AG1251" s="34" t="str">
        <f>IFERROR(VLOOKUP(AB1251, 할인점점포등록!E:I, 5, 0), AB1251)</f>
        <v>월드약품</v>
      </c>
    </row>
    <row r="1252" spans="2:33" x14ac:dyDescent="0.3">
      <c r="B1252" t="s">
        <v>152</v>
      </c>
      <c r="C1252" t="s">
        <v>1690</v>
      </c>
      <c r="D1252">
        <v>3</v>
      </c>
      <c r="E1252" t="s">
        <v>1936</v>
      </c>
      <c r="F1252" s="20" t="s">
        <v>14</v>
      </c>
      <c r="H1252" t="s">
        <v>1691</v>
      </c>
      <c r="I1252" s="2">
        <v>5528690</v>
      </c>
      <c r="J1252" s="2">
        <v>0</v>
      </c>
      <c r="L1252">
        <v>0</v>
      </c>
      <c r="M1252">
        <v>0</v>
      </c>
      <c r="N1252">
        <v>0</v>
      </c>
      <c r="O1252" t="s">
        <v>796</v>
      </c>
      <c r="Q1252">
        <v>0</v>
      </c>
      <c r="R1252">
        <v>0</v>
      </c>
      <c r="S1252">
        <v>0</v>
      </c>
      <c r="T1252" t="s">
        <v>154</v>
      </c>
      <c r="U1252" s="3">
        <v>46295</v>
      </c>
      <c r="V1252" s="21">
        <v>46295</v>
      </c>
      <c r="W1252" t="s">
        <v>212</v>
      </c>
      <c r="Y1252">
        <v>8118700982</v>
      </c>
      <c r="AB1252" t="s">
        <v>405</v>
      </c>
      <c r="AC1252" s="2"/>
      <c r="AG1252" s="34" t="str">
        <f>IFERROR(VLOOKUP(AB1252, 할인점점포등록!E:I, 5, 0), AB1252)</f>
        <v>월드약품</v>
      </c>
    </row>
    <row r="1253" spans="2:33" x14ac:dyDescent="0.3">
      <c r="B1253" t="s">
        <v>152</v>
      </c>
      <c r="C1253" t="s">
        <v>1692</v>
      </c>
      <c r="D1253">
        <v>1</v>
      </c>
      <c r="E1253" t="s">
        <v>1937</v>
      </c>
      <c r="F1253" s="20" t="s">
        <v>153</v>
      </c>
      <c r="H1253" t="s">
        <v>1693</v>
      </c>
      <c r="I1253" s="2">
        <v>0</v>
      </c>
      <c r="J1253" s="2">
        <v>722168</v>
      </c>
      <c r="L1253" s="1">
        <v>0</v>
      </c>
      <c r="M1253" s="1">
        <v>0</v>
      </c>
      <c r="N1253">
        <v>0</v>
      </c>
      <c r="O1253" t="s">
        <v>796</v>
      </c>
      <c r="Q1253">
        <v>0</v>
      </c>
      <c r="R1253">
        <v>0</v>
      </c>
      <c r="S1253">
        <v>0</v>
      </c>
      <c r="T1253" t="s">
        <v>154</v>
      </c>
      <c r="U1253" s="3">
        <v>46295</v>
      </c>
      <c r="V1253" s="21">
        <v>46295</v>
      </c>
      <c r="W1253" t="s">
        <v>212</v>
      </c>
      <c r="Y1253">
        <v>6058183009</v>
      </c>
      <c r="AB1253" t="s">
        <v>449</v>
      </c>
      <c r="AC1253" s="2"/>
      <c r="AG1253" s="34" t="str">
        <f>IFERROR(VLOOKUP(AB1253, 할인점점포등록!E:I, 5, 0), AB1253)</f>
        <v>복산나이스</v>
      </c>
    </row>
    <row r="1254" spans="2:33" x14ac:dyDescent="0.3">
      <c r="B1254" t="s">
        <v>152</v>
      </c>
      <c r="C1254" t="s">
        <v>1692</v>
      </c>
      <c r="D1254">
        <v>2</v>
      </c>
      <c r="E1254" t="s">
        <v>1937</v>
      </c>
      <c r="F1254" s="20" t="s">
        <v>155</v>
      </c>
      <c r="H1254" t="s">
        <v>1693</v>
      </c>
      <c r="I1254" s="2">
        <v>0</v>
      </c>
      <c r="J1254" s="2">
        <v>88622416</v>
      </c>
      <c r="L1254">
        <v>0</v>
      </c>
      <c r="M1254" s="1">
        <v>0</v>
      </c>
      <c r="N1254">
        <v>0</v>
      </c>
      <c r="O1254" t="s">
        <v>796</v>
      </c>
      <c r="Q1254">
        <v>0</v>
      </c>
      <c r="R1254">
        <v>0</v>
      </c>
      <c r="S1254">
        <v>0</v>
      </c>
      <c r="T1254" t="s">
        <v>154</v>
      </c>
      <c r="U1254" s="3">
        <v>46295</v>
      </c>
      <c r="V1254" s="21">
        <v>46295</v>
      </c>
      <c r="W1254" t="s">
        <v>212</v>
      </c>
      <c r="Y1254">
        <v>6058183009</v>
      </c>
      <c r="AB1254" t="s">
        <v>449</v>
      </c>
      <c r="AC1254" s="2"/>
      <c r="AG1254" s="34" t="str">
        <f>IFERROR(VLOOKUP(AB1254, 할인점점포등록!E:I, 5, 0), AB1254)</f>
        <v>복산나이스</v>
      </c>
    </row>
    <row r="1255" spans="2:33" x14ac:dyDescent="0.3">
      <c r="B1255" t="s">
        <v>152</v>
      </c>
      <c r="C1255" t="s">
        <v>1692</v>
      </c>
      <c r="D1255">
        <v>3</v>
      </c>
      <c r="E1255" t="s">
        <v>1937</v>
      </c>
      <c r="F1255" s="20" t="s">
        <v>156</v>
      </c>
      <c r="H1255" t="s">
        <v>1693</v>
      </c>
      <c r="I1255" s="2">
        <v>0</v>
      </c>
      <c r="J1255" s="2">
        <v>8934460</v>
      </c>
      <c r="L1255">
        <v>0</v>
      </c>
      <c r="M1255">
        <v>0</v>
      </c>
      <c r="N1255">
        <v>0</v>
      </c>
      <c r="O1255" t="s">
        <v>796</v>
      </c>
      <c r="Q1255">
        <v>0</v>
      </c>
      <c r="R1255">
        <v>0</v>
      </c>
      <c r="S1255">
        <v>0</v>
      </c>
      <c r="T1255" t="s">
        <v>154</v>
      </c>
      <c r="U1255" s="3">
        <v>46295</v>
      </c>
      <c r="V1255" s="21">
        <v>46295</v>
      </c>
      <c r="W1255" t="s">
        <v>212</v>
      </c>
      <c r="Y1255">
        <v>6058183009</v>
      </c>
      <c r="AB1255" t="s">
        <v>449</v>
      </c>
      <c r="AC1255" s="2">
        <v>89344584</v>
      </c>
      <c r="AD1255" t="s">
        <v>788</v>
      </c>
      <c r="AF1255">
        <v>0</v>
      </c>
      <c r="AG1255" s="34" t="str">
        <f>IFERROR(VLOOKUP(AB1255, 할인점점포등록!E:I, 5, 0), AB1255)</f>
        <v>복산나이스</v>
      </c>
    </row>
    <row r="1256" spans="2:33" x14ac:dyDescent="0.3">
      <c r="B1256" t="s">
        <v>152</v>
      </c>
      <c r="C1256" t="s">
        <v>1692</v>
      </c>
      <c r="D1256">
        <v>4</v>
      </c>
      <c r="E1256" t="s">
        <v>1937</v>
      </c>
      <c r="F1256" s="20" t="s">
        <v>14</v>
      </c>
      <c r="H1256" t="s">
        <v>1693</v>
      </c>
      <c r="I1256" s="2">
        <v>98279044</v>
      </c>
      <c r="J1256" s="2">
        <v>0</v>
      </c>
      <c r="L1256" s="1">
        <v>0</v>
      </c>
      <c r="M1256" s="1">
        <v>0</v>
      </c>
      <c r="N1256">
        <v>0</v>
      </c>
      <c r="O1256" t="s">
        <v>796</v>
      </c>
      <c r="Q1256">
        <v>0</v>
      </c>
      <c r="R1256">
        <v>0</v>
      </c>
      <c r="S1256">
        <v>0</v>
      </c>
      <c r="T1256" t="s">
        <v>154</v>
      </c>
      <c r="U1256" s="3">
        <v>46295</v>
      </c>
      <c r="V1256" s="21">
        <v>46295</v>
      </c>
      <c r="W1256" t="s">
        <v>212</v>
      </c>
      <c r="Y1256">
        <v>6058183009</v>
      </c>
      <c r="AB1256" t="s">
        <v>449</v>
      </c>
      <c r="AC1256" s="2"/>
      <c r="AG1256" s="34" t="str">
        <f>IFERROR(VLOOKUP(AB1256, 할인점점포등록!E:I, 5, 0), AB1256)</f>
        <v>복산나이스</v>
      </c>
    </row>
    <row r="1257" spans="2:33" x14ac:dyDescent="0.3">
      <c r="B1257" t="s">
        <v>152</v>
      </c>
      <c r="C1257" t="s">
        <v>1694</v>
      </c>
      <c r="D1257">
        <v>1</v>
      </c>
      <c r="E1257" t="s">
        <v>1938</v>
      </c>
      <c r="F1257" s="20" t="s">
        <v>155</v>
      </c>
      <c r="H1257" t="s">
        <v>1695</v>
      </c>
      <c r="I1257" s="2">
        <v>0</v>
      </c>
      <c r="J1257" s="2">
        <v>2292109</v>
      </c>
      <c r="L1257">
        <v>0</v>
      </c>
      <c r="M1257">
        <v>0</v>
      </c>
      <c r="N1257">
        <v>0</v>
      </c>
      <c r="O1257" t="s">
        <v>796</v>
      </c>
      <c r="Q1257">
        <v>0</v>
      </c>
      <c r="R1257">
        <v>0</v>
      </c>
      <c r="S1257">
        <v>0</v>
      </c>
      <c r="T1257" t="s">
        <v>154</v>
      </c>
      <c r="U1257" s="3">
        <v>46295</v>
      </c>
      <c r="V1257" s="21">
        <v>46295</v>
      </c>
      <c r="W1257" t="s">
        <v>212</v>
      </c>
      <c r="Y1257">
        <v>1298127920</v>
      </c>
      <c r="AB1257" t="s">
        <v>567</v>
      </c>
      <c r="AC1257" s="2"/>
      <c r="AG1257" s="34" t="str">
        <f>IFERROR(VLOOKUP(AB1257, 할인점점포등록!E:I, 5, 0), AB1257)</f>
        <v>메디코스파마</v>
      </c>
    </row>
    <row r="1258" spans="2:33" x14ac:dyDescent="0.3">
      <c r="B1258" t="s">
        <v>152</v>
      </c>
      <c r="C1258" t="s">
        <v>1694</v>
      </c>
      <c r="D1258">
        <v>2</v>
      </c>
      <c r="E1258" t="s">
        <v>1938</v>
      </c>
      <c r="F1258" s="20" t="s">
        <v>156</v>
      </c>
      <c r="H1258" t="s">
        <v>1695</v>
      </c>
      <c r="I1258" s="2">
        <v>0</v>
      </c>
      <c r="J1258" s="2">
        <v>229212</v>
      </c>
      <c r="L1258">
        <v>0</v>
      </c>
      <c r="M1258">
        <v>0</v>
      </c>
      <c r="N1258">
        <v>0</v>
      </c>
      <c r="O1258" t="s">
        <v>796</v>
      </c>
      <c r="Q1258">
        <v>0</v>
      </c>
      <c r="R1258">
        <v>0</v>
      </c>
      <c r="S1258">
        <v>0</v>
      </c>
      <c r="T1258" t="s">
        <v>154</v>
      </c>
      <c r="U1258" s="3">
        <v>46295</v>
      </c>
      <c r="V1258" s="21">
        <v>46295</v>
      </c>
      <c r="W1258" t="s">
        <v>212</v>
      </c>
      <c r="Y1258">
        <v>1298127920</v>
      </c>
      <c r="AB1258" t="s">
        <v>567</v>
      </c>
      <c r="AC1258" s="2">
        <v>2292109</v>
      </c>
      <c r="AD1258" t="s">
        <v>788</v>
      </c>
      <c r="AF1258">
        <v>0</v>
      </c>
      <c r="AG1258" s="34" t="str">
        <f>IFERROR(VLOOKUP(AB1258, 할인점점포등록!E:I, 5, 0), AB1258)</f>
        <v>메디코스파마</v>
      </c>
    </row>
    <row r="1259" spans="2:33" x14ac:dyDescent="0.3">
      <c r="B1259" t="s">
        <v>152</v>
      </c>
      <c r="C1259" t="s">
        <v>1694</v>
      </c>
      <c r="D1259">
        <v>3</v>
      </c>
      <c r="E1259" t="s">
        <v>1938</v>
      </c>
      <c r="F1259" s="20" t="s">
        <v>14</v>
      </c>
      <c r="H1259" t="s">
        <v>1695</v>
      </c>
      <c r="I1259" s="2">
        <v>2521321</v>
      </c>
      <c r="J1259" s="2">
        <v>0</v>
      </c>
      <c r="L1259">
        <v>0</v>
      </c>
      <c r="M1259">
        <v>0</v>
      </c>
      <c r="N1259">
        <v>0</v>
      </c>
      <c r="O1259" t="s">
        <v>796</v>
      </c>
      <c r="Q1259">
        <v>0</v>
      </c>
      <c r="R1259">
        <v>0</v>
      </c>
      <c r="S1259">
        <v>0</v>
      </c>
      <c r="T1259" t="s">
        <v>154</v>
      </c>
      <c r="U1259" s="3">
        <v>46295</v>
      </c>
      <c r="V1259" s="21">
        <v>46295</v>
      </c>
      <c r="W1259" t="s">
        <v>212</v>
      </c>
      <c r="Y1259">
        <v>1298127920</v>
      </c>
      <c r="AB1259" t="s">
        <v>567</v>
      </c>
      <c r="AC1259" s="2"/>
      <c r="AG1259" s="34" t="str">
        <f>IFERROR(VLOOKUP(AB1259, 할인점점포등록!E:I, 5, 0), AB1259)</f>
        <v>메디코스파마</v>
      </c>
    </row>
    <row r="1260" spans="2:33" x14ac:dyDescent="0.3">
      <c r="B1260" t="s">
        <v>152</v>
      </c>
      <c r="C1260" t="s">
        <v>1696</v>
      </c>
      <c r="D1260">
        <v>1</v>
      </c>
      <c r="E1260" t="s">
        <v>1939</v>
      </c>
      <c r="F1260" s="20" t="s">
        <v>155</v>
      </c>
      <c r="H1260" t="s">
        <v>1697</v>
      </c>
      <c r="I1260" s="2">
        <v>0</v>
      </c>
      <c r="J1260" s="2">
        <v>43636</v>
      </c>
      <c r="L1260">
        <v>0</v>
      </c>
      <c r="M1260">
        <v>0</v>
      </c>
      <c r="N1260">
        <v>0</v>
      </c>
      <c r="O1260" t="s">
        <v>796</v>
      </c>
      <c r="Q1260">
        <v>0</v>
      </c>
      <c r="R1260">
        <v>0</v>
      </c>
      <c r="S1260">
        <v>0</v>
      </c>
      <c r="T1260" t="s">
        <v>154</v>
      </c>
      <c r="U1260" s="3">
        <v>46295</v>
      </c>
      <c r="V1260" s="21">
        <v>46295</v>
      </c>
      <c r="W1260" t="s">
        <v>483</v>
      </c>
      <c r="Y1260">
        <v>4580103668</v>
      </c>
      <c r="AB1260" t="s">
        <v>775</v>
      </c>
      <c r="AC1260" s="2"/>
      <c r="AE1260" s="2"/>
      <c r="AG1260" s="34" t="str">
        <f>IFERROR(VLOOKUP(AB1260, 할인점점포등록!E:I, 5, 0), AB1260)</f>
        <v>옵티마웰니스뮤지엄이태원약국</v>
      </c>
    </row>
    <row r="1261" spans="2:33" x14ac:dyDescent="0.3">
      <c r="B1261" t="s">
        <v>152</v>
      </c>
      <c r="C1261" t="s">
        <v>1696</v>
      </c>
      <c r="D1261">
        <v>2</v>
      </c>
      <c r="E1261" t="s">
        <v>1939</v>
      </c>
      <c r="F1261" s="20" t="s">
        <v>156</v>
      </c>
      <c r="H1261" t="s">
        <v>1697</v>
      </c>
      <c r="I1261" s="2">
        <v>0</v>
      </c>
      <c r="J1261" s="2">
        <v>4364</v>
      </c>
      <c r="L1261">
        <v>0</v>
      </c>
      <c r="M1261">
        <v>0</v>
      </c>
      <c r="N1261">
        <v>0</v>
      </c>
      <c r="O1261" t="s">
        <v>796</v>
      </c>
      <c r="Q1261">
        <v>0</v>
      </c>
      <c r="R1261">
        <v>0</v>
      </c>
      <c r="S1261">
        <v>0</v>
      </c>
      <c r="T1261" t="s">
        <v>154</v>
      </c>
      <c r="U1261" s="3">
        <v>46295</v>
      </c>
      <c r="V1261" s="21">
        <v>46295</v>
      </c>
      <c r="W1261" t="s">
        <v>483</v>
      </c>
      <c r="Y1261">
        <v>4580103668</v>
      </c>
      <c r="AB1261" t="s">
        <v>775</v>
      </c>
      <c r="AC1261" s="2">
        <v>43636</v>
      </c>
      <c r="AD1261" t="s">
        <v>788</v>
      </c>
      <c r="AF1261">
        <v>0</v>
      </c>
      <c r="AG1261" s="34" t="str">
        <f>IFERROR(VLOOKUP(AB1261, 할인점점포등록!E:I, 5, 0), AB1261)</f>
        <v>옵티마웰니스뮤지엄이태원약국</v>
      </c>
    </row>
    <row r="1262" spans="2:33" x14ac:dyDescent="0.3">
      <c r="B1262" t="s">
        <v>152</v>
      </c>
      <c r="C1262" t="s">
        <v>1696</v>
      </c>
      <c r="D1262">
        <v>3</v>
      </c>
      <c r="E1262" t="s">
        <v>1939</v>
      </c>
      <c r="F1262" s="20" t="s">
        <v>14</v>
      </c>
      <c r="H1262" t="s">
        <v>1697</v>
      </c>
      <c r="I1262" s="2">
        <v>48000</v>
      </c>
      <c r="J1262" s="2">
        <v>0</v>
      </c>
      <c r="L1262">
        <v>0</v>
      </c>
      <c r="M1262">
        <v>0</v>
      </c>
      <c r="N1262">
        <v>0</v>
      </c>
      <c r="O1262" t="s">
        <v>796</v>
      </c>
      <c r="Q1262">
        <v>0</v>
      </c>
      <c r="R1262">
        <v>0</v>
      </c>
      <c r="S1262">
        <v>0</v>
      </c>
      <c r="T1262" t="s">
        <v>154</v>
      </c>
      <c r="U1262" s="3">
        <v>46295</v>
      </c>
      <c r="V1262" s="21">
        <v>46295</v>
      </c>
      <c r="W1262" t="s">
        <v>483</v>
      </c>
      <c r="Y1262">
        <v>4580103668</v>
      </c>
      <c r="AB1262" t="s">
        <v>775</v>
      </c>
      <c r="AC1262" s="2"/>
      <c r="AE1262" s="2"/>
      <c r="AG1262" s="34" t="str">
        <f>IFERROR(VLOOKUP(AB1262, 할인점점포등록!E:I, 5, 0), AB1262)</f>
        <v>옵티마웰니스뮤지엄이태원약국</v>
      </c>
    </row>
    <row r="1263" spans="2:33" x14ac:dyDescent="0.3">
      <c r="B1263" t="s">
        <v>152</v>
      </c>
      <c r="C1263" t="s">
        <v>1698</v>
      </c>
      <c r="D1263">
        <v>1</v>
      </c>
      <c r="E1263" t="s">
        <v>1940</v>
      </c>
      <c r="F1263" s="20" t="s">
        <v>155</v>
      </c>
      <c r="H1263" t="s">
        <v>1699</v>
      </c>
      <c r="I1263" s="2">
        <v>0</v>
      </c>
      <c r="J1263" s="2">
        <v>-52800</v>
      </c>
      <c r="L1263">
        <v>0</v>
      </c>
      <c r="M1263">
        <v>0</v>
      </c>
      <c r="N1263">
        <v>0</v>
      </c>
      <c r="O1263" t="s">
        <v>796</v>
      </c>
      <c r="Q1263">
        <v>0</v>
      </c>
      <c r="R1263">
        <v>0</v>
      </c>
      <c r="S1263">
        <v>0</v>
      </c>
      <c r="T1263" t="s">
        <v>154</v>
      </c>
      <c r="U1263" s="3">
        <v>46295</v>
      </c>
      <c r="V1263" s="21">
        <v>46295</v>
      </c>
      <c r="W1263" t="s">
        <v>483</v>
      </c>
      <c r="Y1263">
        <v>4142202155</v>
      </c>
      <c r="AB1263" t="s">
        <v>739</v>
      </c>
      <c r="AC1263" s="3"/>
      <c r="AE1263" s="2"/>
      <c r="AG1263" s="34" t="str">
        <f>IFERROR(VLOOKUP(AB1263, 할인점점포등록!E:I, 5, 0), AB1263)</f>
        <v>무실하늘약국</v>
      </c>
    </row>
    <row r="1264" spans="2:33" x14ac:dyDescent="0.3">
      <c r="B1264" t="s">
        <v>152</v>
      </c>
      <c r="C1264" t="s">
        <v>1698</v>
      </c>
      <c r="D1264">
        <v>2</v>
      </c>
      <c r="E1264" t="s">
        <v>1940</v>
      </c>
      <c r="F1264" s="20" t="s">
        <v>156</v>
      </c>
      <c r="H1264" t="s">
        <v>1699</v>
      </c>
      <c r="I1264" s="2">
        <v>0</v>
      </c>
      <c r="J1264" s="2">
        <v>-5280</v>
      </c>
      <c r="L1264">
        <v>0</v>
      </c>
      <c r="M1264">
        <v>0</v>
      </c>
      <c r="N1264">
        <v>0</v>
      </c>
      <c r="O1264" t="s">
        <v>796</v>
      </c>
      <c r="Q1264">
        <v>0</v>
      </c>
      <c r="R1264">
        <v>0</v>
      </c>
      <c r="S1264">
        <v>0</v>
      </c>
      <c r="T1264" t="s">
        <v>154</v>
      </c>
      <c r="U1264" s="3">
        <v>46295</v>
      </c>
      <c r="V1264" s="21">
        <v>46295</v>
      </c>
      <c r="W1264" t="s">
        <v>483</v>
      </c>
      <c r="Y1264">
        <v>4142202155</v>
      </c>
      <c r="AB1264" t="s">
        <v>739</v>
      </c>
      <c r="AC1264" s="3">
        <v>-52800</v>
      </c>
      <c r="AD1264" t="s">
        <v>788</v>
      </c>
      <c r="AE1264" s="2"/>
      <c r="AF1264">
        <v>0</v>
      </c>
      <c r="AG1264" s="34" t="str">
        <f>IFERROR(VLOOKUP(AB1264, 할인점점포등록!E:I, 5, 0), AB1264)</f>
        <v>무실하늘약국</v>
      </c>
    </row>
    <row r="1265" spans="2:33" x14ac:dyDescent="0.3">
      <c r="B1265" t="s">
        <v>152</v>
      </c>
      <c r="C1265" t="s">
        <v>1698</v>
      </c>
      <c r="D1265">
        <v>3</v>
      </c>
      <c r="E1265" t="s">
        <v>1940</v>
      </c>
      <c r="F1265" s="20" t="s">
        <v>14</v>
      </c>
      <c r="H1265" t="s">
        <v>1699</v>
      </c>
      <c r="I1265" s="2">
        <v>-58080</v>
      </c>
      <c r="J1265" s="2">
        <v>0</v>
      </c>
      <c r="L1265">
        <v>0</v>
      </c>
      <c r="M1265">
        <v>0</v>
      </c>
      <c r="N1265">
        <v>0</v>
      </c>
      <c r="O1265" t="s">
        <v>796</v>
      </c>
      <c r="Q1265">
        <v>0</v>
      </c>
      <c r="R1265">
        <v>0</v>
      </c>
      <c r="S1265">
        <v>0</v>
      </c>
      <c r="T1265" t="s">
        <v>154</v>
      </c>
      <c r="U1265" s="3">
        <v>46295</v>
      </c>
      <c r="V1265" s="21">
        <v>46295</v>
      </c>
      <c r="W1265" t="s">
        <v>483</v>
      </c>
      <c r="Y1265">
        <v>4142202155</v>
      </c>
      <c r="AB1265" t="s">
        <v>739</v>
      </c>
      <c r="AC1265" s="2"/>
      <c r="AE1265" s="2"/>
      <c r="AG1265" s="34" t="str">
        <f>IFERROR(VLOOKUP(AB1265, 할인점점포등록!E:I, 5, 0), AB1265)</f>
        <v>무실하늘약국</v>
      </c>
    </row>
    <row r="1266" spans="2:33" x14ac:dyDescent="0.3">
      <c r="B1266" t="s">
        <v>152</v>
      </c>
      <c r="C1266" t="s">
        <v>1700</v>
      </c>
      <c r="D1266">
        <v>1</v>
      </c>
      <c r="E1266" t="s">
        <v>1941</v>
      </c>
      <c r="F1266" s="20" t="s">
        <v>155</v>
      </c>
      <c r="H1266" t="s">
        <v>1701</v>
      </c>
      <c r="I1266" s="2">
        <v>0</v>
      </c>
      <c r="J1266" s="2">
        <v>87273</v>
      </c>
      <c r="L1266">
        <v>0</v>
      </c>
      <c r="M1266" s="1">
        <v>0</v>
      </c>
      <c r="N1266">
        <v>0</v>
      </c>
      <c r="O1266" t="s">
        <v>796</v>
      </c>
      <c r="Q1266">
        <v>0</v>
      </c>
      <c r="R1266">
        <v>0</v>
      </c>
      <c r="S1266">
        <v>0</v>
      </c>
      <c r="T1266" t="s">
        <v>154</v>
      </c>
      <c r="U1266" s="3">
        <v>46295</v>
      </c>
      <c r="V1266" s="21">
        <v>46295</v>
      </c>
      <c r="W1266" t="s">
        <v>483</v>
      </c>
      <c r="Y1266">
        <v>5022953421</v>
      </c>
      <c r="AB1266" t="s">
        <v>485</v>
      </c>
      <c r="AC1266" s="3"/>
      <c r="AE1266" s="2"/>
      <c r="AG1266" s="34" t="str">
        <f>IFERROR(VLOOKUP(AB1266, 할인점점포등록!E:I, 5, 0), AB1266)</f>
        <v>지산플러스약국</v>
      </c>
    </row>
    <row r="1267" spans="2:33" x14ac:dyDescent="0.3">
      <c r="B1267" t="s">
        <v>152</v>
      </c>
      <c r="C1267" t="s">
        <v>1700</v>
      </c>
      <c r="D1267">
        <v>2</v>
      </c>
      <c r="E1267" t="s">
        <v>1941</v>
      </c>
      <c r="F1267" s="20" t="s">
        <v>156</v>
      </c>
      <c r="H1267" t="s">
        <v>1701</v>
      </c>
      <c r="I1267" s="2">
        <v>0</v>
      </c>
      <c r="J1267" s="2">
        <v>8727</v>
      </c>
      <c r="L1267">
        <v>0</v>
      </c>
      <c r="M1267">
        <v>0</v>
      </c>
      <c r="N1267">
        <v>0</v>
      </c>
      <c r="O1267" t="s">
        <v>796</v>
      </c>
      <c r="Q1267">
        <v>0</v>
      </c>
      <c r="R1267">
        <v>0</v>
      </c>
      <c r="S1267">
        <v>0</v>
      </c>
      <c r="T1267" t="s">
        <v>154</v>
      </c>
      <c r="U1267" s="3">
        <v>46295</v>
      </c>
      <c r="V1267" s="21">
        <v>46295</v>
      </c>
      <c r="W1267" t="s">
        <v>483</v>
      </c>
      <c r="Y1267">
        <v>5022953421</v>
      </c>
      <c r="AB1267" t="s">
        <v>485</v>
      </c>
      <c r="AC1267" s="3">
        <v>87273</v>
      </c>
      <c r="AD1267" t="s">
        <v>788</v>
      </c>
      <c r="AE1267" s="2"/>
      <c r="AF1267">
        <v>0</v>
      </c>
      <c r="AG1267" s="34" t="str">
        <f>IFERROR(VLOOKUP(AB1267, 할인점점포등록!E:I, 5, 0), AB1267)</f>
        <v>지산플러스약국</v>
      </c>
    </row>
    <row r="1268" spans="2:33" x14ac:dyDescent="0.3">
      <c r="B1268" t="s">
        <v>152</v>
      </c>
      <c r="C1268" t="s">
        <v>1700</v>
      </c>
      <c r="D1268">
        <v>3</v>
      </c>
      <c r="E1268" t="s">
        <v>1941</v>
      </c>
      <c r="F1268" s="20" t="s">
        <v>14</v>
      </c>
      <c r="H1268" t="s">
        <v>1701</v>
      </c>
      <c r="I1268" s="2">
        <v>96000</v>
      </c>
      <c r="J1268" s="2">
        <v>0</v>
      </c>
      <c r="L1268">
        <v>0</v>
      </c>
      <c r="M1268">
        <v>0</v>
      </c>
      <c r="N1268">
        <v>0</v>
      </c>
      <c r="O1268" t="s">
        <v>796</v>
      </c>
      <c r="Q1268">
        <v>0</v>
      </c>
      <c r="R1268">
        <v>0</v>
      </c>
      <c r="S1268">
        <v>0</v>
      </c>
      <c r="T1268" t="s">
        <v>154</v>
      </c>
      <c r="U1268" s="3">
        <v>46295</v>
      </c>
      <c r="V1268" s="21">
        <v>46295</v>
      </c>
      <c r="W1268" t="s">
        <v>483</v>
      </c>
      <c r="Y1268">
        <v>5022953421</v>
      </c>
      <c r="AB1268" t="s">
        <v>485</v>
      </c>
      <c r="AC1268" s="2"/>
      <c r="AG1268" s="34" t="str">
        <f>IFERROR(VLOOKUP(AB1268, 할인점점포등록!E:I, 5, 0), AB1268)</f>
        <v>지산플러스약국</v>
      </c>
    </row>
    <row r="1269" spans="2:33" x14ac:dyDescent="0.3">
      <c r="B1269" t="s">
        <v>152</v>
      </c>
      <c r="C1269" t="s">
        <v>1702</v>
      </c>
      <c r="D1269">
        <v>1</v>
      </c>
      <c r="E1269" t="s">
        <v>1942</v>
      </c>
      <c r="F1269" s="20" t="s">
        <v>155</v>
      </c>
      <c r="H1269" t="s">
        <v>1703</v>
      </c>
      <c r="I1269" s="2">
        <v>0</v>
      </c>
      <c r="J1269" s="2">
        <v>87273</v>
      </c>
      <c r="L1269">
        <v>0</v>
      </c>
      <c r="M1269">
        <v>0</v>
      </c>
      <c r="N1269">
        <v>0</v>
      </c>
      <c r="O1269" t="s">
        <v>796</v>
      </c>
      <c r="Q1269">
        <v>0</v>
      </c>
      <c r="R1269">
        <v>0</v>
      </c>
      <c r="S1269">
        <v>0</v>
      </c>
      <c r="T1269" t="s">
        <v>154</v>
      </c>
      <c r="U1269" s="3">
        <v>46295</v>
      </c>
      <c r="V1269" s="21">
        <v>46295</v>
      </c>
      <c r="W1269" t="s">
        <v>483</v>
      </c>
      <c r="Y1269">
        <v>2220433356</v>
      </c>
      <c r="AB1269" t="s">
        <v>520</v>
      </c>
      <c r="AC1269" s="2"/>
      <c r="AG1269" s="34" t="str">
        <f>IFERROR(VLOOKUP(AB1269, 할인점점포등록!E:I, 5, 0), AB1269)</f>
        <v>굿모닝약국</v>
      </c>
    </row>
    <row r="1270" spans="2:33" x14ac:dyDescent="0.3">
      <c r="B1270" t="s">
        <v>152</v>
      </c>
      <c r="C1270" t="s">
        <v>1702</v>
      </c>
      <c r="D1270">
        <v>2</v>
      </c>
      <c r="E1270" t="s">
        <v>1942</v>
      </c>
      <c r="F1270" s="20" t="s">
        <v>156</v>
      </c>
      <c r="H1270" t="s">
        <v>1703</v>
      </c>
      <c r="I1270" s="2">
        <v>0</v>
      </c>
      <c r="J1270" s="2">
        <v>8727</v>
      </c>
      <c r="L1270">
        <v>0</v>
      </c>
      <c r="M1270">
        <v>0</v>
      </c>
      <c r="N1270">
        <v>0</v>
      </c>
      <c r="O1270" t="s">
        <v>796</v>
      </c>
      <c r="Q1270">
        <v>0</v>
      </c>
      <c r="R1270">
        <v>0</v>
      </c>
      <c r="S1270">
        <v>0</v>
      </c>
      <c r="T1270" t="s">
        <v>154</v>
      </c>
      <c r="U1270" s="3">
        <v>46295</v>
      </c>
      <c r="V1270" s="21">
        <v>46295</v>
      </c>
      <c r="W1270" t="s">
        <v>483</v>
      </c>
      <c r="Y1270">
        <v>2220433356</v>
      </c>
      <c r="AB1270" t="s">
        <v>520</v>
      </c>
      <c r="AC1270" s="2">
        <v>87273</v>
      </c>
      <c r="AD1270" t="s">
        <v>788</v>
      </c>
      <c r="AE1270" s="2"/>
      <c r="AF1270">
        <v>0</v>
      </c>
      <c r="AG1270" s="34" t="str">
        <f>IFERROR(VLOOKUP(AB1270, 할인점점포등록!E:I, 5, 0), AB1270)</f>
        <v>굿모닝약국</v>
      </c>
    </row>
    <row r="1271" spans="2:33" x14ac:dyDescent="0.3">
      <c r="B1271" t="s">
        <v>152</v>
      </c>
      <c r="C1271" t="s">
        <v>1702</v>
      </c>
      <c r="D1271">
        <v>3</v>
      </c>
      <c r="E1271" t="s">
        <v>1942</v>
      </c>
      <c r="F1271" s="20" t="s">
        <v>14</v>
      </c>
      <c r="H1271" t="s">
        <v>1703</v>
      </c>
      <c r="I1271" s="2">
        <v>96000</v>
      </c>
      <c r="J1271" s="2">
        <v>0</v>
      </c>
      <c r="L1271">
        <v>0</v>
      </c>
      <c r="M1271">
        <v>0</v>
      </c>
      <c r="N1271">
        <v>0</v>
      </c>
      <c r="O1271" t="s">
        <v>796</v>
      </c>
      <c r="Q1271">
        <v>0</v>
      </c>
      <c r="R1271">
        <v>0</v>
      </c>
      <c r="S1271">
        <v>0</v>
      </c>
      <c r="T1271" t="s">
        <v>154</v>
      </c>
      <c r="U1271" s="3">
        <v>46295</v>
      </c>
      <c r="V1271" s="21">
        <v>46295</v>
      </c>
      <c r="W1271" t="s">
        <v>483</v>
      </c>
      <c r="Y1271">
        <v>2220433356</v>
      </c>
      <c r="AB1271" t="s">
        <v>520</v>
      </c>
      <c r="AC1271" s="2"/>
      <c r="AE1271" s="2"/>
      <c r="AG1271" s="34" t="str">
        <f>IFERROR(VLOOKUP(AB1271, 할인점점포등록!E:I, 5, 0), AB1271)</f>
        <v>굿모닝약국</v>
      </c>
    </row>
    <row r="1272" spans="2:33" x14ac:dyDescent="0.3">
      <c r="B1272" t="s">
        <v>165</v>
      </c>
      <c r="C1272" t="s">
        <v>1943</v>
      </c>
      <c r="D1272">
        <v>1</v>
      </c>
      <c r="E1272" t="s">
        <v>1944</v>
      </c>
      <c r="F1272" s="20" t="s">
        <v>210</v>
      </c>
      <c r="G1272" t="s">
        <v>160</v>
      </c>
      <c r="H1272" t="s">
        <v>1945</v>
      </c>
      <c r="I1272" s="2">
        <v>-4149</v>
      </c>
      <c r="J1272" s="2">
        <v>0</v>
      </c>
      <c r="L1272">
        <v>0</v>
      </c>
      <c r="M1272">
        <v>0</v>
      </c>
      <c r="N1272">
        <v>0</v>
      </c>
      <c r="O1272" t="s">
        <v>796</v>
      </c>
      <c r="Q1272">
        <v>0</v>
      </c>
      <c r="R1272">
        <v>0</v>
      </c>
      <c r="S1272">
        <v>0</v>
      </c>
      <c r="T1272" t="s">
        <v>159</v>
      </c>
      <c r="U1272" s="3">
        <v>46295</v>
      </c>
      <c r="V1272" s="21">
        <v>46295</v>
      </c>
      <c r="W1272" t="s">
        <v>483</v>
      </c>
      <c r="Y1272">
        <v>1248730363</v>
      </c>
      <c r="AB1272" t="s">
        <v>1946</v>
      </c>
      <c r="AC1272" s="2"/>
      <c r="AE1272" s="2"/>
      <c r="AG1272" s="34" t="str">
        <f>IFERROR(VLOOKUP(AB1272, 할인점점포등록!E:I, 5, 0), AB1272)</f>
        <v>온라인팜</v>
      </c>
    </row>
    <row r="1273" spans="2:33" x14ac:dyDescent="0.3">
      <c r="B1273" t="s">
        <v>165</v>
      </c>
      <c r="C1273" t="s">
        <v>1943</v>
      </c>
      <c r="D1273">
        <v>2</v>
      </c>
      <c r="E1273" t="s">
        <v>1944</v>
      </c>
      <c r="F1273" s="20" t="s">
        <v>210</v>
      </c>
      <c r="G1273" t="s">
        <v>160</v>
      </c>
      <c r="H1273" t="s">
        <v>1947</v>
      </c>
      <c r="I1273" s="2">
        <v>6857</v>
      </c>
      <c r="J1273" s="2">
        <v>0</v>
      </c>
      <c r="L1273">
        <v>0</v>
      </c>
      <c r="M1273">
        <v>0</v>
      </c>
      <c r="N1273">
        <v>0</v>
      </c>
      <c r="O1273" t="s">
        <v>796</v>
      </c>
      <c r="Q1273">
        <v>0</v>
      </c>
      <c r="R1273">
        <v>0</v>
      </c>
      <c r="S1273">
        <v>0</v>
      </c>
      <c r="T1273" t="s">
        <v>159</v>
      </c>
      <c r="U1273" s="3">
        <v>46295</v>
      </c>
      <c r="V1273" s="21">
        <v>46295</v>
      </c>
      <c r="W1273" t="s">
        <v>483</v>
      </c>
      <c r="Y1273">
        <v>1248730363</v>
      </c>
      <c r="AB1273" t="s">
        <v>1946</v>
      </c>
      <c r="AC1273" s="2"/>
      <c r="AE1273" s="2"/>
      <c r="AG1273" s="34" t="str">
        <f>IFERROR(VLOOKUP(AB1273, 할인점점포등록!E:I, 5, 0), AB1273)</f>
        <v>온라인팜</v>
      </c>
    </row>
    <row r="1274" spans="2:33" x14ac:dyDescent="0.3">
      <c r="B1274" t="s">
        <v>165</v>
      </c>
      <c r="C1274" t="s">
        <v>1943</v>
      </c>
      <c r="D1274">
        <v>3</v>
      </c>
      <c r="E1274" t="s">
        <v>1944</v>
      </c>
      <c r="F1274" s="20" t="s">
        <v>210</v>
      </c>
      <c r="G1274" t="s">
        <v>160</v>
      </c>
      <c r="H1274" t="s">
        <v>1948</v>
      </c>
      <c r="I1274" s="2">
        <v>6856</v>
      </c>
      <c r="J1274" s="2">
        <v>0</v>
      </c>
      <c r="L1274">
        <v>0</v>
      </c>
      <c r="M1274">
        <v>0</v>
      </c>
      <c r="N1274">
        <v>0</v>
      </c>
      <c r="O1274" t="s">
        <v>796</v>
      </c>
      <c r="Q1274">
        <v>0</v>
      </c>
      <c r="R1274">
        <v>0</v>
      </c>
      <c r="S1274">
        <v>0</v>
      </c>
      <c r="T1274" t="s">
        <v>159</v>
      </c>
      <c r="U1274" s="3">
        <v>46295</v>
      </c>
      <c r="V1274" s="21">
        <v>46295</v>
      </c>
      <c r="W1274" t="s">
        <v>483</v>
      </c>
      <c r="Y1274">
        <v>1248730363</v>
      </c>
      <c r="AB1274" t="s">
        <v>1946</v>
      </c>
      <c r="AC1274" s="2"/>
      <c r="AE1274" s="2"/>
      <c r="AG1274" s="34" t="str">
        <f>IFERROR(VLOOKUP(AB1274, 할인점점포등록!E:I, 5, 0), AB1274)</f>
        <v>온라인팜</v>
      </c>
    </row>
    <row r="1275" spans="2:33" x14ac:dyDescent="0.3">
      <c r="B1275" t="s">
        <v>165</v>
      </c>
      <c r="C1275" t="s">
        <v>1943</v>
      </c>
      <c r="D1275">
        <v>4</v>
      </c>
      <c r="E1275" t="s">
        <v>1944</v>
      </c>
      <c r="F1275" s="20" t="s">
        <v>161</v>
      </c>
      <c r="H1275" t="s">
        <v>1945</v>
      </c>
      <c r="I1275" s="2">
        <v>956</v>
      </c>
      <c r="J1275" s="2">
        <v>0</v>
      </c>
      <c r="L1275">
        <v>0</v>
      </c>
      <c r="M1275">
        <v>0</v>
      </c>
      <c r="N1275">
        <v>0</v>
      </c>
      <c r="O1275" t="s">
        <v>796</v>
      </c>
      <c r="Q1275">
        <v>0</v>
      </c>
      <c r="R1275">
        <v>0</v>
      </c>
      <c r="S1275">
        <v>0</v>
      </c>
      <c r="T1275" t="s">
        <v>159</v>
      </c>
      <c r="U1275" s="3">
        <v>46295</v>
      </c>
      <c r="V1275" s="21">
        <v>46295</v>
      </c>
      <c r="Y1275">
        <v>1248730363</v>
      </c>
      <c r="AB1275" t="s">
        <v>1946</v>
      </c>
      <c r="AC1275" s="2">
        <v>46295</v>
      </c>
      <c r="AD1275" t="s">
        <v>788</v>
      </c>
      <c r="AE1275" s="2">
        <v>9564</v>
      </c>
      <c r="AG1275" s="34" t="str">
        <f>IFERROR(VLOOKUP(AB1275, 할인점점포등록!E:I, 5, 0), AB1275)</f>
        <v>온라인팜</v>
      </c>
    </row>
    <row r="1276" spans="2:33" x14ac:dyDescent="0.3">
      <c r="B1276" t="s">
        <v>165</v>
      </c>
      <c r="C1276" t="s">
        <v>1943</v>
      </c>
      <c r="D1276">
        <v>7</v>
      </c>
      <c r="E1276" t="s">
        <v>1944</v>
      </c>
      <c r="F1276" s="20" t="s">
        <v>14</v>
      </c>
      <c r="H1276" t="s">
        <v>1945</v>
      </c>
      <c r="I1276" s="2">
        <v>0</v>
      </c>
      <c r="J1276" s="2">
        <v>-4564</v>
      </c>
      <c r="L1276">
        <v>0</v>
      </c>
      <c r="M1276">
        <v>0</v>
      </c>
      <c r="N1276">
        <v>0</v>
      </c>
      <c r="O1276" t="s">
        <v>796</v>
      </c>
      <c r="Q1276">
        <v>0</v>
      </c>
      <c r="R1276">
        <v>0</v>
      </c>
      <c r="S1276">
        <v>0</v>
      </c>
      <c r="T1276" t="s">
        <v>159</v>
      </c>
      <c r="U1276" s="3">
        <v>46295</v>
      </c>
      <c r="V1276" s="21">
        <v>46295</v>
      </c>
      <c r="Y1276">
        <v>4142202155</v>
      </c>
      <c r="AB1276" t="s">
        <v>739</v>
      </c>
      <c r="AC1276" s="2"/>
      <c r="AG1276" s="34" t="str">
        <f>IFERROR(VLOOKUP(AB1276, 할인점점포등록!E:I, 5, 0), AB1276)</f>
        <v>무실하늘약국</v>
      </c>
    </row>
    <row r="1277" spans="2:33" x14ac:dyDescent="0.3">
      <c r="B1277" t="s">
        <v>165</v>
      </c>
      <c r="C1277" t="s">
        <v>1943</v>
      </c>
      <c r="D1277">
        <v>8</v>
      </c>
      <c r="E1277" t="s">
        <v>1944</v>
      </c>
      <c r="F1277" s="20" t="s">
        <v>14</v>
      </c>
      <c r="H1277" t="s">
        <v>1947</v>
      </c>
      <c r="I1277" s="2">
        <v>0</v>
      </c>
      <c r="J1277" s="2">
        <v>7542</v>
      </c>
      <c r="L1277">
        <v>0</v>
      </c>
      <c r="M1277">
        <v>0</v>
      </c>
      <c r="N1277">
        <v>0</v>
      </c>
      <c r="O1277" t="s">
        <v>796</v>
      </c>
      <c r="Q1277">
        <v>0</v>
      </c>
      <c r="R1277">
        <v>0</v>
      </c>
      <c r="S1277">
        <v>0</v>
      </c>
      <c r="T1277" t="s">
        <v>159</v>
      </c>
      <c r="U1277" s="3">
        <v>46295</v>
      </c>
      <c r="V1277" s="21">
        <v>46295</v>
      </c>
      <c r="Y1277">
        <v>2220433356</v>
      </c>
      <c r="AB1277" t="s">
        <v>520</v>
      </c>
      <c r="AC1277" s="2"/>
      <c r="AG1277" s="34" t="str">
        <f>IFERROR(VLOOKUP(AB1277, 할인점점포등록!E:I, 5, 0), AB1277)</f>
        <v>굿모닝약국</v>
      </c>
    </row>
    <row r="1278" spans="2:33" x14ac:dyDescent="0.3">
      <c r="B1278" t="s">
        <v>165</v>
      </c>
      <c r="C1278" t="s">
        <v>1943</v>
      </c>
      <c r="D1278">
        <v>9</v>
      </c>
      <c r="E1278" t="s">
        <v>1944</v>
      </c>
      <c r="F1278" s="20" t="s">
        <v>14</v>
      </c>
      <c r="H1278" t="s">
        <v>1948</v>
      </c>
      <c r="I1278" s="2">
        <v>0</v>
      </c>
      <c r="J1278" s="2">
        <v>7542</v>
      </c>
      <c r="L1278" s="1">
        <v>0</v>
      </c>
      <c r="M1278" s="1">
        <v>0</v>
      </c>
      <c r="N1278">
        <v>0</v>
      </c>
      <c r="O1278" t="s">
        <v>796</v>
      </c>
      <c r="Q1278">
        <v>0</v>
      </c>
      <c r="R1278">
        <v>0</v>
      </c>
      <c r="S1278">
        <v>0</v>
      </c>
      <c r="T1278" t="s">
        <v>159</v>
      </c>
      <c r="U1278" s="3">
        <v>46295</v>
      </c>
      <c r="V1278" s="21">
        <v>46295</v>
      </c>
      <c r="Y1278">
        <v>5022953421</v>
      </c>
      <c r="AB1278" t="s">
        <v>485</v>
      </c>
      <c r="AC1278" s="2"/>
      <c r="AG1278" s="34" t="str">
        <f>IFERROR(VLOOKUP(AB1278, 할인점점포등록!E:I, 5, 0), AB1278)</f>
        <v>지산플러스약국</v>
      </c>
    </row>
    <row r="1279" spans="2:33" x14ac:dyDescent="0.3">
      <c r="I1279" s="2"/>
      <c r="J1279" s="2"/>
      <c r="U1279" s="3"/>
      <c r="AC1279" s="2"/>
      <c r="AG1279" s="34">
        <f>IFERROR(VLOOKUP(AB1279, 할인점점포등록!E:I, 5, 0), AB1279)</f>
        <v>0</v>
      </c>
    </row>
    <row r="1280" spans="2:33" x14ac:dyDescent="0.3">
      <c r="B1280" t="s">
        <v>158</v>
      </c>
      <c r="C1280" t="s">
        <v>1704</v>
      </c>
      <c r="D1280">
        <v>3</v>
      </c>
      <c r="F1280" s="20" t="s">
        <v>783</v>
      </c>
      <c r="G1280" t="s">
        <v>160</v>
      </c>
      <c r="H1280" t="s">
        <v>784</v>
      </c>
      <c r="I1280" s="2">
        <v>80000</v>
      </c>
      <c r="J1280" s="2">
        <v>0</v>
      </c>
      <c r="L1280">
        <v>0</v>
      </c>
      <c r="M1280">
        <v>0</v>
      </c>
      <c r="N1280">
        <v>0</v>
      </c>
      <c r="O1280" t="s">
        <v>484</v>
      </c>
      <c r="Q1280">
        <v>0</v>
      </c>
      <c r="R1280">
        <v>0</v>
      </c>
      <c r="S1280">
        <v>0</v>
      </c>
      <c r="T1280" t="s">
        <v>159</v>
      </c>
      <c r="U1280" s="3">
        <v>46268</v>
      </c>
      <c r="W1280" t="s">
        <v>486</v>
      </c>
      <c r="AC1280" s="2"/>
      <c r="AG1280" s="34">
        <f>IFERROR(VLOOKUP(AB1280, 할인점점포등록!E:I, 5, 0), AB1280)</f>
        <v>0</v>
      </c>
    </row>
    <row r="1281" spans="2:33" x14ac:dyDescent="0.3">
      <c r="B1281" t="s">
        <v>158</v>
      </c>
      <c r="C1281" t="s">
        <v>1704</v>
      </c>
      <c r="D1281">
        <v>4</v>
      </c>
      <c r="F1281" s="20" t="s">
        <v>780</v>
      </c>
      <c r="H1281" t="s">
        <v>784</v>
      </c>
      <c r="I1281" s="2">
        <v>0</v>
      </c>
      <c r="J1281" s="2">
        <v>80000</v>
      </c>
      <c r="L1281" s="1">
        <v>0</v>
      </c>
      <c r="M1281" s="1">
        <v>0</v>
      </c>
      <c r="N1281">
        <v>0</v>
      </c>
      <c r="O1281" t="s">
        <v>484</v>
      </c>
      <c r="Q1281">
        <v>0</v>
      </c>
      <c r="R1281">
        <v>0</v>
      </c>
      <c r="S1281">
        <v>0</v>
      </c>
      <c r="T1281" t="s">
        <v>159</v>
      </c>
      <c r="U1281" s="3">
        <v>46268</v>
      </c>
      <c r="AB1281" t="s">
        <v>781</v>
      </c>
      <c r="AC1281" s="2"/>
      <c r="AG1281" s="34" t="str">
        <f>IFERROR(VLOOKUP(AB1281, 할인점점포등록!E:I, 5, 0), AB1281)</f>
        <v>6250-0327-5234-8984</v>
      </c>
    </row>
    <row r="1282" spans="2:33" x14ac:dyDescent="0.3">
      <c r="B1282" t="s">
        <v>158</v>
      </c>
      <c r="C1282" t="s">
        <v>1705</v>
      </c>
      <c r="D1282">
        <v>1</v>
      </c>
      <c r="F1282" s="20" t="s">
        <v>783</v>
      </c>
      <c r="G1282" t="s">
        <v>160</v>
      </c>
      <c r="H1282" t="s">
        <v>785</v>
      </c>
      <c r="I1282" s="2">
        <v>18000</v>
      </c>
      <c r="J1282" s="2">
        <v>0</v>
      </c>
      <c r="L1282">
        <v>0</v>
      </c>
      <c r="M1282">
        <v>0</v>
      </c>
      <c r="N1282">
        <v>0</v>
      </c>
      <c r="O1282" t="s">
        <v>484</v>
      </c>
      <c r="Q1282">
        <v>0</v>
      </c>
      <c r="R1282">
        <v>0</v>
      </c>
      <c r="S1282">
        <v>0</v>
      </c>
      <c r="T1282" t="s">
        <v>159</v>
      </c>
      <c r="U1282" s="3">
        <v>46272</v>
      </c>
      <c r="W1282" t="s">
        <v>486</v>
      </c>
      <c r="AC1282" s="2"/>
      <c r="AG1282" s="34">
        <f>IFERROR(VLOOKUP(AB1282, 할인점점포등록!E:I, 5, 0), AB1282)</f>
        <v>0</v>
      </c>
    </row>
    <row r="1283" spans="2:33" x14ac:dyDescent="0.3">
      <c r="B1283" t="s">
        <v>158</v>
      </c>
      <c r="C1283" t="s">
        <v>1705</v>
      </c>
      <c r="D1283">
        <v>2</v>
      </c>
      <c r="F1283" s="20" t="s">
        <v>780</v>
      </c>
      <c r="H1283" t="s">
        <v>785</v>
      </c>
      <c r="I1283" s="2">
        <v>0</v>
      </c>
      <c r="J1283" s="2">
        <v>18000</v>
      </c>
      <c r="L1283">
        <v>0</v>
      </c>
      <c r="M1283">
        <v>0</v>
      </c>
      <c r="N1283">
        <v>0</v>
      </c>
      <c r="O1283" t="s">
        <v>484</v>
      </c>
      <c r="Q1283">
        <v>0</v>
      </c>
      <c r="R1283">
        <v>0</v>
      </c>
      <c r="S1283">
        <v>0</v>
      </c>
      <c r="T1283" t="s">
        <v>159</v>
      </c>
      <c r="U1283" s="3">
        <v>46272</v>
      </c>
      <c r="AB1283" t="s">
        <v>781</v>
      </c>
      <c r="AC1283" s="2"/>
      <c r="AG1283" s="34" t="str">
        <f>IFERROR(VLOOKUP(AB1283, 할인점점포등록!E:I, 5, 0), AB1283)</f>
        <v>6250-0327-5234-8984</v>
      </c>
    </row>
    <row r="1284" spans="2:33" x14ac:dyDescent="0.3">
      <c r="B1284" t="s">
        <v>158</v>
      </c>
      <c r="C1284" t="s">
        <v>1705</v>
      </c>
      <c r="D1284">
        <v>3</v>
      </c>
      <c r="F1284" s="20" t="s">
        <v>779</v>
      </c>
      <c r="G1284" t="s">
        <v>160</v>
      </c>
      <c r="H1284" t="s">
        <v>786</v>
      </c>
      <c r="I1284" s="2">
        <v>66000</v>
      </c>
      <c r="J1284" s="2">
        <v>0</v>
      </c>
      <c r="L1284">
        <v>0</v>
      </c>
      <c r="M1284">
        <v>0</v>
      </c>
      <c r="N1284">
        <v>0</v>
      </c>
      <c r="O1284" t="s">
        <v>484</v>
      </c>
      <c r="Q1284">
        <v>0</v>
      </c>
      <c r="R1284">
        <v>0</v>
      </c>
      <c r="S1284">
        <v>0</v>
      </c>
      <c r="T1284" t="s">
        <v>159</v>
      </c>
      <c r="U1284" s="3">
        <v>46272</v>
      </c>
      <c r="W1284" t="s">
        <v>486</v>
      </c>
      <c r="AC1284" s="2"/>
      <c r="AG1284" s="34">
        <f>IFERROR(VLOOKUP(AB1284, 할인점점포등록!E:I, 5, 0), AB1284)</f>
        <v>0</v>
      </c>
    </row>
    <row r="1285" spans="2:33" x14ac:dyDescent="0.3">
      <c r="B1285" t="s">
        <v>158</v>
      </c>
      <c r="C1285" t="s">
        <v>1705</v>
      </c>
      <c r="D1285">
        <v>4</v>
      </c>
      <c r="F1285" s="20" t="s">
        <v>780</v>
      </c>
      <c r="H1285" t="s">
        <v>786</v>
      </c>
      <c r="I1285" s="2">
        <v>0</v>
      </c>
      <c r="J1285" s="2">
        <v>66000</v>
      </c>
      <c r="L1285">
        <v>0</v>
      </c>
      <c r="M1285">
        <v>0</v>
      </c>
      <c r="N1285">
        <v>0</v>
      </c>
      <c r="O1285" t="s">
        <v>484</v>
      </c>
      <c r="Q1285">
        <v>0</v>
      </c>
      <c r="R1285">
        <v>0</v>
      </c>
      <c r="S1285">
        <v>0</v>
      </c>
      <c r="T1285" t="s">
        <v>159</v>
      </c>
      <c r="U1285" s="3">
        <v>46272</v>
      </c>
      <c r="AB1285" t="s">
        <v>781</v>
      </c>
      <c r="AC1285" s="2"/>
      <c r="AE1285" s="2"/>
      <c r="AG1285" s="34" t="str">
        <f>IFERROR(VLOOKUP(AB1285, 할인점점포등록!E:I, 5, 0), AB1285)</f>
        <v>6250-0327-5234-8984</v>
      </c>
    </row>
    <row r="1286" spans="2:33" x14ac:dyDescent="0.3">
      <c r="B1286" t="s">
        <v>158</v>
      </c>
      <c r="C1286" t="s">
        <v>1705</v>
      </c>
      <c r="D1286">
        <v>5</v>
      </c>
      <c r="F1286" s="20" t="s">
        <v>779</v>
      </c>
      <c r="G1286" t="s">
        <v>160</v>
      </c>
      <c r="H1286" t="s">
        <v>786</v>
      </c>
      <c r="I1286" s="2">
        <v>10000</v>
      </c>
      <c r="J1286" s="2">
        <v>0</v>
      </c>
      <c r="L1286">
        <v>0</v>
      </c>
      <c r="M1286">
        <v>0</v>
      </c>
      <c r="N1286">
        <v>0</v>
      </c>
      <c r="O1286" t="s">
        <v>484</v>
      </c>
      <c r="Q1286">
        <v>0</v>
      </c>
      <c r="R1286">
        <v>0</v>
      </c>
      <c r="S1286">
        <v>0</v>
      </c>
      <c r="T1286" t="s">
        <v>159</v>
      </c>
      <c r="U1286" s="3">
        <v>46272</v>
      </c>
      <c r="W1286" t="s">
        <v>486</v>
      </c>
      <c r="AC1286" s="2"/>
      <c r="AG1286" s="34">
        <f>IFERROR(VLOOKUP(AB1286, 할인점점포등록!E:I, 5, 0), AB1286)</f>
        <v>0</v>
      </c>
    </row>
    <row r="1287" spans="2:33" x14ac:dyDescent="0.3">
      <c r="B1287" t="s">
        <v>158</v>
      </c>
      <c r="C1287" t="s">
        <v>1705</v>
      </c>
      <c r="D1287">
        <v>6</v>
      </c>
      <c r="F1287" s="20" t="s">
        <v>780</v>
      </c>
      <c r="H1287" t="s">
        <v>786</v>
      </c>
      <c r="I1287" s="2">
        <v>0</v>
      </c>
      <c r="J1287" s="2">
        <v>10000</v>
      </c>
      <c r="L1287">
        <v>0</v>
      </c>
      <c r="M1287">
        <v>0</v>
      </c>
      <c r="N1287">
        <v>0</v>
      </c>
      <c r="O1287" t="s">
        <v>484</v>
      </c>
      <c r="Q1287">
        <v>0</v>
      </c>
      <c r="R1287">
        <v>0</v>
      </c>
      <c r="S1287">
        <v>0</v>
      </c>
      <c r="T1287" t="s">
        <v>159</v>
      </c>
      <c r="U1287" s="3">
        <v>46272</v>
      </c>
      <c r="AB1287" t="s">
        <v>781</v>
      </c>
      <c r="AC1287" s="2"/>
      <c r="AG1287" s="34" t="str">
        <f>IFERROR(VLOOKUP(AB1287, 할인점점포등록!E:I, 5, 0), AB1287)</f>
        <v>6250-0327-5234-8984</v>
      </c>
    </row>
    <row r="1288" spans="2:33" x14ac:dyDescent="0.3">
      <c r="B1288" t="s">
        <v>158</v>
      </c>
      <c r="C1288" t="s">
        <v>1705</v>
      </c>
      <c r="D1288">
        <v>7</v>
      </c>
      <c r="F1288" s="20" t="s">
        <v>779</v>
      </c>
      <c r="G1288" t="s">
        <v>160</v>
      </c>
      <c r="H1288" t="s">
        <v>786</v>
      </c>
      <c r="I1288" s="2">
        <v>19000</v>
      </c>
      <c r="J1288" s="2">
        <v>0</v>
      </c>
      <c r="L1288">
        <v>0</v>
      </c>
      <c r="M1288">
        <v>0</v>
      </c>
      <c r="N1288">
        <v>0</v>
      </c>
      <c r="O1288" t="s">
        <v>484</v>
      </c>
      <c r="Q1288">
        <v>0</v>
      </c>
      <c r="R1288">
        <v>0</v>
      </c>
      <c r="S1288">
        <v>0</v>
      </c>
      <c r="T1288" t="s">
        <v>159</v>
      </c>
      <c r="U1288" s="3">
        <v>46272</v>
      </c>
      <c r="W1288" t="s">
        <v>486</v>
      </c>
      <c r="AC1288" s="2"/>
      <c r="AG1288" s="34">
        <f>IFERROR(VLOOKUP(AB1288, 할인점점포등록!E:I, 5, 0), AB1288)</f>
        <v>0</v>
      </c>
    </row>
    <row r="1289" spans="2:33" x14ac:dyDescent="0.3">
      <c r="B1289" t="s">
        <v>158</v>
      </c>
      <c r="C1289" t="s">
        <v>1705</v>
      </c>
      <c r="D1289">
        <v>8</v>
      </c>
      <c r="F1289" s="20" t="s">
        <v>780</v>
      </c>
      <c r="H1289" t="s">
        <v>786</v>
      </c>
      <c r="I1289" s="2">
        <v>0</v>
      </c>
      <c r="J1289" s="2">
        <v>19000</v>
      </c>
      <c r="L1289" s="1">
        <v>0</v>
      </c>
      <c r="M1289" s="1">
        <v>0</v>
      </c>
      <c r="N1289">
        <v>0</v>
      </c>
      <c r="O1289" t="s">
        <v>484</v>
      </c>
      <c r="Q1289">
        <v>0</v>
      </c>
      <c r="R1289">
        <v>0</v>
      </c>
      <c r="S1289">
        <v>0</v>
      </c>
      <c r="T1289" t="s">
        <v>159</v>
      </c>
      <c r="U1289" s="3">
        <v>46272</v>
      </c>
      <c r="AB1289" t="s">
        <v>781</v>
      </c>
      <c r="AC1289" s="1"/>
      <c r="AG1289" s="34" t="str">
        <f>IFERROR(VLOOKUP(AB1289, 할인점점포등록!E:I, 5, 0), AB1289)</f>
        <v>6250-0327-5234-8984</v>
      </c>
    </row>
    <row r="1290" spans="2:33" x14ac:dyDescent="0.3">
      <c r="B1290" t="s">
        <v>158</v>
      </c>
      <c r="C1290" t="s">
        <v>1706</v>
      </c>
      <c r="D1290">
        <v>1</v>
      </c>
      <c r="F1290" s="20" t="s">
        <v>779</v>
      </c>
      <c r="G1290" t="s">
        <v>160</v>
      </c>
      <c r="H1290" t="s">
        <v>1707</v>
      </c>
      <c r="I1290" s="2">
        <v>19800</v>
      </c>
      <c r="J1290" s="2">
        <v>0</v>
      </c>
      <c r="L1290">
        <v>0</v>
      </c>
      <c r="M1290">
        <v>0</v>
      </c>
      <c r="N1290">
        <v>0</v>
      </c>
      <c r="O1290" t="s">
        <v>484</v>
      </c>
      <c r="Q1290">
        <v>0</v>
      </c>
      <c r="R1290">
        <v>0</v>
      </c>
      <c r="S1290">
        <v>0</v>
      </c>
      <c r="T1290" t="s">
        <v>159</v>
      </c>
      <c r="U1290" s="3">
        <v>46274</v>
      </c>
      <c r="W1290" t="s">
        <v>486</v>
      </c>
      <c r="AC1290" s="2"/>
      <c r="AG1290" s="34">
        <f>IFERROR(VLOOKUP(AB1290, 할인점점포등록!E:I, 5, 0), AB1290)</f>
        <v>0</v>
      </c>
    </row>
    <row r="1291" spans="2:33" x14ac:dyDescent="0.3">
      <c r="B1291" t="s">
        <v>158</v>
      </c>
      <c r="C1291" t="s">
        <v>1706</v>
      </c>
      <c r="D1291">
        <v>2</v>
      </c>
      <c r="F1291" s="20" t="s">
        <v>780</v>
      </c>
      <c r="H1291" t="s">
        <v>1707</v>
      </c>
      <c r="I1291" s="2">
        <v>0</v>
      </c>
      <c r="J1291" s="2">
        <v>19800</v>
      </c>
      <c r="L1291">
        <v>0</v>
      </c>
      <c r="M1291">
        <v>0</v>
      </c>
      <c r="N1291">
        <v>0</v>
      </c>
      <c r="O1291" t="s">
        <v>484</v>
      </c>
      <c r="Q1291">
        <v>0</v>
      </c>
      <c r="R1291">
        <v>0</v>
      </c>
      <c r="S1291">
        <v>0</v>
      </c>
      <c r="T1291" t="s">
        <v>159</v>
      </c>
      <c r="U1291" s="3">
        <v>46274</v>
      </c>
      <c r="AB1291" t="s">
        <v>781</v>
      </c>
      <c r="AC1291" s="2"/>
      <c r="AG1291" s="34" t="str">
        <f>IFERROR(VLOOKUP(AB1291, 할인점점포등록!E:I, 5, 0), AB1291)</f>
        <v>6250-0327-5234-8984</v>
      </c>
    </row>
    <row r="1292" spans="2:33" x14ac:dyDescent="0.3">
      <c r="B1292" t="s">
        <v>158</v>
      </c>
      <c r="C1292" t="s">
        <v>1706</v>
      </c>
      <c r="D1292">
        <v>3</v>
      </c>
      <c r="F1292" s="20" t="s">
        <v>779</v>
      </c>
      <c r="G1292" t="s">
        <v>160</v>
      </c>
      <c r="H1292" t="s">
        <v>1708</v>
      </c>
      <c r="I1292" s="2">
        <v>23500</v>
      </c>
      <c r="J1292" s="2">
        <v>0</v>
      </c>
      <c r="L1292">
        <v>0</v>
      </c>
      <c r="M1292">
        <v>0</v>
      </c>
      <c r="N1292">
        <v>0</v>
      </c>
      <c r="O1292" t="s">
        <v>484</v>
      </c>
      <c r="Q1292">
        <v>0</v>
      </c>
      <c r="R1292">
        <v>0</v>
      </c>
      <c r="S1292">
        <v>0</v>
      </c>
      <c r="T1292" t="s">
        <v>159</v>
      </c>
      <c r="U1292" s="3">
        <v>46274</v>
      </c>
      <c r="W1292" t="s">
        <v>486</v>
      </c>
      <c r="AC1292" s="2"/>
      <c r="AG1292" s="34">
        <f>IFERROR(VLOOKUP(AB1292, 할인점점포등록!E:I, 5, 0), AB1292)</f>
        <v>0</v>
      </c>
    </row>
    <row r="1293" spans="2:33" x14ac:dyDescent="0.3">
      <c r="B1293" t="s">
        <v>158</v>
      </c>
      <c r="C1293" t="s">
        <v>1706</v>
      </c>
      <c r="D1293">
        <v>4</v>
      </c>
      <c r="F1293" s="20" t="s">
        <v>780</v>
      </c>
      <c r="H1293" t="s">
        <v>1708</v>
      </c>
      <c r="I1293" s="2">
        <v>0</v>
      </c>
      <c r="J1293" s="2">
        <v>23500</v>
      </c>
      <c r="L1293">
        <v>0</v>
      </c>
      <c r="M1293">
        <v>0</v>
      </c>
      <c r="N1293">
        <v>0</v>
      </c>
      <c r="O1293" t="s">
        <v>484</v>
      </c>
      <c r="Q1293">
        <v>0</v>
      </c>
      <c r="R1293">
        <v>0</v>
      </c>
      <c r="S1293">
        <v>0</v>
      </c>
      <c r="T1293" t="s">
        <v>159</v>
      </c>
      <c r="U1293" s="3">
        <v>46274</v>
      </c>
      <c r="AB1293" t="s">
        <v>781</v>
      </c>
      <c r="AC1293" s="2"/>
      <c r="AG1293" s="34" t="str">
        <f>IFERROR(VLOOKUP(AB1293, 할인점점포등록!E:I, 5, 0), AB1293)</f>
        <v>6250-0327-5234-8984</v>
      </c>
    </row>
    <row r="1294" spans="2:33" x14ac:dyDescent="0.3">
      <c r="B1294" t="s">
        <v>158</v>
      </c>
      <c r="C1294" t="s">
        <v>1706</v>
      </c>
      <c r="D1294">
        <v>5</v>
      </c>
      <c r="F1294" s="20" t="s">
        <v>783</v>
      </c>
      <c r="G1294" t="s">
        <v>160</v>
      </c>
      <c r="H1294" t="s">
        <v>784</v>
      </c>
      <c r="I1294" s="2">
        <v>80000</v>
      </c>
      <c r="J1294" s="2">
        <v>0</v>
      </c>
      <c r="L1294">
        <v>0</v>
      </c>
      <c r="M1294">
        <v>0</v>
      </c>
      <c r="N1294">
        <v>0</v>
      </c>
      <c r="O1294" t="s">
        <v>484</v>
      </c>
      <c r="Q1294">
        <v>0</v>
      </c>
      <c r="R1294">
        <v>0</v>
      </c>
      <c r="S1294">
        <v>0</v>
      </c>
      <c r="T1294" t="s">
        <v>159</v>
      </c>
      <c r="U1294" s="3">
        <v>46274</v>
      </c>
      <c r="W1294" t="s">
        <v>486</v>
      </c>
      <c r="AC1294" s="2"/>
      <c r="AG1294" s="34">
        <f>IFERROR(VLOOKUP(AB1294, 할인점점포등록!E:I, 5, 0), AB1294)</f>
        <v>0</v>
      </c>
    </row>
    <row r="1295" spans="2:33" x14ac:dyDescent="0.3">
      <c r="B1295" t="s">
        <v>158</v>
      </c>
      <c r="C1295" t="s">
        <v>1706</v>
      </c>
      <c r="D1295">
        <v>6</v>
      </c>
      <c r="F1295" s="20" t="s">
        <v>780</v>
      </c>
      <c r="H1295" t="s">
        <v>784</v>
      </c>
      <c r="I1295" s="2">
        <v>0</v>
      </c>
      <c r="J1295" s="2">
        <v>80000</v>
      </c>
      <c r="L1295">
        <v>0</v>
      </c>
      <c r="M1295">
        <v>0</v>
      </c>
      <c r="N1295">
        <v>0</v>
      </c>
      <c r="O1295" t="s">
        <v>484</v>
      </c>
      <c r="Q1295">
        <v>0</v>
      </c>
      <c r="R1295">
        <v>0</v>
      </c>
      <c r="S1295">
        <v>0</v>
      </c>
      <c r="T1295" t="s">
        <v>159</v>
      </c>
      <c r="U1295" s="3">
        <v>46274</v>
      </c>
      <c r="AB1295" t="s">
        <v>781</v>
      </c>
      <c r="AC1295" s="2"/>
      <c r="AG1295" s="34" t="str">
        <f>IFERROR(VLOOKUP(AB1295, 할인점점포등록!E:I, 5, 0), AB1295)</f>
        <v>6250-0327-5234-8984</v>
      </c>
    </row>
    <row r="1296" spans="2:33" x14ac:dyDescent="0.3">
      <c r="B1296" t="s">
        <v>158</v>
      </c>
      <c r="C1296" t="s">
        <v>1709</v>
      </c>
      <c r="D1296">
        <v>1</v>
      </c>
      <c r="F1296" s="20" t="s">
        <v>783</v>
      </c>
      <c r="G1296" t="s">
        <v>160</v>
      </c>
      <c r="H1296" t="s">
        <v>1710</v>
      </c>
      <c r="I1296" s="2">
        <v>693000</v>
      </c>
      <c r="J1296" s="2">
        <v>0</v>
      </c>
      <c r="L1296">
        <v>0</v>
      </c>
      <c r="M1296">
        <v>0</v>
      </c>
      <c r="N1296">
        <v>0</v>
      </c>
      <c r="O1296" t="s">
        <v>484</v>
      </c>
      <c r="Q1296">
        <v>0</v>
      </c>
      <c r="R1296">
        <v>0</v>
      </c>
      <c r="S1296">
        <v>0</v>
      </c>
      <c r="T1296" t="s">
        <v>159</v>
      </c>
      <c r="U1296" s="3">
        <v>46275</v>
      </c>
      <c r="W1296" t="s">
        <v>486</v>
      </c>
      <c r="AC1296" s="2"/>
      <c r="AG1296" s="34">
        <f>IFERROR(VLOOKUP(AB1296, 할인점점포등록!E:I, 5, 0), AB1296)</f>
        <v>0</v>
      </c>
    </row>
    <row r="1297" spans="2:33" x14ac:dyDescent="0.3">
      <c r="B1297" t="s">
        <v>158</v>
      </c>
      <c r="C1297" t="s">
        <v>1709</v>
      </c>
      <c r="D1297">
        <v>2</v>
      </c>
      <c r="F1297" s="20" t="s">
        <v>780</v>
      </c>
      <c r="H1297" t="s">
        <v>1710</v>
      </c>
      <c r="I1297" s="2">
        <v>0</v>
      </c>
      <c r="J1297" s="2">
        <v>693000</v>
      </c>
      <c r="L1297">
        <v>0</v>
      </c>
      <c r="M1297">
        <v>0</v>
      </c>
      <c r="N1297">
        <v>0</v>
      </c>
      <c r="O1297" t="s">
        <v>484</v>
      </c>
      <c r="Q1297">
        <v>0</v>
      </c>
      <c r="R1297">
        <v>0</v>
      </c>
      <c r="S1297">
        <v>0</v>
      </c>
      <c r="T1297" t="s">
        <v>159</v>
      </c>
      <c r="U1297" s="3">
        <v>46275</v>
      </c>
      <c r="AB1297" t="s">
        <v>781</v>
      </c>
      <c r="AC1297" s="2"/>
      <c r="AE1297" s="2"/>
      <c r="AG1297" s="34" t="str">
        <f>IFERROR(VLOOKUP(AB1297, 할인점점포등록!E:I, 5, 0), AB1297)</f>
        <v>6250-0327-5234-8984</v>
      </c>
    </row>
    <row r="1298" spans="2:33" x14ac:dyDescent="0.3">
      <c r="B1298" t="s">
        <v>158</v>
      </c>
      <c r="C1298" t="s">
        <v>1711</v>
      </c>
      <c r="D1298">
        <v>1</v>
      </c>
      <c r="F1298" s="20" t="s">
        <v>783</v>
      </c>
      <c r="G1298" t="s">
        <v>160</v>
      </c>
      <c r="H1298" t="s">
        <v>785</v>
      </c>
      <c r="I1298" s="2">
        <v>3300</v>
      </c>
      <c r="J1298" s="2">
        <v>0</v>
      </c>
      <c r="L1298">
        <v>0</v>
      </c>
      <c r="M1298">
        <v>0</v>
      </c>
      <c r="N1298">
        <v>0</v>
      </c>
      <c r="O1298" t="s">
        <v>484</v>
      </c>
      <c r="Q1298">
        <v>0</v>
      </c>
      <c r="R1298">
        <v>0</v>
      </c>
      <c r="S1298">
        <v>0</v>
      </c>
      <c r="T1298" t="s">
        <v>159</v>
      </c>
      <c r="U1298" s="3">
        <v>46276</v>
      </c>
      <c r="W1298" t="s">
        <v>486</v>
      </c>
      <c r="AC1298" s="2"/>
      <c r="AE1298" s="2"/>
      <c r="AG1298" s="34">
        <f>IFERROR(VLOOKUP(AB1298, 할인점점포등록!E:I, 5, 0), AB1298)</f>
        <v>0</v>
      </c>
    </row>
    <row r="1299" spans="2:33" x14ac:dyDescent="0.3">
      <c r="B1299" t="s">
        <v>158</v>
      </c>
      <c r="C1299" t="s">
        <v>1711</v>
      </c>
      <c r="D1299">
        <v>2</v>
      </c>
      <c r="F1299" s="20" t="s">
        <v>780</v>
      </c>
      <c r="H1299" t="s">
        <v>785</v>
      </c>
      <c r="I1299" s="2">
        <v>0</v>
      </c>
      <c r="J1299" s="2">
        <v>3300</v>
      </c>
      <c r="L1299">
        <v>0</v>
      </c>
      <c r="M1299">
        <v>0</v>
      </c>
      <c r="N1299">
        <v>0</v>
      </c>
      <c r="O1299" t="s">
        <v>484</v>
      </c>
      <c r="Q1299">
        <v>0</v>
      </c>
      <c r="R1299">
        <v>0</v>
      </c>
      <c r="S1299">
        <v>0</v>
      </c>
      <c r="T1299" t="s">
        <v>159</v>
      </c>
      <c r="U1299" s="3">
        <v>46276</v>
      </c>
      <c r="AB1299" t="s">
        <v>781</v>
      </c>
      <c r="AC1299" s="2"/>
      <c r="AE1299" s="2"/>
      <c r="AG1299" s="34" t="str">
        <f>IFERROR(VLOOKUP(AB1299, 할인점점포등록!E:I, 5, 0), AB1299)</f>
        <v>6250-0327-5234-8984</v>
      </c>
    </row>
    <row r="1300" spans="2:33" x14ac:dyDescent="0.3">
      <c r="B1300" t="s">
        <v>158</v>
      </c>
      <c r="C1300" t="s">
        <v>1711</v>
      </c>
      <c r="D1300">
        <v>3</v>
      </c>
      <c r="F1300" s="20" t="s">
        <v>779</v>
      </c>
      <c r="G1300" t="s">
        <v>160</v>
      </c>
      <c r="H1300" t="s">
        <v>1712</v>
      </c>
      <c r="I1300" s="2">
        <v>68000</v>
      </c>
      <c r="J1300" s="2">
        <v>0</v>
      </c>
      <c r="L1300">
        <v>0</v>
      </c>
      <c r="M1300">
        <v>0</v>
      </c>
      <c r="N1300">
        <v>0</v>
      </c>
      <c r="O1300" t="s">
        <v>484</v>
      </c>
      <c r="Q1300">
        <v>0</v>
      </c>
      <c r="R1300">
        <v>0</v>
      </c>
      <c r="S1300">
        <v>0</v>
      </c>
      <c r="T1300" t="s">
        <v>159</v>
      </c>
      <c r="U1300" s="3">
        <v>46276</v>
      </c>
      <c r="W1300" t="s">
        <v>486</v>
      </c>
      <c r="AC1300" s="2"/>
      <c r="AE1300" s="2"/>
      <c r="AG1300" s="34">
        <f>IFERROR(VLOOKUP(AB1300, 할인점점포등록!E:I, 5, 0), AB1300)</f>
        <v>0</v>
      </c>
    </row>
    <row r="1301" spans="2:33" x14ac:dyDescent="0.3">
      <c r="B1301" t="s">
        <v>158</v>
      </c>
      <c r="C1301" t="s">
        <v>1711</v>
      </c>
      <c r="D1301">
        <v>4</v>
      </c>
      <c r="F1301" s="20" t="s">
        <v>780</v>
      </c>
      <c r="H1301" t="s">
        <v>1712</v>
      </c>
      <c r="I1301" s="2">
        <v>0</v>
      </c>
      <c r="J1301" s="2">
        <v>68000</v>
      </c>
      <c r="L1301">
        <v>0</v>
      </c>
      <c r="M1301">
        <v>0</v>
      </c>
      <c r="N1301">
        <v>0</v>
      </c>
      <c r="O1301" t="s">
        <v>484</v>
      </c>
      <c r="Q1301">
        <v>0</v>
      </c>
      <c r="R1301">
        <v>0</v>
      </c>
      <c r="S1301">
        <v>0</v>
      </c>
      <c r="T1301" t="s">
        <v>159</v>
      </c>
      <c r="U1301" s="3">
        <v>46276</v>
      </c>
      <c r="AB1301" t="s">
        <v>781</v>
      </c>
      <c r="AC1301" s="2"/>
      <c r="AE1301" s="2"/>
      <c r="AG1301" s="34" t="str">
        <f>IFERROR(VLOOKUP(AB1301, 할인점점포등록!E:I, 5, 0), AB1301)</f>
        <v>6250-0327-5234-8984</v>
      </c>
    </row>
    <row r="1302" spans="2:33" x14ac:dyDescent="0.3">
      <c r="B1302" t="s">
        <v>158</v>
      </c>
      <c r="C1302" t="s">
        <v>1711</v>
      </c>
      <c r="D1302">
        <v>5</v>
      </c>
      <c r="F1302" s="20" t="s">
        <v>779</v>
      </c>
      <c r="G1302" t="s">
        <v>160</v>
      </c>
      <c r="H1302" t="s">
        <v>1712</v>
      </c>
      <c r="I1302" s="2">
        <v>25740</v>
      </c>
      <c r="J1302" s="2">
        <v>0</v>
      </c>
      <c r="L1302">
        <v>0</v>
      </c>
      <c r="M1302">
        <v>0</v>
      </c>
      <c r="N1302">
        <v>0</v>
      </c>
      <c r="O1302" t="s">
        <v>484</v>
      </c>
      <c r="Q1302">
        <v>0</v>
      </c>
      <c r="R1302">
        <v>0</v>
      </c>
      <c r="S1302">
        <v>0</v>
      </c>
      <c r="T1302" t="s">
        <v>159</v>
      </c>
      <c r="U1302" s="3">
        <v>46276</v>
      </c>
      <c r="W1302" t="s">
        <v>486</v>
      </c>
      <c r="AC1302" s="2"/>
      <c r="AE1302" s="2"/>
      <c r="AG1302" s="34">
        <f>IFERROR(VLOOKUP(AB1302, 할인점점포등록!E:I, 5, 0), AB1302)</f>
        <v>0</v>
      </c>
    </row>
    <row r="1303" spans="2:33" x14ac:dyDescent="0.3">
      <c r="B1303" t="s">
        <v>158</v>
      </c>
      <c r="C1303" t="s">
        <v>1711</v>
      </c>
      <c r="D1303">
        <v>6</v>
      </c>
      <c r="F1303" s="20" t="s">
        <v>780</v>
      </c>
      <c r="H1303" t="s">
        <v>1712</v>
      </c>
      <c r="I1303" s="2">
        <v>0</v>
      </c>
      <c r="J1303" s="2">
        <v>25740</v>
      </c>
      <c r="L1303">
        <v>0</v>
      </c>
      <c r="M1303">
        <v>0</v>
      </c>
      <c r="N1303">
        <v>0</v>
      </c>
      <c r="O1303" t="s">
        <v>484</v>
      </c>
      <c r="Q1303">
        <v>0</v>
      </c>
      <c r="R1303">
        <v>0</v>
      </c>
      <c r="S1303">
        <v>0</v>
      </c>
      <c r="T1303" t="s">
        <v>159</v>
      </c>
      <c r="U1303" s="3">
        <v>46276</v>
      </c>
      <c r="AB1303" t="s">
        <v>781</v>
      </c>
      <c r="AC1303" s="2"/>
      <c r="AG1303" s="34" t="str">
        <f>IFERROR(VLOOKUP(AB1303, 할인점점포등록!E:I, 5, 0), AB1303)</f>
        <v>6250-0327-5234-8984</v>
      </c>
    </row>
    <row r="1304" spans="2:33" x14ac:dyDescent="0.3">
      <c r="B1304" t="s">
        <v>158</v>
      </c>
      <c r="C1304" t="s">
        <v>1713</v>
      </c>
      <c r="D1304">
        <v>1</v>
      </c>
      <c r="F1304" s="20" t="s">
        <v>779</v>
      </c>
      <c r="G1304" t="s">
        <v>160</v>
      </c>
      <c r="H1304" t="s">
        <v>782</v>
      </c>
      <c r="I1304" s="2">
        <v>200640</v>
      </c>
      <c r="J1304" s="2">
        <v>0</v>
      </c>
      <c r="L1304">
        <v>0</v>
      </c>
      <c r="M1304">
        <v>0</v>
      </c>
      <c r="N1304">
        <v>0</v>
      </c>
      <c r="O1304" t="s">
        <v>484</v>
      </c>
      <c r="Q1304">
        <v>0</v>
      </c>
      <c r="R1304">
        <v>0</v>
      </c>
      <c r="S1304">
        <v>0</v>
      </c>
      <c r="T1304" t="s">
        <v>159</v>
      </c>
      <c r="U1304" s="3">
        <v>46279</v>
      </c>
      <c r="W1304" t="s">
        <v>486</v>
      </c>
      <c r="AC1304" s="2"/>
      <c r="AG1304" s="34">
        <f>IFERROR(VLOOKUP(AB1304, 할인점점포등록!E:I, 5, 0), AB1304)</f>
        <v>0</v>
      </c>
    </row>
    <row r="1305" spans="2:33" x14ac:dyDescent="0.3">
      <c r="B1305" t="s">
        <v>158</v>
      </c>
      <c r="C1305" t="s">
        <v>1713</v>
      </c>
      <c r="D1305">
        <v>2</v>
      </c>
      <c r="F1305" s="20" t="s">
        <v>780</v>
      </c>
      <c r="H1305" t="s">
        <v>782</v>
      </c>
      <c r="I1305" s="2">
        <v>0</v>
      </c>
      <c r="J1305" s="2">
        <v>200640</v>
      </c>
      <c r="L1305">
        <v>0</v>
      </c>
      <c r="M1305">
        <v>0</v>
      </c>
      <c r="N1305">
        <v>0</v>
      </c>
      <c r="O1305" t="s">
        <v>484</v>
      </c>
      <c r="Q1305">
        <v>0</v>
      </c>
      <c r="R1305">
        <v>0</v>
      </c>
      <c r="S1305">
        <v>0</v>
      </c>
      <c r="T1305" t="s">
        <v>159</v>
      </c>
      <c r="U1305" s="3">
        <v>46279</v>
      </c>
      <c r="AB1305" t="s">
        <v>781</v>
      </c>
      <c r="AC1305" s="2"/>
      <c r="AG1305" s="34" t="str">
        <f>IFERROR(VLOOKUP(AB1305, 할인점점포등록!E:I, 5, 0), AB1305)</f>
        <v>6250-0327-5234-8984</v>
      </c>
    </row>
    <row r="1306" spans="2:33" x14ac:dyDescent="0.3">
      <c r="B1306" t="s">
        <v>158</v>
      </c>
      <c r="C1306" t="s">
        <v>1713</v>
      </c>
      <c r="D1306">
        <v>3</v>
      </c>
      <c r="F1306" s="20" t="s">
        <v>779</v>
      </c>
      <c r="G1306" t="s">
        <v>160</v>
      </c>
      <c r="H1306" t="s">
        <v>782</v>
      </c>
      <c r="I1306" s="2">
        <v>34080</v>
      </c>
      <c r="J1306" s="2">
        <v>0</v>
      </c>
      <c r="L1306">
        <v>0</v>
      </c>
      <c r="M1306">
        <v>0</v>
      </c>
      <c r="N1306">
        <v>0</v>
      </c>
      <c r="O1306" t="s">
        <v>484</v>
      </c>
      <c r="Q1306">
        <v>0</v>
      </c>
      <c r="R1306">
        <v>0</v>
      </c>
      <c r="S1306">
        <v>0</v>
      </c>
      <c r="T1306" t="s">
        <v>159</v>
      </c>
      <c r="U1306" s="3">
        <v>46279</v>
      </c>
      <c r="W1306" t="s">
        <v>486</v>
      </c>
      <c r="AC1306" s="2"/>
      <c r="AG1306" s="34">
        <f>IFERROR(VLOOKUP(AB1306, 할인점점포등록!E:I, 5, 0), AB1306)</f>
        <v>0</v>
      </c>
    </row>
    <row r="1307" spans="2:33" x14ac:dyDescent="0.3">
      <c r="B1307" t="s">
        <v>158</v>
      </c>
      <c r="C1307" t="s">
        <v>1713</v>
      </c>
      <c r="D1307">
        <v>4</v>
      </c>
      <c r="F1307" s="20" t="s">
        <v>780</v>
      </c>
      <c r="H1307" t="s">
        <v>782</v>
      </c>
      <c r="I1307" s="2">
        <v>0</v>
      </c>
      <c r="J1307" s="2">
        <v>34080</v>
      </c>
      <c r="L1307" s="1">
        <v>0</v>
      </c>
      <c r="M1307" s="1">
        <v>0</v>
      </c>
      <c r="N1307">
        <v>0</v>
      </c>
      <c r="O1307" t="s">
        <v>484</v>
      </c>
      <c r="Q1307">
        <v>0</v>
      </c>
      <c r="R1307">
        <v>0</v>
      </c>
      <c r="S1307">
        <v>0</v>
      </c>
      <c r="T1307" t="s">
        <v>159</v>
      </c>
      <c r="U1307" s="3">
        <v>46279</v>
      </c>
      <c r="AB1307" t="s">
        <v>781</v>
      </c>
      <c r="AC1307" s="2"/>
      <c r="AG1307" s="34" t="str">
        <f>IFERROR(VLOOKUP(AB1307, 할인점점포등록!E:I, 5, 0), AB1307)</f>
        <v>6250-0327-5234-8984</v>
      </c>
    </row>
    <row r="1308" spans="2:33" x14ac:dyDescent="0.3">
      <c r="B1308" t="s">
        <v>158</v>
      </c>
      <c r="C1308" t="s">
        <v>1713</v>
      </c>
      <c r="D1308">
        <v>5</v>
      </c>
      <c r="F1308" s="20" t="s">
        <v>779</v>
      </c>
      <c r="G1308" t="s">
        <v>160</v>
      </c>
      <c r="H1308" t="s">
        <v>782</v>
      </c>
      <c r="I1308" s="2">
        <v>25080</v>
      </c>
      <c r="J1308" s="2">
        <v>0</v>
      </c>
      <c r="L1308">
        <v>0</v>
      </c>
      <c r="M1308">
        <v>0</v>
      </c>
      <c r="N1308">
        <v>0</v>
      </c>
      <c r="O1308" t="s">
        <v>484</v>
      </c>
      <c r="Q1308">
        <v>0</v>
      </c>
      <c r="R1308">
        <v>0</v>
      </c>
      <c r="S1308">
        <v>0</v>
      </c>
      <c r="T1308" t="s">
        <v>159</v>
      </c>
      <c r="U1308" s="3">
        <v>46279</v>
      </c>
      <c r="W1308" t="s">
        <v>486</v>
      </c>
      <c r="AC1308" s="3"/>
      <c r="AE1308" s="2"/>
      <c r="AG1308" s="34">
        <f>IFERROR(VLOOKUP(AB1308, 할인점점포등록!E:I, 5, 0), AB1308)</f>
        <v>0</v>
      </c>
    </row>
    <row r="1309" spans="2:33" x14ac:dyDescent="0.3">
      <c r="B1309" t="s">
        <v>158</v>
      </c>
      <c r="C1309" t="s">
        <v>1713</v>
      </c>
      <c r="D1309">
        <v>6</v>
      </c>
      <c r="F1309" s="20" t="s">
        <v>780</v>
      </c>
      <c r="H1309" t="s">
        <v>782</v>
      </c>
      <c r="I1309" s="2">
        <v>0</v>
      </c>
      <c r="J1309" s="2">
        <v>25080</v>
      </c>
      <c r="L1309">
        <v>0</v>
      </c>
      <c r="M1309">
        <v>0</v>
      </c>
      <c r="N1309">
        <v>0</v>
      </c>
      <c r="O1309" t="s">
        <v>484</v>
      </c>
      <c r="Q1309">
        <v>0</v>
      </c>
      <c r="R1309">
        <v>0</v>
      </c>
      <c r="S1309">
        <v>0</v>
      </c>
      <c r="T1309" t="s">
        <v>159</v>
      </c>
      <c r="U1309" s="3">
        <v>46279</v>
      </c>
      <c r="AB1309" t="s">
        <v>781</v>
      </c>
      <c r="AC1309" s="2"/>
      <c r="AG1309" s="34" t="str">
        <f>IFERROR(VLOOKUP(AB1309, 할인점점포등록!E:I, 5, 0), AB1309)</f>
        <v>6250-0327-5234-8984</v>
      </c>
    </row>
    <row r="1310" spans="2:33" x14ac:dyDescent="0.3">
      <c r="B1310" t="s">
        <v>158</v>
      </c>
      <c r="C1310" t="s">
        <v>1713</v>
      </c>
      <c r="D1310">
        <v>7</v>
      </c>
      <c r="F1310" s="20" t="s">
        <v>779</v>
      </c>
      <c r="G1310" t="s">
        <v>160</v>
      </c>
      <c r="H1310" t="s">
        <v>782</v>
      </c>
      <c r="I1310" s="2">
        <v>25080</v>
      </c>
      <c r="J1310" s="2">
        <v>0</v>
      </c>
      <c r="L1310" s="1">
        <v>0</v>
      </c>
      <c r="M1310" s="1">
        <v>0</v>
      </c>
      <c r="N1310">
        <v>0</v>
      </c>
      <c r="O1310" t="s">
        <v>484</v>
      </c>
      <c r="Q1310">
        <v>0</v>
      </c>
      <c r="R1310">
        <v>0</v>
      </c>
      <c r="S1310">
        <v>0</v>
      </c>
      <c r="T1310" t="s">
        <v>159</v>
      </c>
      <c r="U1310" s="3">
        <v>46279</v>
      </c>
      <c r="W1310" t="s">
        <v>486</v>
      </c>
      <c r="AC1310" s="2"/>
      <c r="AG1310" s="34">
        <f>IFERROR(VLOOKUP(AB1310, 할인점점포등록!E:I, 5, 0), AB1310)</f>
        <v>0</v>
      </c>
    </row>
    <row r="1311" spans="2:33" x14ac:dyDescent="0.3">
      <c r="B1311" t="s">
        <v>158</v>
      </c>
      <c r="C1311" t="s">
        <v>1713</v>
      </c>
      <c r="D1311">
        <v>8</v>
      </c>
      <c r="F1311" s="20" t="s">
        <v>780</v>
      </c>
      <c r="H1311" t="s">
        <v>782</v>
      </c>
      <c r="I1311" s="2">
        <v>0</v>
      </c>
      <c r="J1311" s="2">
        <v>25080</v>
      </c>
      <c r="L1311">
        <v>0</v>
      </c>
      <c r="M1311">
        <v>0</v>
      </c>
      <c r="N1311">
        <v>0</v>
      </c>
      <c r="O1311" t="s">
        <v>484</v>
      </c>
      <c r="Q1311">
        <v>0</v>
      </c>
      <c r="R1311">
        <v>0</v>
      </c>
      <c r="S1311">
        <v>0</v>
      </c>
      <c r="T1311" t="s">
        <v>159</v>
      </c>
      <c r="U1311" s="3">
        <v>46279</v>
      </c>
      <c r="AB1311" t="s">
        <v>781</v>
      </c>
      <c r="AC1311" s="3"/>
      <c r="AE1311" s="2"/>
      <c r="AG1311" s="34" t="str">
        <f>IFERROR(VLOOKUP(AB1311, 할인점점포등록!E:I, 5, 0), AB1311)</f>
        <v>6250-0327-5234-8984</v>
      </c>
    </row>
    <row r="1312" spans="2:33" x14ac:dyDescent="0.3">
      <c r="B1312" t="s">
        <v>158</v>
      </c>
      <c r="C1312" t="s">
        <v>1713</v>
      </c>
      <c r="D1312">
        <v>9</v>
      </c>
      <c r="F1312" s="20" t="s">
        <v>779</v>
      </c>
      <c r="G1312" t="s">
        <v>160</v>
      </c>
      <c r="H1312" t="s">
        <v>782</v>
      </c>
      <c r="I1312" s="2">
        <v>25080</v>
      </c>
      <c r="J1312" s="2">
        <v>0</v>
      </c>
      <c r="L1312">
        <v>0</v>
      </c>
      <c r="M1312">
        <v>0</v>
      </c>
      <c r="N1312">
        <v>0</v>
      </c>
      <c r="O1312" t="s">
        <v>484</v>
      </c>
      <c r="Q1312">
        <v>0</v>
      </c>
      <c r="R1312">
        <v>0</v>
      </c>
      <c r="S1312">
        <v>0</v>
      </c>
      <c r="T1312" t="s">
        <v>159</v>
      </c>
      <c r="U1312" s="3">
        <v>46279</v>
      </c>
      <c r="W1312" t="s">
        <v>486</v>
      </c>
      <c r="AC1312" s="2"/>
      <c r="AE1312" s="2"/>
      <c r="AG1312" s="34">
        <f>IFERROR(VLOOKUP(AB1312, 할인점점포등록!E:I, 5, 0), AB1312)</f>
        <v>0</v>
      </c>
    </row>
    <row r="1313" spans="2:33" x14ac:dyDescent="0.3">
      <c r="B1313" t="s">
        <v>158</v>
      </c>
      <c r="C1313" t="s">
        <v>1713</v>
      </c>
      <c r="D1313">
        <v>10</v>
      </c>
      <c r="F1313" s="20" t="s">
        <v>780</v>
      </c>
      <c r="H1313" t="s">
        <v>782</v>
      </c>
      <c r="I1313" s="2">
        <v>0</v>
      </c>
      <c r="J1313" s="2">
        <v>25080</v>
      </c>
      <c r="L1313">
        <v>0</v>
      </c>
      <c r="M1313">
        <v>0</v>
      </c>
      <c r="N1313">
        <v>0</v>
      </c>
      <c r="O1313" t="s">
        <v>484</v>
      </c>
      <c r="Q1313">
        <v>0</v>
      </c>
      <c r="R1313">
        <v>0</v>
      </c>
      <c r="S1313">
        <v>0</v>
      </c>
      <c r="T1313" t="s">
        <v>159</v>
      </c>
      <c r="U1313" s="3">
        <v>46279</v>
      </c>
      <c r="AB1313" t="s">
        <v>781</v>
      </c>
      <c r="AC1313" s="3"/>
      <c r="AE1313" s="2"/>
      <c r="AG1313" s="34" t="str">
        <f>IFERROR(VLOOKUP(AB1313, 할인점점포등록!E:I, 5, 0), AB1313)</f>
        <v>6250-0327-5234-8984</v>
      </c>
    </row>
    <row r="1314" spans="2:33" x14ac:dyDescent="0.3">
      <c r="B1314" t="s">
        <v>158</v>
      </c>
      <c r="C1314" t="s">
        <v>1713</v>
      </c>
      <c r="D1314">
        <v>11</v>
      </c>
      <c r="F1314" s="20" t="s">
        <v>779</v>
      </c>
      <c r="G1314" t="s">
        <v>160</v>
      </c>
      <c r="H1314" t="s">
        <v>782</v>
      </c>
      <c r="I1314" s="2">
        <v>50160</v>
      </c>
      <c r="J1314" s="2">
        <v>0</v>
      </c>
      <c r="L1314">
        <v>0</v>
      </c>
      <c r="M1314">
        <v>0</v>
      </c>
      <c r="N1314">
        <v>0</v>
      </c>
      <c r="O1314" t="s">
        <v>484</v>
      </c>
      <c r="Q1314">
        <v>0</v>
      </c>
      <c r="R1314">
        <v>0</v>
      </c>
      <c r="S1314">
        <v>0</v>
      </c>
      <c r="T1314" t="s">
        <v>159</v>
      </c>
      <c r="U1314" s="3">
        <v>46279</v>
      </c>
      <c r="W1314" t="s">
        <v>486</v>
      </c>
      <c r="AC1314" s="3"/>
      <c r="AE1314" s="2"/>
      <c r="AG1314" s="34">
        <f>IFERROR(VLOOKUP(AB1314, 할인점점포등록!E:I, 5, 0), AB1314)</f>
        <v>0</v>
      </c>
    </row>
    <row r="1315" spans="2:33" x14ac:dyDescent="0.3">
      <c r="B1315" t="s">
        <v>158</v>
      </c>
      <c r="C1315" t="s">
        <v>1713</v>
      </c>
      <c r="D1315">
        <v>12</v>
      </c>
      <c r="F1315" s="20" t="s">
        <v>780</v>
      </c>
      <c r="H1315" t="s">
        <v>782</v>
      </c>
      <c r="I1315" s="2">
        <v>0</v>
      </c>
      <c r="J1315" s="2">
        <v>50160</v>
      </c>
      <c r="L1315">
        <v>0</v>
      </c>
      <c r="M1315">
        <v>0</v>
      </c>
      <c r="N1315">
        <v>0</v>
      </c>
      <c r="O1315" t="s">
        <v>484</v>
      </c>
      <c r="Q1315">
        <v>0</v>
      </c>
      <c r="R1315">
        <v>0</v>
      </c>
      <c r="S1315">
        <v>0</v>
      </c>
      <c r="T1315" t="s">
        <v>159</v>
      </c>
      <c r="U1315" s="3">
        <v>46279</v>
      </c>
      <c r="AB1315" t="s">
        <v>781</v>
      </c>
      <c r="AC1315" s="3"/>
      <c r="AE1315" s="2"/>
      <c r="AG1315" s="34" t="str">
        <f>IFERROR(VLOOKUP(AB1315, 할인점점포등록!E:I, 5, 0), AB1315)</f>
        <v>6250-0327-5234-8984</v>
      </c>
    </row>
    <row r="1316" spans="2:33" x14ac:dyDescent="0.3">
      <c r="B1316" t="s">
        <v>158</v>
      </c>
      <c r="C1316" t="s">
        <v>1713</v>
      </c>
      <c r="D1316">
        <v>13</v>
      </c>
      <c r="F1316" s="20" t="s">
        <v>779</v>
      </c>
      <c r="G1316" t="s">
        <v>160</v>
      </c>
      <c r="H1316" t="s">
        <v>782</v>
      </c>
      <c r="I1316" s="2">
        <v>25080</v>
      </c>
      <c r="J1316" s="2">
        <v>0</v>
      </c>
      <c r="L1316">
        <v>0</v>
      </c>
      <c r="M1316">
        <v>0</v>
      </c>
      <c r="N1316">
        <v>0</v>
      </c>
      <c r="O1316" t="s">
        <v>484</v>
      </c>
      <c r="Q1316">
        <v>0</v>
      </c>
      <c r="R1316">
        <v>0</v>
      </c>
      <c r="S1316">
        <v>0</v>
      </c>
      <c r="T1316" t="s">
        <v>159</v>
      </c>
      <c r="U1316" s="3">
        <v>46279</v>
      </c>
      <c r="W1316" t="s">
        <v>486</v>
      </c>
      <c r="AC1316" s="2"/>
      <c r="AE1316" s="2"/>
      <c r="AG1316" s="34">
        <f>IFERROR(VLOOKUP(AB1316, 할인점점포등록!E:I, 5, 0), AB1316)</f>
        <v>0</v>
      </c>
    </row>
    <row r="1317" spans="2:33" x14ac:dyDescent="0.3">
      <c r="B1317" t="s">
        <v>158</v>
      </c>
      <c r="C1317" t="s">
        <v>1713</v>
      </c>
      <c r="D1317">
        <v>14</v>
      </c>
      <c r="F1317" s="20" t="s">
        <v>780</v>
      </c>
      <c r="H1317" t="s">
        <v>782</v>
      </c>
      <c r="I1317" s="2">
        <v>0</v>
      </c>
      <c r="J1317" s="2">
        <v>25080</v>
      </c>
      <c r="L1317">
        <v>0</v>
      </c>
      <c r="M1317">
        <v>0</v>
      </c>
      <c r="N1317">
        <v>0</v>
      </c>
      <c r="O1317" t="s">
        <v>484</v>
      </c>
      <c r="Q1317">
        <v>0</v>
      </c>
      <c r="R1317">
        <v>0</v>
      </c>
      <c r="S1317">
        <v>0</v>
      </c>
      <c r="T1317" t="s">
        <v>159</v>
      </c>
      <c r="U1317" s="3">
        <v>46279</v>
      </c>
      <c r="AB1317" t="s">
        <v>781</v>
      </c>
      <c r="AC1317" s="3"/>
      <c r="AE1317" s="2"/>
      <c r="AG1317" s="34" t="str">
        <f>IFERROR(VLOOKUP(AB1317, 할인점점포등록!E:I, 5, 0), AB1317)</f>
        <v>6250-0327-5234-8984</v>
      </c>
    </row>
    <row r="1318" spans="2:33" x14ac:dyDescent="0.3">
      <c r="B1318" t="s">
        <v>158</v>
      </c>
      <c r="C1318" t="s">
        <v>1713</v>
      </c>
      <c r="D1318">
        <v>15</v>
      </c>
      <c r="F1318" s="20" t="s">
        <v>779</v>
      </c>
      <c r="G1318" t="s">
        <v>160</v>
      </c>
      <c r="H1318" t="s">
        <v>782</v>
      </c>
      <c r="I1318" s="2">
        <v>25080</v>
      </c>
      <c r="J1318" s="2">
        <v>0</v>
      </c>
      <c r="L1318">
        <v>0</v>
      </c>
      <c r="M1318">
        <v>0</v>
      </c>
      <c r="N1318">
        <v>0</v>
      </c>
      <c r="O1318" t="s">
        <v>484</v>
      </c>
      <c r="Q1318">
        <v>0</v>
      </c>
      <c r="R1318">
        <v>0</v>
      </c>
      <c r="S1318">
        <v>0</v>
      </c>
      <c r="T1318" t="s">
        <v>159</v>
      </c>
      <c r="U1318" s="3">
        <v>46279</v>
      </c>
      <c r="W1318" t="s">
        <v>486</v>
      </c>
      <c r="AC1318" s="2"/>
      <c r="AG1318" s="34">
        <f>IFERROR(VLOOKUP(AB1318, 할인점점포등록!E:I, 5, 0), AB1318)</f>
        <v>0</v>
      </c>
    </row>
    <row r="1319" spans="2:33" x14ac:dyDescent="0.3">
      <c r="B1319" t="s">
        <v>158</v>
      </c>
      <c r="C1319" t="s">
        <v>1713</v>
      </c>
      <c r="D1319">
        <v>16</v>
      </c>
      <c r="F1319" s="20" t="s">
        <v>780</v>
      </c>
      <c r="H1319" t="s">
        <v>782</v>
      </c>
      <c r="I1319" s="2">
        <v>0</v>
      </c>
      <c r="J1319" s="2">
        <v>25080</v>
      </c>
      <c r="L1319">
        <v>0</v>
      </c>
      <c r="M1319">
        <v>0</v>
      </c>
      <c r="N1319">
        <v>0</v>
      </c>
      <c r="O1319" t="s">
        <v>484</v>
      </c>
      <c r="Q1319">
        <v>0</v>
      </c>
      <c r="R1319">
        <v>0</v>
      </c>
      <c r="S1319">
        <v>0</v>
      </c>
      <c r="T1319" t="s">
        <v>159</v>
      </c>
      <c r="U1319" s="3">
        <v>46279</v>
      </c>
      <c r="AB1319" t="s">
        <v>781</v>
      </c>
      <c r="AG1319" s="34" t="str">
        <f>IFERROR(VLOOKUP(AB1319, 할인점점포등록!E:I, 5, 0), AB1319)</f>
        <v>6250-0327-5234-8984</v>
      </c>
    </row>
    <row r="1320" spans="2:33" x14ac:dyDescent="0.3">
      <c r="B1320" t="s">
        <v>158</v>
      </c>
      <c r="C1320" t="s">
        <v>1714</v>
      </c>
      <c r="D1320">
        <v>1</v>
      </c>
      <c r="F1320" s="20" t="s">
        <v>779</v>
      </c>
      <c r="G1320" t="s">
        <v>160</v>
      </c>
      <c r="H1320" t="s">
        <v>1715</v>
      </c>
      <c r="I1320" s="2">
        <v>8500</v>
      </c>
      <c r="J1320" s="2">
        <v>0</v>
      </c>
      <c r="L1320" s="1">
        <v>0</v>
      </c>
      <c r="M1320">
        <v>0</v>
      </c>
      <c r="N1320" s="1">
        <v>0</v>
      </c>
      <c r="O1320" t="s">
        <v>484</v>
      </c>
      <c r="Q1320">
        <v>0</v>
      </c>
      <c r="R1320">
        <v>0</v>
      </c>
      <c r="S1320">
        <v>0</v>
      </c>
      <c r="T1320" t="s">
        <v>159</v>
      </c>
      <c r="U1320" s="3">
        <v>46280</v>
      </c>
      <c r="W1320" t="s">
        <v>486</v>
      </c>
      <c r="AC1320" s="2"/>
      <c r="AG1320" s="34">
        <f>IFERROR(VLOOKUP(AB1320, 할인점점포등록!E:I, 5, 0), AB1320)</f>
        <v>0</v>
      </c>
    </row>
    <row r="1321" spans="2:33" x14ac:dyDescent="0.3">
      <c r="B1321" t="s">
        <v>158</v>
      </c>
      <c r="C1321" t="s">
        <v>1714</v>
      </c>
      <c r="D1321">
        <v>2</v>
      </c>
      <c r="F1321" s="20" t="s">
        <v>780</v>
      </c>
      <c r="H1321" t="s">
        <v>1715</v>
      </c>
      <c r="I1321" s="2">
        <v>0</v>
      </c>
      <c r="J1321" s="2">
        <v>8500</v>
      </c>
      <c r="L1321">
        <v>0</v>
      </c>
      <c r="M1321">
        <v>0</v>
      </c>
      <c r="N1321">
        <v>0</v>
      </c>
      <c r="O1321" t="s">
        <v>484</v>
      </c>
      <c r="Q1321">
        <v>0</v>
      </c>
      <c r="R1321">
        <v>0</v>
      </c>
      <c r="S1321">
        <v>0</v>
      </c>
      <c r="T1321" t="s">
        <v>159</v>
      </c>
      <c r="U1321" s="3">
        <v>46280</v>
      </c>
      <c r="AB1321" t="s">
        <v>781</v>
      </c>
      <c r="AC1321" s="2"/>
      <c r="AG1321" s="34" t="str">
        <f>IFERROR(VLOOKUP(AB1321, 할인점점포등록!E:I, 5, 0), AB1321)</f>
        <v>6250-0327-5234-8984</v>
      </c>
    </row>
    <row r="1322" spans="2:33" x14ac:dyDescent="0.3">
      <c r="B1322" t="s">
        <v>158</v>
      </c>
      <c r="C1322" t="s">
        <v>1714</v>
      </c>
      <c r="D1322">
        <v>3</v>
      </c>
      <c r="F1322" s="20" t="s">
        <v>779</v>
      </c>
      <c r="G1322" t="s">
        <v>160</v>
      </c>
      <c r="H1322" t="s">
        <v>1716</v>
      </c>
      <c r="I1322" s="2">
        <v>11000</v>
      </c>
      <c r="J1322" s="2">
        <v>0</v>
      </c>
      <c r="L1322" s="1">
        <v>0</v>
      </c>
      <c r="M1322" s="1">
        <v>0</v>
      </c>
      <c r="N1322">
        <v>0</v>
      </c>
      <c r="O1322" t="s">
        <v>484</v>
      </c>
      <c r="Q1322">
        <v>0</v>
      </c>
      <c r="R1322">
        <v>0</v>
      </c>
      <c r="S1322">
        <v>0</v>
      </c>
      <c r="T1322" t="s">
        <v>159</v>
      </c>
      <c r="U1322" s="3">
        <v>46280</v>
      </c>
      <c r="W1322" t="s">
        <v>486</v>
      </c>
      <c r="AC1322" s="1"/>
      <c r="AG1322" s="34">
        <f>IFERROR(VLOOKUP(AB1322, 할인점점포등록!E:I, 5, 0), AB1322)</f>
        <v>0</v>
      </c>
    </row>
    <row r="1323" spans="2:33" x14ac:dyDescent="0.3">
      <c r="B1323" t="s">
        <v>158</v>
      </c>
      <c r="C1323" t="s">
        <v>1714</v>
      </c>
      <c r="D1323">
        <v>4</v>
      </c>
      <c r="F1323" s="20" t="s">
        <v>780</v>
      </c>
      <c r="H1323" t="s">
        <v>1716</v>
      </c>
      <c r="I1323" s="2">
        <v>0</v>
      </c>
      <c r="J1323" s="2">
        <v>11000</v>
      </c>
      <c r="L1323" s="1">
        <v>0</v>
      </c>
      <c r="M1323">
        <v>0</v>
      </c>
      <c r="N1323" s="1">
        <v>0</v>
      </c>
      <c r="O1323" t="s">
        <v>484</v>
      </c>
      <c r="Q1323">
        <v>0</v>
      </c>
      <c r="R1323">
        <v>0</v>
      </c>
      <c r="S1323">
        <v>0</v>
      </c>
      <c r="T1323" t="s">
        <v>159</v>
      </c>
      <c r="U1323" s="3">
        <v>46280</v>
      </c>
      <c r="AB1323" t="s">
        <v>781</v>
      </c>
      <c r="AC1323" s="2"/>
      <c r="AG1323" s="34" t="str">
        <f>IFERROR(VLOOKUP(AB1323, 할인점점포등록!E:I, 5, 0), AB1323)</f>
        <v>6250-0327-5234-8984</v>
      </c>
    </row>
    <row r="1324" spans="2:33" x14ac:dyDescent="0.3">
      <c r="B1324" t="s">
        <v>158</v>
      </c>
      <c r="C1324" t="s">
        <v>1717</v>
      </c>
      <c r="D1324">
        <v>1</v>
      </c>
      <c r="F1324" s="20" t="s">
        <v>779</v>
      </c>
      <c r="G1324" t="s">
        <v>160</v>
      </c>
      <c r="H1324" t="s">
        <v>1718</v>
      </c>
      <c r="I1324" s="2">
        <v>26500</v>
      </c>
      <c r="J1324" s="2">
        <v>0</v>
      </c>
      <c r="L1324" s="1">
        <v>0</v>
      </c>
      <c r="M1324">
        <v>0</v>
      </c>
      <c r="N1324" s="1">
        <v>0</v>
      </c>
      <c r="O1324" t="s">
        <v>484</v>
      </c>
      <c r="Q1324">
        <v>0</v>
      </c>
      <c r="R1324">
        <v>0</v>
      </c>
      <c r="S1324">
        <v>0</v>
      </c>
      <c r="T1324" t="s">
        <v>159</v>
      </c>
      <c r="U1324" s="3">
        <v>46281</v>
      </c>
      <c r="W1324" t="s">
        <v>486</v>
      </c>
      <c r="AC1324" s="2"/>
      <c r="AE1324" s="2"/>
      <c r="AG1324" s="34">
        <f>IFERROR(VLOOKUP(AB1324, 할인점점포등록!E:I, 5, 0), AB1324)</f>
        <v>0</v>
      </c>
    </row>
    <row r="1325" spans="2:33" x14ac:dyDescent="0.3">
      <c r="B1325" t="s">
        <v>158</v>
      </c>
      <c r="C1325" t="s">
        <v>1717</v>
      </c>
      <c r="D1325">
        <v>2</v>
      </c>
      <c r="F1325" s="20" t="s">
        <v>780</v>
      </c>
      <c r="H1325" t="s">
        <v>1718</v>
      </c>
      <c r="I1325" s="2">
        <v>0</v>
      </c>
      <c r="J1325" s="2">
        <v>26500</v>
      </c>
      <c r="L1325">
        <v>0</v>
      </c>
      <c r="M1325">
        <v>0</v>
      </c>
      <c r="N1325">
        <v>0</v>
      </c>
      <c r="O1325" t="s">
        <v>484</v>
      </c>
      <c r="Q1325">
        <v>0</v>
      </c>
      <c r="R1325">
        <v>0</v>
      </c>
      <c r="S1325">
        <v>0</v>
      </c>
      <c r="T1325" t="s">
        <v>159</v>
      </c>
      <c r="U1325" s="3">
        <v>46281</v>
      </c>
      <c r="AB1325" t="s">
        <v>781</v>
      </c>
      <c r="AC1325" s="2"/>
      <c r="AE1325" s="2"/>
      <c r="AG1325" s="34" t="str">
        <f>IFERROR(VLOOKUP(AB1325, 할인점점포등록!E:I, 5, 0), AB1325)</f>
        <v>6250-0327-5234-8984</v>
      </c>
    </row>
    <row r="1326" spans="2:33" x14ac:dyDescent="0.3">
      <c r="B1326" t="s">
        <v>158</v>
      </c>
      <c r="C1326" t="s">
        <v>1717</v>
      </c>
      <c r="D1326">
        <v>3</v>
      </c>
      <c r="F1326" s="20" t="s">
        <v>779</v>
      </c>
      <c r="G1326" t="s">
        <v>160</v>
      </c>
      <c r="H1326" t="s">
        <v>1719</v>
      </c>
      <c r="I1326" s="2">
        <v>43500</v>
      </c>
      <c r="J1326" s="2">
        <v>0</v>
      </c>
      <c r="L1326" s="1">
        <v>0</v>
      </c>
      <c r="M1326" s="1">
        <v>0</v>
      </c>
      <c r="N1326">
        <v>0</v>
      </c>
      <c r="O1326" t="s">
        <v>484</v>
      </c>
      <c r="Q1326">
        <v>0</v>
      </c>
      <c r="R1326">
        <v>0</v>
      </c>
      <c r="S1326">
        <v>0</v>
      </c>
      <c r="T1326" t="s">
        <v>159</v>
      </c>
      <c r="U1326" s="3">
        <v>46281</v>
      </c>
      <c r="W1326" t="s">
        <v>486</v>
      </c>
      <c r="AC1326" s="1"/>
      <c r="AE1326" s="2"/>
      <c r="AG1326" s="34">
        <f>IFERROR(VLOOKUP(AB1326, 할인점점포등록!E:I, 5, 0), AB1326)</f>
        <v>0</v>
      </c>
    </row>
    <row r="1327" spans="2:33" x14ac:dyDescent="0.3">
      <c r="B1327" t="s">
        <v>158</v>
      </c>
      <c r="C1327" t="s">
        <v>1717</v>
      </c>
      <c r="D1327">
        <v>4</v>
      </c>
      <c r="F1327" s="20" t="s">
        <v>780</v>
      </c>
      <c r="H1327" t="s">
        <v>1719</v>
      </c>
      <c r="I1327" s="2">
        <v>0</v>
      </c>
      <c r="J1327" s="2">
        <v>43500</v>
      </c>
      <c r="L1327">
        <v>0</v>
      </c>
      <c r="M1327">
        <v>0</v>
      </c>
      <c r="N1327">
        <v>0</v>
      </c>
      <c r="O1327" t="s">
        <v>484</v>
      </c>
      <c r="Q1327">
        <v>0</v>
      </c>
      <c r="R1327">
        <v>0</v>
      </c>
      <c r="S1327">
        <v>0</v>
      </c>
      <c r="T1327" t="s">
        <v>159</v>
      </c>
      <c r="U1327" s="3">
        <v>46281</v>
      </c>
      <c r="AB1327" t="s">
        <v>781</v>
      </c>
      <c r="AC1327" s="2"/>
      <c r="AE1327" s="2"/>
      <c r="AG1327" s="34" t="str">
        <f>IFERROR(VLOOKUP(AB1327, 할인점점포등록!E:I, 5, 0), AB1327)</f>
        <v>6250-0327-5234-8984</v>
      </c>
    </row>
    <row r="1328" spans="2:33" x14ac:dyDescent="0.3">
      <c r="B1328" t="s">
        <v>158</v>
      </c>
      <c r="C1328" t="s">
        <v>1720</v>
      </c>
      <c r="D1328">
        <v>1</v>
      </c>
      <c r="F1328" s="20" t="s">
        <v>779</v>
      </c>
      <c r="G1328" t="s">
        <v>160</v>
      </c>
      <c r="H1328" t="s">
        <v>1721</v>
      </c>
      <c r="I1328" s="2">
        <v>178500</v>
      </c>
      <c r="J1328" s="2">
        <v>0</v>
      </c>
      <c r="L1328">
        <v>0</v>
      </c>
      <c r="M1328">
        <v>0</v>
      </c>
      <c r="N1328">
        <v>0</v>
      </c>
      <c r="O1328" t="s">
        <v>484</v>
      </c>
      <c r="Q1328">
        <v>0</v>
      </c>
      <c r="R1328">
        <v>0</v>
      </c>
      <c r="S1328">
        <v>0</v>
      </c>
      <c r="T1328" t="s">
        <v>159</v>
      </c>
      <c r="U1328" s="3">
        <v>46282</v>
      </c>
      <c r="W1328" t="s">
        <v>486</v>
      </c>
      <c r="AC1328" s="2"/>
      <c r="AE1328" s="2"/>
      <c r="AG1328" s="34">
        <f>IFERROR(VLOOKUP(AB1328, 할인점점포등록!E:I, 5, 0), AB1328)</f>
        <v>0</v>
      </c>
    </row>
    <row r="1329" spans="2:33" x14ac:dyDescent="0.3">
      <c r="B1329" t="s">
        <v>158</v>
      </c>
      <c r="C1329" t="s">
        <v>1720</v>
      </c>
      <c r="D1329">
        <v>2</v>
      </c>
      <c r="F1329" s="20" t="s">
        <v>780</v>
      </c>
      <c r="H1329" t="s">
        <v>1721</v>
      </c>
      <c r="I1329" s="2">
        <v>0</v>
      </c>
      <c r="J1329" s="2">
        <v>178500</v>
      </c>
      <c r="L1329">
        <v>0</v>
      </c>
      <c r="M1329">
        <v>0</v>
      </c>
      <c r="N1329">
        <v>0</v>
      </c>
      <c r="O1329" t="s">
        <v>484</v>
      </c>
      <c r="Q1329">
        <v>0</v>
      </c>
      <c r="R1329">
        <v>0</v>
      </c>
      <c r="S1329">
        <v>0</v>
      </c>
      <c r="T1329" t="s">
        <v>159</v>
      </c>
      <c r="U1329" s="3">
        <v>46282</v>
      </c>
      <c r="AB1329" t="s">
        <v>781</v>
      </c>
      <c r="AC1329" s="2"/>
      <c r="AE1329" s="2"/>
      <c r="AG1329" s="34" t="str">
        <f>IFERROR(VLOOKUP(AB1329, 할인점점포등록!E:I, 5, 0), AB1329)</f>
        <v>6250-0327-5234-8984</v>
      </c>
    </row>
    <row r="1330" spans="2:33" x14ac:dyDescent="0.3">
      <c r="B1330" t="s">
        <v>158</v>
      </c>
      <c r="C1330" t="s">
        <v>1722</v>
      </c>
      <c r="D1330">
        <v>1</v>
      </c>
      <c r="F1330" s="20" t="s">
        <v>783</v>
      </c>
      <c r="G1330" t="s">
        <v>160</v>
      </c>
      <c r="H1330" t="s">
        <v>785</v>
      </c>
      <c r="I1330" s="2">
        <v>5200</v>
      </c>
      <c r="J1330" s="2">
        <v>0</v>
      </c>
      <c r="L1330">
        <v>0</v>
      </c>
      <c r="M1330">
        <v>0</v>
      </c>
      <c r="N1330">
        <v>0</v>
      </c>
      <c r="O1330" t="s">
        <v>484</v>
      </c>
      <c r="Q1330">
        <v>0</v>
      </c>
      <c r="R1330">
        <v>0</v>
      </c>
      <c r="S1330">
        <v>0</v>
      </c>
      <c r="T1330" t="s">
        <v>159</v>
      </c>
      <c r="U1330" s="3">
        <v>46286</v>
      </c>
      <c r="W1330" t="s">
        <v>486</v>
      </c>
      <c r="AC1330" s="2"/>
      <c r="AG1330" s="34">
        <f>IFERROR(VLOOKUP(AB1330, 할인점점포등록!E:I, 5, 0), AB1330)</f>
        <v>0</v>
      </c>
    </row>
    <row r="1331" spans="2:33" x14ac:dyDescent="0.3">
      <c r="B1331" t="s">
        <v>158</v>
      </c>
      <c r="C1331" t="s">
        <v>1722</v>
      </c>
      <c r="D1331">
        <v>2</v>
      </c>
      <c r="F1331" s="20" t="s">
        <v>780</v>
      </c>
      <c r="H1331" t="s">
        <v>785</v>
      </c>
      <c r="I1331" s="2">
        <v>0</v>
      </c>
      <c r="J1331" s="2">
        <v>5200</v>
      </c>
      <c r="L1331">
        <v>0</v>
      </c>
      <c r="M1331">
        <v>0</v>
      </c>
      <c r="N1331">
        <v>0</v>
      </c>
      <c r="O1331" t="s">
        <v>484</v>
      </c>
      <c r="Q1331">
        <v>0</v>
      </c>
      <c r="R1331">
        <v>0</v>
      </c>
      <c r="S1331">
        <v>0</v>
      </c>
      <c r="T1331" t="s">
        <v>159</v>
      </c>
      <c r="U1331" s="3">
        <v>46286</v>
      </c>
      <c r="AB1331" t="s">
        <v>781</v>
      </c>
      <c r="AC1331" s="2"/>
      <c r="AG1331" s="34" t="str">
        <f>IFERROR(VLOOKUP(AB1331, 할인점점포등록!E:I, 5, 0), AB1331)</f>
        <v>6250-0327-5234-8984</v>
      </c>
    </row>
    <row r="1332" spans="2:33" x14ac:dyDescent="0.3">
      <c r="B1332" t="s">
        <v>158</v>
      </c>
      <c r="C1332" t="s">
        <v>1722</v>
      </c>
      <c r="D1332">
        <v>3</v>
      </c>
      <c r="F1332" s="20" t="s">
        <v>783</v>
      </c>
      <c r="G1332" t="s">
        <v>160</v>
      </c>
      <c r="H1332" t="s">
        <v>784</v>
      </c>
      <c r="I1332" s="2">
        <v>50000</v>
      </c>
      <c r="J1332" s="2">
        <v>0</v>
      </c>
      <c r="L1332">
        <v>0</v>
      </c>
      <c r="M1332">
        <v>0</v>
      </c>
      <c r="N1332">
        <v>0</v>
      </c>
      <c r="O1332" t="s">
        <v>484</v>
      </c>
      <c r="Q1332">
        <v>0</v>
      </c>
      <c r="R1332">
        <v>0</v>
      </c>
      <c r="S1332">
        <v>0</v>
      </c>
      <c r="T1332" t="s">
        <v>159</v>
      </c>
      <c r="U1332" s="3">
        <v>46286</v>
      </c>
      <c r="W1332" t="s">
        <v>486</v>
      </c>
      <c r="AC1332" s="2"/>
      <c r="AG1332" s="34">
        <f>IFERROR(VLOOKUP(AB1332, 할인점점포등록!E:I, 5, 0), AB1332)</f>
        <v>0</v>
      </c>
    </row>
    <row r="1333" spans="2:33" x14ac:dyDescent="0.3">
      <c r="B1333" t="s">
        <v>158</v>
      </c>
      <c r="C1333" t="s">
        <v>1722</v>
      </c>
      <c r="D1333">
        <v>4</v>
      </c>
      <c r="F1333" s="20" t="s">
        <v>780</v>
      </c>
      <c r="H1333" t="s">
        <v>784</v>
      </c>
      <c r="I1333" s="2">
        <v>0</v>
      </c>
      <c r="J1333" s="2">
        <v>50000</v>
      </c>
      <c r="L1333">
        <v>0</v>
      </c>
      <c r="M1333">
        <v>0</v>
      </c>
      <c r="N1333">
        <v>0</v>
      </c>
      <c r="O1333" t="s">
        <v>484</v>
      </c>
      <c r="Q1333">
        <v>0</v>
      </c>
      <c r="R1333">
        <v>0</v>
      </c>
      <c r="S1333">
        <v>0</v>
      </c>
      <c r="T1333" t="s">
        <v>159</v>
      </c>
      <c r="U1333" s="3">
        <v>46286</v>
      </c>
      <c r="AB1333" t="s">
        <v>781</v>
      </c>
      <c r="AC1333" s="2"/>
      <c r="AG1333" s="34" t="str">
        <f>IFERROR(VLOOKUP(AB1333, 할인점점포등록!E:I, 5, 0), AB1333)</f>
        <v>6250-0327-5234-8984</v>
      </c>
    </row>
    <row r="1334" spans="2:33" x14ac:dyDescent="0.3">
      <c r="B1334" t="s">
        <v>158</v>
      </c>
      <c r="C1334" t="s">
        <v>1723</v>
      </c>
      <c r="D1334">
        <v>1</v>
      </c>
      <c r="F1334" s="20" t="s">
        <v>783</v>
      </c>
      <c r="G1334" t="s">
        <v>160</v>
      </c>
      <c r="H1334" t="s">
        <v>784</v>
      </c>
      <c r="I1334" s="2">
        <v>50000</v>
      </c>
      <c r="J1334" s="2">
        <v>0</v>
      </c>
      <c r="L1334">
        <v>0</v>
      </c>
      <c r="M1334">
        <v>0</v>
      </c>
      <c r="N1334">
        <v>0</v>
      </c>
      <c r="O1334" t="s">
        <v>484</v>
      </c>
      <c r="Q1334">
        <v>0</v>
      </c>
      <c r="R1334">
        <v>0</v>
      </c>
      <c r="S1334">
        <v>0</v>
      </c>
      <c r="T1334" t="s">
        <v>159</v>
      </c>
      <c r="U1334" s="3">
        <v>46288</v>
      </c>
      <c r="W1334" t="s">
        <v>486</v>
      </c>
      <c r="AC1334" s="2"/>
      <c r="AG1334" s="34">
        <f>IFERROR(VLOOKUP(AB1334, 할인점점포등록!E:I, 5, 0), AB1334)</f>
        <v>0</v>
      </c>
    </row>
    <row r="1335" spans="2:33" x14ac:dyDescent="0.3">
      <c r="B1335" t="s">
        <v>158</v>
      </c>
      <c r="C1335" t="s">
        <v>1723</v>
      </c>
      <c r="D1335">
        <v>2</v>
      </c>
      <c r="F1335" s="20" t="s">
        <v>780</v>
      </c>
      <c r="H1335" t="s">
        <v>784</v>
      </c>
      <c r="I1335" s="2">
        <v>0</v>
      </c>
      <c r="J1335" s="2">
        <v>50000</v>
      </c>
      <c r="L1335">
        <v>0</v>
      </c>
      <c r="M1335">
        <v>0</v>
      </c>
      <c r="N1335">
        <v>0</v>
      </c>
      <c r="O1335" t="s">
        <v>484</v>
      </c>
      <c r="Q1335">
        <v>0</v>
      </c>
      <c r="R1335">
        <v>0</v>
      </c>
      <c r="S1335">
        <v>0</v>
      </c>
      <c r="T1335" t="s">
        <v>159</v>
      </c>
      <c r="U1335" s="3">
        <v>46288</v>
      </c>
      <c r="AB1335" t="s">
        <v>781</v>
      </c>
      <c r="AC1335" s="2"/>
      <c r="AG1335" s="34" t="str">
        <f>IFERROR(VLOOKUP(AB1335, 할인점점포등록!E:I, 5, 0), AB1335)</f>
        <v>6250-0327-5234-8984</v>
      </c>
    </row>
    <row r="1336" spans="2:33" x14ac:dyDescent="0.3">
      <c r="B1336" t="s">
        <v>158</v>
      </c>
      <c r="C1336" t="s">
        <v>1724</v>
      </c>
      <c r="D1336">
        <v>1</v>
      </c>
      <c r="F1336" s="20" t="s">
        <v>783</v>
      </c>
      <c r="G1336" t="s">
        <v>160</v>
      </c>
      <c r="H1336" t="s">
        <v>785</v>
      </c>
      <c r="I1336" s="2">
        <v>1300</v>
      </c>
      <c r="J1336" s="2">
        <v>0</v>
      </c>
      <c r="L1336">
        <v>0</v>
      </c>
      <c r="M1336">
        <v>0</v>
      </c>
      <c r="N1336">
        <v>0</v>
      </c>
      <c r="O1336" t="s">
        <v>484</v>
      </c>
      <c r="Q1336">
        <v>0</v>
      </c>
      <c r="R1336">
        <v>0</v>
      </c>
      <c r="S1336">
        <v>0</v>
      </c>
      <c r="T1336" t="s">
        <v>159</v>
      </c>
      <c r="U1336" s="3">
        <v>46293</v>
      </c>
      <c r="W1336" t="s">
        <v>486</v>
      </c>
      <c r="AC1336" s="2"/>
      <c r="AG1336" s="34">
        <f>IFERROR(VLOOKUP(AB1336, 할인점점포등록!E:I, 5, 0), AB1336)</f>
        <v>0</v>
      </c>
    </row>
    <row r="1337" spans="2:33" x14ac:dyDescent="0.3">
      <c r="B1337" t="s">
        <v>158</v>
      </c>
      <c r="C1337" t="s">
        <v>1724</v>
      </c>
      <c r="D1337">
        <v>2</v>
      </c>
      <c r="F1337" s="20" t="s">
        <v>780</v>
      </c>
      <c r="H1337" t="s">
        <v>785</v>
      </c>
      <c r="I1337" s="2">
        <v>0</v>
      </c>
      <c r="J1337" s="2">
        <v>1300</v>
      </c>
      <c r="L1337">
        <v>0</v>
      </c>
      <c r="M1337">
        <v>0</v>
      </c>
      <c r="N1337">
        <v>0</v>
      </c>
      <c r="O1337" t="s">
        <v>484</v>
      </c>
      <c r="Q1337">
        <v>0</v>
      </c>
      <c r="R1337">
        <v>0</v>
      </c>
      <c r="S1337">
        <v>0</v>
      </c>
      <c r="T1337" t="s">
        <v>159</v>
      </c>
      <c r="U1337" s="3">
        <v>46293</v>
      </c>
      <c r="AB1337" t="s">
        <v>781</v>
      </c>
      <c r="AC1337" s="2"/>
      <c r="AG1337" s="34" t="str">
        <f>IFERROR(VLOOKUP(AB1337, 할인점점포등록!E:I, 5, 0), AB1337)</f>
        <v>6250-0327-5234-8984</v>
      </c>
    </row>
    <row r="1338" spans="2:33" x14ac:dyDescent="0.3">
      <c r="B1338" t="s">
        <v>158</v>
      </c>
      <c r="C1338" t="s">
        <v>1725</v>
      </c>
      <c r="D1338">
        <v>1</v>
      </c>
      <c r="F1338" s="20" t="s">
        <v>783</v>
      </c>
      <c r="G1338" t="s">
        <v>160</v>
      </c>
      <c r="H1338" t="s">
        <v>784</v>
      </c>
      <c r="I1338" s="2">
        <v>50000</v>
      </c>
      <c r="J1338" s="2">
        <v>0</v>
      </c>
      <c r="L1338">
        <v>0</v>
      </c>
      <c r="M1338">
        <v>0</v>
      </c>
      <c r="N1338">
        <v>0</v>
      </c>
      <c r="O1338" t="s">
        <v>484</v>
      </c>
      <c r="Q1338">
        <v>0</v>
      </c>
      <c r="R1338">
        <v>0</v>
      </c>
      <c r="S1338">
        <v>0</v>
      </c>
      <c r="T1338" t="s">
        <v>159</v>
      </c>
      <c r="U1338" s="3">
        <v>46294</v>
      </c>
      <c r="W1338" t="s">
        <v>486</v>
      </c>
      <c r="AC1338" s="2"/>
      <c r="AG1338" s="34">
        <f>IFERROR(VLOOKUP(AB1338, 할인점점포등록!E:I, 5, 0), AB1338)</f>
        <v>0</v>
      </c>
    </row>
    <row r="1339" spans="2:33" x14ac:dyDescent="0.3">
      <c r="B1339" t="s">
        <v>158</v>
      </c>
      <c r="C1339" t="s">
        <v>1725</v>
      </c>
      <c r="D1339">
        <v>2</v>
      </c>
      <c r="F1339" s="20" t="s">
        <v>780</v>
      </c>
      <c r="H1339" t="s">
        <v>784</v>
      </c>
      <c r="I1339" s="2">
        <v>0</v>
      </c>
      <c r="J1339" s="2">
        <v>50000</v>
      </c>
      <c r="L1339">
        <v>0</v>
      </c>
      <c r="M1339">
        <v>0</v>
      </c>
      <c r="N1339">
        <v>0</v>
      </c>
      <c r="O1339" t="s">
        <v>484</v>
      </c>
      <c r="Q1339">
        <v>0</v>
      </c>
      <c r="R1339">
        <v>0</v>
      </c>
      <c r="S1339">
        <v>0</v>
      </c>
      <c r="T1339" t="s">
        <v>159</v>
      </c>
      <c r="U1339" s="3">
        <v>46294</v>
      </c>
      <c r="AB1339" t="s">
        <v>781</v>
      </c>
      <c r="AC1339" s="2"/>
      <c r="AG1339" s="34" t="str">
        <f>IFERROR(VLOOKUP(AB1339, 할인점점포등록!E:I, 5, 0), AB1339)</f>
        <v>6250-0327-5234-8984</v>
      </c>
    </row>
    <row r="1340" spans="2:33" x14ac:dyDescent="0.3">
      <c r="I1340" s="2"/>
      <c r="J1340" s="2"/>
      <c r="U1340" s="3"/>
      <c r="AC1340" s="2"/>
    </row>
    <row r="1341" spans="2:33" x14ac:dyDescent="0.3">
      <c r="I1341" s="2"/>
      <c r="J1341" s="2"/>
      <c r="U1341" s="3"/>
      <c r="AC1341" s="2"/>
    </row>
    <row r="1342" spans="2:33" x14ac:dyDescent="0.3">
      <c r="I1342" s="2"/>
      <c r="J1342" s="2"/>
      <c r="U1342" s="3"/>
      <c r="AC1342" s="3"/>
      <c r="AE1342" s="2"/>
    </row>
    <row r="1343" spans="2:33" x14ac:dyDescent="0.3">
      <c r="I1343" s="2"/>
      <c r="J1343" s="2"/>
      <c r="U1343" s="3"/>
      <c r="AC1343" s="2"/>
    </row>
    <row r="1344" spans="2:33" x14ac:dyDescent="0.3">
      <c r="I1344" s="2"/>
      <c r="J1344" s="2"/>
      <c r="U1344" s="3"/>
      <c r="AC1344" s="2"/>
      <c r="AE1344" s="2"/>
    </row>
    <row r="1345" spans="9:29" x14ac:dyDescent="0.3">
      <c r="I1345" s="2"/>
      <c r="J1345" s="2"/>
      <c r="U1345" s="3"/>
      <c r="AC1345" s="2"/>
    </row>
    <row r="1346" spans="9:29" x14ac:dyDescent="0.3">
      <c r="I1346" s="2"/>
      <c r="J1346" s="2"/>
      <c r="U1346" s="3"/>
      <c r="AC1346" s="2"/>
    </row>
    <row r="1347" spans="9:29" x14ac:dyDescent="0.3">
      <c r="I1347" s="2"/>
      <c r="J1347" s="2"/>
      <c r="L1347" s="1"/>
      <c r="M1347" s="1"/>
      <c r="U1347" s="3"/>
      <c r="AC1347" s="1"/>
    </row>
    <row r="1348" spans="9:29" x14ac:dyDescent="0.3">
      <c r="I1348" s="2"/>
      <c r="J1348" s="2"/>
      <c r="M1348" s="1"/>
      <c r="U1348" s="3"/>
      <c r="AC1348" s="2"/>
    </row>
    <row r="1349" spans="9:29" x14ac:dyDescent="0.3">
      <c r="I1349" s="2"/>
      <c r="J1349" s="2"/>
      <c r="U1349" s="3"/>
      <c r="AC1349" s="2"/>
    </row>
    <row r="1350" spans="9:29" x14ac:dyDescent="0.3">
      <c r="I1350" s="2"/>
      <c r="J1350" s="2"/>
      <c r="L1350" s="1"/>
      <c r="M1350" s="1"/>
      <c r="U1350" s="3"/>
      <c r="AC1350" s="1"/>
    </row>
    <row r="1351" spans="9:29" x14ac:dyDescent="0.3">
      <c r="I1351" s="2"/>
      <c r="J1351" s="2"/>
      <c r="U1351" s="3"/>
      <c r="AC1351" s="2"/>
    </row>
    <row r="1352" spans="9:29" x14ac:dyDescent="0.3">
      <c r="I1352" s="2"/>
      <c r="J1352" s="2"/>
      <c r="U1352" s="3"/>
      <c r="AC1352" s="2"/>
    </row>
    <row r="1353" spans="9:29" x14ac:dyDescent="0.3">
      <c r="I1353" s="2"/>
      <c r="J1353" s="2"/>
      <c r="U1353" s="3"/>
      <c r="AC1353" s="2"/>
    </row>
    <row r="1354" spans="9:29" x14ac:dyDescent="0.3">
      <c r="I1354" s="2"/>
      <c r="J1354" s="2"/>
      <c r="U1354" s="3"/>
      <c r="AC1354" s="2"/>
    </row>
    <row r="1355" spans="9:29" x14ac:dyDescent="0.3">
      <c r="I1355" s="2"/>
      <c r="J1355" s="2"/>
      <c r="U1355" s="3"/>
      <c r="AC1355" s="2"/>
    </row>
    <row r="1356" spans="9:29" x14ac:dyDescent="0.3">
      <c r="I1356" s="2"/>
      <c r="J1356" s="2"/>
      <c r="U1356" s="3"/>
      <c r="AC1356" s="2"/>
    </row>
    <row r="1357" spans="9:29" x14ac:dyDescent="0.3">
      <c r="I1357" s="2"/>
      <c r="J1357" s="2"/>
      <c r="U1357" s="3"/>
      <c r="AC1357" s="2"/>
    </row>
    <row r="1358" spans="9:29" x14ac:dyDescent="0.3">
      <c r="I1358" s="2"/>
      <c r="J1358" s="2"/>
      <c r="U1358" s="3"/>
      <c r="AC1358" s="2"/>
    </row>
    <row r="1359" spans="9:29" x14ac:dyDescent="0.3">
      <c r="I1359" s="2"/>
      <c r="J1359" s="2"/>
      <c r="U1359" s="3"/>
      <c r="AC1359" s="2"/>
    </row>
    <row r="1360" spans="9:29" x14ac:dyDescent="0.3">
      <c r="I1360" s="2"/>
      <c r="J1360" s="2"/>
      <c r="U1360" s="3"/>
      <c r="AC1360" s="2"/>
    </row>
    <row r="1361" spans="9:31" x14ac:dyDescent="0.3">
      <c r="I1361" s="2"/>
      <c r="J1361" s="2"/>
      <c r="U1361" s="3"/>
      <c r="AC1361" s="2"/>
    </row>
    <row r="1362" spans="9:31" x14ac:dyDescent="0.3">
      <c r="I1362" s="2"/>
      <c r="J1362" s="2"/>
      <c r="U1362" s="3"/>
      <c r="AC1362" s="2"/>
    </row>
    <row r="1363" spans="9:31" x14ac:dyDescent="0.3">
      <c r="I1363" s="2"/>
      <c r="J1363" s="2"/>
      <c r="U1363" s="3"/>
      <c r="AC1363" s="2"/>
    </row>
    <row r="1364" spans="9:31" x14ac:dyDescent="0.3">
      <c r="I1364" s="2"/>
      <c r="J1364" s="2"/>
      <c r="U1364" s="3"/>
      <c r="AC1364" s="2"/>
    </row>
    <row r="1365" spans="9:31" x14ac:dyDescent="0.3">
      <c r="I1365" s="2"/>
      <c r="J1365" s="2"/>
      <c r="U1365" s="3"/>
      <c r="AC1365" s="2"/>
    </row>
    <row r="1366" spans="9:31" x14ac:dyDescent="0.3">
      <c r="I1366" s="2"/>
      <c r="J1366" s="2"/>
      <c r="U1366" s="3"/>
      <c r="AC1366" s="2"/>
    </row>
    <row r="1367" spans="9:31" x14ac:dyDescent="0.3">
      <c r="I1367" s="2"/>
      <c r="J1367" s="2"/>
      <c r="U1367" s="3"/>
      <c r="AC1367" s="2"/>
    </row>
    <row r="1368" spans="9:31" x14ac:dyDescent="0.3">
      <c r="I1368" s="2"/>
      <c r="J1368" s="2"/>
      <c r="U1368" s="3"/>
      <c r="AC1368" s="2"/>
    </row>
    <row r="1369" spans="9:31" x14ac:dyDescent="0.3">
      <c r="I1369" s="2"/>
      <c r="J1369" s="2"/>
      <c r="U1369" s="3"/>
      <c r="AC1369" s="2"/>
    </row>
    <row r="1370" spans="9:31" x14ac:dyDescent="0.3">
      <c r="I1370" s="2"/>
      <c r="J1370" s="2"/>
      <c r="U1370" s="3"/>
      <c r="AC1370" s="2"/>
    </row>
    <row r="1371" spans="9:31" x14ac:dyDescent="0.3">
      <c r="I1371" s="2"/>
      <c r="J1371" s="2"/>
      <c r="U1371" s="3"/>
      <c r="AC1371" s="2"/>
    </row>
    <row r="1372" spans="9:31" x14ac:dyDescent="0.3">
      <c r="I1372" s="2"/>
      <c r="J1372" s="2"/>
      <c r="U1372" s="3"/>
      <c r="AC1372" s="2"/>
    </row>
    <row r="1373" spans="9:31" x14ac:dyDescent="0.3">
      <c r="I1373" s="2"/>
      <c r="J1373" s="2"/>
      <c r="U1373" s="3"/>
      <c r="AC1373" s="3"/>
      <c r="AE1373" s="2"/>
    </row>
    <row r="1374" spans="9:31" x14ac:dyDescent="0.3">
      <c r="I1374" s="2"/>
      <c r="J1374" s="2"/>
      <c r="U1374" s="3"/>
      <c r="AC1374" s="3"/>
      <c r="AE1374" s="2"/>
    </row>
    <row r="1375" spans="9:31" x14ac:dyDescent="0.3">
      <c r="I1375" s="2"/>
      <c r="J1375" s="2"/>
      <c r="L1375" s="1"/>
      <c r="N1375" s="1"/>
      <c r="U1375" s="3"/>
      <c r="AC1375" s="3"/>
      <c r="AE1375" s="2"/>
    </row>
    <row r="1376" spans="9:31" x14ac:dyDescent="0.3">
      <c r="I1376" s="2"/>
      <c r="J1376" s="2"/>
      <c r="U1376" s="3"/>
      <c r="AC1376" s="3"/>
      <c r="AE1376" s="2"/>
    </row>
    <row r="1377" spans="9:31" x14ac:dyDescent="0.3">
      <c r="I1377" s="2"/>
      <c r="J1377" s="2"/>
      <c r="L1377" s="1"/>
      <c r="M1377" s="1"/>
      <c r="U1377" s="3"/>
      <c r="AC1377" s="2"/>
      <c r="AE1377" s="2"/>
    </row>
    <row r="1378" spans="9:31" x14ac:dyDescent="0.3">
      <c r="I1378" s="2"/>
      <c r="J1378" s="2"/>
      <c r="U1378" s="3"/>
      <c r="AC1378" s="3"/>
      <c r="AE1378" s="2"/>
    </row>
    <row r="1379" spans="9:31" x14ac:dyDescent="0.3">
      <c r="I1379" s="2"/>
      <c r="J1379" s="2"/>
      <c r="U1379" s="3"/>
      <c r="AC1379" s="3"/>
      <c r="AE1379" s="2"/>
    </row>
    <row r="1380" spans="9:31" x14ac:dyDescent="0.3">
      <c r="I1380" s="2"/>
      <c r="J1380" s="2"/>
      <c r="U1380" s="3"/>
      <c r="AC1380" s="2"/>
      <c r="AE1380" s="2"/>
    </row>
    <row r="1381" spans="9:31" x14ac:dyDescent="0.3">
      <c r="I1381" s="2"/>
      <c r="J1381" s="2"/>
      <c r="U1381" s="3"/>
      <c r="AC1381" s="2"/>
      <c r="AE1381" s="2"/>
    </row>
    <row r="1382" spans="9:31" x14ac:dyDescent="0.3">
      <c r="I1382" s="2"/>
      <c r="J1382" s="2"/>
      <c r="U1382" s="3"/>
      <c r="AC1382" s="2"/>
      <c r="AE1382" s="2"/>
    </row>
    <row r="1383" spans="9:31" x14ac:dyDescent="0.3">
      <c r="I1383" s="2"/>
      <c r="J1383" s="2"/>
      <c r="U1383" s="3"/>
      <c r="AC1383" s="2"/>
      <c r="AE1383" s="2"/>
    </row>
    <row r="1384" spans="9:31" x14ac:dyDescent="0.3">
      <c r="I1384" s="2"/>
      <c r="J1384" s="2"/>
      <c r="U1384" s="3"/>
      <c r="AC1384" s="2"/>
      <c r="AE1384" s="2"/>
    </row>
    <row r="1385" spans="9:31" x14ac:dyDescent="0.3">
      <c r="I1385" s="2"/>
      <c r="J1385" s="2"/>
      <c r="L1385" s="1"/>
      <c r="N1385" s="1"/>
      <c r="U1385" s="3"/>
      <c r="AC1385" s="2"/>
      <c r="AE1385" s="2"/>
    </row>
    <row r="1386" spans="9:31" x14ac:dyDescent="0.3">
      <c r="I1386" s="2"/>
      <c r="J1386" s="2"/>
      <c r="U1386" s="3"/>
      <c r="AC1386" s="2"/>
      <c r="AE1386" s="2"/>
    </row>
    <row r="1387" spans="9:31" x14ac:dyDescent="0.3">
      <c r="I1387" s="2"/>
      <c r="J1387" s="2"/>
      <c r="L1387" s="1"/>
      <c r="M1387" s="1"/>
      <c r="U1387" s="3"/>
      <c r="AC1387" s="3"/>
      <c r="AE1387" s="2"/>
    </row>
    <row r="1388" spans="9:31" x14ac:dyDescent="0.3">
      <c r="I1388" s="2"/>
      <c r="J1388" s="2"/>
      <c r="U1388" s="3"/>
      <c r="AC1388" s="2"/>
      <c r="AE1388" s="2"/>
    </row>
    <row r="1389" spans="9:31" x14ac:dyDescent="0.3">
      <c r="I1389" s="2"/>
      <c r="J1389" s="2"/>
      <c r="U1389" s="3"/>
      <c r="AC1389" s="3"/>
      <c r="AE1389" s="2"/>
    </row>
    <row r="1390" spans="9:31" x14ac:dyDescent="0.3">
      <c r="I1390" s="2"/>
      <c r="J1390" s="2"/>
      <c r="U1390" s="3"/>
      <c r="AC1390" s="3"/>
      <c r="AE1390" s="2"/>
    </row>
    <row r="1391" spans="9:31" x14ac:dyDescent="0.3">
      <c r="I1391" s="2"/>
      <c r="J1391" s="2"/>
      <c r="U1391" s="3"/>
      <c r="AC1391" s="2"/>
      <c r="AE1391" s="2"/>
    </row>
    <row r="1392" spans="9:31" x14ac:dyDescent="0.3">
      <c r="I1392" s="2"/>
      <c r="J1392" s="2"/>
      <c r="U1392" s="3"/>
      <c r="AC1392" s="3"/>
      <c r="AE1392" s="2"/>
    </row>
    <row r="1393" spans="9:31" x14ac:dyDescent="0.3">
      <c r="I1393" s="2"/>
      <c r="J1393" s="2"/>
      <c r="U1393" s="3"/>
      <c r="AC1393" s="3"/>
      <c r="AE1393" s="2"/>
    </row>
    <row r="1394" spans="9:31" x14ac:dyDescent="0.3">
      <c r="I1394" s="2"/>
      <c r="J1394" s="2"/>
      <c r="U1394" s="3"/>
      <c r="AC1394" s="2"/>
      <c r="AE1394" s="2"/>
    </row>
    <row r="1395" spans="9:31" x14ac:dyDescent="0.3">
      <c r="I1395" s="2"/>
      <c r="J1395" s="2"/>
      <c r="U1395" s="3"/>
      <c r="AC1395" s="3"/>
      <c r="AE1395" s="2"/>
    </row>
    <row r="1396" spans="9:31" x14ac:dyDescent="0.3">
      <c r="I1396" s="2"/>
      <c r="J1396" s="2"/>
      <c r="L1396" s="1"/>
      <c r="M1396" s="1"/>
      <c r="U1396" s="3"/>
      <c r="AC1396" s="3"/>
      <c r="AE1396" s="2"/>
    </row>
    <row r="1397" spans="9:31" x14ac:dyDescent="0.3">
      <c r="I1397" s="2"/>
      <c r="J1397" s="2"/>
      <c r="U1397" s="3"/>
      <c r="AC1397" s="2"/>
      <c r="AE1397" s="2"/>
    </row>
    <row r="1398" spans="9:31" x14ac:dyDescent="0.3">
      <c r="I1398" s="2"/>
      <c r="J1398" s="2"/>
      <c r="U1398" s="3"/>
      <c r="AC1398" s="2"/>
      <c r="AE1398" s="2"/>
    </row>
    <row r="1399" spans="9:31" x14ac:dyDescent="0.3">
      <c r="I1399" s="2"/>
      <c r="J1399" s="2"/>
      <c r="U1399" s="3"/>
      <c r="AC1399" s="2"/>
      <c r="AE1399" s="2"/>
    </row>
    <row r="1400" spans="9:31" x14ac:dyDescent="0.3">
      <c r="I1400" s="2"/>
      <c r="J1400" s="2"/>
      <c r="U1400" s="3"/>
      <c r="AC1400" s="2"/>
      <c r="AE1400" s="2"/>
    </row>
    <row r="1401" spans="9:31" x14ac:dyDescent="0.3">
      <c r="I1401" s="2"/>
      <c r="J1401" s="2"/>
      <c r="U1401" s="3"/>
      <c r="AC1401" s="2"/>
      <c r="AE1401" s="2"/>
    </row>
    <row r="1402" spans="9:31" x14ac:dyDescent="0.3">
      <c r="I1402" s="2"/>
      <c r="J1402" s="2"/>
      <c r="U1402" s="3"/>
      <c r="AC1402" s="2"/>
    </row>
    <row r="1403" spans="9:31" x14ac:dyDescent="0.3">
      <c r="I1403" s="2"/>
      <c r="J1403" s="2"/>
      <c r="L1403" s="1"/>
      <c r="M1403" s="1"/>
      <c r="U1403" s="3"/>
      <c r="AC1403" s="2"/>
      <c r="AE1403" s="2"/>
    </row>
    <row r="1404" spans="9:31" x14ac:dyDescent="0.3">
      <c r="I1404" s="2"/>
      <c r="J1404" s="2"/>
      <c r="U1404" s="3"/>
      <c r="AC1404" s="2"/>
      <c r="AE1404" s="2"/>
    </row>
    <row r="1405" spans="9:31" x14ac:dyDescent="0.3">
      <c r="I1405" s="2"/>
      <c r="J1405" s="2"/>
      <c r="U1405" s="3"/>
      <c r="AC1405" s="2"/>
    </row>
    <row r="1406" spans="9:31" x14ac:dyDescent="0.3">
      <c r="I1406" s="2"/>
      <c r="J1406" s="2"/>
      <c r="L1406" s="1"/>
      <c r="M1406" s="1"/>
      <c r="U1406" s="3"/>
      <c r="AC1406" s="2"/>
    </row>
    <row r="1407" spans="9:31" x14ac:dyDescent="0.3">
      <c r="I1407" s="2"/>
      <c r="J1407" s="2"/>
      <c r="U1407" s="3"/>
      <c r="AC1407" s="2"/>
    </row>
    <row r="1408" spans="9:31" x14ac:dyDescent="0.3">
      <c r="I1408" s="2"/>
      <c r="J1408" s="2"/>
      <c r="U1408" s="3"/>
      <c r="AC1408" s="2"/>
    </row>
    <row r="1409" spans="9:31" x14ac:dyDescent="0.3">
      <c r="I1409" s="2"/>
      <c r="J1409" s="2"/>
      <c r="L1409" s="1"/>
      <c r="M1409" s="1"/>
      <c r="U1409" s="3"/>
      <c r="AC1409" s="2"/>
    </row>
    <row r="1410" spans="9:31" x14ac:dyDescent="0.3">
      <c r="I1410" s="2"/>
      <c r="J1410" s="2"/>
      <c r="U1410" s="3"/>
      <c r="AC1410" s="3"/>
      <c r="AE1410" s="2"/>
    </row>
    <row r="1411" spans="9:31" x14ac:dyDescent="0.3">
      <c r="I1411" s="2"/>
      <c r="J1411" s="2"/>
      <c r="U1411" s="3"/>
      <c r="AC1411" s="3"/>
      <c r="AE1411" s="2"/>
    </row>
    <row r="1412" spans="9:31" x14ac:dyDescent="0.3">
      <c r="I1412" s="2"/>
      <c r="J1412" s="2"/>
      <c r="L1412" s="1"/>
      <c r="N1412" s="1"/>
      <c r="U1412" s="3"/>
      <c r="AC1412" s="2"/>
      <c r="AE1412" s="2"/>
    </row>
    <row r="1413" spans="9:31" x14ac:dyDescent="0.3">
      <c r="I1413" s="2"/>
      <c r="J1413" s="2"/>
      <c r="U1413" s="3"/>
      <c r="AC1413" s="3"/>
      <c r="AE1413" s="2"/>
    </row>
    <row r="1414" spans="9:31" x14ac:dyDescent="0.3">
      <c r="I1414" s="2"/>
      <c r="J1414" s="2"/>
      <c r="L1414" s="1"/>
      <c r="M1414" s="1"/>
      <c r="U1414" s="3"/>
      <c r="AC1414" s="3"/>
      <c r="AE1414" s="2"/>
    </row>
    <row r="1415" spans="9:31" x14ac:dyDescent="0.3">
      <c r="I1415" s="2"/>
      <c r="J1415" s="2"/>
      <c r="U1415" s="3"/>
      <c r="AC1415" s="2"/>
      <c r="AE1415" s="2"/>
    </row>
    <row r="1416" spans="9:31" x14ac:dyDescent="0.3">
      <c r="I1416" s="2"/>
      <c r="J1416" s="2"/>
      <c r="U1416" s="3"/>
      <c r="AC1416" s="2"/>
      <c r="AE1416" s="2"/>
    </row>
    <row r="1417" spans="9:31" x14ac:dyDescent="0.3">
      <c r="I1417" s="2"/>
      <c r="J1417" s="2"/>
      <c r="U1417" s="3"/>
      <c r="AC1417" s="2"/>
    </row>
    <row r="1418" spans="9:31" x14ac:dyDescent="0.3">
      <c r="I1418" s="2"/>
      <c r="J1418" s="2"/>
      <c r="U1418" s="3"/>
      <c r="AC1418" s="2"/>
    </row>
    <row r="1419" spans="9:31" x14ac:dyDescent="0.3">
      <c r="I1419" s="2"/>
      <c r="J1419" s="2"/>
      <c r="U1419" s="3"/>
      <c r="AC1419" s="2"/>
    </row>
    <row r="1420" spans="9:31" x14ac:dyDescent="0.3">
      <c r="I1420" s="2"/>
      <c r="J1420" s="2"/>
      <c r="U1420" s="3"/>
      <c r="AC1420" s="2"/>
      <c r="AE1420" s="2"/>
    </row>
    <row r="1421" spans="9:31" x14ac:dyDescent="0.3">
      <c r="I1421" s="2"/>
      <c r="J1421" s="2"/>
      <c r="U1421" s="3"/>
      <c r="AC1421" s="2"/>
      <c r="AE1421" s="2"/>
    </row>
    <row r="1422" spans="9:31" x14ac:dyDescent="0.3">
      <c r="I1422" s="2"/>
      <c r="J1422" s="2"/>
      <c r="U1422" s="3"/>
      <c r="AC1422" s="2"/>
      <c r="AE1422" s="2"/>
    </row>
    <row r="1423" spans="9:31" x14ac:dyDescent="0.3">
      <c r="I1423" s="2"/>
      <c r="J1423" s="2"/>
      <c r="U1423" s="3"/>
      <c r="AC1423" s="2"/>
      <c r="AE1423" s="2"/>
    </row>
    <row r="1424" spans="9:31" x14ac:dyDescent="0.3">
      <c r="I1424" s="2"/>
      <c r="J1424" s="2"/>
      <c r="U1424" s="3"/>
      <c r="AC1424" s="2"/>
      <c r="AE1424" s="2"/>
    </row>
    <row r="1425" spans="9:31" x14ac:dyDescent="0.3">
      <c r="I1425" s="2"/>
      <c r="J1425" s="2"/>
      <c r="U1425" s="3"/>
      <c r="AC1425" s="2"/>
      <c r="AE1425" s="2"/>
    </row>
    <row r="1426" spans="9:31" x14ac:dyDescent="0.3">
      <c r="I1426" s="2"/>
      <c r="J1426" s="2"/>
      <c r="U1426" s="3"/>
      <c r="AC1426" s="2"/>
      <c r="AE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</row>
    <row r="1429" spans="9:31" x14ac:dyDescent="0.3">
      <c r="I1429" s="2"/>
      <c r="J1429" s="2"/>
      <c r="U1429" s="3"/>
      <c r="AC1429" s="2"/>
    </row>
    <row r="1430" spans="9:31" x14ac:dyDescent="0.3">
      <c r="I1430" s="2"/>
      <c r="J1430" s="2"/>
      <c r="U1430" s="3"/>
      <c r="AC1430" s="2"/>
    </row>
    <row r="1431" spans="9:31" x14ac:dyDescent="0.3">
      <c r="I1431" s="2"/>
      <c r="J1431" s="2"/>
      <c r="U1431" s="3"/>
      <c r="AC1431" s="2"/>
    </row>
    <row r="1432" spans="9:31" x14ac:dyDescent="0.3">
      <c r="I1432" s="2"/>
      <c r="J1432" s="2"/>
      <c r="U1432" s="3"/>
      <c r="AC1432" s="2"/>
    </row>
    <row r="1433" spans="9:31" x14ac:dyDescent="0.3">
      <c r="I1433" s="2"/>
      <c r="J1433" s="2"/>
      <c r="U1433" s="3"/>
      <c r="AC1433" s="2"/>
    </row>
    <row r="1434" spans="9:31" x14ac:dyDescent="0.3">
      <c r="I1434" s="2"/>
      <c r="J1434" s="2"/>
      <c r="U1434" s="3"/>
      <c r="AC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L1436" s="1"/>
      <c r="M1436" s="1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L1441" s="1"/>
      <c r="N1441" s="1"/>
      <c r="U1441" s="3"/>
      <c r="AC1441" s="2"/>
    </row>
    <row r="1442" spans="9:31" x14ac:dyDescent="0.3">
      <c r="I1442" s="2"/>
      <c r="J1442" s="2"/>
      <c r="U1442" s="3"/>
      <c r="AC1442" s="2"/>
      <c r="AE1442" s="2"/>
    </row>
    <row r="1443" spans="9:31" x14ac:dyDescent="0.3">
      <c r="I1443" s="2"/>
      <c r="J1443" s="2"/>
      <c r="L1443" s="1"/>
      <c r="M1443" s="1"/>
      <c r="U1443" s="3"/>
      <c r="AC1443" s="2"/>
      <c r="AE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  <c r="AE1445" s="2"/>
    </row>
    <row r="1446" spans="9:31" x14ac:dyDescent="0.3">
      <c r="I1446" s="2"/>
      <c r="J1446" s="2"/>
      <c r="U1446" s="3"/>
      <c r="AC1446" s="2"/>
      <c r="AE1446" s="2"/>
    </row>
    <row r="1447" spans="9:31" x14ac:dyDescent="0.3">
      <c r="I1447" s="2"/>
      <c r="J1447" s="2"/>
      <c r="M1447" s="1"/>
      <c r="U1447" s="3"/>
    </row>
    <row r="1448" spans="9:31" x14ac:dyDescent="0.3">
      <c r="I1448" s="2"/>
      <c r="J1448" s="2"/>
      <c r="U1448" s="3"/>
      <c r="AC1448" s="2"/>
      <c r="AE1448" s="2"/>
    </row>
    <row r="1449" spans="9:31" x14ac:dyDescent="0.3">
      <c r="I1449" s="2"/>
      <c r="J1449" s="2"/>
      <c r="U1449" s="3"/>
      <c r="AC1449" s="3"/>
      <c r="AE1449" s="2"/>
    </row>
    <row r="1450" spans="9:31" x14ac:dyDescent="0.3">
      <c r="I1450" s="2"/>
      <c r="J1450" s="2"/>
      <c r="U1450" s="3"/>
    </row>
    <row r="1451" spans="9:31" x14ac:dyDescent="0.3">
      <c r="I1451" s="2"/>
      <c r="J1451" s="2"/>
      <c r="U1451" s="3"/>
      <c r="AC1451" s="2"/>
    </row>
    <row r="1452" spans="9:31" x14ac:dyDescent="0.3">
      <c r="I1452" s="2"/>
      <c r="J1452" s="2"/>
      <c r="U1452" s="3"/>
      <c r="AC1452" s="2"/>
    </row>
    <row r="1453" spans="9:31" x14ac:dyDescent="0.3">
      <c r="I1453" s="2"/>
      <c r="J1453" s="2"/>
      <c r="U1453" s="3"/>
      <c r="AC1453" s="2"/>
    </row>
    <row r="1454" spans="9:31" x14ac:dyDescent="0.3">
      <c r="I1454" s="2"/>
      <c r="J1454" s="2"/>
      <c r="U1454" s="3"/>
      <c r="AC1454" s="2"/>
    </row>
    <row r="1455" spans="9:31" x14ac:dyDescent="0.3">
      <c r="I1455" s="2"/>
      <c r="J1455" s="2"/>
      <c r="U1455" s="3"/>
      <c r="AC1455" s="2"/>
    </row>
    <row r="1456" spans="9:31" x14ac:dyDescent="0.3">
      <c r="I1456" s="2"/>
      <c r="J1456" s="2"/>
      <c r="U1456" s="3"/>
      <c r="AC1456" s="2"/>
    </row>
    <row r="1457" spans="9:31" x14ac:dyDescent="0.3">
      <c r="I1457" s="2"/>
      <c r="J1457" s="2"/>
      <c r="U1457" s="3"/>
      <c r="AC1457" s="2"/>
    </row>
    <row r="1458" spans="9:31" x14ac:dyDescent="0.3">
      <c r="I1458" s="2"/>
      <c r="J1458" s="2"/>
      <c r="U1458" s="3"/>
      <c r="AC1458" s="3"/>
      <c r="AE1458" s="2"/>
    </row>
    <row r="1459" spans="9:31" x14ac:dyDescent="0.3">
      <c r="I1459" s="2"/>
      <c r="J1459" s="2"/>
      <c r="U1459" s="3"/>
      <c r="AC1459" s="2"/>
      <c r="AE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2"/>
    </row>
    <row r="1464" spans="9:31" x14ac:dyDescent="0.3">
      <c r="I1464" s="2"/>
      <c r="J1464" s="2"/>
      <c r="U1464" s="3"/>
      <c r="AC1464" s="2"/>
    </row>
    <row r="1465" spans="9:31" x14ac:dyDescent="0.3">
      <c r="I1465" s="2"/>
      <c r="J1465" s="2"/>
      <c r="L1465" s="1"/>
      <c r="M1465" s="1"/>
      <c r="U1465" s="3"/>
      <c r="AC1465" s="2"/>
    </row>
    <row r="1466" spans="9:31" x14ac:dyDescent="0.3">
      <c r="I1466" s="2"/>
      <c r="J1466" s="2"/>
      <c r="U1466" s="3"/>
      <c r="AC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U1470" s="3"/>
      <c r="AC1470" s="2"/>
    </row>
    <row r="1471" spans="9:31" x14ac:dyDescent="0.3">
      <c r="I1471" s="2"/>
      <c r="J1471" s="2"/>
      <c r="U1471" s="3"/>
    </row>
    <row r="1472" spans="9:31" x14ac:dyDescent="0.3">
      <c r="I1472" s="2"/>
      <c r="J1472" s="2"/>
      <c r="U1472" s="3"/>
      <c r="AC1472" s="2"/>
    </row>
    <row r="1473" spans="9:31" x14ac:dyDescent="0.3">
      <c r="I1473" s="2"/>
      <c r="J1473" s="2"/>
      <c r="U1473" s="3"/>
      <c r="AC1473" s="3"/>
      <c r="AE1473" s="2"/>
    </row>
    <row r="1474" spans="9:31" x14ac:dyDescent="0.3">
      <c r="I1474" s="2"/>
      <c r="J1474" s="2"/>
      <c r="U1474" s="3"/>
      <c r="AC1474" s="3"/>
      <c r="AE1474" s="2"/>
    </row>
    <row r="1475" spans="9:31" x14ac:dyDescent="0.3">
      <c r="I1475" s="2"/>
      <c r="J1475" s="2"/>
      <c r="U1475" s="3"/>
      <c r="AC1475" s="2"/>
      <c r="AE1475" s="2"/>
    </row>
    <row r="1476" spans="9:31" x14ac:dyDescent="0.3">
      <c r="I1476" s="2"/>
      <c r="J1476" s="2"/>
      <c r="U1476" s="3"/>
      <c r="AC1476" s="3"/>
      <c r="AE1476" s="2"/>
    </row>
    <row r="1477" spans="9:31" x14ac:dyDescent="0.3">
      <c r="I1477" s="2"/>
      <c r="J1477" s="2"/>
      <c r="U1477" s="3"/>
      <c r="AC1477" s="3"/>
      <c r="AE1477" s="2"/>
    </row>
    <row r="1478" spans="9:31" x14ac:dyDescent="0.3">
      <c r="I1478" s="2"/>
      <c r="J1478" s="2"/>
      <c r="U1478" s="3"/>
      <c r="AC1478" s="2"/>
      <c r="AE1478" s="2"/>
    </row>
    <row r="1479" spans="9:31" x14ac:dyDescent="0.3">
      <c r="I1479" s="2"/>
      <c r="J1479" s="2"/>
      <c r="U1479" s="3"/>
      <c r="AC1479" s="3"/>
      <c r="AE1479" s="2"/>
    </row>
    <row r="1480" spans="9:31" x14ac:dyDescent="0.3">
      <c r="I1480" s="2"/>
      <c r="J1480" s="2"/>
      <c r="U1480" s="3"/>
      <c r="AC1480" s="3"/>
      <c r="AE1480" s="2"/>
    </row>
    <row r="1481" spans="9:31" x14ac:dyDescent="0.3">
      <c r="I1481" s="2"/>
      <c r="J1481" s="2"/>
      <c r="U1481" s="3"/>
      <c r="AC1481" s="2"/>
      <c r="AE1481" s="2"/>
    </row>
    <row r="1482" spans="9:31" x14ac:dyDescent="0.3">
      <c r="I1482" s="2"/>
      <c r="J1482" s="2"/>
      <c r="U1482" s="3"/>
      <c r="AC1482" s="3"/>
      <c r="AE1482" s="2"/>
    </row>
    <row r="1483" spans="9:31" x14ac:dyDescent="0.3">
      <c r="I1483" s="2"/>
      <c r="J1483" s="2"/>
      <c r="U1483" s="3"/>
      <c r="AC1483" s="3"/>
      <c r="AE1483" s="2"/>
    </row>
    <row r="1484" spans="9:31" x14ac:dyDescent="0.3">
      <c r="I1484" s="2"/>
      <c r="J1484" s="2"/>
      <c r="U1484" s="3"/>
      <c r="AC1484" s="2"/>
      <c r="AE1484" s="2"/>
    </row>
    <row r="1485" spans="9:31" x14ac:dyDescent="0.3">
      <c r="I1485" s="2"/>
      <c r="J1485" s="2"/>
      <c r="U1485" s="3"/>
      <c r="AC1485" s="3"/>
      <c r="AE1485" s="2"/>
    </row>
    <row r="1486" spans="9:31" x14ac:dyDescent="0.3">
      <c r="I1486" s="2"/>
      <c r="J1486" s="2"/>
      <c r="U1486" s="3"/>
      <c r="AC1486" s="3"/>
      <c r="AE1486" s="2"/>
    </row>
    <row r="1487" spans="9:31" x14ac:dyDescent="0.3">
      <c r="I1487" s="2"/>
      <c r="J1487" s="2"/>
      <c r="U1487" s="3"/>
      <c r="AC1487" s="2"/>
      <c r="AE1487" s="2"/>
    </row>
    <row r="1488" spans="9:31" x14ac:dyDescent="0.3">
      <c r="I1488" s="2"/>
      <c r="J1488" s="2"/>
      <c r="U1488" s="3"/>
      <c r="AC1488" s="3"/>
      <c r="AE1488" s="2"/>
    </row>
    <row r="1489" spans="9:31" x14ac:dyDescent="0.3">
      <c r="I1489" s="2"/>
      <c r="J1489" s="2"/>
      <c r="U1489" s="3"/>
      <c r="AC1489" s="3"/>
      <c r="AE1489" s="2"/>
    </row>
    <row r="1490" spans="9:31" x14ac:dyDescent="0.3">
      <c r="I1490" s="2"/>
      <c r="J1490" s="2"/>
      <c r="L1490" s="1"/>
      <c r="N1490" s="1"/>
      <c r="U1490" s="3"/>
      <c r="AC1490" s="2"/>
      <c r="AE1490" s="2"/>
    </row>
    <row r="1491" spans="9:31" x14ac:dyDescent="0.3">
      <c r="I1491" s="2"/>
      <c r="J1491" s="2"/>
      <c r="U1491" s="3"/>
      <c r="AC1491" s="3"/>
      <c r="AE1491" s="2"/>
    </row>
    <row r="1492" spans="9:31" x14ac:dyDescent="0.3">
      <c r="I1492" s="2"/>
      <c r="J1492" s="2"/>
      <c r="L1492" s="1"/>
      <c r="M1492" s="1"/>
      <c r="U1492" s="3"/>
      <c r="AC1492" s="3"/>
      <c r="AE1492" s="2"/>
    </row>
    <row r="1493" spans="9:31" x14ac:dyDescent="0.3">
      <c r="I1493" s="2"/>
      <c r="J1493" s="2"/>
      <c r="U1493" s="3"/>
      <c r="AC1493" s="2"/>
      <c r="AE1493" s="2"/>
    </row>
    <row r="1494" spans="9:31" x14ac:dyDescent="0.3">
      <c r="I1494" s="2"/>
      <c r="J1494" s="2"/>
      <c r="U1494" s="3"/>
      <c r="AC1494" s="3"/>
      <c r="AE1494" s="2"/>
    </row>
    <row r="1495" spans="9:31" x14ac:dyDescent="0.3">
      <c r="I1495" s="2"/>
      <c r="J1495" s="2"/>
      <c r="U1495" s="3"/>
      <c r="AC1495" s="3"/>
      <c r="AE1495" s="2"/>
    </row>
    <row r="1496" spans="9:31" x14ac:dyDescent="0.3">
      <c r="I1496" s="2"/>
      <c r="J1496" s="2"/>
      <c r="U1496" s="3"/>
      <c r="AC1496" s="2"/>
      <c r="AE1496" s="2"/>
    </row>
    <row r="1497" spans="9:31" x14ac:dyDescent="0.3">
      <c r="I1497" s="2"/>
      <c r="J1497" s="2"/>
      <c r="U1497" s="3"/>
      <c r="AC1497" s="3"/>
      <c r="AE1497" s="2"/>
    </row>
    <row r="1498" spans="9:31" x14ac:dyDescent="0.3">
      <c r="I1498" s="2"/>
      <c r="J1498" s="2"/>
      <c r="U1498" s="3"/>
      <c r="AC1498" s="2"/>
    </row>
    <row r="1499" spans="9:31" x14ac:dyDescent="0.3">
      <c r="I1499" s="2"/>
      <c r="J1499" s="2"/>
      <c r="U1499" s="3"/>
      <c r="AC1499" s="2"/>
    </row>
    <row r="1500" spans="9:31" x14ac:dyDescent="0.3">
      <c r="I1500" s="2"/>
      <c r="J1500" s="2"/>
      <c r="U1500" s="3"/>
      <c r="AC1500" s="2"/>
    </row>
    <row r="1501" spans="9:31" x14ac:dyDescent="0.3">
      <c r="I1501" s="2"/>
      <c r="J1501" s="2"/>
      <c r="U1501" s="3"/>
      <c r="AC1501" s="2"/>
    </row>
    <row r="1502" spans="9:31" x14ac:dyDescent="0.3">
      <c r="I1502" s="2"/>
      <c r="J1502" s="2"/>
      <c r="U1502" s="3"/>
    </row>
    <row r="1503" spans="9:31" x14ac:dyDescent="0.3">
      <c r="I1503" s="2"/>
      <c r="J1503" s="2"/>
      <c r="U1503" s="3"/>
      <c r="AC1503" s="2"/>
    </row>
    <row r="1504" spans="9:31" x14ac:dyDescent="0.3">
      <c r="I1504" s="2"/>
      <c r="J1504" s="2"/>
      <c r="U1504" s="3"/>
      <c r="AC1504" s="2"/>
    </row>
    <row r="1505" spans="9:29" x14ac:dyDescent="0.3">
      <c r="I1505" s="2"/>
      <c r="J1505" s="2"/>
      <c r="U1505" s="3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  <c r="AC1507" s="2"/>
    </row>
    <row r="1508" spans="9:29" x14ac:dyDescent="0.3">
      <c r="I1508" s="2"/>
      <c r="J1508" s="2"/>
      <c r="U1508" s="3"/>
    </row>
    <row r="1509" spans="9:29" x14ac:dyDescent="0.3">
      <c r="I1509" s="2"/>
      <c r="J1509" s="2"/>
      <c r="U1509" s="3"/>
      <c r="AC1509" s="2"/>
    </row>
    <row r="1510" spans="9:29" x14ac:dyDescent="0.3">
      <c r="I1510" s="2"/>
      <c r="J1510" s="2"/>
      <c r="U1510" s="3"/>
      <c r="AC1510" s="2"/>
    </row>
    <row r="1511" spans="9:29" x14ac:dyDescent="0.3">
      <c r="I1511" s="2"/>
      <c r="J1511" s="2"/>
      <c r="U1511" s="3"/>
    </row>
    <row r="1512" spans="9:29" x14ac:dyDescent="0.3">
      <c r="J1512" s="2"/>
      <c r="U1512" s="3"/>
      <c r="AC1512" s="2"/>
    </row>
    <row r="1513" spans="9:29" x14ac:dyDescent="0.3">
      <c r="I1513" s="2"/>
      <c r="J1513" s="2"/>
      <c r="U1513" s="3"/>
      <c r="AC1513" s="2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  <c r="AC1515" s="2"/>
    </row>
    <row r="1516" spans="9:29" x14ac:dyDescent="0.3">
      <c r="I1516" s="2"/>
      <c r="J1516" s="2"/>
      <c r="U1516" s="3"/>
      <c r="AC1516" s="2"/>
    </row>
    <row r="1517" spans="9:29" x14ac:dyDescent="0.3">
      <c r="I1517" s="2"/>
      <c r="J1517" s="2"/>
      <c r="U1517" s="3"/>
      <c r="AC1517" s="2"/>
    </row>
    <row r="1518" spans="9:29" x14ac:dyDescent="0.3">
      <c r="I1518" s="2"/>
      <c r="J1518" s="2"/>
      <c r="U1518" s="3"/>
    </row>
    <row r="1519" spans="9:29" x14ac:dyDescent="0.3">
      <c r="I1519" s="2"/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</row>
    <row r="1522" spans="9:31" x14ac:dyDescent="0.3">
      <c r="I1522" s="2"/>
      <c r="J1522" s="2"/>
      <c r="U1522" s="3"/>
      <c r="AC1522" s="2"/>
      <c r="AE1522" s="2"/>
    </row>
    <row r="1523" spans="9:31" x14ac:dyDescent="0.3">
      <c r="I1523" s="2"/>
      <c r="J1523" s="2"/>
      <c r="L1523" s="1"/>
      <c r="M1523" s="1"/>
      <c r="U1523" s="3"/>
      <c r="AC1523" s="1"/>
      <c r="AE1523" s="2"/>
    </row>
    <row r="1524" spans="9:31" x14ac:dyDescent="0.3">
      <c r="I1524" s="2"/>
      <c r="J1524" s="2"/>
      <c r="U1524" s="3"/>
    </row>
    <row r="1525" spans="9:31" x14ac:dyDescent="0.3">
      <c r="I1525" s="2"/>
      <c r="J1525" s="2"/>
      <c r="U1525" s="3"/>
      <c r="AC1525" s="2"/>
    </row>
    <row r="1526" spans="9:31" x14ac:dyDescent="0.3">
      <c r="I1526" s="2"/>
      <c r="J1526" s="2"/>
      <c r="U1526" s="3"/>
      <c r="AC1526" s="2"/>
    </row>
    <row r="1527" spans="9:31" x14ac:dyDescent="0.3">
      <c r="I1527" s="2"/>
      <c r="J1527" s="2"/>
      <c r="U1527" s="3"/>
    </row>
    <row r="1528" spans="9:31" x14ac:dyDescent="0.3">
      <c r="I1528" s="2"/>
      <c r="J1528" s="2"/>
      <c r="U1528" s="3"/>
      <c r="AC1528" s="2"/>
    </row>
    <row r="1529" spans="9:31" x14ac:dyDescent="0.3">
      <c r="I1529" s="2"/>
      <c r="J1529" s="2"/>
      <c r="U1529" s="3"/>
      <c r="AC1529" s="2"/>
    </row>
    <row r="1530" spans="9:31" x14ac:dyDescent="0.3">
      <c r="I1530" s="2"/>
      <c r="J1530" s="2"/>
      <c r="U1530" s="3"/>
      <c r="AC1530" s="2"/>
    </row>
    <row r="1531" spans="9:31" x14ac:dyDescent="0.3">
      <c r="I1531" s="2"/>
      <c r="J1531" s="2"/>
      <c r="U1531" s="3"/>
      <c r="AC1531" s="2"/>
    </row>
    <row r="1532" spans="9:31" x14ac:dyDescent="0.3">
      <c r="I1532" s="2"/>
      <c r="J1532" s="2"/>
      <c r="U1532" s="3"/>
      <c r="AC1532" s="2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  <c r="AC1534" s="2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L1539" s="1"/>
      <c r="N1539" s="1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L1541" s="1"/>
      <c r="M1541" s="1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  <c r="AE1543" s="2"/>
    </row>
    <row r="1544" spans="9:31" x14ac:dyDescent="0.3">
      <c r="I1544" s="2"/>
      <c r="J1544" s="2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U1548" s="3"/>
      <c r="AC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  <c r="AE1557" s="2"/>
    </row>
    <row r="1558" spans="9:31" x14ac:dyDescent="0.3">
      <c r="I1558" s="2"/>
      <c r="J1558" s="2"/>
      <c r="U1558" s="3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</row>
    <row r="1562" spans="9:31" x14ac:dyDescent="0.3">
      <c r="I1562" s="2"/>
      <c r="J1562" s="2"/>
      <c r="U1562" s="3"/>
      <c r="AC1562" s="2"/>
    </row>
    <row r="1563" spans="9:31" x14ac:dyDescent="0.3">
      <c r="I1563" s="2"/>
      <c r="J1563" s="2"/>
      <c r="L1563" s="1"/>
      <c r="M1563" s="1"/>
      <c r="U1563" s="3"/>
      <c r="AC1563" s="2"/>
      <c r="AE1563" s="2"/>
    </row>
    <row r="1564" spans="9:31" x14ac:dyDescent="0.3">
      <c r="I1564" s="2"/>
      <c r="J1564" s="2"/>
      <c r="U1564" s="3"/>
      <c r="AC1564" s="2"/>
    </row>
    <row r="1565" spans="9:31" x14ac:dyDescent="0.3">
      <c r="I1565" s="2"/>
      <c r="J1565" s="2"/>
      <c r="U1565" s="3"/>
      <c r="AC1565" s="2"/>
    </row>
    <row r="1566" spans="9:31" x14ac:dyDescent="0.3">
      <c r="I1566" s="2"/>
      <c r="J1566" s="2"/>
      <c r="U1566" s="3"/>
      <c r="AC1566" s="2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U1568" s="3"/>
      <c r="AC1568" s="2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U1570" s="3"/>
      <c r="AC1570" s="2"/>
      <c r="AE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</row>
    <row r="1575" spans="9:31" x14ac:dyDescent="0.3">
      <c r="I1575" s="2"/>
      <c r="J1575" s="2"/>
      <c r="U1575" s="3"/>
      <c r="AC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</row>
    <row r="1578" spans="9:31" x14ac:dyDescent="0.3">
      <c r="I1578" s="2"/>
      <c r="J1578" s="2"/>
      <c r="U1578" s="3"/>
      <c r="AC1578" s="3"/>
      <c r="AE1578" s="2"/>
    </row>
    <row r="1579" spans="9:31" x14ac:dyDescent="0.3">
      <c r="I1579" s="2"/>
      <c r="J1579" s="2"/>
      <c r="U1579" s="3"/>
      <c r="AC1579" s="3"/>
      <c r="AE1579" s="2"/>
    </row>
    <row r="1580" spans="9:31" x14ac:dyDescent="0.3">
      <c r="I1580" s="2"/>
      <c r="J1580" s="2"/>
      <c r="U1580" s="3"/>
      <c r="AC1580" s="3"/>
      <c r="AE1580" s="2"/>
    </row>
    <row r="1581" spans="9:31" x14ac:dyDescent="0.3">
      <c r="I1581" s="2"/>
      <c r="J1581" s="2"/>
      <c r="U1581" s="3"/>
      <c r="AC1581" s="2"/>
      <c r="AE1581" s="2"/>
    </row>
    <row r="1582" spans="9:31" x14ac:dyDescent="0.3">
      <c r="I1582" s="2"/>
      <c r="J1582" s="2"/>
      <c r="U1582" s="3"/>
      <c r="AC1582" s="3"/>
      <c r="AE1582" s="2"/>
    </row>
    <row r="1583" spans="9:31" x14ac:dyDescent="0.3">
      <c r="I1583" s="2"/>
      <c r="J1583" s="2"/>
      <c r="U1583" s="3"/>
      <c r="AC1583" s="3"/>
      <c r="AE1583" s="2"/>
    </row>
    <row r="1584" spans="9:31" x14ac:dyDescent="0.3">
      <c r="I1584" s="2"/>
      <c r="J1584" s="2"/>
      <c r="U1584" s="3"/>
      <c r="AC1584" s="2"/>
      <c r="AE1584" s="2"/>
    </row>
    <row r="1585" spans="9:31" x14ac:dyDescent="0.3">
      <c r="I1585" s="2"/>
      <c r="J1585" s="2"/>
      <c r="U1585" s="3"/>
      <c r="AC1585" s="2"/>
    </row>
    <row r="1586" spans="9:31" x14ac:dyDescent="0.3">
      <c r="I1586" s="2"/>
      <c r="J1586" s="2"/>
      <c r="U1586" s="3"/>
      <c r="AC1586" s="2"/>
    </row>
    <row r="1587" spans="9:31" x14ac:dyDescent="0.3">
      <c r="I1587" s="2"/>
      <c r="J1587" s="2"/>
      <c r="U1587" s="3"/>
      <c r="AC1587" s="2"/>
    </row>
    <row r="1588" spans="9:31" x14ac:dyDescent="0.3">
      <c r="I1588" s="2"/>
      <c r="J1588" s="2"/>
      <c r="U1588" s="3"/>
      <c r="AC1588" s="2"/>
    </row>
    <row r="1589" spans="9:31" x14ac:dyDescent="0.3">
      <c r="I1589" s="2"/>
      <c r="J1589" s="2"/>
      <c r="U1589" s="3"/>
      <c r="AC1589" s="2"/>
    </row>
    <row r="1590" spans="9:31" x14ac:dyDescent="0.3">
      <c r="I1590" s="2"/>
      <c r="J1590" s="2"/>
      <c r="U1590" s="3"/>
      <c r="AC1590" s="2"/>
    </row>
    <row r="1591" spans="9:31" x14ac:dyDescent="0.3">
      <c r="I1591" s="2"/>
      <c r="J1591" s="2"/>
      <c r="U1591" s="3"/>
      <c r="AC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  <c r="AE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29" x14ac:dyDescent="0.3">
      <c r="I1601" s="2"/>
      <c r="J1601" s="2"/>
      <c r="U1601" s="3"/>
      <c r="AC1601" s="2"/>
    </row>
    <row r="1602" spans="9:29" x14ac:dyDescent="0.3">
      <c r="I1602" s="2"/>
      <c r="J1602" s="2"/>
      <c r="U1602" s="3"/>
      <c r="AC1602" s="2"/>
    </row>
    <row r="1603" spans="9:29" x14ac:dyDescent="0.3">
      <c r="I1603" s="2"/>
      <c r="J1603" s="2"/>
      <c r="U1603" s="3"/>
      <c r="AC1603" s="2"/>
    </row>
    <row r="1604" spans="9:29" x14ac:dyDescent="0.3">
      <c r="I1604" s="2"/>
      <c r="J1604" s="2"/>
      <c r="M1604" s="1"/>
      <c r="U1604" s="3"/>
      <c r="AC1604" s="2"/>
    </row>
    <row r="1605" spans="9:29" x14ac:dyDescent="0.3">
      <c r="I1605" s="2"/>
      <c r="J1605" s="2"/>
      <c r="U1605" s="3"/>
      <c r="AC1605" s="2"/>
    </row>
    <row r="1606" spans="9:29" x14ac:dyDescent="0.3">
      <c r="I1606" s="2"/>
      <c r="J1606" s="2"/>
      <c r="U1606" s="3"/>
      <c r="AC1606" s="2"/>
    </row>
    <row r="1607" spans="9:29" x14ac:dyDescent="0.3">
      <c r="I1607" s="2"/>
      <c r="J1607" s="2"/>
      <c r="U1607" s="3"/>
      <c r="AC1607" s="2"/>
    </row>
    <row r="1608" spans="9:29" x14ac:dyDescent="0.3">
      <c r="I1608" s="2"/>
      <c r="J1608" s="2"/>
      <c r="U1608" s="3"/>
      <c r="AC1608" s="2"/>
    </row>
    <row r="1609" spans="9:29" x14ac:dyDescent="0.3">
      <c r="I1609" s="2"/>
      <c r="J1609" s="2"/>
      <c r="U1609" s="3"/>
      <c r="AC1609" s="2"/>
    </row>
    <row r="1610" spans="9:29" x14ac:dyDescent="0.3">
      <c r="I1610" s="2"/>
      <c r="J1610" s="2"/>
      <c r="U1610" s="3"/>
      <c r="AC1610" s="2"/>
    </row>
    <row r="1611" spans="9:29" x14ac:dyDescent="0.3">
      <c r="I1611" s="2"/>
      <c r="J1611" s="2"/>
      <c r="U1611" s="3"/>
      <c r="AC1611" s="2"/>
    </row>
    <row r="1612" spans="9:29" x14ac:dyDescent="0.3">
      <c r="I1612" s="2"/>
      <c r="J1612" s="2"/>
      <c r="U1612" s="3"/>
      <c r="AC1612" s="2"/>
    </row>
    <row r="1613" spans="9:29" x14ac:dyDescent="0.3">
      <c r="I1613" s="2"/>
      <c r="J1613" s="2"/>
      <c r="U1613" s="3"/>
      <c r="AC1613" s="2"/>
    </row>
    <row r="1614" spans="9:29" x14ac:dyDescent="0.3">
      <c r="I1614" s="2"/>
      <c r="J1614" s="2"/>
      <c r="U1614" s="3"/>
      <c r="AC1614" s="2"/>
    </row>
    <row r="1615" spans="9:29" x14ac:dyDescent="0.3">
      <c r="I1615" s="2"/>
      <c r="J1615" s="2"/>
      <c r="U1615" s="3"/>
      <c r="AC1615" s="2"/>
    </row>
    <row r="1616" spans="9:29" x14ac:dyDescent="0.3">
      <c r="I1616" s="2"/>
      <c r="J1616" s="2"/>
      <c r="U1616" s="3"/>
      <c r="AC1616" s="2"/>
    </row>
    <row r="1617" spans="9:31" x14ac:dyDescent="0.3">
      <c r="I1617" s="2"/>
      <c r="J1617" s="2"/>
      <c r="U1617" s="3"/>
      <c r="AC1617" s="2"/>
    </row>
    <row r="1618" spans="9:31" x14ac:dyDescent="0.3">
      <c r="I1618" s="2"/>
      <c r="J1618" s="2"/>
      <c r="U1618" s="3"/>
      <c r="AC1618" s="2"/>
    </row>
    <row r="1619" spans="9:31" x14ac:dyDescent="0.3">
      <c r="I1619" s="2"/>
      <c r="J1619" s="2"/>
      <c r="U1619" s="3"/>
      <c r="AC1619" s="2"/>
    </row>
    <row r="1620" spans="9:31" x14ac:dyDescent="0.3">
      <c r="I1620" s="2"/>
      <c r="J1620" s="2"/>
      <c r="U1620" s="3"/>
      <c r="AC1620" s="2"/>
    </row>
    <row r="1621" spans="9:31" x14ac:dyDescent="0.3">
      <c r="I1621" s="2"/>
      <c r="J1621" s="2"/>
      <c r="U1621" s="3"/>
      <c r="AC1621" s="2"/>
    </row>
    <row r="1622" spans="9:31" x14ac:dyDescent="0.3">
      <c r="I1622" s="2"/>
      <c r="J1622" s="2"/>
      <c r="U1622" s="3"/>
      <c r="AC1622" s="2"/>
    </row>
    <row r="1623" spans="9:31" x14ac:dyDescent="0.3">
      <c r="I1623" s="2"/>
      <c r="J1623" s="2"/>
      <c r="U1623" s="3"/>
      <c r="AC1623" s="2"/>
    </row>
    <row r="1624" spans="9:31" x14ac:dyDescent="0.3">
      <c r="I1624" s="2"/>
      <c r="J1624" s="2"/>
      <c r="U1624" s="3"/>
      <c r="AC1624" s="2"/>
    </row>
    <row r="1625" spans="9:31" x14ac:dyDescent="0.3">
      <c r="I1625" s="2"/>
      <c r="J1625" s="2"/>
      <c r="U1625" s="3"/>
      <c r="AC1625" s="2"/>
    </row>
    <row r="1626" spans="9:31" x14ac:dyDescent="0.3">
      <c r="I1626" s="2"/>
      <c r="J1626" s="2"/>
      <c r="U1626" s="3"/>
      <c r="AC1626" s="2"/>
      <c r="AE1626" s="2"/>
    </row>
    <row r="1627" spans="9:31" x14ac:dyDescent="0.3">
      <c r="I1627" s="2"/>
      <c r="J1627" s="2"/>
      <c r="U1627" s="3"/>
      <c r="AC1627" s="2"/>
    </row>
    <row r="1628" spans="9:31" x14ac:dyDescent="0.3">
      <c r="I1628" s="2"/>
      <c r="J1628" s="2"/>
      <c r="U1628" s="3"/>
      <c r="AC1628" s="2"/>
    </row>
    <row r="1629" spans="9:31" x14ac:dyDescent="0.3">
      <c r="I1629" s="2"/>
      <c r="J1629" s="2"/>
      <c r="U1629" s="3"/>
      <c r="AC1629" s="2"/>
    </row>
    <row r="1630" spans="9:31" x14ac:dyDescent="0.3">
      <c r="I1630" s="2"/>
      <c r="J1630" s="2"/>
      <c r="U1630" s="3"/>
      <c r="AC1630" s="2"/>
    </row>
    <row r="1631" spans="9:31" x14ac:dyDescent="0.3">
      <c r="I1631" s="2"/>
      <c r="J1631" s="2"/>
      <c r="U1631" s="3"/>
    </row>
    <row r="1632" spans="9:31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</row>
    <row r="1634" spans="9:31" x14ac:dyDescent="0.3">
      <c r="I1634" s="2"/>
      <c r="J1634" s="2"/>
      <c r="U1634" s="3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  <c r="AC1636" s="2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  <c r="AC1638" s="2"/>
    </row>
    <row r="1639" spans="9:31" x14ac:dyDescent="0.3">
      <c r="I1639" s="2"/>
      <c r="J1639" s="2"/>
      <c r="U1639" s="3"/>
      <c r="AC1639" s="2"/>
    </row>
    <row r="1640" spans="9:31" x14ac:dyDescent="0.3">
      <c r="I1640" s="2"/>
      <c r="J1640" s="2"/>
      <c r="U1640" s="3"/>
      <c r="AC1640" s="3"/>
      <c r="AE1640" s="2"/>
    </row>
    <row r="1641" spans="9:31" x14ac:dyDescent="0.3">
      <c r="I1641" s="2"/>
      <c r="J1641" s="2"/>
      <c r="U1641" s="3"/>
      <c r="AC1641" s="2"/>
      <c r="AE1641" s="2"/>
    </row>
    <row r="1642" spans="9:31" x14ac:dyDescent="0.3">
      <c r="I1642" s="2"/>
      <c r="J1642" s="2"/>
      <c r="U1642" s="3"/>
      <c r="AC1642" s="2"/>
      <c r="AE1642" s="2"/>
    </row>
    <row r="1643" spans="9:31" x14ac:dyDescent="0.3">
      <c r="I1643" s="2"/>
      <c r="J1643" s="2"/>
      <c r="U1643" s="3"/>
      <c r="AC1643" s="3"/>
      <c r="AE1643" s="2"/>
    </row>
    <row r="1644" spans="9:31" x14ac:dyDescent="0.3">
      <c r="I1644" s="2"/>
      <c r="J1644" s="2"/>
      <c r="U1644" s="3"/>
      <c r="AC1644" s="2"/>
      <c r="AE1644" s="2"/>
    </row>
    <row r="1645" spans="9:31" x14ac:dyDescent="0.3">
      <c r="I1645" s="2"/>
      <c r="J1645" s="2"/>
      <c r="U1645" s="3"/>
      <c r="AC1645" s="2"/>
      <c r="AE1645" s="2"/>
    </row>
    <row r="1646" spans="9:31" x14ac:dyDescent="0.3">
      <c r="I1646" s="2"/>
      <c r="J1646" s="2"/>
      <c r="U1646" s="3"/>
      <c r="AC1646" s="3"/>
      <c r="AE1646" s="2"/>
    </row>
    <row r="1647" spans="9:31" x14ac:dyDescent="0.3">
      <c r="I1647" s="2"/>
      <c r="J1647" s="2"/>
      <c r="U1647" s="3"/>
      <c r="AC1647" s="2"/>
      <c r="AE1647" s="2"/>
    </row>
    <row r="1648" spans="9:31" x14ac:dyDescent="0.3">
      <c r="I1648" s="2"/>
      <c r="J1648" s="2"/>
      <c r="U1648" s="3"/>
      <c r="AC1648" s="2"/>
      <c r="AE1648" s="2"/>
    </row>
    <row r="1649" spans="9:31" x14ac:dyDescent="0.3">
      <c r="I1649" s="2"/>
      <c r="J1649" s="2"/>
      <c r="U1649" s="3"/>
      <c r="AC1649" s="3"/>
      <c r="AE1649" s="2"/>
    </row>
    <row r="1650" spans="9:31" x14ac:dyDescent="0.3">
      <c r="I1650" s="2"/>
      <c r="J1650" s="2"/>
      <c r="U1650" s="3"/>
      <c r="AC1650" s="2"/>
      <c r="AE1650" s="2"/>
    </row>
    <row r="1651" spans="9:31" x14ac:dyDescent="0.3">
      <c r="I1651" s="2"/>
      <c r="J1651" s="2"/>
      <c r="U1651" s="3"/>
      <c r="AC1651" s="2"/>
      <c r="AE1651" s="2"/>
    </row>
    <row r="1652" spans="9:31" x14ac:dyDescent="0.3">
      <c r="I1652" s="2"/>
      <c r="J1652" s="2"/>
      <c r="U1652" s="3"/>
      <c r="AC1652" s="3"/>
      <c r="AE1652" s="2"/>
    </row>
    <row r="1653" spans="9:31" x14ac:dyDescent="0.3">
      <c r="I1653" s="2"/>
      <c r="J1653" s="2"/>
      <c r="U1653" s="3"/>
      <c r="AC1653" s="2"/>
      <c r="AE1653" s="2"/>
    </row>
    <row r="1654" spans="9:31" x14ac:dyDescent="0.3">
      <c r="I1654" s="2"/>
      <c r="J1654" s="2"/>
      <c r="U1654" s="3"/>
      <c r="AC1654" s="3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3"/>
      <c r="AE1656" s="2"/>
    </row>
    <row r="1657" spans="9:31" x14ac:dyDescent="0.3">
      <c r="I1657" s="2"/>
      <c r="J1657" s="2"/>
      <c r="U1657" s="3"/>
      <c r="AC1657" s="2"/>
      <c r="AE1657" s="2"/>
    </row>
    <row r="1658" spans="9:31" x14ac:dyDescent="0.3">
      <c r="I1658" s="2"/>
      <c r="J1658" s="2"/>
      <c r="U1658" s="3"/>
      <c r="AC1658" s="3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3"/>
      <c r="AE1660" s="2"/>
    </row>
    <row r="1661" spans="9:31" x14ac:dyDescent="0.3">
      <c r="I1661" s="2"/>
      <c r="J1661" s="2"/>
      <c r="U1661" s="3"/>
      <c r="AC1661" s="2"/>
      <c r="AE1661" s="2"/>
    </row>
    <row r="1662" spans="9:31" x14ac:dyDescent="0.3">
      <c r="I1662" s="2"/>
      <c r="J1662" s="2"/>
      <c r="U1662" s="3"/>
      <c r="AC1662" s="3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3"/>
      <c r="AE1664" s="2"/>
    </row>
    <row r="1665" spans="9:31" x14ac:dyDescent="0.3">
      <c r="I1665" s="2"/>
      <c r="J1665" s="2"/>
      <c r="U1665" s="3"/>
      <c r="AC1665" s="2"/>
      <c r="AE1665" s="2"/>
    </row>
    <row r="1666" spans="9:31" x14ac:dyDescent="0.3">
      <c r="I1666" s="2"/>
      <c r="J1666" s="2"/>
      <c r="U1666" s="3"/>
      <c r="AC1666" s="3"/>
      <c r="AE1666" s="2"/>
    </row>
    <row r="1667" spans="9:31" x14ac:dyDescent="0.3">
      <c r="I1667" s="2"/>
      <c r="J1667" s="2"/>
      <c r="U1667" s="3"/>
      <c r="AC1667" s="2"/>
    </row>
    <row r="1668" spans="9:31" x14ac:dyDescent="0.3">
      <c r="I1668" s="2"/>
      <c r="J1668" s="2"/>
      <c r="U1668" s="3"/>
      <c r="AC1668" s="2"/>
    </row>
    <row r="1669" spans="9:31" x14ac:dyDescent="0.3">
      <c r="I1669" s="2"/>
      <c r="J1669" s="2"/>
      <c r="U1669" s="3"/>
      <c r="AC1669" s="2"/>
    </row>
    <row r="1670" spans="9:31" x14ac:dyDescent="0.3">
      <c r="I1670" s="2"/>
      <c r="J1670" s="2"/>
      <c r="U1670" s="3"/>
      <c r="AC1670" s="2"/>
    </row>
    <row r="1671" spans="9:31" x14ac:dyDescent="0.3">
      <c r="I1671" s="2"/>
      <c r="J1671" s="2"/>
      <c r="U1671" s="3"/>
      <c r="AC1671" s="2"/>
    </row>
    <row r="1672" spans="9:31" x14ac:dyDescent="0.3">
      <c r="I1672" s="2"/>
      <c r="J1672" s="2"/>
      <c r="U1672" s="3"/>
      <c r="AC1672" s="2"/>
    </row>
    <row r="1673" spans="9:31" x14ac:dyDescent="0.3">
      <c r="I1673" s="2"/>
      <c r="J1673" s="2"/>
      <c r="U1673" s="3"/>
      <c r="AC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  <c r="AC1681" s="2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  <c r="AC1683" s="2"/>
    </row>
    <row r="1684" spans="9:29" x14ac:dyDescent="0.3">
      <c r="I1684" s="2"/>
      <c r="J1684" s="2"/>
      <c r="U1684" s="3"/>
      <c r="AC1684" s="2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  <c r="AC1686" s="2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</row>
    <row r="1713" spans="9:31" x14ac:dyDescent="0.3">
      <c r="I1713" s="2"/>
      <c r="J1713" s="2"/>
      <c r="U1713" s="3"/>
      <c r="AC1713" s="2"/>
    </row>
    <row r="1714" spans="9:31" x14ac:dyDescent="0.3">
      <c r="I1714" s="2"/>
      <c r="J1714" s="2"/>
      <c r="U1714" s="3"/>
      <c r="AC1714" s="2"/>
    </row>
    <row r="1715" spans="9:31" x14ac:dyDescent="0.3">
      <c r="I1715" s="2"/>
      <c r="J1715" s="2"/>
      <c r="U1715" s="3"/>
    </row>
    <row r="1716" spans="9:31" x14ac:dyDescent="0.3">
      <c r="I1716" s="2"/>
      <c r="J1716" s="2"/>
      <c r="U1716" s="3"/>
      <c r="AC1716" s="2"/>
    </row>
    <row r="1717" spans="9:31" x14ac:dyDescent="0.3">
      <c r="I1717" s="2"/>
      <c r="J1717" s="2"/>
      <c r="U1717" s="3"/>
      <c r="AC1717" s="2"/>
    </row>
    <row r="1718" spans="9:31" x14ac:dyDescent="0.3">
      <c r="I1718" s="2"/>
      <c r="J1718" s="2"/>
      <c r="U1718" s="3"/>
      <c r="AC1718" s="2"/>
    </row>
    <row r="1719" spans="9:31" x14ac:dyDescent="0.3">
      <c r="I1719" s="2"/>
      <c r="J1719" s="2"/>
      <c r="U1719" s="3"/>
      <c r="AC1719" s="2"/>
    </row>
    <row r="1720" spans="9:31" x14ac:dyDescent="0.3">
      <c r="I1720" s="2"/>
      <c r="J1720" s="2"/>
      <c r="U1720" s="3"/>
      <c r="AC1720" s="2"/>
    </row>
    <row r="1721" spans="9:31" x14ac:dyDescent="0.3">
      <c r="I1721" s="2"/>
      <c r="J1721" s="2"/>
      <c r="U1721" s="3"/>
      <c r="AC1721" s="2"/>
    </row>
    <row r="1722" spans="9:31" x14ac:dyDescent="0.3">
      <c r="I1722" s="2"/>
      <c r="J1722" s="2"/>
      <c r="U1722" s="3"/>
      <c r="AC1722" s="2"/>
    </row>
    <row r="1723" spans="9:31" x14ac:dyDescent="0.3">
      <c r="I1723" s="2"/>
      <c r="J1723" s="2"/>
      <c r="U1723" s="3"/>
      <c r="AC1723" s="2"/>
    </row>
    <row r="1724" spans="9:31" x14ac:dyDescent="0.3">
      <c r="I1724" s="2"/>
      <c r="J1724" s="2"/>
      <c r="U1724" s="3"/>
      <c r="AC1724" s="3"/>
      <c r="AE1724" s="2"/>
    </row>
    <row r="1725" spans="9:31" x14ac:dyDescent="0.3">
      <c r="I1725" s="2"/>
      <c r="J1725" s="2"/>
      <c r="U1725" s="3"/>
      <c r="AC1725" s="2"/>
    </row>
    <row r="1726" spans="9:31" x14ac:dyDescent="0.3">
      <c r="I1726" s="2"/>
      <c r="J1726" s="2"/>
      <c r="U1726" s="3"/>
      <c r="AC1726" s="2"/>
    </row>
    <row r="1727" spans="9:31" x14ac:dyDescent="0.3">
      <c r="I1727" s="2"/>
      <c r="J1727" s="2"/>
      <c r="U1727" s="3"/>
      <c r="AC1727" s="2"/>
    </row>
    <row r="1728" spans="9:31" x14ac:dyDescent="0.3">
      <c r="I1728" s="2"/>
      <c r="J1728" s="2"/>
      <c r="U1728" s="3"/>
      <c r="AC1728" s="2"/>
    </row>
    <row r="1729" spans="9:29" x14ac:dyDescent="0.3">
      <c r="I1729" s="2"/>
      <c r="J1729" s="2"/>
      <c r="U1729" s="3"/>
    </row>
    <row r="1730" spans="9:29" x14ac:dyDescent="0.3">
      <c r="I1730" s="2"/>
      <c r="J1730" s="2"/>
      <c r="U1730" s="3"/>
      <c r="AC1730" s="2"/>
    </row>
    <row r="1731" spans="9:29" x14ac:dyDescent="0.3">
      <c r="I1731" s="2"/>
      <c r="J1731" s="2"/>
      <c r="U1731" s="3"/>
      <c r="AC1731" s="2"/>
    </row>
    <row r="1732" spans="9:29" x14ac:dyDescent="0.3">
      <c r="I1732" s="2"/>
      <c r="J1732" s="2"/>
      <c r="U1732" s="3"/>
      <c r="AC1732" s="2"/>
    </row>
    <row r="1733" spans="9:29" x14ac:dyDescent="0.3">
      <c r="I1733" s="2"/>
      <c r="J1733" s="2"/>
      <c r="U1733" s="3"/>
      <c r="AC1733" s="2"/>
    </row>
    <row r="1734" spans="9:29" x14ac:dyDescent="0.3">
      <c r="I1734" s="2"/>
      <c r="J1734" s="2"/>
      <c r="U1734" s="3"/>
      <c r="AC1734" s="2"/>
    </row>
    <row r="1735" spans="9:29" x14ac:dyDescent="0.3">
      <c r="I1735" s="2"/>
      <c r="J1735" s="2"/>
      <c r="U1735" s="3"/>
      <c r="AC1735" s="2"/>
    </row>
    <row r="1736" spans="9:29" x14ac:dyDescent="0.3">
      <c r="I1736" s="2"/>
      <c r="J1736" s="2"/>
      <c r="U1736" s="3"/>
      <c r="AC1736" s="2"/>
    </row>
    <row r="1737" spans="9:29" x14ac:dyDescent="0.3">
      <c r="I1737" s="2"/>
      <c r="J1737" s="2"/>
      <c r="L1737" s="1"/>
      <c r="M1737" s="1"/>
      <c r="U1737" s="3"/>
      <c r="AC1737" s="2"/>
    </row>
    <row r="1738" spans="9:29" x14ac:dyDescent="0.3">
      <c r="I1738" s="2"/>
      <c r="J1738" s="2"/>
      <c r="L1738" s="1"/>
      <c r="M1738" s="1"/>
      <c r="U1738" s="3"/>
      <c r="AC1738" s="1"/>
    </row>
    <row r="1739" spans="9:29" x14ac:dyDescent="0.3">
      <c r="I1739" s="2"/>
      <c r="J1739" s="2"/>
      <c r="U1739" s="3"/>
    </row>
    <row r="1740" spans="9:29" x14ac:dyDescent="0.3">
      <c r="I1740" s="2"/>
      <c r="J1740" s="2"/>
      <c r="U1740" s="3"/>
      <c r="AC1740" s="2"/>
    </row>
    <row r="1741" spans="9:29" x14ac:dyDescent="0.3">
      <c r="I1741" s="2"/>
      <c r="J1741" s="2"/>
      <c r="U1741" s="3"/>
      <c r="AC1741" s="2"/>
    </row>
    <row r="1742" spans="9:29" x14ac:dyDescent="0.3">
      <c r="I1742" s="2"/>
      <c r="J1742" s="2"/>
      <c r="U1742" s="3"/>
      <c r="AC1742" s="2"/>
    </row>
    <row r="1743" spans="9:29" x14ac:dyDescent="0.3">
      <c r="I1743" s="2"/>
      <c r="J1743" s="2"/>
      <c r="U1743" s="3"/>
      <c r="AC1743" s="2"/>
    </row>
    <row r="1744" spans="9:29" x14ac:dyDescent="0.3">
      <c r="I1744" s="2"/>
      <c r="J1744" s="2"/>
      <c r="U1744" s="3"/>
      <c r="AC1744" s="2"/>
    </row>
    <row r="1745" spans="9:29" x14ac:dyDescent="0.3">
      <c r="I1745" s="2"/>
      <c r="J1745" s="2"/>
      <c r="U1745" s="3"/>
    </row>
    <row r="1746" spans="9:29" x14ac:dyDescent="0.3">
      <c r="I1746" s="2"/>
      <c r="J1746" s="2"/>
      <c r="U1746" s="3"/>
      <c r="AC1746" s="2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  <c r="AC1750" s="2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  <c r="AC1752" s="2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  <c r="AE1783" s="2"/>
    </row>
    <row r="1784" spans="9:31" x14ac:dyDescent="0.3">
      <c r="I1784" s="2"/>
      <c r="J1784" s="2"/>
      <c r="U1784" s="3"/>
      <c r="AC1784" s="2"/>
      <c r="AE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</row>
    <row r="1789" spans="9:31" x14ac:dyDescent="0.3">
      <c r="I1789" s="2"/>
      <c r="J1789" s="2"/>
      <c r="U1789" s="3"/>
      <c r="AC1789" s="2"/>
    </row>
    <row r="1790" spans="9:31" x14ac:dyDescent="0.3">
      <c r="I1790" s="2"/>
      <c r="J1790" s="2"/>
      <c r="U1790" s="3"/>
      <c r="AC1790" s="2"/>
    </row>
    <row r="1791" spans="9:31" x14ac:dyDescent="0.3">
      <c r="I1791" s="2"/>
      <c r="J1791" s="2"/>
      <c r="U1791" s="3"/>
      <c r="AC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L1823" s="1"/>
      <c r="M1823" s="1"/>
      <c r="U1823" s="3"/>
      <c r="AC1823" s="2"/>
    </row>
    <row r="1824" spans="9:29" x14ac:dyDescent="0.3">
      <c r="I1824" s="2"/>
      <c r="J1824" s="2"/>
      <c r="L1824" s="1"/>
      <c r="M1824" s="1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U1828" s="3"/>
      <c r="AC1828" s="2"/>
    </row>
    <row r="1829" spans="9:29" x14ac:dyDescent="0.3">
      <c r="I1829" s="2"/>
      <c r="J1829" s="2"/>
      <c r="U1829" s="3"/>
      <c r="AC1829" s="2"/>
    </row>
    <row r="1830" spans="9:29" x14ac:dyDescent="0.3">
      <c r="I1830" s="2"/>
      <c r="J1830" s="2"/>
      <c r="U1830" s="3"/>
      <c r="AC1830" s="2"/>
    </row>
    <row r="1831" spans="9:29" x14ac:dyDescent="0.3">
      <c r="I1831" s="2"/>
      <c r="J1831" s="2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J1849" s="2"/>
      <c r="U1849" s="3"/>
      <c r="AC1849" s="2"/>
    </row>
    <row r="1850" spans="9:29" x14ac:dyDescent="0.3"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J1852" s="2"/>
      <c r="U1852" s="3"/>
      <c r="AC1852" s="2"/>
    </row>
    <row r="1853" spans="9:29" x14ac:dyDescent="0.3">
      <c r="J1853" s="2"/>
      <c r="U1853" s="3"/>
      <c r="AC1853" s="2"/>
    </row>
    <row r="1854" spans="9:29" x14ac:dyDescent="0.3">
      <c r="I1854" s="2"/>
      <c r="J1854" s="2"/>
      <c r="U1854" s="3"/>
      <c r="AC1854" s="2"/>
    </row>
    <row r="1855" spans="9:29" x14ac:dyDescent="0.3">
      <c r="I1855" s="2"/>
      <c r="J1855" s="2"/>
      <c r="U1855" s="3"/>
      <c r="AC1855" s="2"/>
    </row>
    <row r="1856" spans="9:29" x14ac:dyDescent="0.3">
      <c r="J1856" s="2"/>
      <c r="U1856" s="3"/>
      <c r="AC1856" s="2"/>
    </row>
    <row r="1857" spans="9:31" x14ac:dyDescent="0.3">
      <c r="J1857" s="2"/>
      <c r="U1857" s="3"/>
      <c r="AC1857" s="2"/>
    </row>
    <row r="1858" spans="9:31" x14ac:dyDescent="0.3">
      <c r="I1858" s="2"/>
      <c r="J1858" s="2"/>
      <c r="U1858" s="3"/>
      <c r="AC1858" s="2"/>
    </row>
    <row r="1859" spans="9:31" x14ac:dyDescent="0.3">
      <c r="J1859" s="2"/>
      <c r="U1859" s="3"/>
      <c r="AC1859" s="2"/>
    </row>
    <row r="1860" spans="9:31" x14ac:dyDescent="0.3">
      <c r="J1860" s="2"/>
      <c r="U1860" s="3"/>
      <c r="AC1860" s="2"/>
    </row>
    <row r="1861" spans="9:31" x14ac:dyDescent="0.3">
      <c r="I1861" s="2"/>
      <c r="J1861" s="2"/>
      <c r="L1861" s="1"/>
      <c r="M1861" s="1"/>
      <c r="U1861" s="3"/>
      <c r="AC1861" s="2"/>
    </row>
    <row r="1862" spans="9:31" x14ac:dyDescent="0.3">
      <c r="I1862" s="2"/>
      <c r="J1862" s="2"/>
      <c r="L1862" s="1"/>
      <c r="M1862" s="1"/>
      <c r="U1862" s="3"/>
      <c r="AC1862" s="2"/>
    </row>
    <row r="1863" spans="9:31" x14ac:dyDescent="0.3">
      <c r="J1863" s="2"/>
      <c r="U1863" s="3"/>
      <c r="AC1863" s="2"/>
    </row>
    <row r="1864" spans="9:31" x14ac:dyDescent="0.3">
      <c r="I1864" s="2"/>
      <c r="J1864" s="2"/>
      <c r="U1864" s="3"/>
      <c r="AC1864" s="2"/>
    </row>
    <row r="1865" spans="9:31" x14ac:dyDescent="0.3">
      <c r="I1865" s="2"/>
      <c r="J1865" s="2"/>
      <c r="U1865" s="3"/>
      <c r="AC1865" s="2"/>
    </row>
    <row r="1866" spans="9:31" x14ac:dyDescent="0.3">
      <c r="I1866" s="2"/>
      <c r="J1866" s="2"/>
      <c r="U1866" s="3"/>
      <c r="AC1866" s="2"/>
      <c r="AE1866" s="2"/>
    </row>
    <row r="1867" spans="9:31" x14ac:dyDescent="0.3">
      <c r="I1867" s="2"/>
      <c r="J1867" s="2"/>
      <c r="L1867" s="1"/>
      <c r="M1867" s="1"/>
      <c r="U1867" s="3"/>
      <c r="AC1867" s="2"/>
    </row>
    <row r="1868" spans="9:31" x14ac:dyDescent="0.3">
      <c r="I1868" s="2"/>
      <c r="J1868" s="2"/>
      <c r="L1868" s="1"/>
      <c r="M1868" s="1"/>
      <c r="U1868" s="3"/>
      <c r="AC1868" s="2"/>
    </row>
    <row r="1869" spans="9:31" x14ac:dyDescent="0.3">
      <c r="I1869" s="2"/>
      <c r="J1869" s="2"/>
      <c r="U1869" s="3"/>
      <c r="AC1869" s="2"/>
    </row>
    <row r="1870" spans="9:31" x14ac:dyDescent="0.3">
      <c r="I1870" s="2"/>
      <c r="J1870" s="2"/>
      <c r="U1870" s="3"/>
      <c r="AC1870" s="2"/>
    </row>
    <row r="1871" spans="9:31" x14ac:dyDescent="0.3">
      <c r="I1871" s="2"/>
      <c r="J1871" s="2"/>
      <c r="U1871" s="3"/>
      <c r="AC1871" s="2"/>
    </row>
    <row r="1872" spans="9:31" x14ac:dyDescent="0.3">
      <c r="I1872" s="2"/>
      <c r="J1872" s="2"/>
      <c r="U1872" s="3"/>
      <c r="AC1872" s="2"/>
    </row>
    <row r="1873" spans="9:31" x14ac:dyDescent="0.3">
      <c r="I1873" s="2"/>
      <c r="J1873" s="2"/>
      <c r="U1873" s="3"/>
      <c r="AC1873" s="2"/>
    </row>
    <row r="1874" spans="9:31" x14ac:dyDescent="0.3">
      <c r="I1874" s="2"/>
      <c r="J1874" s="2"/>
      <c r="U1874" s="3"/>
      <c r="AC1874" s="2"/>
    </row>
    <row r="1875" spans="9:31" x14ac:dyDescent="0.3">
      <c r="I1875" s="2"/>
      <c r="J1875" s="2"/>
      <c r="U1875" s="3"/>
      <c r="AC1875" s="2"/>
    </row>
    <row r="1876" spans="9:31" x14ac:dyDescent="0.3">
      <c r="I1876" s="2"/>
      <c r="J1876" s="2"/>
      <c r="U1876" s="3"/>
      <c r="AC1876" s="2"/>
    </row>
    <row r="1877" spans="9:31" x14ac:dyDescent="0.3">
      <c r="I1877" s="2"/>
      <c r="J1877" s="2"/>
      <c r="U1877" s="3"/>
      <c r="AC1877" s="2"/>
    </row>
    <row r="1878" spans="9:31" x14ac:dyDescent="0.3">
      <c r="I1878" s="2"/>
      <c r="J1878" s="2"/>
      <c r="U1878" s="3"/>
      <c r="AC1878" s="2"/>
    </row>
    <row r="1879" spans="9:31" x14ac:dyDescent="0.3">
      <c r="I1879" s="2"/>
      <c r="J1879" s="2"/>
      <c r="U1879" s="3"/>
      <c r="AC1879" s="2"/>
    </row>
    <row r="1880" spans="9:31" x14ac:dyDescent="0.3">
      <c r="I1880" s="2"/>
      <c r="J1880" s="2"/>
      <c r="U1880" s="3"/>
      <c r="AC1880" s="2"/>
    </row>
    <row r="1881" spans="9:31" x14ac:dyDescent="0.3">
      <c r="I1881" s="2"/>
      <c r="J1881" s="2"/>
      <c r="U1881" s="3"/>
      <c r="AC1881" s="2"/>
    </row>
    <row r="1882" spans="9:31" x14ac:dyDescent="0.3">
      <c r="I1882" s="2"/>
      <c r="J1882" s="2"/>
      <c r="U1882" s="3"/>
      <c r="AC1882" s="2"/>
    </row>
    <row r="1883" spans="9:31" x14ac:dyDescent="0.3">
      <c r="I1883" s="2"/>
      <c r="J1883" s="2"/>
      <c r="U1883" s="3"/>
      <c r="AC1883" s="2"/>
    </row>
    <row r="1884" spans="9:31" x14ac:dyDescent="0.3">
      <c r="I1884" s="2"/>
      <c r="J1884" s="2"/>
      <c r="U1884" s="3"/>
      <c r="AC1884" s="2"/>
    </row>
    <row r="1885" spans="9:31" x14ac:dyDescent="0.3">
      <c r="I1885" s="2"/>
      <c r="J1885" s="2"/>
      <c r="U1885" s="3"/>
      <c r="AC1885" s="2"/>
    </row>
    <row r="1886" spans="9:31" x14ac:dyDescent="0.3">
      <c r="I1886" s="2"/>
      <c r="J1886" s="2"/>
      <c r="U1886" s="3"/>
      <c r="AC1886" s="2"/>
      <c r="AE1886" s="2"/>
    </row>
    <row r="1887" spans="9:31" x14ac:dyDescent="0.3">
      <c r="I1887" s="2"/>
      <c r="J1887" s="2"/>
      <c r="U1887" s="3"/>
      <c r="AC1887" s="2"/>
    </row>
    <row r="1888" spans="9:31" x14ac:dyDescent="0.3">
      <c r="I1888" s="2"/>
      <c r="J1888" s="2"/>
      <c r="U1888" s="3"/>
      <c r="AC1888" s="2"/>
    </row>
    <row r="1889" spans="9:29" x14ac:dyDescent="0.3">
      <c r="I1889" s="2"/>
      <c r="J1889" s="2"/>
      <c r="U1889" s="3"/>
      <c r="AC1889" s="2"/>
    </row>
    <row r="1890" spans="9:29" x14ac:dyDescent="0.3">
      <c r="I1890" s="2"/>
      <c r="J1890" s="2"/>
      <c r="U1890" s="3"/>
      <c r="AC1890" s="2"/>
    </row>
    <row r="1891" spans="9:29" x14ac:dyDescent="0.3">
      <c r="I1891" s="2"/>
      <c r="J1891" s="2"/>
      <c r="U1891" s="3"/>
      <c r="AC1891" s="2"/>
    </row>
    <row r="1892" spans="9:29" x14ac:dyDescent="0.3">
      <c r="I1892" s="2"/>
      <c r="J1892" s="2"/>
      <c r="U1892" s="3"/>
      <c r="AC1892" s="2"/>
    </row>
    <row r="1893" spans="9:29" x14ac:dyDescent="0.3">
      <c r="I1893" s="2"/>
      <c r="J1893" s="2"/>
      <c r="U1893" s="3"/>
      <c r="AC1893" s="2"/>
    </row>
    <row r="1894" spans="9:29" x14ac:dyDescent="0.3">
      <c r="I1894" s="2"/>
      <c r="J1894" s="2"/>
      <c r="U1894" s="3"/>
      <c r="AC1894" s="2"/>
    </row>
    <row r="1895" spans="9:29" x14ac:dyDescent="0.3">
      <c r="I1895" s="2"/>
      <c r="J1895" s="2"/>
      <c r="U1895" s="3"/>
      <c r="AC1895" s="2"/>
    </row>
    <row r="1896" spans="9:29" x14ac:dyDescent="0.3">
      <c r="I1896" s="2"/>
      <c r="J1896" s="2"/>
      <c r="U1896" s="3"/>
      <c r="AC1896" s="2"/>
    </row>
    <row r="1897" spans="9:29" x14ac:dyDescent="0.3">
      <c r="I1897" s="2"/>
      <c r="J1897" s="2"/>
      <c r="U1897" s="3"/>
      <c r="AC1897" s="2"/>
    </row>
    <row r="1898" spans="9:29" x14ac:dyDescent="0.3">
      <c r="I1898" s="2"/>
      <c r="J1898" s="2"/>
      <c r="U1898" s="3"/>
      <c r="AC1898" s="2"/>
    </row>
    <row r="1899" spans="9:29" x14ac:dyDescent="0.3">
      <c r="I1899" s="2"/>
      <c r="J1899" s="2"/>
      <c r="U1899" s="3"/>
      <c r="AC1899" s="2"/>
    </row>
    <row r="1900" spans="9:29" x14ac:dyDescent="0.3">
      <c r="I1900" s="2"/>
      <c r="J1900" s="2"/>
      <c r="U1900" s="3"/>
      <c r="AC1900" s="2"/>
    </row>
    <row r="1901" spans="9:29" x14ac:dyDescent="0.3">
      <c r="I1901" s="2"/>
      <c r="J1901" s="2"/>
      <c r="U1901" s="3"/>
      <c r="AC1901" s="2"/>
    </row>
    <row r="1902" spans="9:29" x14ac:dyDescent="0.3">
      <c r="I1902" s="2"/>
      <c r="J1902" s="2"/>
      <c r="U1902" s="3"/>
      <c r="AC1902" s="2"/>
    </row>
    <row r="1903" spans="9:29" x14ac:dyDescent="0.3">
      <c r="I1903" s="2"/>
      <c r="J1903" s="2"/>
      <c r="U1903" s="3"/>
      <c r="AC1903" s="2"/>
    </row>
    <row r="1904" spans="9:29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J1907" s="2"/>
      <c r="U1907" s="3"/>
      <c r="AC1907" s="2"/>
    </row>
    <row r="1908" spans="9:29" x14ac:dyDescent="0.3"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J1911" s="2"/>
      <c r="U1911" s="3"/>
      <c r="AC1911" s="2"/>
    </row>
    <row r="1912" spans="9:29" x14ac:dyDescent="0.3">
      <c r="I1912" s="2"/>
      <c r="J1912" s="2"/>
      <c r="U1912" s="3"/>
      <c r="AC1912" s="2"/>
    </row>
    <row r="1913" spans="9:29" x14ac:dyDescent="0.3">
      <c r="I1913" s="2"/>
      <c r="J1913" s="2"/>
      <c r="U1913" s="3"/>
      <c r="AC1913" s="2"/>
    </row>
    <row r="1914" spans="9:29" x14ac:dyDescent="0.3">
      <c r="J1914" s="2"/>
      <c r="U1914" s="3"/>
      <c r="AC1914" s="2"/>
    </row>
    <row r="1915" spans="9:29" x14ac:dyDescent="0.3">
      <c r="J1915" s="2"/>
      <c r="U1915" s="3"/>
      <c r="AC1915" s="2"/>
    </row>
    <row r="1916" spans="9:29" x14ac:dyDescent="0.3">
      <c r="I1916" s="2"/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I1918" s="2"/>
      <c r="J1918" s="2"/>
      <c r="U1918" s="3"/>
      <c r="AC1918" s="2"/>
    </row>
    <row r="1919" spans="9:29" x14ac:dyDescent="0.3">
      <c r="I1919" s="2"/>
      <c r="J1919" s="2"/>
      <c r="U1919" s="3"/>
      <c r="AC1919" s="2"/>
    </row>
    <row r="1920" spans="9:29" x14ac:dyDescent="0.3">
      <c r="J1920" s="2"/>
      <c r="U1920" s="3"/>
      <c r="AC1920" s="2"/>
    </row>
    <row r="1921" spans="9:31" x14ac:dyDescent="0.3">
      <c r="I1921" s="2"/>
      <c r="J1921" s="2"/>
      <c r="U1921" s="3"/>
      <c r="AC1921" s="2"/>
    </row>
    <row r="1922" spans="9:31" x14ac:dyDescent="0.3">
      <c r="I1922" s="2"/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  <c r="AE1924" s="2"/>
    </row>
    <row r="1925" spans="9:31" x14ac:dyDescent="0.3">
      <c r="I1925" s="2"/>
      <c r="J1925" s="2"/>
      <c r="U1925" s="3"/>
      <c r="AC1925" s="2"/>
    </row>
    <row r="1926" spans="9:31" x14ac:dyDescent="0.3">
      <c r="J1926" s="2"/>
      <c r="U1926" s="3"/>
      <c r="AC1926" s="2"/>
    </row>
    <row r="1927" spans="9:31" x14ac:dyDescent="0.3">
      <c r="I1927" s="2"/>
      <c r="J1927" s="2"/>
      <c r="L1927" s="1"/>
      <c r="M1927" s="1"/>
      <c r="U1927" s="3"/>
      <c r="AC1927" s="2"/>
    </row>
    <row r="1928" spans="9:31" x14ac:dyDescent="0.3">
      <c r="I1928" s="2"/>
      <c r="J1928" s="2"/>
      <c r="L1928" s="1"/>
      <c r="M1928" s="1"/>
      <c r="U1928" s="3"/>
      <c r="AC1928" s="2"/>
    </row>
    <row r="1929" spans="9:31" x14ac:dyDescent="0.3">
      <c r="I1929" s="2"/>
      <c r="J1929" s="2"/>
      <c r="U1929" s="3"/>
      <c r="AC1929" s="2"/>
    </row>
    <row r="1930" spans="9:31" x14ac:dyDescent="0.3">
      <c r="I1930" s="2"/>
      <c r="J1930" s="2"/>
      <c r="M1930" s="1"/>
      <c r="U1930" s="3"/>
      <c r="AC1930" s="2"/>
    </row>
    <row r="1931" spans="9:31" x14ac:dyDescent="0.3">
      <c r="I1931" s="2"/>
      <c r="J1931" s="2"/>
      <c r="M1931" s="1"/>
      <c r="U1931" s="3"/>
      <c r="AC1931" s="2"/>
    </row>
    <row r="1932" spans="9:31" x14ac:dyDescent="0.3">
      <c r="I1932" s="2"/>
      <c r="J1932" s="2"/>
      <c r="U1932" s="3"/>
      <c r="AC1932" s="2"/>
    </row>
    <row r="1933" spans="9:31" x14ac:dyDescent="0.3">
      <c r="I1933" s="2"/>
      <c r="J1933" s="2"/>
      <c r="U1933" s="3"/>
      <c r="AC1933" s="2"/>
    </row>
    <row r="1934" spans="9:31" x14ac:dyDescent="0.3">
      <c r="I1934" s="2"/>
      <c r="J1934" s="2"/>
      <c r="U1934" s="3"/>
      <c r="AC1934" s="2"/>
    </row>
    <row r="1935" spans="9:31" x14ac:dyDescent="0.3">
      <c r="I1935" s="2"/>
      <c r="J1935" s="2"/>
      <c r="U1935" s="3"/>
      <c r="AC1935" s="2"/>
    </row>
    <row r="1936" spans="9:31" x14ac:dyDescent="0.3">
      <c r="J1936" s="2"/>
      <c r="U1936" s="3"/>
      <c r="AC1936" s="2"/>
    </row>
    <row r="1937" spans="9:29" x14ac:dyDescent="0.3">
      <c r="I1937" s="2"/>
      <c r="J1937" s="2"/>
      <c r="U1937" s="3"/>
      <c r="AC1937" s="2"/>
    </row>
    <row r="1938" spans="9:29" x14ac:dyDescent="0.3">
      <c r="I1938" s="2"/>
      <c r="J1938" s="2"/>
      <c r="U1938" s="3"/>
      <c r="AC1938" s="2"/>
    </row>
    <row r="1939" spans="9:29" x14ac:dyDescent="0.3"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I1941" s="2"/>
      <c r="J1941" s="2"/>
      <c r="U1941" s="3"/>
      <c r="AC1941" s="2"/>
    </row>
    <row r="1942" spans="9:29" x14ac:dyDescent="0.3">
      <c r="J1942" s="2"/>
      <c r="U1942" s="3"/>
      <c r="AC1942" s="2"/>
    </row>
    <row r="1943" spans="9:29" x14ac:dyDescent="0.3">
      <c r="I1943" s="2"/>
      <c r="J1943" s="2"/>
      <c r="U1943" s="3"/>
      <c r="AC1943" s="2"/>
    </row>
    <row r="1944" spans="9:29" x14ac:dyDescent="0.3">
      <c r="I1944" s="2"/>
      <c r="J1944" s="2"/>
      <c r="U1944" s="3"/>
      <c r="AC1944" s="2"/>
    </row>
    <row r="1945" spans="9:29" x14ac:dyDescent="0.3">
      <c r="J1945" s="2"/>
      <c r="U1945" s="3"/>
      <c r="AC1945" s="2"/>
    </row>
    <row r="1946" spans="9:29" x14ac:dyDescent="0.3">
      <c r="I1946" s="2"/>
      <c r="J1946" s="2"/>
      <c r="U1946" s="3"/>
      <c r="AC1946" s="2"/>
    </row>
    <row r="1947" spans="9:29" x14ac:dyDescent="0.3">
      <c r="I1947" s="2"/>
      <c r="J1947" s="2"/>
      <c r="U1947" s="3"/>
      <c r="AC1947" s="2"/>
    </row>
    <row r="1948" spans="9:29" x14ac:dyDescent="0.3">
      <c r="J1948" s="2"/>
      <c r="U1948" s="3"/>
      <c r="AC1948" s="2"/>
    </row>
    <row r="1949" spans="9:29" x14ac:dyDescent="0.3">
      <c r="I1949" s="2"/>
      <c r="J1949" s="2"/>
      <c r="U1949" s="3"/>
      <c r="AC1949" s="2"/>
    </row>
    <row r="1950" spans="9:29" x14ac:dyDescent="0.3">
      <c r="I1950" s="2"/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I1952" s="2"/>
      <c r="J1952" s="2"/>
      <c r="U1952" s="3"/>
      <c r="AC1952" s="2"/>
    </row>
    <row r="1953" spans="9:29" x14ac:dyDescent="0.3">
      <c r="I1953" s="2"/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I1955" s="2"/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J1964" s="2"/>
      <c r="U1964" s="3"/>
      <c r="AC1964" s="2"/>
    </row>
    <row r="1965" spans="9:29" x14ac:dyDescent="0.3"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J1968" s="2"/>
      <c r="U1968" s="3"/>
      <c r="AC1968" s="2"/>
    </row>
    <row r="1969" spans="9:29" x14ac:dyDescent="0.3">
      <c r="J1969" s="2"/>
      <c r="U1969" s="3"/>
      <c r="AC1969" s="2"/>
    </row>
    <row r="1970" spans="9:29" x14ac:dyDescent="0.3">
      <c r="J1970" s="2"/>
      <c r="U1970" s="3"/>
      <c r="AC1970" s="2"/>
    </row>
    <row r="1971" spans="9:29" x14ac:dyDescent="0.3">
      <c r="I1971" s="2"/>
      <c r="J1971" s="2"/>
      <c r="U1971" s="3"/>
      <c r="AC1971" s="2"/>
    </row>
    <row r="1972" spans="9:29" x14ac:dyDescent="0.3">
      <c r="J1972" s="2"/>
      <c r="U1972" s="3"/>
      <c r="AC1972" s="2"/>
    </row>
    <row r="1973" spans="9:29" x14ac:dyDescent="0.3">
      <c r="J1973" s="2"/>
      <c r="U1973" s="3"/>
      <c r="AC1973" s="2"/>
    </row>
    <row r="1974" spans="9:29" x14ac:dyDescent="0.3">
      <c r="I1974" s="2"/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I1978" s="2"/>
      <c r="J1978" s="2"/>
      <c r="U1978" s="3"/>
      <c r="AC1978" s="2"/>
    </row>
    <row r="1979" spans="9:29" x14ac:dyDescent="0.3">
      <c r="I1979" s="2"/>
      <c r="J1979" s="2"/>
      <c r="U1979" s="3"/>
      <c r="AC1979" s="2"/>
    </row>
    <row r="1980" spans="9:29" x14ac:dyDescent="0.3">
      <c r="I1980" s="2"/>
      <c r="J1980" s="2"/>
      <c r="U1980" s="3"/>
      <c r="AC1980" s="2"/>
    </row>
    <row r="1981" spans="9:29" x14ac:dyDescent="0.3">
      <c r="I1981" s="2"/>
      <c r="J1981" s="2"/>
      <c r="U1981" s="3"/>
      <c r="AC1981" s="2"/>
    </row>
    <row r="1982" spans="9:29" x14ac:dyDescent="0.3">
      <c r="I1982" s="2"/>
      <c r="J1982" s="2"/>
      <c r="U1982" s="3"/>
      <c r="AC1982" s="2"/>
    </row>
    <row r="1983" spans="9:29" x14ac:dyDescent="0.3">
      <c r="I1983" s="2"/>
      <c r="J1983" s="2"/>
      <c r="U1983" s="3"/>
      <c r="AC1983" s="2"/>
    </row>
    <row r="1984" spans="9:29" x14ac:dyDescent="0.3">
      <c r="I1984" s="2"/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I1995" s="2"/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I1997" s="2"/>
      <c r="J1997" s="2"/>
      <c r="U1997" s="3"/>
      <c r="AC1997" s="2"/>
    </row>
    <row r="1998" spans="9:29" x14ac:dyDescent="0.3">
      <c r="I1998" s="2"/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I2000" s="2"/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  <c r="AE2003" s="2"/>
    </row>
    <row r="2004" spans="9:31" x14ac:dyDescent="0.3">
      <c r="I2004" s="2"/>
      <c r="J2004" s="2"/>
      <c r="U2004" s="3"/>
      <c r="AC2004" s="2"/>
      <c r="AE2004" s="2"/>
    </row>
    <row r="2005" spans="9:31" x14ac:dyDescent="0.3"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J2007" s="2"/>
      <c r="U2007" s="3"/>
      <c r="AC2007" s="2"/>
    </row>
    <row r="2008" spans="9:31" x14ac:dyDescent="0.3">
      <c r="I2008" s="2"/>
      <c r="J2008" s="2"/>
      <c r="U2008" s="3"/>
      <c r="AC2008" s="2"/>
    </row>
    <row r="2009" spans="9:31" x14ac:dyDescent="0.3">
      <c r="I2009" s="2"/>
      <c r="J2009" s="2"/>
      <c r="U2009" s="3"/>
      <c r="AC2009" s="2"/>
    </row>
    <row r="2010" spans="9:31" x14ac:dyDescent="0.3">
      <c r="I2010" s="2"/>
      <c r="J2010" s="2"/>
      <c r="U2010" s="3"/>
      <c r="AC2010" s="2"/>
    </row>
    <row r="2011" spans="9:31" x14ac:dyDescent="0.3">
      <c r="J2011" s="2"/>
      <c r="U2011" s="3"/>
      <c r="AC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I2014" s="2"/>
      <c r="J2014" s="2"/>
      <c r="U2014" s="3"/>
      <c r="AC2014" s="2"/>
    </row>
    <row r="2015" spans="9:31" x14ac:dyDescent="0.3">
      <c r="J2015" s="2"/>
      <c r="U2015" s="3"/>
      <c r="AC2015" s="2"/>
    </row>
    <row r="2016" spans="9:31" x14ac:dyDescent="0.3">
      <c r="I2016" s="2"/>
      <c r="J2016" s="2"/>
      <c r="U2016" s="3"/>
      <c r="AC2016" s="2"/>
    </row>
    <row r="2017" spans="9:31" x14ac:dyDescent="0.3">
      <c r="I2017" s="2"/>
      <c r="J2017" s="2"/>
      <c r="U2017" s="3"/>
      <c r="AC2017" s="2"/>
    </row>
    <row r="2018" spans="9:31" x14ac:dyDescent="0.3">
      <c r="J2018" s="2"/>
      <c r="U2018" s="3"/>
      <c r="AC2018" s="2"/>
    </row>
    <row r="2019" spans="9:31" x14ac:dyDescent="0.3">
      <c r="I2019" s="2"/>
      <c r="J2019" s="2"/>
      <c r="U2019" s="3"/>
      <c r="AC2019" s="2"/>
    </row>
    <row r="2020" spans="9:31" x14ac:dyDescent="0.3">
      <c r="I2020" s="2"/>
      <c r="J2020" s="2"/>
      <c r="U2020" s="3"/>
      <c r="AC2020" s="2"/>
    </row>
    <row r="2021" spans="9:31" x14ac:dyDescent="0.3">
      <c r="J2021" s="2"/>
      <c r="U2021" s="3"/>
      <c r="AC2021" s="2"/>
    </row>
    <row r="2022" spans="9:31" x14ac:dyDescent="0.3">
      <c r="I2022" s="2"/>
      <c r="J2022" s="2"/>
      <c r="U2022" s="3"/>
      <c r="AC2022" s="2"/>
    </row>
    <row r="2023" spans="9:31" x14ac:dyDescent="0.3">
      <c r="I2023" s="2"/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I2025" s="2"/>
      <c r="J2025" s="2"/>
      <c r="U2025" s="3"/>
      <c r="AC2025" s="3"/>
      <c r="AE2025" s="2"/>
    </row>
    <row r="2026" spans="9:31" x14ac:dyDescent="0.3">
      <c r="I2026" s="2"/>
      <c r="J2026" s="2"/>
      <c r="U2026" s="3"/>
      <c r="AC2026" s="3"/>
      <c r="AE2026" s="2"/>
    </row>
    <row r="2027" spans="9:31" x14ac:dyDescent="0.3">
      <c r="I2027" s="2"/>
      <c r="J2027" s="2"/>
      <c r="U2027" s="3"/>
      <c r="AC2027" s="2"/>
    </row>
    <row r="2028" spans="9:31" x14ac:dyDescent="0.3">
      <c r="I2028" s="2"/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2"/>
    </row>
    <row r="2031" spans="9:31" x14ac:dyDescent="0.3">
      <c r="I2031" s="2"/>
      <c r="J2031" s="2"/>
      <c r="U2031" s="3"/>
      <c r="AC2031" s="2"/>
    </row>
    <row r="2032" spans="9:31" x14ac:dyDescent="0.3">
      <c r="I2032" s="2"/>
      <c r="J2032" s="2"/>
      <c r="U2032" s="3"/>
      <c r="AC2032" s="2"/>
    </row>
    <row r="2033" spans="9:31" x14ac:dyDescent="0.3">
      <c r="I2033" s="2"/>
      <c r="J2033" s="2"/>
      <c r="U2033" s="3"/>
      <c r="AC2033" s="2"/>
    </row>
    <row r="2034" spans="9:31" x14ac:dyDescent="0.3">
      <c r="I2034" s="2"/>
      <c r="J2034" s="2"/>
      <c r="U2034" s="3"/>
      <c r="AC2034" s="3"/>
      <c r="AE2034" s="2"/>
    </row>
    <row r="2035" spans="9:31" x14ac:dyDescent="0.3">
      <c r="I2035" s="2"/>
      <c r="J2035" s="2"/>
      <c r="U2035" s="3"/>
      <c r="AC2035" s="3"/>
      <c r="AE2035" s="2"/>
    </row>
    <row r="2036" spans="9:31" x14ac:dyDescent="0.3">
      <c r="I2036" s="2"/>
      <c r="J2036" s="2"/>
      <c r="U2036" s="3"/>
      <c r="AC2036" s="3"/>
      <c r="AE2036" s="2"/>
    </row>
    <row r="2037" spans="9:31" x14ac:dyDescent="0.3">
      <c r="I2037" s="2"/>
      <c r="J2037" s="2"/>
      <c r="U2037" s="3"/>
      <c r="AC2037" s="3"/>
      <c r="AE2037" s="2"/>
    </row>
    <row r="2038" spans="9:31" x14ac:dyDescent="0.3">
      <c r="J2038" s="2"/>
      <c r="U2038" s="3"/>
      <c r="AC2038" s="3"/>
      <c r="AE2038" s="2"/>
    </row>
    <row r="2039" spans="9:31" x14ac:dyDescent="0.3">
      <c r="I2039" s="2"/>
      <c r="J2039" s="2"/>
      <c r="U2039" s="3"/>
      <c r="AC2039" s="3"/>
      <c r="AE2039" s="2"/>
    </row>
    <row r="2040" spans="9:31" x14ac:dyDescent="0.3">
      <c r="I2040" s="2"/>
      <c r="J2040" s="2"/>
      <c r="U2040" s="3"/>
      <c r="AC2040" s="2"/>
    </row>
    <row r="2041" spans="9:31" x14ac:dyDescent="0.3">
      <c r="J2041" s="2"/>
      <c r="U2041" s="3"/>
      <c r="AC2041" s="2"/>
    </row>
    <row r="2042" spans="9:31" x14ac:dyDescent="0.3">
      <c r="I2042" s="2"/>
      <c r="J2042" s="2"/>
      <c r="U2042" s="3"/>
      <c r="AC2042" s="2"/>
    </row>
    <row r="2043" spans="9:31" x14ac:dyDescent="0.3">
      <c r="I2043" s="2"/>
      <c r="J2043" s="2"/>
      <c r="U2043" s="3"/>
      <c r="AC2043" s="2"/>
    </row>
    <row r="2044" spans="9:31" x14ac:dyDescent="0.3">
      <c r="J2044" s="2"/>
      <c r="U2044" s="3"/>
      <c r="AC2044" s="2"/>
    </row>
    <row r="2045" spans="9:31" x14ac:dyDescent="0.3">
      <c r="I2045" s="2"/>
      <c r="J2045" s="2"/>
      <c r="U2045" s="3"/>
      <c r="AC2045" s="2"/>
    </row>
    <row r="2046" spans="9:31" x14ac:dyDescent="0.3">
      <c r="I2046" s="2"/>
      <c r="J2046" s="2"/>
      <c r="U2046" s="3"/>
      <c r="AC2046" s="2"/>
    </row>
    <row r="2047" spans="9:31" x14ac:dyDescent="0.3">
      <c r="J2047" s="2"/>
      <c r="U2047" s="3"/>
      <c r="AC2047" s="2"/>
    </row>
    <row r="2048" spans="9:31" x14ac:dyDescent="0.3">
      <c r="I2048" s="2"/>
      <c r="J2048" s="2"/>
      <c r="U2048" s="3"/>
      <c r="AC2048" s="2"/>
    </row>
    <row r="2049" spans="9:29" x14ac:dyDescent="0.3">
      <c r="I2049" s="2"/>
      <c r="J2049" s="2"/>
      <c r="U2049" s="3"/>
      <c r="AC2049" s="2"/>
    </row>
    <row r="2050" spans="9:29" x14ac:dyDescent="0.3">
      <c r="J2050" s="2"/>
      <c r="U2050" s="3"/>
      <c r="AC2050" s="2"/>
    </row>
    <row r="2051" spans="9:29" x14ac:dyDescent="0.3">
      <c r="J2051" s="2"/>
      <c r="U2051" s="3"/>
      <c r="AC2051" s="2"/>
    </row>
    <row r="2052" spans="9:29" x14ac:dyDescent="0.3">
      <c r="I2052" s="2"/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J2054" s="2"/>
      <c r="U2054" s="3"/>
      <c r="AC2054" s="2"/>
    </row>
    <row r="2055" spans="9:29" x14ac:dyDescent="0.3">
      <c r="I2055" s="2"/>
      <c r="J2055" s="2"/>
      <c r="U2055" s="3"/>
      <c r="AC2055" s="2"/>
    </row>
    <row r="2056" spans="9:29" x14ac:dyDescent="0.3">
      <c r="I2056" s="2"/>
      <c r="J2056" s="2"/>
      <c r="U2056" s="3"/>
      <c r="AC2056" s="2"/>
    </row>
    <row r="2057" spans="9:29" x14ac:dyDescent="0.3">
      <c r="I2057" s="2"/>
      <c r="J2057" s="2"/>
      <c r="U2057" s="3"/>
      <c r="AC2057" s="2"/>
    </row>
    <row r="2058" spans="9:29" x14ac:dyDescent="0.3">
      <c r="I2058" s="2"/>
      <c r="J2058" s="2"/>
      <c r="U2058" s="3"/>
      <c r="AC2058" s="2"/>
    </row>
    <row r="2059" spans="9:29" x14ac:dyDescent="0.3">
      <c r="I2059" s="2"/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I2061" s="2"/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J2081" s="2"/>
      <c r="U2081" s="3"/>
      <c r="AC2081" s="2"/>
    </row>
    <row r="2082" spans="9:29" x14ac:dyDescent="0.3"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J2084" s="2"/>
      <c r="U2084" s="3"/>
      <c r="AC2084" s="2"/>
    </row>
    <row r="2085" spans="9:29" x14ac:dyDescent="0.3">
      <c r="J2085" s="2"/>
      <c r="U2085" s="3"/>
      <c r="AC2085" s="2"/>
    </row>
    <row r="2086" spans="9:29" x14ac:dyDescent="0.3">
      <c r="I2086" s="2"/>
      <c r="J2086" s="2"/>
      <c r="U2086" s="3"/>
      <c r="AC2086" s="2"/>
    </row>
    <row r="2087" spans="9:29" x14ac:dyDescent="0.3">
      <c r="J2087" s="2"/>
      <c r="U2087" s="3"/>
      <c r="AC2087" s="2"/>
    </row>
    <row r="2088" spans="9:29" x14ac:dyDescent="0.3">
      <c r="J2088" s="2"/>
      <c r="U2088" s="3"/>
      <c r="AC2088" s="2"/>
    </row>
    <row r="2089" spans="9:29" x14ac:dyDescent="0.3">
      <c r="I2089" s="2"/>
      <c r="J2089" s="2"/>
      <c r="U2089" s="3"/>
      <c r="AC2089" s="2"/>
    </row>
    <row r="2090" spans="9:29" x14ac:dyDescent="0.3">
      <c r="I2090" s="2"/>
      <c r="J2090" s="2"/>
      <c r="U2090" s="3"/>
      <c r="AC2090" s="2"/>
    </row>
    <row r="2091" spans="9:29" x14ac:dyDescent="0.3"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I2093" s="2"/>
      <c r="J2093" s="2"/>
      <c r="U2093" s="3"/>
      <c r="AC2093" s="2"/>
    </row>
    <row r="2094" spans="9:29" x14ac:dyDescent="0.3">
      <c r="I2094" s="2"/>
      <c r="J2094" s="2"/>
      <c r="U2094" s="3"/>
      <c r="AC2094" s="2"/>
    </row>
    <row r="2095" spans="9:29" x14ac:dyDescent="0.3">
      <c r="I2095" s="2"/>
      <c r="J2095" s="2"/>
      <c r="U2095" s="3"/>
      <c r="AC2095" s="2"/>
    </row>
    <row r="2096" spans="9:29" x14ac:dyDescent="0.3">
      <c r="I2096" s="2"/>
      <c r="J2096" s="2"/>
      <c r="U2096" s="3"/>
      <c r="AC2096" s="2"/>
    </row>
    <row r="2097" spans="9:29" x14ac:dyDescent="0.3">
      <c r="J2097" s="2"/>
      <c r="U2097" s="3"/>
      <c r="AC2097" s="2"/>
    </row>
    <row r="2098" spans="9:29" x14ac:dyDescent="0.3">
      <c r="J2098" s="2"/>
      <c r="U2098" s="3"/>
      <c r="AC2098" s="2"/>
    </row>
    <row r="2099" spans="9:29" x14ac:dyDescent="0.3">
      <c r="I2099" s="2"/>
      <c r="J2099" s="2"/>
      <c r="U2099" s="3"/>
      <c r="AC2099" s="2"/>
    </row>
    <row r="2100" spans="9:29" x14ac:dyDescent="0.3">
      <c r="J2100" s="2"/>
      <c r="U2100" s="3"/>
      <c r="AC2100" s="2"/>
    </row>
    <row r="2101" spans="9:29" x14ac:dyDescent="0.3">
      <c r="J2101" s="2"/>
      <c r="U2101" s="3"/>
      <c r="AC2101" s="2"/>
    </row>
    <row r="2102" spans="9:29" x14ac:dyDescent="0.3">
      <c r="I2102" s="2"/>
      <c r="J2102" s="2"/>
      <c r="U2102" s="3"/>
      <c r="AC2102" s="2"/>
    </row>
    <row r="2103" spans="9:29" x14ac:dyDescent="0.3">
      <c r="I2103" s="2"/>
      <c r="J2103" s="2"/>
      <c r="U2103" s="3"/>
      <c r="AC2103" s="2"/>
    </row>
    <row r="2104" spans="9:29" x14ac:dyDescent="0.3">
      <c r="I2104" s="2"/>
      <c r="J2104" s="2"/>
      <c r="U2104" s="3"/>
      <c r="AC2104" s="2"/>
    </row>
    <row r="2105" spans="9:29" x14ac:dyDescent="0.3">
      <c r="I2105" s="2"/>
      <c r="J2105" s="2"/>
      <c r="U2105" s="3"/>
      <c r="AC2105" s="2"/>
    </row>
    <row r="2106" spans="9:29" x14ac:dyDescent="0.3">
      <c r="I2106" s="2"/>
      <c r="J2106" s="2"/>
      <c r="U2106" s="3"/>
      <c r="AC2106" s="2"/>
    </row>
    <row r="2107" spans="9:29" x14ac:dyDescent="0.3">
      <c r="I2107" s="2"/>
      <c r="J2107" s="2"/>
      <c r="U2107" s="3"/>
      <c r="AC2107" s="2"/>
    </row>
    <row r="2108" spans="9:29" x14ac:dyDescent="0.3">
      <c r="I2108" s="2"/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J2130" s="2"/>
      <c r="U2130" s="3"/>
      <c r="AC2130" s="2"/>
    </row>
    <row r="2131" spans="9:29" x14ac:dyDescent="0.3"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J2133" s="2"/>
      <c r="U2133" s="3"/>
      <c r="AC2133" s="2"/>
    </row>
    <row r="2134" spans="9:29" x14ac:dyDescent="0.3">
      <c r="J2134" s="2"/>
      <c r="U2134" s="3"/>
      <c r="AC2134" s="2"/>
    </row>
    <row r="2135" spans="9:29" x14ac:dyDescent="0.3">
      <c r="I2135" s="2"/>
      <c r="J2135" s="2"/>
      <c r="U2135" s="3"/>
      <c r="AC2135" s="2"/>
    </row>
    <row r="2136" spans="9:29" x14ac:dyDescent="0.3">
      <c r="J2136" s="2"/>
      <c r="U2136" s="3"/>
      <c r="AC2136" s="2"/>
    </row>
    <row r="2137" spans="9:29" x14ac:dyDescent="0.3">
      <c r="J2137" s="2"/>
      <c r="U2137" s="3"/>
      <c r="AC2137" s="2"/>
    </row>
    <row r="2138" spans="9:29" x14ac:dyDescent="0.3">
      <c r="I2138" s="2"/>
      <c r="J2138" s="2"/>
      <c r="U2138" s="3"/>
      <c r="AC2138" s="2"/>
    </row>
    <row r="2139" spans="9:29" x14ac:dyDescent="0.3">
      <c r="J2139" s="2"/>
      <c r="U2139" s="3"/>
      <c r="AC2139" s="2"/>
    </row>
    <row r="2140" spans="9:29" x14ac:dyDescent="0.3">
      <c r="J2140" s="2"/>
      <c r="U2140" s="3"/>
      <c r="AC2140" s="2"/>
    </row>
    <row r="2141" spans="9:29" x14ac:dyDescent="0.3">
      <c r="I2141" s="2"/>
      <c r="J2141" s="2"/>
      <c r="U2141" s="3"/>
      <c r="AC2141" s="2"/>
    </row>
    <row r="2142" spans="9:29" x14ac:dyDescent="0.3">
      <c r="J2142" s="2"/>
      <c r="U2142" s="3"/>
      <c r="AC2142" s="2"/>
    </row>
    <row r="2143" spans="9:29" x14ac:dyDescent="0.3"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J2145" s="2"/>
      <c r="U2145" s="3"/>
      <c r="AC2145" s="2"/>
    </row>
    <row r="2146" spans="9:29" x14ac:dyDescent="0.3"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I2150" s="2"/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J2155" s="2"/>
      <c r="U2155" s="3"/>
      <c r="AC2155" s="2"/>
    </row>
    <row r="2156" spans="9:29" x14ac:dyDescent="0.3">
      <c r="I2156" s="2"/>
      <c r="J2156" s="2"/>
      <c r="U2156" s="3"/>
      <c r="AC2156" s="2"/>
    </row>
    <row r="2157" spans="9:29" x14ac:dyDescent="0.3">
      <c r="I2157" s="2"/>
      <c r="J2157" s="2"/>
      <c r="U2157" s="3"/>
      <c r="AC2157" s="2"/>
    </row>
    <row r="2158" spans="9:29" x14ac:dyDescent="0.3">
      <c r="I2158" s="2"/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I2160" s="2"/>
      <c r="J2160" s="2"/>
      <c r="U2160" s="3"/>
      <c r="AC2160" s="2"/>
    </row>
    <row r="2161" spans="9:29" x14ac:dyDescent="0.3">
      <c r="I2161" s="2"/>
      <c r="J2161" s="2"/>
      <c r="U2161" s="3"/>
      <c r="AC2161" s="2"/>
    </row>
    <row r="2162" spans="9:29" x14ac:dyDescent="0.3"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I2164" s="2"/>
      <c r="J2164" s="2"/>
      <c r="U2164" s="3"/>
      <c r="AC2164" s="2"/>
    </row>
    <row r="2165" spans="9:29" x14ac:dyDescent="0.3">
      <c r="J2165" s="2"/>
      <c r="U2165" s="3"/>
      <c r="AC2165" s="2"/>
    </row>
    <row r="2166" spans="9:29" x14ac:dyDescent="0.3">
      <c r="J2166" s="2"/>
      <c r="U2166" s="3"/>
      <c r="AC2166" s="2"/>
    </row>
    <row r="2167" spans="9:29" x14ac:dyDescent="0.3">
      <c r="I2167" s="2"/>
      <c r="J2167" s="2"/>
      <c r="U2167" s="3"/>
      <c r="AC2167" s="2"/>
    </row>
    <row r="2168" spans="9:29" x14ac:dyDescent="0.3">
      <c r="J2168" s="2"/>
      <c r="U2168" s="3"/>
      <c r="AC2168" s="2"/>
    </row>
    <row r="2169" spans="9:29" x14ac:dyDescent="0.3">
      <c r="J2169" s="2"/>
      <c r="U2169" s="3"/>
      <c r="AC2169" s="2"/>
    </row>
    <row r="2170" spans="9:29" x14ac:dyDescent="0.3">
      <c r="I2170" s="2"/>
      <c r="J2170" s="2"/>
      <c r="U2170" s="3"/>
      <c r="AC2170" s="2"/>
    </row>
    <row r="2171" spans="9:29" x14ac:dyDescent="0.3">
      <c r="J2171" s="2"/>
      <c r="U2171" s="3"/>
      <c r="AC2171" s="2"/>
    </row>
    <row r="2172" spans="9:29" x14ac:dyDescent="0.3"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I2174" s="2"/>
      <c r="J2174" s="2"/>
      <c r="U2174" s="3"/>
      <c r="AC2174" s="2"/>
    </row>
    <row r="2175" spans="9:29" x14ac:dyDescent="0.3"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I2177" s="2"/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I2179" s="2"/>
      <c r="J2179" s="2"/>
      <c r="U2179" s="3"/>
      <c r="AC2179" s="2"/>
    </row>
    <row r="2180" spans="9:29" x14ac:dyDescent="0.3">
      <c r="I2180" s="2"/>
      <c r="J2180" s="2"/>
      <c r="U2180" s="3"/>
      <c r="AC2180" s="2"/>
    </row>
    <row r="2181" spans="9:29" x14ac:dyDescent="0.3">
      <c r="J2181" s="2"/>
      <c r="U2181" s="3"/>
      <c r="AC2181" s="2"/>
    </row>
    <row r="2182" spans="9:29" x14ac:dyDescent="0.3">
      <c r="J2182" s="2"/>
      <c r="U2182" s="3"/>
      <c r="AC2182" s="2"/>
    </row>
    <row r="2183" spans="9:29" x14ac:dyDescent="0.3">
      <c r="I2183" s="2"/>
      <c r="J2183" s="2"/>
      <c r="U2183" s="3"/>
      <c r="AC2183" s="2"/>
    </row>
    <row r="2184" spans="9:29" x14ac:dyDescent="0.3">
      <c r="J2184" s="2"/>
      <c r="U2184" s="3"/>
      <c r="AC2184" s="2"/>
    </row>
    <row r="2185" spans="9:29" x14ac:dyDescent="0.3">
      <c r="J2185" s="2"/>
      <c r="U2185" s="3"/>
      <c r="AC2185" s="2"/>
    </row>
    <row r="2186" spans="9:29" x14ac:dyDescent="0.3">
      <c r="J2186" s="2"/>
      <c r="U2186" s="3"/>
      <c r="AC2186" s="2"/>
    </row>
    <row r="2187" spans="9:29" x14ac:dyDescent="0.3">
      <c r="I2187" s="2"/>
      <c r="J2187" s="2"/>
      <c r="U2187" s="3"/>
      <c r="AC2187" s="2"/>
    </row>
    <row r="2188" spans="9:29" x14ac:dyDescent="0.3">
      <c r="J2188" s="2"/>
      <c r="U2188" s="3"/>
      <c r="AC2188" s="2"/>
    </row>
    <row r="2189" spans="9:29" x14ac:dyDescent="0.3">
      <c r="I2189" s="2"/>
      <c r="J2189" s="2"/>
      <c r="U2189" s="3"/>
      <c r="AC2189" s="2"/>
    </row>
    <row r="2190" spans="9:29" x14ac:dyDescent="0.3">
      <c r="J2190" s="2"/>
      <c r="U2190" s="3"/>
      <c r="AC2190" s="2"/>
    </row>
    <row r="2191" spans="9:29" x14ac:dyDescent="0.3">
      <c r="I2191" s="2"/>
      <c r="J2191" s="2"/>
      <c r="U2191" s="3"/>
      <c r="AC2191" s="2"/>
    </row>
    <row r="2192" spans="9:29" x14ac:dyDescent="0.3">
      <c r="I2192" s="2"/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J2194" s="2"/>
      <c r="U2194" s="3"/>
      <c r="AC2194" s="2"/>
    </row>
    <row r="2195" spans="9:29" x14ac:dyDescent="0.3">
      <c r="I2195" s="2"/>
      <c r="J2195" s="2"/>
      <c r="U2195" s="3"/>
      <c r="AC2195" s="2"/>
    </row>
    <row r="2196" spans="9:29" x14ac:dyDescent="0.3">
      <c r="J2196" s="2"/>
      <c r="U2196" s="3"/>
      <c r="AC2196" s="2"/>
    </row>
    <row r="2197" spans="9:29" x14ac:dyDescent="0.3">
      <c r="J2197" s="2"/>
      <c r="U2197" s="3"/>
      <c r="AC2197" s="2"/>
    </row>
    <row r="2198" spans="9:29" x14ac:dyDescent="0.3">
      <c r="J2198" s="2"/>
      <c r="U2198" s="3"/>
      <c r="AC2198" s="2"/>
    </row>
    <row r="2199" spans="9:29" x14ac:dyDescent="0.3">
      <c r="I2199" s="2"/>
      <c r="J2199" s="2"/>
      <c r="U2199" s="3"/>
      <c r="AC2199" s="2"/>
    </row>
    <row r="2200" spans="9:29" x14ac:dyDescent="0.3"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I2202" s="2"/>
      <c r="J2202" s="2"/>
      <c r="U2202" s="3"/>
      <c r="AC2202" s="2"/>
    </row>
    <row r="2203" spans="9:29" x14ac:dyDescent="0.3">
      <c r="I2203" s="2"/>
      <c r="J2203" s="2"/>
      <c r="U2203" s="3"/>
      <c r="AC2203" s="2"/>
    </row>
    <row r="2204" spans="9:29" x14ac:dyDescent="0.3">
      <c r="J2204" s="2"/>
      <c r="U2204" s="3"/>
      <c r="AC2204" s="2"/>
    </row>
    <row r="2205" spans="9:29" x14ac:dyDescent="0.3">
      <c r="I2205" s="2"/>
      <c r="J2205" s="2"/>
      <c r="U2205" s="3"/>
      <c r="AC2205" s="2"/>
    </row>
    <row r="2206" spans="9:29" x14ac:dyDescent="0.3">
      <c r="I2206" s="2"/>
      <c r="J2206" s="2"/>
      <c r="U2206" s="3"/>
      <c r="AC2206" s="2"/>
    </row>
    <row r="2207" spans="9:29" x14ac:dyDescent="0.3">
      <c r="J2207" s="2"/>
      <c r="U2207" s="3"/>
      <c r="AC2207" s="2"/>
    </row>
    <row r="2208" spans="9:29" x14ac:dyDescent="0.3">
      <c r="J2208" s="2"/>
      <c r="U2208" s="3"/>
      <c r="AC2208" s="2"/>
    </row>
    <row r="2209" spans="9:29" x14ac:dyDescent="0.3">
      <c r="I2209" s="2"/>
      <c r="J2209" s="2"/>
      <c r="U2209" s="3"/>
      <c r="AC2209" s="2"/>
    </row>
    <row r="2210" spans="9:29" x14ac:dyDescent="0.3">
      <c r="J2210" s="2"/>
      <c r="U2210" s="3"/>
      <c r="AC2210" s="2"/>
    </row>
    <row r="2211" spans="9:29" x14ac:dyDescent="0.3">
      <c r="J2211" s="2"/>
      <c r="U2211" s="3"/>
      <c r="AC2211" s="2"/>
    </row>
    <row r="2212" spans="9:29" x14ac:dyDescent="0.3">
      <c r="I2212" s="2"/>
      <c r="J2212" s="2"/>
      <c r="U2212" s="3"/>
      <c r="AC2212" s="2"/>
    </row>
    <row r="2213" spans="9:29" x14ac:dyDescent="0.3">
      <c r="J2213" s="2"/>
      <c r="U2213" s="3"/>
      <c r="AC2213" s="2"/>
    </row>
    <row r="2214" spans="9:29" x14ac:dyDescent="0.3">
      <c r="J2214" s="2"/>
      <c r="U2214" s="3"/>
      <c r="AC2214" s="2"/>
    </row>
    <row r="2215" spans="9:29" x14ac:dyDescent="0.3">
      <c r="I2215" s="2"/>
      <c r="J2215" s="2"/>
      <c r="U2215" s="3"/>
      <c r="AC2215" s="2"/>
    </row>
    <row r="2216" spans="9:29" x14ac:dyDescent="0.3">
      <c r="I2216" s="2"/>
      <c r="J2216" s="2"/>
      <c r="U2216" s="3"/>
      <c r="AC2216" s="2"/>
    </row>
    <row r="2217" spans="9:29" x14ac:dyDescent="0.3"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I2219" s="2"/>
      <c r="J2219" s="2"/>
      <c r="U2219" s="3"/>
      <c r="AC2219" s="2"/>
    </row>
    <row r="2220" spans="9:29" x14ac:dyDescent="0.3">
      <c r="I2220" s="2"/>
      <c r="J2220" s="2"/>
      <c r="U2220" s="3"/>
      <c r="AC2220" s="2"/>
    </row>
    <row r="2221" spans="9:29" x14ac:dyDescent="0.3">
      <c r="J2221" s="2"/>
      <c r="U2221" s="3"/>
      <c r="AC2221" s="2"/>
    </row>
    <row r="2222" spans="9:29" x14ac:dyDescent="0.3">
      <c r="J2222" s="2"/>
      <c r="U2222" s="3"/>
      <c r="AC2222" s="2"/>
    </row>
    <row r="2223" spans="9:29" x14ac:dyDescent="0.3">
      <c r="J2223" s="2"/>
      <c r="U2223" s="3"/>
      <c r="AC2223" s="2"/>
    </row>
    <row r="2224" spans="9:29" x14ac:dyDescent="0.3">
      <c r="I2224" s="2"/>
      <c r="J2224" s="2"/>
      <c r="U2224" s="3"/>
      <c r="AC2224" s="2"/>
    </row>
    <row r="2225" spans="9:29" x14ac:dyDescent="0.3">
      <c r="J2225" s="2"/>
      <c r="U2225" s="3"/>
      <c r="AC2225" s="2"/>
    </row>
    <row r="2226" spans="9:29" x14ac:dyDescent="0.3">
      <c r="J2226" s="2"/>
      <c r="U2226" s="3"/>
      <c r="AC2226" s="2"/>
    </row>
    <row r="2227" spans="9:29" x14ac:dyDescent="0.3">
      <c r="J2227" s="2"/>
      <c r="U2227" s="3"/>
      <c r="AC2227" s="2"/>
    </row>
    <row r="2228" spans="9:29" x14ac:dyDescent="0.3">
      <c r="I2228" s="2"/>
      <c r="J2228" s="2"/>
      <c r="U2228" s="3"/>
      <c r="AC2228" s="2"/>
    </row>
    <row r="2229" spans="9:29" x14ac:dyDescent="0.3"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I2231" s="2"/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J2233" s="2"/>
      <c r="U2233" s="3"/>
      <c r="AC2233" s="2"/>
    </row>
    <row r="2234" spans="9:29" x14ac:dyDescent="0.3">
      <c r="I2234" s="2"/>
      <c r="J2234" s="2"/>
      <c r="U2234" s="3"/>
      <c r="AC2234" s="2"/>
    </row>
    <row r="2235" spans="9:29" x14ac:dyDescent="0.3">
      <c r="J2235" s="2"/>
      <c r="U2235" s="3"/>
      <c r="AC2235" s="2"/>
    </row>
    <row r="2236" spans="9:29" x14ac:dyDescent="0.3"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I2238" s="2"/>
      <c r="J2238" s="2"/>
      <c r="U2238" s="3"/>
      <c r="AC2238" s="2"/>
    </row>
    <row r="2239" spans="9:29" x14ac:dyDescent="0.3"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I2241" s="2"/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J2243" s="2"/>
      <c r="U2243" s="3"/>
      <c r="AC2243" s="2"/>
    </row>
    <row r="2244" spans="9:29" x14ac:dyDescent="0.3">
      <c r="I2244" s="2"/>
      <c r="J2244" s="2"/>
      <c r="U2244" s="3"/>
      <c r="AC2244" s="2"/>
    </row>
    <row r="2245" spans="9:29" x14ac:dyDescent="0.3">
      <c r="J2245" s="2"/>
      <c r="U2245" s="3"/>
      <c r="AC2245" s="2"/>
    </row>
    <row r="2246" spans="9:29" x14ac:dyDescent="0.3"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I2248" s="2"/>
      <c r="J2248" s="2"/>
      <c r="U2248" s="3"/>
      <c r="AC2248" s="2"/>
    </row>
    <row r="2249" spans="9:29" x14ac:dyDescent="0.3"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I2251" s="2"/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J2253" s="2"/>
      <c r="U2253" s="3"/>
      <c r="AC2253" s="2"/>
    </row>
    <row r="2254" spans="9:29" x14ac:dyDescent="0.3">
      <c r="I2254" s="2"/>
      <c r="J2254" s="2"/>
      <c r="U2254" s="3"/>
      <c r="AC2254" s="2"/>
    </row>
    <row r="2255" spans="9:29" x14ac:dyDescent="0.3">
      <c r="I2255" s="2"/>
      <c r="U2255" s="3"/>
    </row>
    <row r="2256" spans="9:29" x14ac:dyDescent="0.3">
      <c r="I2256" s="2"/>
      <c r="J2256" s="2"/>
      <c r="U2256" s="3"/>
    </row>
    <row r="2257" spans="9:29" x14ac:dyDescent="0.3">
      <c r="J2257" s="2"/>
      <c r="U2257" s="3"/>
      <c r="AC2257" s="2"/>
    </row>
    <row r="2258" spans="9:29" x14ac:dyDescent="0.3">
      <c r="I2258" s="2"/>
      <c r="J2258" s="2"/>
      <c r="U2258" s="3"/>
      <c r="AC2258" s="2"/>
    </row>
    <row r="2259" spans="9:29" x14ac:dyDescent="0.3">
      <c r="I2259" s="2"/>
      <c r="J2259" s="2"/>
      <c r="U2259" s="3"/>
    </row>
    <row r="2260" spans="9:29" x14ac:dyDescent="0.3">
      <c r="J2260" s="2"/>
      <c r="U2260" s="3"/>
      <c r="AC2260" s="2"/>
    </row>
    <row r="2261" spans="9:29" x14ac:dyDescent="0.3">
      <c r="I2261" s="2"/>
      <c r="J2261" s="2"/>
      <c r="U2261" s="3"/>
      <c r="AC2261" s="2"/>
    </row>
    <row r="2262" spans="9:29" x14ac:dyDescent="0.3">
      <c r="I2262" s="2"/>
      <c r="J2262" s="2"/>
      <c r="U2262" s="3"/>
    </row>
    <row r="2263" spans="9:29" x14ac:dyDescent="0.3">
      <c r="J2263" s="2"/>
      <c r="U2263" s="3"/>
    </row>
    <row r="2264" spans="9:29" x14ac:dyDescent="0.3">
      <c r="J2264" s="2"/>
      <c r="U2264" s="3"/>
      <c r="AC2264" s="2"/>
    </row>
    <row r="2265" spans="9:29" x14ac:dyDescent="0.3">
      <c r="I2265" s="2"/>
      <c r="U2265" s="3"/>
    </row>
    <row r="2266" spans="9:29" x14ac:dyDescent="0.3">
      <c r="J2266" s="2"/>
      <c r="U2266" s="3"/>
    </row>
    <row r="2267" spans="9:29" x14ac:dyDescent="0.3">
      <c r="J2267" s="2"/>
      <c r="U2267" s="3"/>
      <c r="AC2267" s="2"/>
    </row>
    <row r="2268" spans="9:29" x14ac:dyDescent="0.3">
      <c r="I2268" s="2"/>
      <c r="U2268" s="3"/>
    </row>
    <row r="2269" spans="9:29" x14ac:dyDescent="0.3">
      <c r="J2269" s="2"/>
      <c r="U2269" s="3"/>
    </row>
    <row r="2270" spans="9:29" x14ac:dyDescent="0.3">
      <c r="J2270" s="2"/>
      <c r="U2270" s="3"/>
      <c r="AC2270" s="2"/>
    </row>
    <row r="2271" spans="9:29" x14ac:dyDescent="0.3">
      <c r="I2271" s="2"/>
      <c r="J2271" s="2"/>
      <c r="U2271" s="3"/>
      <c r="AC2271" s="2"/>
    </row>
    <row r="2272" spans="9:29" x14ac:dyDescent="0.3">
      <c r="J2272" s="2"/>
      <c r="U2272" s="3"/>
      <c r="AC2272" s="2"/>
    </row>
    <row r="2273" spans="9:31" x14ac:dyDescent="0.3">
      <c r="J2273" s="2"/>
      <c r="U2273" s="3"/>
      <c r="AC2273" s="2"/>
    </row>
    <row r="2274" spans="9:31" x14ac:dyDescent="0.3">
      <c r="J2274" s="2"/>
      <c r="U2274" s="3"/>
      <c r="AC2274" s="2"/>
    </row>
    <row r="2275" spans="9:31" x14ac:dyDescent="0.3">
      <c r="I2275" s="2"/>
      <c r="J2275" s="2"/>
      <c r="U2275" s="3"/>
      <c r="AC2275" s="2"/>
    </row>
    <row r="2276" spans="9:31" x14ac:dyDescent="0.3">
      <c r="J2276" s="2"/>
      <c r="U2276" s="3"/>
      <c r="AC2276" s="2"/>
    </row>
    <row r="2277" spans="9:31" x14ac:dyDescent="0.3">
      <c r="I2277" s="2"/>
      <c r="J2277" s="2"/>
      <c r="U2277" s="3"/>
      <c r="AC2277" s="2"/>
    </row>
    <row r="2278" spans="9:31" x14ac:dyDescent="0.3">
      <c r="I2278" s="2"/>
      <c r="J2278" s="2"/>
      <c r="U2278" s="3"/>
    </row>
    <row r="2279" spans="9:31" x14ac:dyDescent="0.3">
      <c r="J2279" s="2"/>
      <c r="U2279" s="3"/>
      <c r="AC2279" s="2"/>
    </row>
    <row r="2280" spans="9:31" x14ac:dyDescent="0.3">
      <c r="J2280" s="2"/>
      <c r="U2280" s="3"/>
      <c r="AC2280" s="2"/>
    </row>
    <row r="2281" spans="9:31" x14ac:dyDescent="0.3">
      <c r="I2281" s="2"/>
      <c r="J2281" s="2"/>
      <c r="U2281" s="3"/>
      <c r="AC2281" s="2"/>
    </row>
    <row r="2282" spans="9:31" x14ac:dyDescent="0.3">
      <c r="J2282" s="2"/>
      <c r="U2282" s="3"/>
      <c r="AC2282" s="2"/>
    </row>
    <row r="2283" spans="9:31" x14ac:dyDescent="0.3">
      <c r="J2283" s="2"/>
      <c r="U2283" s="3"/>
      <c r="AC2283" s="2"/>
    </row>
    <row r="2284" spans="9:31" x14ac:dyDescent="0.3">
      <c r="J2284" s="2"/>
      <c r="U2284" s="3"/>
      <c r="AC2284" s="2"/>
    </row>
    <row r="2285" spans="9:31" x14ac:dyDescent="0.3">
      <c r="I2285" s="2"/>
      <c r="J2285" s="2"/>
      <c r="U2285" s="3"/>
      <c r="AC2285" s="2"/>
    </row>
    <row r="2286" spans="9:31" x14ac:dyDescent="0.3">
      <c r="I2286" s="2"/>
      <c r="J2286" s="2"/>
      <c r="U2286" s="3"/>
      <c r="AC2286" s="2"/>
    </row>
    <row r="2287" spans="9:31" x14ac:dyDescent="0.3">
      <c r="I2287" s="2"/>
      <c r="U2287" s="3"/>
      <c r="AC2287" s="3"/>
      <c r="AE2287" s="2"/>
    </row>
    <row r="2288" spans="9:31" x14ac:dyDescent="0.3">
      <c r="J2288" s="2"/>
      <c r="U2288" s="3"/>
    </row>
    <row r="2289" spans="9:29" x14ac:dyDescent="0.3">
      <c r="J2289" s="2"/>
      <c r="U2289" s="3"/>
      <c r="AC2289" s="2"/>
    </row>
    <row r="2290" spans="9:29" x14ac:dyDescent="0.3">
      <c r="I2290" s="2"/>
      <c r="U2290" s="3"/>
    </row>
    <row r="2291" spans="9:29" x14ac:dyDescent="0.3">
      <c r="J2291" s="2"/>
      <c r="U2291" s="3"/>
      <c r="AC2291" s="2"/>
    </row>
    <row r="2292" spans="9:29" x14ac:dyDescent="0.3">
      <c r="J2292" s="2"/>
      <c r="U2292" s="3"/>
      <c r="AC2292" s="2"/>
    </row>
    <row r="2293" spans="9:29" x14ac:dyDescent="0.3">
      <c r="J2293" s="2"/>
      <c r="U2293" s="3"/>
      <c r="AC2293" s="2"/>
    </row>
    <row r="2294" spans="9:29" x14ac:dyDescent="0.3">
      <c r="J2294" s="2"/>
      <c r="U2294" s="3"/>
      <c r="AC2294" s="2"/>
    </row>
    <row r="2295" spans="9:29" x14ac:dyDescent="0.3">
      <c r="J2295" s="2"/>
      <c r="U2295" s="3"/>
      <c r="AC2295" s="2"/>
    </row>
    <row r="2296" spans="9:29" x14ac:dyDescent="0.3">
      <c r="J2296" s="2"/>
      <c r="U2296" s="3"/>
      <c r="AC2296" s="2"/>
    </row>
    <row r="2297" spans="9:29" x14ac:dyDescent="0.3">
      <c r="J2297" s="2"/>
      <c r="U2297" s="3"/>
      <c r="AC2297" s="2"/>
    </row>
    <row r="2298" spans="9:29" x14ac:dyDescent="0.3">
      <c r="J2298" s="2"/>
      <c r="U2298" s="3"/>
      <c r="AC2298" s="2"/>
    </row>
    <row r="2299" spans="9:29" x14ac:dyDescent="0.3">
      <c r="J2299" s="2"/>
      <c r="U2299" s="3"/>
    </row>
    <row r="2300" spans="9:29" x14ac:dyDescent="0.3">
      <c r="J2300" s="2"/>
      <c r="U2300" s="3"/>
      <c r="AC2300" s="2"/>
    </row>
    <row r="2301" spans="9:29" x14ac:dyDescent="0.3">
      <c r="I2301" s="2"/>
      <c r="U2301" s="3"/>
    </row>
    <row r="2302" spans="9:29" x14ac:dyDescent="0.3">
      <c r="J2302" s="2"/>
      <c r="U2302" s="3"/>
    </row>
    <row r="2303" spans="9:29" x14ac:dyDescent="0.3">
      <c r="J2303" s="2"/>
      <c r="U2303" s="3"/>
      <c r="AC2303" s="2"/>
    </row>
    <row r="2304" spans="9:29" x14ac:dyDescent="0.3">
      <c r="I2304" s="2"/>
      <c r="U2304" s="3"/>
    </row>
    <row r="2305" spans="9:29" x14ac:dyDescent="0.3">
      <c r="J2305" s="2"/>
      <c r="U2305" s="3"/>
    </row>
    <row r="2306" spans="9:29" x14ac:dyDescent="0.3">
      <c r="J2306" s="2"/>
      <c r="U2306" s="3"/>
      <c r="AC2306" s="2"/>
    </row>
    <row r="2307" spans="9:29" x14ac:dyDescent="0.3">
      <c r="I2307" s="2"/>
      <c r="U2307" s="3"/>
    </row>
    <row r="2308" spans="9:29" x14ac:dyDescent="0.3">
      <c r="J2308" s="2"/>
      <c r="U2308" s="3"/>
    </row>
    <row r="2309" spans="9:29" x14ac:dyDescent="0.3">
      <c r="J2309" s="2"/>
      <c r="U2309" s="3"/>
      <c r="AC2309" s="2"/>
    </row>
    <row r="2310" spans="9:29" x14ac:dyDescent="0.3">
      <c r="I2310" s="2"/>
      <c r="U2310" s="3"/>
    </row>
    <row r="2311" spans="9:29" x14ac:dyDescent="0.3">
      <c r="J2311" s="2"/>
      <c r="U2311" s="3"/>
    </row>
    <row r="2312" spans="9:29" x14ac:dyDescent="0.3">
      <c r="J2312" s="2"/>
      <c r="U2312" s="3"/>
    </row>
    <row r="2313" spans="9:29" x14ac:dyDescent="0.3">
      <c r="J2313" s="2"/>
      <c r="U2313" s="3"/>
      <c r="AC2313" s="2"/>
    </row>
    <row r="2314" spans="9:29" x14ac:dyDescent="0.3">
      <c r="I2314" s="2"/>
      <c r="U2314" s="3"/>
    </row>
    <row r="2315" spans="9:29" x14ac:dyDescent="0.3">
      <c r="J2315" s="2"/>
      <c r="U2315" s="3"/>
    </row>
    <row r="2316" spans="9:29" x14ac:dyDescent="0.3">
      <c r="J2316" s="2"/>
      <c r="U2316" s="3"/>
    </row>
    <row r="2317" spans="9:29" x14ac:dyDescent="0.3">
      <c r="J2317" s="2"/>
      <c r="U2317" s="3"/>
      <c r="AC2317" s="2"/>
    </row>
    <row r="2318" spans="9:29" x14ac:dyDescent="0.3">
      <c r="I2318" s="2"/>
      <c r="U2318" s="3"/>
    </row>
    <row r="2319" spans="9:29" x14ac:dyDescent="0.3">
      <c r="J2319" s="2"/>
      <c r="U2319" s="3"/>
    </row>
    <row r="2320" spans="9:29" x14ac:dyDescent="0.3">
      <c r="J2320" s="2"/>
      <c r="U2320" s="3"/>
    </row>
    <row r="2321" spans="9:29" x14ac:dyDescent="0.3">
      <c r="J2321" s="2"/>
      <c r="U2321" s="3"/>
      <c r="AC2321" s="2"/>
    </row>
    <row r="2322" spans="9:29" x14ac:dyDescent="0.3">
      <c r="I2322" s="2"/>
      <c r="U2322" s="3"/>
    </row>
    <row r="2323" spans="9:29" x14ac:dyDescent="0.3">
      <c r="J2323" s="2"/>
      <c r="U2323" s="3"/>
    </row>
    <row r="2324" spans="9:29" x14ac:dyDescent="0.3">
      <c r="J2324" s="2"/>
      <c r="U2324" s="3"/>
    </row>
    <row r="2325" spans="9:29" x14ac:dyDescent="0.3">
      <c r="J2325" s="2"/>
      <c r="U2325" s="3"/>
      <c r="AC2325" s="2"/>
    </row>
    <row r="2326" spans="9:29" x14ac:dyDescent="0.3">
      <c r="I2326" s="2"/>
      <c r="U2326" s="3"/>
    </row>
    <row r="2327" spans="9:29" x14ac:dyDescent="0.3">
      <c r="J2327" s="2"/>
      <c r="U2327" s="3"/>
    </row>
    <row r="2328" spans="9:29" x14ac:dyDescent="0.3">
      <c r="J2328" s="2"/>
      <c r="U2328" s="3"/>
      <c r="AC2328" s="2"/>
    </row>
    <row r="2329" spans="9:29" x14ac:dyDescent="0.3">
      <c r="I2329" s="2"/>
      <c r="U2329" s="3"/>
    </row>
    <row r="2330" spans="9:29" x14ac:dyDescent="0.3">
      <c r="J2330" s="2"/>
      <c r="U2330" s="3"/>
    </row>
    <row r="2331" spans="9:29" x14ac:dyDescent="0.3">
      <c r="J2331" s="2"/>
      <c r="U2331" s="3"/>
      <c r="AC2331" s="2"/>
    </row>
    <row r="2332" spans="9:29" x14ac:dyDescent="0.3">
      <c r="I2332" s="2"/>
      <c r="U2332" s="3"/>
    </row>
    <row r="2333" spans="9:29" x14ac:dyDescent="0.3">
      <c r="J2333" s="2"/>
      <c r="U2333" s="3"/>
    </row>
    <row r="2334" spans="9:29" x14ac:dyDescent="0.3">
      <c r="J2334" s="2"/>
      <c r="U2334" s="3"/>
    </row>
    <row r="2335" spans="9:29" x14ac:dyDescent="0.3">
      <c r="J2335" s="2"/>
      <c r="U2335" s="3"/>
      <c r="AC2335" s="2"/>
    </row>
    <row r="2336" spans="9:29" x14ac:dyDescent="0.3">
      <c r="I2336" s="2"/>
      <c r="U2336" s="3"/>
    </row>
    <row r="2337" spans="9:29" x14ac:dyDescent="0.3">
      <c r="J2337" s="2"/>
      <c r="U2337" s="3"/>
    </row>
    <row r="2338" spans="9:29" x14ac:dyDescent="0.3">
      <c r="J2338" s="2"/>
      <c r="U2338" s="3"/>
      <c r="AC2338" s="2"/>
    </row>
    <row r="2339" spans="9:29" x14ac:dyDescent="0.3">
      <c r="I2339" s="2"/>
      <c r="U2339" s="3"/>
    </row>
    <row r="2340" spans="9:29" x14ac:dyDescent="0.3">
      <c r="J2340" s="2"/>
      <c r="U2340" s="3"/>
    </row>
    <row r="2341" spans="9:29" x14ac:dyDescent="0.3">
      <c r="J2341" s="2"/>
      <c r="U2341" s="3"/>
      <c r="AC2341" s="2"/>
    </row>
    <row r="2342" spans="9:29" x14ac:dyDescent="0.3">
      <c r="I2342" s="2"/>
      <c r="U2342" s="3"/>
    </row>
    <row r="2343" spans="9:29" x14ac:dyDescent="0.3">
      <c r="J2343" s="2"/>
      <c r="U2343" s="3"/>
    </row>
    <row r="2344" spans="9:29" x14ac:dyDescent="0.3">
      <c r="J2344" s="2"/>
      <c r="U2344" s="3"/>
    </row>
    <row r="2345" spans="9:29" x14ac:dyDescent="0.3">
      <c r="J2345" s="2"/>
      <c r="U2345" s="3"/>
      <c r="AC2345" s="2"/>
    </row>
    <row r="2346" spans="9:29" x14ac:dyDescent="0.3">
      <c r="I2346" s="2"/>
      <c r="U2346" s="3"/>
    </row>
    <row r="2347" spans="9:29" x14ac:dyDescent="0.3">
      <c r="J2347" s="2"/>
      <c r="U2347" s="3"/>
    </row>
    <row r="2348" spans="9:29" x14ac:dyDescent="0.3">
      <c r="J2348" s="2"/>
      <c r="U2348" s="3"/>
      <c r="AC2348" s="2"/>
    </row>
    <row r="2349" spans="9:29" x14ac:dyDescent="0.3">
      <c r="I2349" s="2"/>
      <c r="U2349" s="3"/>
    </row>
    <row r="2350" spans="9:29" x14ac:dyDescent="0.3">
      <c r="J2350" s="2"/>
      <c r="U2350" s="3"/>
    </row>
    <row r="2351" spans="9:29" x14ac:dyDescent="0.3">
      <c r="J2351" s="2"/>
      <c r="U2351" s="3"/>
    </row>
    <row r="2352" spans="9:29" x14ac:dyDescent="0.3">
      <c r="J2352" s="2"/>
      <c r="U2352" s="3"/>
      <c r="AC2352" s="2"/>
    </row>
    <row r="2353" spans="9:29" x14ac:dyDescent="0.3">
      <c r="I2353" s="2"/>
      <c r="U2353" s="3"/>
    </row>
    <row r="2354" spans="9:29" x14ac:dyDescent="0.3">
      <c r="J2354" s="2"/>
      <c r="U2354" s="3"/>
    </row>
    <row r="2355" spans="9:29" x14ac:dyDescent="0.3">
      <c r="J2355" s="2"/>
      <c r="U2355" s="3"/>
      <c r="AC2355" s="2"/>
    </row>
    <row r="2356" spans="9:29" x14ac:dyDescent="0.3">
      <c r="I2356" s="2"/>
      <c r="U2356" s="3"/>
    </row>
    <row r="2357" spans="9:29" x14ac:dyDescent="0.3">
      <c r="J2357" s="2"/>
      <c r="U2357" s="3"/>
    </row>
    <row r="2358" spans="9:29" x14ac:dyDescent="0.3">
      <c r="J2358" s="2"/>
      <c r="U2358" s="3"/>
      <c r="AC2358" s="2"/>
    </row>
    <row r="2359" spans="9:29" x14ac:dyDescent="0.3">
      <c r="I2359" s="2"/>
      <c r="U2359" s="3"/>
    </row>
    <row r="2360" spans="9:29" x14ac:dyDescent="0.3">
      <c r="J2360" s="2"/>
      <c r="U2360" s="3"/>
    </row>
    <row r="2361" spans="9:29" x14ac:dyDescent="0.3">
      <c r="J2361" s="2"/>
      <c r="U2361" s="3"/>
    </row>
    <row r="2362" spans="9:29" x14ac:dyDescent="0.3">
      <c r="J2362" s="2"/>
      <c r="U2362" s="3"/>
      <c r="AC2362" s="2"/>
    </row>
    <row r="2363" spans="9:29" x14ac:dyDescent="0.3">
      <c r="I2363" s="2"/>
      <c r="U2363" s="3"/>
    </row>
    <row r="2364" spans="9:29" x14ac:dyDescent="0.3">
      <c r="J2364" s="2"/>
      <c r="U2364" s="3"/>
    </row>
    <row r="2365" spans="9:29" x14ac:dyDescent="0.3">
      <c r="J2365" s="2"/>
      <c r="U2365" s="3"/>
      <c r="AC2365" s="2"/>
    </row>
    <row r="2366" spans="9:29" x14ac:dyDescent="0.3">
      <c r="I2366" s="2"/>
      <c r="U2366" s="3"/>
    </row>
    <row r="2367" spans="9:29" x14ac:dyDescent="0.3">
      <c r="J2367" s="2"/>
      <c r="U2367" s="3"/>
    </row>
    <row r="2368" spans="9:29" x14ac:dyDescent="0.3">
      <c r="J2368" s="2"/>
      <c r="U2368" s="3"/>
      <c r="AC2368" s="2"/>
    </row>
    <row r="2369" spans="9:29" x14ac:dyDescent="0.3">
      <c r="I2369" s="2"/>
      <c r="U2369" s="3"/>
    </row>
    <row r="2370" spans="9:29" x14ac:dyDescent="0.3">
      <c r="J2370" s="2"/>
      <c r="U2370" s="3"/>
    </row>
    <row r="2371" spans="9:29" x14ac:dyDescent="0.3">
      <c r="J2371" s="2"/>
      <c r="U2371" s="3"/>
    </row>
    <row r="2372" spans="9:29" x14ac:dyDescent="0.3">
      <c r="J2372" s="2"/>
      <c r="U2372" s="3"/>
      <c r="AC2372" s="2"/>
    </row>
    <row r="2373" spans="9:29" x14ac:dyDescent="0.3">
      <c r="I2373" s="2"/>
      <c r="U2373" s="3"/>
    </row>
    <row r="2374" spans="9:29" x14ac:dyDescent="0.3">
      <c r="J2374" s="2"/>
      <c r="U2374" s="3"/>
    </row>
    <row r="2375" spans="9:29" x14ac:dyDescent="0.3">
      <c r="J2375" s="2"/>
      <c r="U2375" s="3"/>
      <c r="AC2375" s="2"/>
    </row>
    <row r="2376" spans="9:29" x14ac:dyDescent="0.3">
      <c r="I2376" s="2"/>
      <c r="U2376" s="3"/>
    </row>
    <row r="2377" spans="9:29" x14ac:dyDescent="0.3">
      <c r="J2377" s="2"/>
      <c r="U2377" s="3"/>
    </row>
    <row r="2378" spans="9:29" x14ac:dyDescent="0.3">
      <c r="J2378" s="2"/>
      <c r="U2378" s="3"/>
      <c r="AC2378" s="2"/>
    </row>
    <row r="2379" spans="9:29" x14ac:dyDescent="0.3">
      <c r="I2379" s="2"/>
      <c r="U2379" s="3"/>
    </row>
    <row r="2380" spans="9:29" x14ac:dyDescent="0.3">
      <c r="J2380" s="2"/>
      <c r="U2380" s="3"/>
    </row>
    <row r="2381" spans="9:29" x14ac:dyDescent="0.3">
      <c r="J2381" s="2"/>
      <c r="U2381" s="3"/>
    </row>
    <row r="2382" spans="9:29" x14ac:dyDescent="0.3">
      <c r="J2382" s="2"/>
      <c r="U2382" s="3"/>
      <c r="AC2382" s="2"/>
    </row>
    <row r="2383" spans="9:29" x14ac:dyDescent="0.3">
      <c r="I2383" s="2"/>
      <c r="U2383" s="3"/>
    </row>
    <row r="2384" spans="9:29" x14ac:dyDescent="0.3">
      <c r="I2384" s="2"/>
      <c r="U2384" s="3"/>
    </row>
    <row r="2385" spans="9:31" x14ac:dyDescent="0.3">
      <c r="I2385" s="2"/>
      <c r="U2385" s="3"/>
      <c r="AC2385" s="3"/>
      <c r="AE2385" s="2"/>
    </row>
    <row r="2386" spans="9:31" x14ac:dyDescent="0.3">
      <c r="J2386" s="2"/>
      <c r="U2386" s="3"/>
    </row>
    <row r="2387" spans="9:31" x14ac:dyDescent="0.3">
      <c r="J2387" s="2"/>
      <c r="U2387" s="3"/>
    </row>
    <row r="2388" spans="9:31" x14ac:dyDescent="0.3">
      <c r="J2388" s="2"/>
      <c r="U2388" s="3"/>
    </row>
    <row r="2389" spans="9:31" x14ac:dyDescent="0.3">
      <c r="J2389" s="2"/>
      <c r="U2389" s="3"/>
      <c r="AC2389" s="2"/>
    </row>
    <row r="2390" spans="9:31" x14ac:dyDescent="0.3">
      <c r="I2390" s="2"/>
      <c r="U2390" s="3"/>
    </row>
    <row r="2391" spans="9:31" x14ac:dyDescent="0.3">
      <c r="J2391" s="2"/>
      <c r="U2391" s="3"/>
    </row>
    <row r="2392" spans="9:31" x14ac:dyDescent="0.3">
      <c r="J2392" s="2"/>
      <c r="U2392" s="3"/>
    </row>
    <row r="2393" spans="9:31" x14ac:dyDescent="0.3">
      <c r="J2393" s="2"/>
      <c r="U2393" s="3"/>
      <c r="AC2393" s="2"/>
    </row>
    <row r="2394" spans="9:31" x14ac:dyDescent="0.3">
      <c r="I2394" s="2"/>
      <c r="U2394" s="3"/>
    </row>
    <row r="2395" spans="9:31" x14ac:dyDescent="0.3">
      <c r="I2395" s="2"/>
      <c r="U2395" s="3"/>
    </row>
    <row r="2396" spans="9:31" x14ac:dyDescent="0.3">
      <c r="I2396" s="2"/>
      <c r="U2396" s="3"/>
    </row>
    <row r="2397" spans="9:31" x14ac:dyDescent="0.3">
      <c r="I2397" s="2"/>
      <c r="U2397" s="3"/>
      <c r="AC2397" s="3"/>
      <c r="AE2397" s="2"/>
    </row>
    <row r="2398" spans="9:31" x14ac:dyDescent="0.3">
      <c r="I2398" s="2"/>
      <c r="U2398" s="3"/>
      <c r="AC2398" s="3"/>
      <c r="AE2398" s="2"/>
    </row>
    <row r="2399" spans="9:31" x14ac:dyDescent="0.3">
      <c r="J2399" s="2"/>
      <c r="U2399" s="3"/>
    </row>
    <row r="2400" spans="9:31" x14ac:dyDescent="0.3">
      <c r="I2400" s="2"/>
      <c r="U2400" s="3"/>
    </row>
    <row r="2401" spans="9:31" x14ac:dyDescent="0.3">
      <c r="I2401" s="2"/>
      <c r="U2401" s="3"/>
    </row>
    <row r="2402" spans="9:31" x14ac:dyDescent="0.3">
      <c r="U2402" s="3"/>
    </row>
    <row r="2403" spans="9:31" x14ac:dyDescent="0.3">
      <c r="I2403" s="2"/>
      <c r="U2403" s="3"/>
    </row>
    <row r="2404" spans="9:31" x14ac:dyDescent="0.3">
      <c r="I2404" s="2"/>
      <c r="U2404" s="3"/>
    </row>
    <row r="2405" spans="9:31" x14ac:dyDescent="0.3">
      <c r="I2405" s="2"/>
      <c r="U2405" s="3"/>
    </row>
    <row r="2406" spans="9:31" x14ac:dyDescent="0.3">
      <c r="I2406" s="2"/>
      <c r="U2406" s="3"/>
      <c r="AC2406" s="3"/>
      <c r="AE2406" s="2"/>
    </row>
    <row r="2407" spans="9:31" x14ac:dyDescent="0.3">
      <c r="I2407" s="2"/>
      <c r="U2407" s="3"/>
      <c r="AC2407" s="3"/>
      <c r="AE2407" s="2"/>
    </row>
    <row r="2408" spans="9:31" x14ac:dyDescent="0.3">
      <c r="U2408" s="3"/>
      <c r="AC2408" s="3"/>
    </row>
    <row r="2409" spans="9:31" x14ac:dyDescent="0.3">
      <c r="U2409" s="3"/>
      <c r="AC2409" s="3"/>
      <c r="AE2409" s="2"/>
    </row>
    <row r="2410" spans="9:31" x14ac:dyDescent="0.3">
      <c r="I2410" s="2"/>
      <c r="U2410" s="3"/>
      <c r="AC2410" s="3"/>
      <c r="AE2410" s="2"/>
    </row>
    <row r="2411" spans="9:31" x14ac:dyDescent="0.3">
      <c r="I2411" s="2"/>
      <c r="U2411" s="3"/>
      <c r="AC2411" s="3"/>
      <c r="AE2411" s="2"/>
    </row>
    <row r="2412" spans="9:31" x14ac:dyDescent="0.3">
      <c r="J2412" s="2"/>
      <c r="U2412" s="3"/>
    </row>
    <row r="2413" spans="9:31" x14ac:dyDescent="0.3">
      <c r="I2413" s="2"/>
      <c r="U2413" s="3"/>
    </row>
    <row r="2414" spans="9:31" x14ac:dyDescent="0.3">
      <c r="I2414" s="2"/>
      <c r="U2414" s="3"/>
    </row>
    <row r="2415" spans="9:31" x14ac:dyDescent="0.3">
      <c r="I2415" s="2"/>
      <c r="U2415" s="3"/>
    </row>
    <row r="2416" spans="9:31" x14ac:dyDescent="0.3">
      <c r="I2416" s="2"/>
      <c r="U2416" s="3"/>
      <c r="AC2416" s="3"/>
      <c r="AE2416" s="2"/>
    </row>
    <row r="2417" spans="9:29" x14ac:dyDescent="0.3">
      <c r="J2417" s="2"/>
      <c r="U2417" s="3"/>
    </row>
    <row r="2418" spans="9:29" x14ac:dyDescent="0.3">
      <c r="I2418" s="2"/>
      <c r="U2418" s="3"/>
    </row>
    <row r="2419" spans="9:29" x14ac:dyDescent="0.3">
      <c r="J2419" s="2"/>
      <c r="U2419" s="3"/>
    </row>
    <row r="2420" spans="9:29" x14ac:dyDescent="0.3">
      <c r="J2420" s="2"/>
      <c r="U2420" s="3"/>
    </row>
    <row r="2421" spans="9:29" x14ac:dyDescent="0.3">
      <c r="J2421" s="2"/>
      <c r="U2421" s="3"/>
      <c r="AC2421" s="2"/>
    </row>
    <row r="2422" spans="9:29" x14ac:dyDescent="0.3">
      <c r="J2422" s="2"/>
      <c r="U2422" s="3"/>
      <c r="AC2422" s="2"/>
    </row>
    <row r="2423" spans="9:29" x14ac:dyDescent="0.3">
      <c r="I2423" s="2"/>
      <c r="U2423" s="3"/>
    </row>
    <row r="2424" spans="9:29" x14ac:dyDescent="0.3">
      <c r="I2424" s="2"/>
      <c r="U2424" s="3"/>
    </row>
    <row r="2425" spans="9:29" x14ac:dyDescent="0.3">
      <c r="I2425" s="2"/>
      <c r="U2425" s="3"/>
    </row>
    <row r="2426" spans="9:29" x14ac:dyDescent="0.3">
      <c r="I2426" s="2"/>
      <c r="U2426" s="3"/>
    </row>
    <row r="2427" spans="9:29" x14ac:dyDescent="0.3">
      <c r="I2427" s="2"/>
      <c r="U2427" s="3"/>
    </row>
    <row r="2428" spans="9:29" x14ac:dyDescent="0.3">
      <c r="I2428" s="2"/>
      <c r="U2428" s="3"/>
    </row>
    <row r="2429" spans="9:29" x14ac:dyDescent="0.3">
      <c r="I2429" s="2"/>
      <c r="U2429" s="3"/>
    </row>
    <row r="2430" spans="9:29" x14ac:dyDescent="0.3">
      <c r="I2430" s="2"/>
      <c r="U2430" s="3"/>
    </row>
    <row r="2431" spans="9:29" x14ac:dyDescent="0.3">
      <c r="I2431" s="2"/>
      <c r="U2431" s="3"/>
    </row>
    <row r="2432" spans="9:29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  <c r="AC2473" s="3"/>
      <c r="AE2473" s="2"/>
    </row>
    <row r="2474" spans="9:31" x14ac:dyDescent="0.3">
      <c r="J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  <c r="AC2477" s="3"/>
      <c r="AE2477" s="2"/>
    </row>
    <row r="2478" spans="9:31" x14ac:dyDescent="0.3">
      <c r="I2478" s="2"/>
      <c r="U2478" s="3"/>
      <c r="AC2478" s="3"/>
      <c r="AE2478" s="2"/>
    </row>
    <row r="2479" spans="9:31" x14ac:dyDescent="0.3">
      <c r="J2479" s="2"/>
      <c r="U2479" s="3"/>
    </row>
    <row r="2480" spans="9:31" x14ac:dyDescent="0.3">
      <c r="I2480" s="2"/>
      <c r="U2480" s="3"/>
    </row>
    <row r="2481" spans="9:31" x14ac:dyDescent="0.3">
      <c r="I2481" s="2"/>
      <c r="U2481" s="3"/>
      <c r="AC2481" s="3"/>
      <c r="AE2481" s="2"/>
    </row>
    <row r="2482" spans="9:31" x14ac:dyDescent="0.3">
      <c r="J2482" s="2"/>
      <c r="U2482" s="3"/>
    </row>
    <row r="2483" spans="9:31" x14ac:dyDescent="0.3">
      <c r="I2483" s="2"/>
      <c r="U2483" s="3"/>
    </row>
    <row r="2484" spans="9:31" x14ac:dyDescent="0.3">
      <c r="I2484" s="2"/>
      <c r="U2484" s="3"/>
    </row>
    <row r="2485" spans="9:31" x14ac:dyDescent="0.3">
      <c r="I2485" s="2"/>
      <c r="U2485" s="3"/>
    </row>
    <row r="2486" spans="9:31" x14ac:dyDescent="0.3">
      <c r="I2486" s="2"/>
      <c r="U2486" s="3"/>
    </row>
    <row r="2487" spans="9:31" x14ac:dyDescent="0.3">
      <c r="I2487" s="2"/>
      <c r="U2487" s="3"/>
    </row>
    <row r="2488" spans="9:31" x14ac:dyDescent="0.3">
      <c r="I2488" s="2"/>
      <c r="U2488" s="3"/>
    </row>
    <row r="2489" spans="9:31" x14ac:dyDescent="0.3">
      <c r="I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  <c r="AC2492" s="3"/>
      <c r="AE2492" s="2"/>
    </row>
    <row r="2493" spans="9:31" x14ac:dyDescent="0.3">
      <c r="I2493" s="2"/>
      <c r="U2493" s="3"/>
      <c r="AC2493" s="3"/>
      <c r="AE2493" s="2"/>
    </row>
    <row r="2494" spans="9:31" x14ac:dyDescent="0.3">
      <c r="I2494" s="2"/>
      <c r="U2494" s="3"/>
      <c r="AC2494" s="3"/>
      <c r="AE2494" s="2"/>
    </row>
    <row r="2495" spans="9:31" x14ac:dyDescent="0.3">
      <c r="I2495" s="2"/>
      <c r="U2495" s="3"/>
      <c r="AC2495" s="3"/>
      <c r="AE2495" s="2"/>
    </row>
    <row r="2496" spans="9:31" x14ac:dyDescent="0.3">
      <c r="I2496" s="2"/>
      <c r="U2496" s="3"/>
      <c r="AC2496" s="3"/>
      <c r="AE2496" s="2"/>
    </row>
    <row r="2497" spans="9:21" x14ac:dyDescent="0.3">
      <c r="J2497" s="2"/>
      <c r="U2497" s="3"/>
    </row>
    <row r="2498" spans="9:21" x14ac:dyDescent="0.3">
      <c r="J2498" s="2"/>
      <c r="U2498" s="3"/>
    </row>
    <row r="2499" spans="9:21" x14ac:dyDescent="0.3">
      <c r="J2499" s="2"/>
      <c r="U2499" s="3"/>
    </row>
    <row r="2500" spans="9:21" x14ac:dyDescent="0.3">
      <c r="I2500" s="2"/>
      <c r="U2500" s="3"/>
    </row>
    <row r="2501" spans="9:21" x14ac:dyDescent="0.3">
      <c r="J2501" s="2"/>
      <c r="U2501" s="3"/>
    </row>
    <row r="2502" spans="9:21" x14ac:dyDescent="0.3">
      <c r="I2502" s="2"/>
      <c r="U2502" s="3"/>
    </row>
    <row r="2503" spans="9:21" x14ac:dyDescent="0.3">
      <c r="J2503" s="2"/>
      <c r="U2503" s="3"/>
    </row>
    <row r="2504" spans="9:21" x14ac:dyDescent="0.3">
      <c r="J2504" s="2"/>
      <c r="U2504" s="3"/>
    </row>
    <row r="2505" spans="9:21" x14ac:dyDescent="0.3">
      <c r="I2505" s="2"/>
      <c r="U2505" s="3"/>
    </row>
    <row r="2506" spans="9:21" x14ac:dyDescent="0.3">
      <c r="I2506" s="2"/>
      <c r="U2506" s="3"/>
    </row>
  </sheetData>
  <autoFilter ref="B1:AJ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AG17" sqref="AG17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style="20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s="20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122</v>
      </c>
    </row>
    <row r="2" spans="1:34" x14ac:dyDescent="0.3">
      <c r="B2" t="s">
        <v>211</v>
      </c>
      <c r="C2">
        <v>202610010001</v>
      </c>
      <c r="D2" s="3">
        <v>46296</v>
      </c>
      <c r="E2" t="s">
        <v>550</v>
      </c>
      <c r="F2" t="s">
        <v>971</v>
      </c>
      <c r="H2" t="s">
        <v>9</v>
      </c>
      <c r="I2">
        <v>1</v>
      </c>
      <c r="J2" t="s">
        <v>38</v>
      </c>
      <c r="K2" t="s">
        <v>212</v>
      </c>
      <c r="L2" t="s">
        <v>213</v>
      </c>
      <c r="M2" t="s">
        <v>14</v>
      </c>
      <c r="N2" s="23">
        <v>10580220</v>
      </c>
      <c r="O2" s="2">
        <v>10580220</v>
      </c>
      <c r="P2" t="s">
        <v>39</v>
      </c>
      <c r="Q2" t="s">
        <v>207</v>
      </c>
      <c r="R2" t="s">
        <v>948</v>
      </c>
      <c r="S2">
        <v>0</v>
      </c>
      <c r="Y2" t="b">
        <v>0</v>
      </c>
      <c r="Z2" t="b">
        <v>0</v>
      </c>
      <c r="AB2" t="s">
        <v>1726</v>
      </c>
      <c r="AC2" t="s">
        <v>1727</v>
      </c>
      <c r="AD2" t="s">
        <v>38</v>
      </c>
      <c r="AG2" t="s">
        <v>796</v>
      </c>
      <c r="AH2" s="24" t="str">
        <f ca="1">VLOOKUP(E2,Data!B:D,3,0)</f>
        <v>김화니</v>
      </c>
    </row>
    <row r="3" spans="1:34" x14ac:dyDescent="0.3">
      <c r="B3" t="s">
        <v>211</v>
      </c>
      <c r="C3">
        <v>202610020001</v>
      </c>
      <c r="D3" s="3">
        <v>46297</v>
      </c>
      <c r="E3" t="s">
        <v>550</v>
      </c>
      <c r="F3" t="s">
        <v>971</v>
      </c>
      <c r="H3" t="s">
        <v>9</v>
      </c>
      <c r="I3">
        <v>1</v>
      </c>
      <c r="J3" t="s">
        <v>38</v>
      </c>
      <c r="K3" t="s">
        <v>212</v>
      </c>
      <c r="L3" t="s">
        <v>213</v>
      </c>
      <c r="M3" t="s">
        <v>14</v>
      </c>
      <c r="N3" s="23">
        <v>18030600</v>
      </c>
      <c r="O3" s="2">
        <v>18030600</v>
      </c>
      <c r="P3" t="s">
        <v>39</v>
      </c>
      <c r="Q3" t="s">
        <v>207</v>
      </c>
      <c r="R3" t="s">
        <v>948</v>
      </c>
      <c r="S3">
        <v>0</v>
      </c>
      <c r="Y3" t="b">
        <v>0</v>
      </c>
      <c r="Z3" t="b">
        <v>0</v>
      </c>
      <c r="AB3" t="s">
        <v>1728</v>
      </c>
      <c r="AC3" t="s">
        <v>1729</v>
      </c>
      <c r="AD3" t="s">
        <v>38</v>
      </c>
      <c r="AG3" t="s">
        <v>796</v>
      </c>
      <c r="AH3" s="24" t="str">
        <f ca="1">VLOOKUP(E3,Data!B:D,3,0)</f>
        <v>김화니</v>
      </c>
    </row>
    <row r="4" spans="1:34" x14ac:dyDescent="0.3">
      <c r="B4" t="s">
        <v>211</v>
      </c>
      <c r="C4">
        <v>202610070001</v>
      </c>
      <c r="D4" s="3">
        <v>46302</v>
      </c>
      <c r="E4" t="s">
        <v>550</v>
      </c>
      <c r="F4" t="s">
        <v>971</v>
      </c>
      <c r="H4" t="s">
        <v>9</v>
      </c>
      <c r="I4">
        <v>1</v>
      </c>
      <c r="J4" t="s">
        <v>38</v>
      </c>
      <c r="K4" t="s">
        <v>212</v>
      </c>
      <c r="L4" t="s">
        <v>213</v>
      </c>
      <c r="M4" t="s">
        <v>14</v>
      </c>
      <c r="N4" s="23">
        <v>10580220</v>
      </c>
      <c r="O4" s="2">
        <v>10580220</v>
      </c>
      <c r="P4" t="s">
        <v>39</v>
      </c>
      <c r="Q4" t="s">
        <v>207</v>
      </c>
      <c r="R4" t="s">
        <v>948</v>
      </c>
      <c r="S4">
        <v>0</v>
      </c>
      <c r="Y4" t="b">
        <v>0</v>
      </c>
      <c r="Z4" t="b">
        <v>0</v>
      </c>
      <c r="AB4" t="s">
        <v>1730</v>
      </c>
      <c r="AC4" t="s">
        <v>1731</v>
      </c>
      <c r="AD4" t="s">
        <v>38</v>
      </c>
      <c r="AG4" t="s">
        <v>796</v>
      </c>
      <c r="AH4" s="24" t="str">
        <f ca="1">VLOOKUP(E4,Data!B:D,3,0)</f>
        <v>김화니</v>
      </c>
    </row>
    <row r="5" spans="1:34" x14ac:dyDescent="0.3">
      <c r="B5" t="s">
        <v>211</v>
      </c>
      <c r="C5">
        <v>202610070002</v>
      </c>
      <c r="D5" s="3">
        <v>46302</v>
      </c>
      <c r="E5" t="s">
        <v>550</v>
      </c>
      <c r="F5" t="s">
        <v>971</v>
      </c>
      <c r="H5" t="s">
        <v>9</v>
      </c>
      <c r="I5">
        <v>1</v>
      </c>
      <c r="J5" t="s">
        <v>38</v>
      </c>
      <c r="K5" t="s">
        <v>212</v>
      </c>
      <c r="L5" t="s">
        <v>213</v>
      </c>
      <c r="M5" t="s">
        <v>14</v>
      </c>
      <c r="N5" s="23">
        <v>3353400</v>
      </c>
      <c r="O5" s="2">
        <v>3353400</v>
      </c>
      <c r="P5" t="s">
        <v>39</v>
      </c>
      <c r="Q5" t="s">
        <v>207</v>
      </c>
      <c r="R5" t="s">
        <v>948</v>
      </c>
      <c r="S5">
        <v>0</v>
      </c>
      <c r="Y5" t="b">
        <v>0</v>
      </c>
      <c r="Z5" t="b">
        <v>0</v>
      </c>
      <c r="AB5" t="s">
        <v>1730</v>
      </c>
      <c r="AC5" t="s">
        <v>1732</v>
      </c>
      <c r="AD5" t="s">
        <v>38</v>
      </c>
      <c r="AG5" t="s">
        <v>796</v>
      </c>
      <c r="AH5" s="24" t="str">
        <f ca="1">VLOOKUP(E5,Data!B:D,3,0)</f>
        <v>김화니</v>
      </c>
    </row>
    <row r="6" spans="1:34" x14ac:dyDescent="0.3">
      <c r="B6" t="s">
        <v>211</v>
      </c>
      <c r="C6">
        <v>202610070003</v>
      </c>
      <c r="D6" s="3">
        <v>46302</v>
      </c>
      <c r="E6" t="s">
        <v>1065</v>
      </c>
      <c r="F6" t="s">
        <v>1733</v>
      </c>
      <c r="H6" t="s">
        <v>9</v>
      </c>
      <c r="I6">
        <v>1</v>
      </c>
      <c r="J6" t="s">
        <v>38</v>
      </c>
      <c r="K6" t="s">
        <v>212</v>
      </c>
      <c r="L6" t="s">
        <v>213</v>
      </c>
      <c r="M6" t="s">
        <v>14</v>
      </c>
      <c r="N6" s="23">
        <v>104400</v>
      </c>
      <c r="O6" s="2">
        <v>104400</v>
      </c>
      <c r="P6" t="s">
        <v>39</v>
      </c>
      <c r="Q6" t="s">
        <v>207</v>
      </c>
      <c r="R6" t="s">
        <v>948</v>
      </c>
      <c r="S6">
        <v>0</v>
      </c>
      <c r="Y6" t="b">
        <v>0</v>
      </c>
      <c r="Z6" t="b">
        <v>0</v>
      </c>
      <c r="AB6" t="s">
        <v>1730</v>
      </c>
      <c r="AC6" t="s">
        <v>1734</v>
      </c>
      <c r="AD6" t="s">
        <v>38</v>
      </c>
      <c r="AG6" t="s">
        <v>796</v>
      </c>
      <c r="AH6" s="24" t="str">
        <f ca="1">VLOOKUP(E6,Data!B:D,3,0)</f>
        <v>김화니</v>
      </c>
    </row>
    <row r="7" spans="1:34" x14ac:dyDescent="0.3">
      <c r="B7" t="s">
        <v>211</v>
      </c>
      <c r="C7">
        <v>202610080001</v>
      </c>
      <c r="D7" s="3">
        <v>46303</v>
      </c>
      <c r="E7" t="s">
        <v>778</v>
      </c>
      <c r="F7" t="s">
        <v>1949</v>
      </c>
      <c r="H7" t="s">
        <v>9</v>
      </c>
      <c r="I7">
        <v>1</v>
      </c>
      <c r="J7" t="s">
        <v>38</v>
      </c>
      <c r="K7" t="s">
        <v>486</v>
      </c>
      <c r="L7" t="s">
        <v>484</v>
      </c>
      <c r="M7" t="s">
        <v>14</v>
      </c>
      <c r="N7" s="61">
        <v>550000</v>
      </c>
      <c r="O7" s="2">
        <v>550000</v>
      </c>
      <c r="P7" t="s">
        <v>39</v>
      </c>
      <c r="Q7" t="s">
        <v>1950</v>
      </c>
      <c r="R7" t="s">
        <v>1951</v>
      </c>
      <c r="S7">
        <v>0</v>
      </c>
      <c r="Y7" t="b">
        <v>0</v>
      </c>
      <c r="Z7" t="b">
        <v>0</v>
      </c>
      <c r="AB7" t="s">
        <v>1952</v>
      </c>
      <c r="AC7" t="s">
        <v>1953</v>
      </c>
      <c r="AD7" t="s">
        <v>38</v>
      </c>
      <c r="AG7" t="s">
        <v>796</v>
      </c>
      <c r="AH7" s="24" t="str">
        <f ca="1">VLOOKUP(E7,Data!B:D,3,0)</f>
        <v>이운범</v>
      </c>
    </row>
    <row r="8" spans="1:34" x14ac:dyDescent="0.3">
      <c r="B8" t="s">
        <v>211</v>
      </c>
      <c r="C8">
        <v>202610080002</v>
      </c>
      <c r="D8" s="3">
        <v>46303</v>
      </c>
      <c r="E8" t="s">
        <v>561</v>
      </c>
      <c r="F8" t="s">
        <v>1954</v>
      </c>
      <c r="H8" t="s">
        <v>9</v>
      </c>
      <c r="I8">
        <v>1</v>
      </c>
      <c r="J8" t="s">
        <v>38</v>
      </c>
      <c r="K8" t="s">
        <v>350</v>
      </c>
      <c r="L8" t="s">
        <v>651</v>
      </c>
      <c r="M8" t="s">
        <v>14</v>
      </c>
      <c r="N8" s="61">
        <v>1540000</v>
      </c>
      <c r="O8" s="2">
        <v>1540000</v>
      </c>
      <c r="P8" t="s">
        <v>39</v>
      </c>
      <c r="Q8" t="s">
        <v>207</v>
      </c>
      <c r="R8" t="s">
        <v>948</v>
      </c>
      <c r="S8">
        <v>0</v>
      </c>
      <c r="Y8" t="b">
        <v>0</v>
      </c>
      <c r="Z8" t="b">
        <v>0</v>
      </c>
      <c r="AB8" t="s">
        <v>1952</v>
      </c>
      <c r="AC8" t="s">
        <v>1955</v>
      </c>
      <c r="AD8" t="s">
        <v>38</v>
      </c>
      <c r="AG8" t="s">
        <v>796</v>
      </c>
      <c r="AH8" s="24" t="str">
        <f ca="1">VLOOKUP(E8,Data!B:D,3,0)</f>
        <v>권정일1</v>
      </c>
    </row>
    <row r="9" spans="1:34" x14ac:dyDescent="0.3">
      <c r="B9" t="s">
        <v>211</v>
      </c>
      <c r="C9">
        <v>202610120001</v>
      </c>
      <c r="D9" s="3">
        <v>46307</v>
      </c>
      <c r="E9" t="s">
        <v>550</v>
      </c>
      <c r="F9" t="s">
        <v>971</v>
      </c>
      <c r="H9" t="s">
        <v>9</v>
      </c>
      <c r="I9">
        <v>1</v>
      </c>
      <c r="J9" t="s">
        <v>38</v>
      </c>
      <c r="K9" t="s">
        <v>212</v>
      </c>
      <c r="L9" t="s">
        <v>213</v>
      </c>
      <c r="M9" t="s">
        <v>14</v>
      </c>
      <c r="N9" s="61">
        <v>4714200</v>
      </c>
      <c r="O9" s="2">
        <v>4714200</v>
      </c>
      <c r="P9" t="s">
        <v>39</v>
      </c>
      <c r="Q9" t="s">
        <v>207</v>
      </c>
      <c r="R9" t="s">
        <v>948</v>
      </c>
      <c r="S9">
        <v>0</v>
      </c>
      <c r="Y9" t="b">
        <v>0</v>
      </c>
      <c r="Z9" t="b">
        <v>0</v>
      </c>
      <c r="AB9" t="s">
        <v>1956</v>
      </c>
      <c r="AC9" t="s">
        <v>1957</v>
      </c>
      <c r="AD9" t="s">
        <v>38</v>
      </c>
      <c r="AG9" t="s">
        <v>796</v>
      </c>
      <c r="AH9" s="24" t="str">
        <f ca="1">VLOOKUP(E9,Data!B:D,3,0)</f>
        <v>김화니</v>
      </c>
    </row>
    <row r="10" spans="1:34" x14ac:dyDescent="0.3">
      <c r="B10" t="s">
        <v>211</v>
      </c>
      <c r="C10">
        <v>202610120002</v>
      </c>
      <c r="D10" s="3">
        <v>46307</v>
      </c>
      <c r="E10" t="s">
        <v>636</v>
      </c>
      <c r="F10" t="s">
        <v>1958</v>
      </c>
      <c r="H10" t="s">
        <v>9</v>
      </c>
      <c r="I10">
        <v>1</v>
      </c>
      <c r="J10" t="s">
        <v>38</v>
      </c>
      <c r="K10" t="s">
        <v>212</v>
      </c>
      <c r="L10" t="s">
        <v>213</v>
      </c>
      <c r="M10" t="s">
        <v>14</v>
      </c>
      <c r="N10" s="23">
        <v>1508400</v>
      </c>
      <c r="O10" s="2">
        <v>1508400</v>
      </c>
      <c r="P10" t="s">
        <v>39</v>
      </c>
      <c r="Q10" t="s">
        <v>207</v>
      </c>
      <c r="R10" t="s">
        <v>948</v>
      </c>
      <c r="S10">
        <v>0</v>
      </c>
      <c r="Y10" t="b">
        <v>0</v>
      </c>
      <c r="Z10" t="b">
        <v>0</v>
      </c>
      <c r="AB10" t="s">
        <v>1956</v>
      </c>
      <c r="AC10" t="s">
        <v>1959</v>
      </c>
      <c r="AD10" t="s">
        <v>38</v>
      </c>
      <c r="AG10" t="s">
        <v>796</v>
      </c>
      <c r="AH10" s="24" t="str">
        <f ca="1">VLOOKUP(E10,Data!B:D,3,0)</f>
        <v>김화니</v>
      </c>
    </row>
    <row r="11" spans="1:34" x14ac:dyDescent="0.3">
      <c r="B11" t="s">
        <v>211</v>
      </c>
      <c r="C11">
        <v>202610120003</v>
      </c>
      <c r="D11" s="3">
        <v>46307</v>
      </c>
      <c r="E11" t="s">
        <v>769</v>
      </c>
      <c r="F11" t="s">
        <v>1960</v>
      </c>
      <c r="H11" t="s">
        <v>9</v>
      </c>
      <c r="I11">
        <v>1</v>
      </c>
      <c r="J11" t="s">
        <v>38</v>
      </c>
      <c r="K11" t="s">
        <v>212</v>
      </c>
      <c r="L11" t="s">
        <v>213</v>
      </c>
      <c r="M11" t="s">
        <v>14</v>
      </c>
      <c r="N11" s="23">
        <v>550800</v>
      </c>
      <c r="O11" s="2">
        <v>550800</v>
      </c>
      <c r="P11" t="s">
        <v>39</v>
      </c>
      <c r="Q11" t="s">
        <v>207</v>
      </c>
      <c r="R11" t="s">
        <v>948</v>
      </c>
      <c r="S11">
        <v>0</v>
      </c>
      <c r="Y11" t="b">
        <v>0</v>
      </c>
      <c r="Z11" t="b">
        <v>0</v>
      </c>
      <c r="AB11" t="s">
        <v>1956</v>
      </c>
      <c r="AC11" t="s">
        <v>1961</v>
      </c>
      <c r="AD11" t="s">
        <v>38</v>
      </c>
      <c r="AG11" t="s">
        <v>796</v>
      </c>
      <c r="AH11" s="24" t="str">
        <f ca="1">VLOOKUP(E11,Data!B:D,3,0)</f>
        <v>김화니</v>
      </c>
    </row>
    <row r="12" spans="1:34" x14ac:dyDescent="0.3">
      <c r="B12" t="s">
        <v>211</v>
      </c>
      <c r="C12">
        <v>202610130001</v>
      </c>
      <c r="D12" s="3">
        <v>46308</v>
      </c>
      <c r="E12" t="s">
        <v>550</v>
      </c>
      <c r="F12" t="s">
        <v>971</v>
      </c>
      <c r="H12" t="s">
        <v>9</v>
      </c>
      <c r="I12">
        <v>1</v>
      </c>
      <c r="J12" t="s">
        <v>38</v>
      </c>
      <c r="K12" t="s">
        <v>212</v>
      </c>
      <c r="L12" t="s">
        <v>213</v>
      </c>
      <c r="M12" t="s">
        <v>14</v>
      </c>
      <c r="N12" s="23">
        <v>7053480</v>
      </c>
      <c r="O12" s="2">
        <v>7053480</v>
      </c>
      <c r="P12" t="s">
        <v>39</v>
      </c>
      <c r="Q12" t="s">
        <v>207</v>
      </c>
      <c r="R12" t="s">
        <v>948</v>
      </c>
      <c r="S12">
        <v>0</v>
      </c>
      <c r="Y12" t="b">
        <v>0</v>
      </c>
      <c r="Z12" t="b">
        <v>0</v>
      </c>
      <c r="AB12" t="s">
        <v>1962</v>
      </c>
      <c r="AC12" t="s">
        <v>1963</v>
      </c>
      <c r="AD12" t="s">
        <v>38</v>
      </c>
      <c r="AG12" t="s">
        <v>796</v>
      </c>
      <c r="AH12" s="24" t="str">
        <f ca="1">VLOOKUP(E12,Data!B:D,3,0)</f>
        <v>김화니</v>
      </c>
    </row>
    <row r="13" spans="1:34" x14ac:dyDescent="0.3">
      <c r="B13" t="s">
        <v>211</v>
      </c>
      <c r="C13">
        <v>202610140001</v>
      </c>
      <c r="D13" s="3">
        <v>46309</v>
      </c>
      <c r="E13" t="s">
        <v>550</v>
      </c>
      <c r="F13" t="s">
        <v>971</v>
      </c>
      <c r="H13" t="s">
        <v>9</v>
      </c>
      <c r="I13">
        <v>1</v>
      </c>
      <c r="J13" t="s">
        <v>38</v>
      </c>
      <c r="K13" t="s">
        <v>212</v>
      </c>
      <c r="L13" t="s">
        <v>213</v>
      </c>
      <c r="M13" t="s">
        <v>14</v>
      </c>
      <c r="N13" s="23">
        <v>21160440</v>
      </c>
      <c r="O13" s="2">
        <v>21160440</v>
      </c>
      <c r="P13" t="s">
        <v>39</v>
      </c>
      <c r="Q13" t="s">
        <v>207</v>
      </c>
      <c r="R13" t="s">
        <v>948</v>
      </c>
      <c r="S13">
        <v>0</v>
      </c>
      <c r="Y13" t="b">
        <v>0</v>
      </c>
      <c r="Z13" t="b">
        <v>0</v>
      </c>
      <c r="AB13" t="s">
        <v>1964</v>
      </c>
      <c r="AC13" t="s">
        <v>1965</v>
      </c>
      <c r="AD13" t="s">
        <v>38</v>
      </c>
      <c r="AG13" t="s">
        <v>796</v>
      </c>
      <c r="AH13" s="24" t="str">
        <f ca="1">VLOOKUP(E13,Data!B:D,3,0)</f>
        <v>김화니</v>
      </c>
    </row>
    <row r="14" spans="1:34" x14ac:dyDescent="0.3">
      <c r="B14" t="s">
        <v>211</v>
      </c>
      <c r="C14">
        <v>202610140002</v>
      </c>
      <c r="D14" s="3">
        <v>46309</v>
      </c>
      <c r="E14" t="s">
        <v>550</v>
      </c>
      <c r="F14" t="s">
        <v>971</v>
      </c>
      <c r="H14" t="s">
        <v>9</v>
      </c>
      <c r="I14">
        <v>1</v>
      </c>
      <c r="J14" t="s">
        <v>38</v>
      </c>
      <c r="K14" t="s">
        <v>212</v>
      </c>
      <c r="L14" t="s">
        <v>213</v>
      </c>
      <c r="M14" t="s">
        <v>14</v>
      </c>
      <c r="N14" s="23">
        <v>15628140</v>
      </c>
      <c r="O14" s="2">
        <v>15628140</v>
      </c>
      <c r="P14" t="s">
        <v>39</v>
      </c>
      <c r="Q14" t="s">
        <v>207</v>
      </c>
      <c r="R14" t="s">
        <v>948</v>
      </c>
      <c r="S14">
        <v>0</v>
      </c>
      <c r="Y14" t="b">
        <v>0</v>
      </c>
      <c r="Z14" t="b">
        <v>0</v>
      </c>
      <c r="AB14" t="s">
        <v>1964</v>
      </c>
      <c r="AC14" t="s">
        <v>1966</v>
      </c>
      <c r="AD14" t="s">
        <v>38</v>
      </c>
      <c r="AG14" t="s">
        <v>796</v>
      </c>
      <c r="AH14" s="24" t="str">
        <f ca="1">VLOOKUP(E14,Data!B:D,3,0)</f>
        <v>김화니</v>
      </c>
    </row>
    <row r="15" spans="1:34" x14ac:dyDescent="0.3">
      <c r="B15" t="s">
        <v>211</v>
      </c>
      <c r="C15">
        <v>202610150001</v>
      </c>
      <c r="D15" s="3">
        <v>46310</v>
      </c>
      <c r="E15" t="s">
        <v>1065</v>
      </c>
      <c r="F15" t="s">
        <v>1733</v>
      </c>
      <c r="H15" t="s">
        <v>9</v>
      </c>
      <c r="I15">
        <v>1</v>
      </c>
      <c r="J15" t="s">
        <v>38</v>
      </c>
      <c r="K15" t="s">
        <v>212</v>
      </c>
      <c r="L15" t="s">
        <v>213</v>
      </c>
      <c r="M15" t="s">
        <v>14</v>
      </c>
      <c r="N15" s="23">
        <v>208800</v>
      </c>
      <c r="O15" s="2">
        <v>208800</v>
      </c>
      <c r="P15" t="s">
        <v>39</v>
      </c>
      <c r="Q15" t="s">
        <v>207</v>
      </c>
      <c r="R15" t="s">
        <v>948</v>
      </c>
      <c r="S15">
        <v>0</v>
      </c>
      <c r="Y15" t="b">
        <v>0</v>
      </c>
      <c r="Z15" t="b">
        <v>0</v>
      </c>
      <c r="AB15" t="s">
        <v>1967</v>
      </c>
      <c r="AC15" t="s">
        <v>1968</v>
      </c>
      <c r="AD15" t="s">
        <v>38</v>
      </c>
      <c r="AG15" t="s">
        <v>796</v>
      </c>
      <c r="AH15" s="24" t="str">
        <f ca="1">VLOOKUP(E15,Data!B:D,3,0)</f>
        <v>김화니</v>
      </c>
    </row>
    <row r="16" spans="1:34" x14ac:dyDescent="0.3">
      <c r="B16" t="s">
        <v>211</v>
      </c>
      <c r="C16">
        <v>202610150002</v>
      </c>
      <c r="D16" s="3">
        <v>46310</v>
      </c>
      <c r="E16" t="s">
        <v>598</v>
      </c>
      <c r="F16" t="s">
        <v>1969</v>
      </c>
      <c r="H16" t="s">
        <v>9</v>
      </c>
      <c r="I16">
        <v>1</v>
      </c>
      <c r="J16" t="s">
        <v>38</v>
      </c>
      <c r="K16" t="s">
        <v>212</v>
      </c>
      <c r="L16" t="s">
        <v>213</v>
      </c>
      <c r="M16" t="s">
        <v>14</v>
      </c>
      <c r="N16" s="23">
        <v>568588</v>
      </c>
      <c r="O16" s="2">
        <v>568588</v>
      </c>
      <c r="P16" t="s">
        <v>39</v>
      </c>
      <c r="Q16" t="s">
        <v>207</v>
      </c>
      <c r="R16" t="s">
        <v>948</v>
      </c>
      <c r="S16">
        <v>0</v>
      </c>
      <c r="Y16" t="b">
        <v>0</v>
      </c>
      <c r="Z16" t="b">
        <v>0</v>
      </c>
      <c r="AB16" t="s">
        <v>1967</v>
      </c>
      <c r="AC16" t="s">
        <v>1970</v>
      </c>
      <c r="AD16" t="s">
        <v>38</v>
      </c>
      <c r="AG16" t="s">
        <v>796</v>
      </c>
      <c r="AH16" s="24" t="str">
        <f ca="1">VLOOKUP(E16,Data!B:D,3,0)</f>
        <v>김화니</v>
      </c>
    </row>
    <row r="17" spans="2:34" x14ac:dyDescent="0.3">
      <c r="B17" t="s">
        <v>211</v>
      </c>
      <c r="C17">
        <v>202610140003</v>
      </c>
      <c r="D17" s="3">
        <v>46309</v>
      </c>
      <c r="E17" t="s">
        <v>739</v>
      </c>
      <c r="F17" t="s">
        <v>1971</v>
      </c>
      <c r="H17" t="s">
        <v>9</v>
      </c>
      <c r="I17">
        <v>1</v>
      </c>
      <c r="J17" t="s">
        <v>38</v>
      </c>
      <c r="K17" t="s">
        <v>483</v>
      </c>
      <c r="L17" t="s">
        <v>618</v>
      </c>
      <c r="M17" t="s">
        <v>14</v>
      </c>
      <c r="N17" s="23">
        <v>-52484</v>
      </c>
      <c r="O17" s="2">
        <v>-52484</v>
      </c>
      <c r="P17" t="s">
        <v>39</v>
      </c>
      <c r="Q17" t="s">
        <v>1950</v>
      </c>
      <c r="R17" t="s">
        <v>1951</v>
      </c>
      <c r="S17">
        <v>0</v>
      </c>
      <c r="Y17" t="b">
        <v>0</v>
      </c>
      <c r="Z17" t="b">
        <v>0</v>
      </c>
      <c r="AB17" t="s">
        <v>1972</v>
      </c>
      <c r="AC17" t="s">
        <v>1973</v>
      </c>
      <c r="AD17" t="s">
        <v>38</v>
      </c>
      <c r="AG17" t="s">
        <v>796</v>
      </c>
      <c r="AH17" s="24" t="str">
        <f ca="1">VLOOKUP(E17,Data!B:D,3,0)</f>
        <v>문혁표</v>
      </c>
    </row>
    <row r="18" spans="2:34" x14ac:dyDescent="0.3">
      <c r="B18" t="s">
        <v>211</v>
      </c>
      <c r="C18">
        <v>202610140004</v>
      </c>
      <c r="D18" s="3">
        <v>46309</v>
      </c>
      <c r="E18" t="s">
        <v>520</v>
      </c>
      <c r="F18" t="s">
        <v>1971</v>
      </c>
      <c r="H18" t="s">
        <v>9</v>
      </c>
      <c r="I18">
        <v>1</v>
      </c>
      <c r="J18" t="s">
        <v>38</v>
      </c>
      <c r="K18" t="s">
        <v>483</v>
      </c>
      <c r="L18" t="s">
        <v>484</v>
      </c>
      <c r="M18" t="s">
        <v>14</v>
      </c>
      <c r="N18" s="61">
        <v>86730</v>
      </c>
      <c r="O18" s="2">
        <v>86730</v>
      </c>
      <c r="P18" t="s">
        <v>39</v>
      </c>
      <c r="Q18" t="s">
        <v>1950</v>
      </c>
      <c r="R18" t="s">
        <v>1951</v>
      </c>
      <c r="S18">
        <v>0</v>
      </c>
      <c r="Y18" t="b">
        <v>0</v>
      </c>
      <c r="Z18" t="b">
        <v>0</v>
      </c>
      <c r="AB18" t="s">
        <v>1972</v>
      </c>
      <c r="AC18" t="s">
        <v>1973</v>
      </c>
      <c r="AD18" t="s">
        <v>38</v>
      </c>
      <c r="AG18" t="s">
        <v>796</v>
      </c>
      <c r="AH18" s="24" t="str">
        <f ca="1">VLOOKUP(E18,Data!B:D,3,0)</f>
        <v>이운범</v>
      </c>
    </row>
    <row r="19" spans="2:34" x14ac:dyDescent="0.3">
      <c r="B19" t="s">
        <v>211</v>
      </c>
      <c r="C19">
        <v>202610140005</v>
      </c>
      <c r="D19" s="3">
        <v>46309</v>
      </c>
      <c r="E19" t="s">
        <v>485</v>
      </c>
      <c r="F19" t="s">
        <v>1971</v>
      </c>
      <c r="H19" t="s">
        <v>9</v>
      </c>
      <c r="I19">
        <v>1</v>
      </c>
      <c r="J19" t="s">
        <v>38</v>
      </c>
      <c r="K19" t="s">
        <v>483</v>
      </c>
      <c r="L19" t="s">
        <v>484</v>
      </c>
      <c r="M19" t="s">
        <v>14</v>
      </c>
      <c r="N19" s="23">
        <v>86730</v>
      </c>
      <c r="O19" s="2">
        <v>86730</v>
      </c>
      <c r="P19" t="s">
        <v>39</v>
      </c>
      <c r="Q19" t="s">
        <v>1950</v>
      </c>
      <c r="R19" t="s">
        <v>1951</v>
      </c>
      <c r="S19">
        <v>0</v>
      </c>
      <c r="Y19" t="b">
        <v>0</v>
      </c>
      <c r="Z19" t="b">
        <v>0</v>
      </c>
      <c r="AB19" t="s">
        <v>1972</v>
      </c>
      <c r="AC19" t="s">
        <v>1973</v>
      </c>
      <c r="AD19" t="s">
        <v>38</v>
      </c>
      <c r="AG19" t="s">
        <v>796</v>
      </c>
      <c r="AH19" s="24" t="str">
        <f ca="1">VLOOKUP(E19,Data!B:D,3,0)</f>
        <v>이운범</v>
      </c>
    </row>
    <row r="20" spans="2:34" x14ac:dyDescent="0.3">
      <c r="D20" s="3"/>
      <c r="N20" s="23"/>
      <c r="O20" s="2"/>
    </row>
    <row r="21" spans="2:34" x14ac:dyDescent="0.3">
      <c r="D21" s="3"/>
      <c r="N21" s="23"/>
      <c r="O21" s="2"/>
    </row>
    <row r="22" spans="2:34" x14ac:dyDescent="0.3">
      <c r="D22" s="3"/>
      <c r="N22" s="23"/>
      <c r="O22" s="2"/>
    </row>
    <row r="23" spans="2:34" x14ac:dyDescent="0.3">
      <c r="D23" s="3"/>
      <c r="N23" s="23"/>
      <c r="O23" s="2"/>
    </row>
    <row r="24" spans="2:34" x14ac:dyDescent="0.3">
      <c r="D24" s="3"/>
      <c r="N24" s="23"/>
      <c r="O24" s="2"/>
    </row>
    <row r="25" spans="2:34" x14ac:dyDescent="0.3">
      <c r="D25" s="3"/>
      <c r="N25" s="23"/>
      <c r="O25" s="2"/>
    </row>
    <row r="26" spans="2:34" x14ac:dyDescent="0.3">
      <c r="D26" s="3"/>
      <c r="N26" s="61"/>
      <c r="O26" s="2"/>
    </row>
    <row r="27" spans="2:34" x14ac:dyDescent="0.3">
      <c r="D27" s="3"/>
      <c r="N27" s="23"/>
      <c r="O27" s="2"/>
    </row>
    <row r="28" spans="2:34" x14ac:dyDescent="0.3">
      <c r="D28" s="3"/>
      <c r="N28" s="23"/>
      <c r="O28" s="2"/>
    </row>
    <row r="29" spans="2:34" x14ac:dyDescent="0.3">
      <c r="D29" s="3"/>
      <c r="N29" s="23"/>
      <c r="O29" s="2"/>
    </row>
    <row r="30" spans="2:34" x14ac:dyDescent="0.3">
      <c r="D30" s="3"/>
      <c r="N30" s="23"/>
      <c r="O30" s="2"/>
    </row>
    <row r="31" spans="2:34" x14ac:dyDescent="0.3">
      <c r="D31" s="3"/>
      <c r="N31" s="23"/>
      <c r="O31" s="2"/>
    </row>
    <row r="32" spans="2:34" x14ac:dyDescent="0.3">
      <c r="D32" s="3"/>
      <c r="N32" s="23"/>
      <c r="O32" s="2"/>
    </row>
    <row r="33" spans="4:15" x14ac:dyDescent="0.3">
      <c r="D33" s="3"/>
      <c r="N33" s="23"/>
      <c r="O33" s="2"/>
    </row>
    <row r="34" spans="4:15" x14ac:dyDescent="0.3">
      <c r="D34" s="3"/>
      <c r="N34" s="23"/>
      <c r="O34" s="2"/>
    </row>
    <row r="35" spans="4:15" x14ac:dyDescent="0.3">
      <c r="D35" s="3"/>
      <c r="N35" s="23"/>
      <c r="O35" s="2"/>
    </row>
    <row r="36" spans="4:15" x14ac:dyDescent="0.3">
      <c r="D36" s="3"/>
      <c r="N36" s="23"/>
      <c r="O36" s="2"/>
    </row>
    <row r="37" spans="4:15" x14ac:dyDescent="0.3">
      <c r="D37" s="3"/>
      <c r="N37" s="23"/>
      <c r="O37" s="2"/>
    </row>
    <row r="38" spans="4:15" x14ac:dyDescent="0.3">
      <c r="D38" s="3"/>
      <c r="N38" s="23"/>
      <c r="O38" s="2"/>
    </row>
    <row r="39" spans="4:15" x14ac:dyDescent="0.3">
      <c r="D39" s="3"/>
      <c r="N39" s="23"/>
      <c r="O39" s="2"/>
    </row>
    <row r="40" spans="4:15" x14ac:dyDescent="0.3">
      <c r="D40" s="3"/>
      <c r="N40" s="23"/>
      <c r="O40" s="2"/>
    </row>
    <row r="41" spans="4:15" x14ac:dyDescent="0.3">
      <c r="D41" s="3"/>
      <c r="N41" s="23"/>
      <c r="O41" s="2"/>
    </row>
    <row r="42" spans="4:15" x14ac:dyDescent="0.3">
      <c r="D42" s="3"/>
      <c r="N42" s="23"/>
      <c r="O42" s="2"/>
    </row>
    <row r="43" spans="4:15" x14ac:dyDescent="0.3">
      <c r="D43" s="3"/>
      <c r="N43" s="23"/>
      <c r="O43" s="2"/>
    </row>
    <row r="44" spans="4:15" x14ac:dyDescent="0.3">
      <c r="D44" s="3"/>
      <c r="N44" s="23"/>
      <c r="O44" s="2"/>
    </row>
    <row r="45" spans="4:15" x14ac:dyDescent="0.3">
      <c r="D45" s="3"/>
      <c r="N45" s="23"/>
      <c r="O45" s="2"/>
    </row>
    <row r="46" spans="4:15" x14ac:dyDescent="0.3">
      <c r="D46" s="3"/>
      <c r="N46" s="23"/>
      <c r="O46" s="2"/>
    </row>
    <row r="47" spans="4:15" x14ac:dyDescent="0.3">
      <c r="D47" s="3"/>
      <c r="N47" s="23"/>
      <c r="O47" s="2"/>
    </row>
    <row r="48" spans="4:15" x14ac:dyDescent="0.3">
      <c r="D48" s="3"/>
      <c r="N48" s="23"/>
      <c r="O48" s="2"/>
    </row>
    <row r="49" spans="4:15" x14ac:dyDescent="0.3">
      <c r="D49" s="3"/>
      <c r="N49" s="23"/>
      <c r="O49" s="2"/>
    </row>
    <row r="50" spans="4:15" x14ac:dyDescent="0.3">
      <c r="D50" s="3"/>
      <c r="N50" s="23"/>
      <c r="O50" s="2"/>
    </row>
    <row r="51" spans="4:15" x14ac:dyDescent="0.3">
      <c r="D51" s="3"/>
      <c r="N51" s="23"/>
      <c r="O51" s="2"/>
    </row>
    <row r="52" spans="4:15" x14ac:dyDescent="0.3">
      <c r="D52" s="3"/>
      <c r="N52" s="23"/>
      <c r="O52" s="2"/>
    </row>
    <row r="53" spans="4:15" x14ac:dyDescent="0.3">
      <c r="D53" s="3"/>
      <c r="N53" s="23"/>
      <c r="O53" s="2"/>
    </row>
    <row r="54" spans="4:15" x14ac:dyDescent="0.3">
      <c r="D54" s="3"/>
      <c r="N54" s="23"/>
      <c r="O54" s="2"/>
    </row>
    <row r="55" spans="4:15" x14ac:dyDescent="0.3">
      <c r="D55" s="3"/>
      <c r="N55" s="23"/>
      <c r="O55" s="2"/>
    </row>
    <row r="56" spans="4:15" x14ac:dyDescent="0.3">
      <c r="D56" s="3"/>
      <c r="N56" s="23"/>
      <c r="O56" s="2"/>
    </row>
    <row r="57" spans="4:15" x14ac:dyDescent="0.3">
      <c r="D57" s="3"/>
      <c r="N57" s="23"/>
      <c r="O57" s="2"/>
    </row>
    <row r="58" spans="4:15" x14ac:dyDescent="0.3">
      <c r="D58" s="3"/>
      <c r="N58" s="23"/>
      <c r="O58" s="2"/>
    </row>
    <row r="59" spans="4:15" x14ac:dyDescent="0.3">
      <c r="D59" s="3"/>
      <c r="N59" s="23"/>
      <c r="O59" s="2"/>
    </row>
    <row r="60" spans="4:15" x14ac:dyDescent="0.3">
      <c r="D60" s="3"/>
      <c r="N60" s="23"/>
      <c r="O60" s="2"/>
    </row>
    <row r="61" spans="4:15" x14ac:dyDescent="0.3">
      <c r="D61" s="3"/>
      <c r="N61" s="23"/>
      <c r="O61" s="2"/>
    </row>
    <row r="62" spans="4:15" x14ac:dyDescent="0.3">
      <c r="D62" s="3"/>
      <c r="N62" s="23"/>
      <c r="O62" s="2"/>
    </row>
    <row r="63" spans="4:15" x14ac:dyDescent="0.3">
      <c r="D63" s="3"/>
      <c r="N63" s="23"/>
      <c r="O63" s="2"/>
    </row>
    <row r="64" spans="4:15" x14ac:dyDescent="0.3">
      <c r="D64" s="3"/>
      <c r="N64" s="23"/>
      <c r="O64" s="2"/>
    </row>
    <row r="65" spans="4:15" x14ac:dyDescent="0.3">
      <c r="D65" s="3"/>
      <c r="N65" s="23"/>
      <c r="O65" s="2"/>
    </row>
    <row r="66" spans="4:15" x14ac:dyDescent="0.3">
      <c r="D66" s="3"/>
      <c r="N66" s="23"/>
      <c r="O66" s="2"/>
    </row>
    <row r="67" spans="4:15" x14ac:dyDescent="0.3">
      <c r="D67" s="3"/>
      <c r="N67" s="23"/>
      <c r="O67" s="2"/>
    </row>
    <row r="68" spans="4:15" x14ac:dyDescent="0.3">
      <c r="D68" s="3"/>
      <c r="N68" s="23"/>
      <c r="O68" s="2"/>
    </row>
    <row r="69" spans="4:15" x14ac:dyDescent="0.3">
      <c r="D69" s="3"/>
      <c r="N69" s="23"/>
      <c r="O69" s="2"/>
    </row>
    <row r="70" spans="4:15" x14ac:dyDescent="0.3">
      <c r="D70" s="3"/>
      <c r="N70" s="23"/>
      <c r="O70" s="2"/>
    </row>
    <row r="71" spans="4:15" x14ac:dyDescent="0.3">
      <c r="D71" s="3"/>
      <c r="N71" s="23"/>
      <c r="O71" s="2"/>
    </row>
    <row r="72" spans="4:15" x14ac:dyDescent="0.3">
      <c r="D72" s="3"/>
      <c r="N72" s="23"/>
      <c r="O72" s="2"/>
    </row>
    <row r="73" spans="4:15" x14ac:dyDescent="0.3">
      <c r="D73" s="3"/>
      <c r="N73" s="23"/>
      <c r="O73" s="2"/>
    </row>
    <row r="74" spans="4:15" x14ac:dyDescent="0.3">
      <c r="D74" s="3"/>
      <c r="N74" s="23"/>
      <c r="O74" s="2"/>
    </row>
    <row r="75" spans="4:15" x14ac:dyDescent="0.3">
      <c r="D75" s="3"/>
      <c r="N75" s="23"/>
      <c r="O75" s="2"/>
    </row>
    <row r="76" spans="4:15" x14ac:dyDescent="0.3">
      <c r="D76" s="3"/>
      <c r="N76" s="23"/>
      <c r="O76" s="2"/>
    </row>
    <row r="77" spans="4:15" x14ac:dyDescent="0.3">
      <c r="D77" s="3"/>
      <c r="N77" s="23"/>
      <c r="O77" s="2"/>
    </row>
    <row r="78" spans="4:15" x14ac:dyDescent="0.3">
      <c r="D78" s="3"/>
      <c r="N78" s="23"/>
      <c r="O78" s="2"/>
    </row>
    <row r="79" spans="4:15" x14ac:dyDescent="0.3">
      <c r="D79" s="3"/>
      <c r="N79" s="23"/>
      <c r="O79" s="2"/>
    </row>
    <row r="80" spans="4:15" x14ac:dyDescent="0.3">
      <c r="D80" s="3"/>
      <c r="N80" s="23"/>
      <c r="O80" s="2"/>
    </row>
    <row r="81" spans="4:15" x14ac:dyDescent="0.3">
      <c r="D81" s="3"/>
      <c r="N81" s="23"/>
      <c r="O81" s="2"/>
    </row>
    <row r="82" spans="4:15" x14ac:dyDescent="0.3">
      <c r="D82" s="3"/>
      <c r="N82" s="23"/>
      <c r="O82" s="2"/>
    </row>
    <row r="83" spans="4:15" x14ac:dyDescent="0.3">
      <c r="D83" s="3"/>
      <c r="N83" s="23"/>
      <c r="O83" s="2"/>
    </row>
    <row r="84" spans="4:15" x14ac:dyDescent="0.3">
      <c r="D84" s="3"/>
      <c r="N84" s="23"/>
      <c r="O84" s="2"/>
    </row>
    <row r="85" spans="4:15" x14ac:dyDescent="0.3">
      <c r="D85" s="3"/>
      <c r="N85" s="23"/>
      <c r="O85" s="2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38"/>
  <sheetViews>
    <sheetView topLeftCell="B277" zoomScale="70" zoomScaleNormal="70" workbookViewId="0">
      <selection activeCell="I322" sqref="I322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50</v>
      </c>
      <c r="C1" t="s">
        <v>2</v>
      </c>
      <c r="D1" t="s">
        <v>4</v>
      </c>
      <c r="E1" t="s">
        <v>3</v>
      </c>
      <c r="F1" t="s">
        <v>1</v>
      </c>
      <c r="G1" t="s">
        <v>49</v>
      </c>
    </row>
    <row r="2" spans="2:8" x14ac:dyDescent="0.3">
      <c r="B2" s="17"/>
      <c r="C2" s="17" t="s">
        <v>689</v>
      </c>
      <c r="D2" s="17"/>
      <c r="E2" s="16" t="s">
        <v>213</v>
      </c>
      <c r="F2" s="17" t="s">
        <v>972</v>
      </c>
      <c r="G2" s="16">
        <v>45778</v>
      </c>
      <c r="H2" s="18" t="s">
        <v>121</v>
      </c>
    </row>
    <row r="3" spans="2:8" x14ac:dyDescent="0.3">
      <c r="B3" s="17"/>
      <c r="C3" s="17" t="s">
        <v>644</v>
      </c>
      <c r="D3" s="17"/>
      <c r="E3" s="16" t="s">
        <v>213</v>
      </c>
      <c r="F3" s="17" t="s">
        <v>972</v>
      </c>
      <c r="G3" s="16">
        <v>45778</v>
      </c>
      <c r="H3" s="18" t="s">
        <v>121</v>
      </c>
    </row>
    <row r="4" spans="2:8" x14ac:dyDescent="0.3">
      <c r="B4" s="17"/>
      <c r="C4" s="17"/>
      <c r="D4" s="17"/>
      <c r="E4" s="16"/>
      <c r="F4" s="17"/>
      <c r="G4" s="16"/>
      <c r="H4" s="18" t="s">
        <v>121</v>
      </c>
    </row>
    <row r="5" spans="2:8" x14ac:dyDescent="0.3">
      <c r="B5" s="17"/>
      <c r="C5" s="17"/>
      <c r="D5" s="17"/>
      <c r="E5" s="16"/>
      <c r="F5" s="17"/>
      <c r="G5" s="16"/>
      <c r="H5" s="18" t="s">
        <v>121</v>
      </c>
    </row>
    <row r="6" spans="2:8" x14ac:dyDescent="0.3">
      <c r="B6" s="17"/>
      <c r="C6" s="17"/>
      <c r="D6" s="17"/>
      <c r="E6" s="16"/>
      <c r="F6" s="17"/>
      <c r="G6" s="16"/>
      <c r="H6" s="18" t="s">
        <v>121</v>
      </c>
    </row>
    <row r="7" spans="2:8" x14ac:dyDescent="0.3">
      <c r="B7" s="17"/>
      <c r="C7" s="29"/>
      <c r="D7" s="29"/>
      <c r="E7" s="30"/>
      <c r="F7" s="29"/>
      <c r="G7" s="30"/>
      <c r="H7" s="18" t="s">
        <v>121</v>
      </c>
    </row>
    <row r="8" spans="2:8" x14ac:dyDescent="0.3">
      <c r="B8" s="17"/>
      <c r="C8" s="29"/>
      <c r="D8" s="29"/>
      <c r="E8" s="30"/>
      <c r="F8" s="29"/>
      <c r="G8" s="30"/>
      <c r="H8" s="18" t="s">
        <v>121</v>
      </c>
    </row>
    <row r="9" spans="2:8" x14ac:dyDescent="0.3">
      <c r="B9" s="17"/>
      <c r="C9" s="29"/>
      <c r="D9" s="29"/>
      <c r="E9" s="30"/>
      <c r="F9" s="30"/>
      <c r="G9" s="30"/>
      <c r="H9" s="18" t="s">
        <v>121</v>
      </c>
    </row>
    <row r="10" spans="2:8" x14ac:dyDescent="0.3">
      <c r="B10" s="17"/>
      <c r="C10" s="29"/>
      <c r="D10" s="29"/>
      <c r="E10" s="30"/>
      <c r="F10" s="30"/>
      <c r="G10" s="30"/>
      <c r="H10" s="18" t="s">
        <v>121</v>
      </c>
    </row>
    <row r="11" spans="2:8" x14ac:dyDescent="0.3">
      <c r="B11" s="17"/>
      <c r="C11" s="29"/>
      <c r="D11" s="29"/>
      <c r="E11" s="30"/>
      <c r="F11" s="30"/>
      <c r="G11" s="30"/>
      <c r="H11" s="18" t="s">
        <v>121</v>
      </c>
    </row>
    <row r="12" spans="2:8" x14ac:dyDescent="0.3">
      <c r="B12" s="17"/>
      <c r="C12" s="29"/>
      <c r="D12" s="29"/>
      <c r="E12" s="30"/>
      <c r="F12" s="30"/>
      <c r="G12" s="30"/>
      <c r="H12" s="18" t="s">
        <v>121</v>
      </c>
    </row>
    <row r="13" spans="2:8" x14ac:dyDescent="0.3">
      <c r="B13" s="17"/>
      <c r="C13" s="29"/>
      <c r="D13" s="29"/>
      <c r="E13" s="30"/>
      <c r="F13" s="30"/>
      <c r="G13" s="30"/>
      <c r="H13" s="18" t="s">
        <v>121</v>
      </c>
    </row>
    <row r="14" spans="2:8" x14ac:dyDescent="0.3">
      <c r="B14" t="s">
        <v>50</v>
      </c>
      <c r="C14" s="27" t="s">
        <v>2</v>
      </c>
      <c r="D14" s="27" t="s">
        <v>4</v>
      </c>
      <c r="E14" s="28" t="s">
        <v>3</v>
      </c>
      <c r="F14" s="27" t="s">
        <v>1</v>
      </c>
      <c r="G14" s="28" t="s">
        <v>49</v>
      </c>
    </row>
    <row r="15" spans="2:8" x14ac:dyDescent="0.3">
      <c r="B15" s="47" t="s">
        <v>974</v>
      </c>
      <c r="C15" s="47" t="s">
        <v>575</v>
      </c>
      <c r="D15" s="47" t="s">
        <v>974</v>
      </c>
      <c r="E15" s="47" t="s">
        <v>484</v>
      </c>
      <c r="F15" s="47" t="s">
        <v>486</v>
      </c>
      <c r="G15" s="47" t="s">
        <v>1010</v>
      </c>
    </row>
    <row r="16" spans="2:8" x14ac:dyDescent="0.3">
      <c r="B16" s="47" t="s">
        <v>974</v>
      </c>
      <c r="C16" s="47" t="s">
        <v>576</v>
      </c>
      <c r="D16" s="47" t="s">
        <v>974</v>
      </c>
      <c r="E16" s="47" t="s">
        <v>484</v>
      </c>
      <c r="F16" s="47" t="s">
        <v>486</v>
      </c>
      <c r="G16" s="47" t="s">
        <v>1010</v>
      </c>
    </row>
    <row r="17" spans="2:7" x14ac:dyDescent="0.3">
      <c r="B17" s="47" t="s">
        <v>974</v>
      </c>
      <c r="C17" s="47" t="s">
        <v>577</v>
      </c>
      <c r="D17" s="47" t="s">
        <v>974</v>
      </c>
      <c r="E17" s="47" t="s">
        <v>484</v>
      </c>
      <c r="F17" s="47" t="s">
        <v>486</v>
      </c>
      <c r="G17" s="47" t="s">
        <v>1010</v>
      </c>
    </row>
    <row r="18" spans="2:7" x14ac:dyDescent="0.3">
      <c r="B18" s="47" t="s">
        <v>974</v>
      </c>
      <c r="C18" s="47" t="s">
        <v>578</v>
      </c>
      <c r="D18" s="47" t="s">
        <v>974</v>
      </c>
      <c r="E18" s="47" t="s">
        <v>484</v>
      </c>
      <c r="F18" s="47" t="s">
        <v>486</v>
      </c>
      <c r="G18" s="47" t="s">
        <v>1010</v>
      </c>
    </row>
    <row r="19" spans="2:7" x14ac:dyDescent="0.3">
      <c r="B19" s="47" t="s">
        <v>974</v>
      </c>
      <c r="C19" s="47" t="s">
        <v>579</v>
      </c>
      <c r="D19" s="47" t="s">
        <v>974</v>
      </c>
      <c r="E19" s="47" t="s">
        <v>484</v>
      </c>
      <c r="F19" s="47" t="s">
        <v>486</v>
      </c>
      <c r="G19" s="47" t="s">
        <v>1010</v>
      </c>
    </row>
    <row r="20" spans="2:7" x14ac:dyDescent="0.3">
      <c r="B20" s="47" t="s">
        <v>974</v>
      </c>
      <c r="C20" s="47" t="s">
        <v>487</v>
      </c>
      <c r="D20" s="47" t="s">
        <v>974</v>
      </c>
      <c r="E20" s="47" t="s">
        <v>484</v>
      </c>
      <c r="F20" s="47" t="s">
        <v>486</v>
      </c>
      <c r="G20" s="47" t="s">
        <v>1010</v>
      </c>
    </row>
    <row r="21" spans="2:7" x14ac:dyDescent="0.3">
      <c r="B21" s="47" t="s">
        <v>974</v>
      </c>
      <c r="C21" s="47" t="s">
        <v>580</v>
      </c>
      <c r="D21" s="47" t="s">
        <v>974</v>
      </c>
      <c r="E21" s="47" t="s">
        <v>484</v>
      </c>
      <c r="F21" s="47" t="s">
        <v>486</v>
      </c>
      <c r="G21" s="47" t="s">
        <v>1010</v>
      </c>
    </row>
    <row r="22" spans="2:7" x14ac:dyDescent="0.3">
      <c r="B22" s="47" t="s">
        <v>974</v>
      </c>
      <c r="C22" s="47" t="s">
        <v>581</v>
      </c>
      <c r="D22" s="47" t="s">
        <v>974</v>
      </c>
      <c r="E22" s="47" t="s">
        <v>484</v>
      </c>
      <c r="F22" s="47" t="s">
        <v>486</v>
      </c>
      <c r="G22" s="47" t="s">
        <v>1011</v>
      </c>
    </row>
    <row r="23" spans="2:7" x14ac:dyDescent="0.3">
      <c r="B23" s="47" t="s">
        <v>974</v>
      </c>
      <c r="C23" s="47" t="s">
        <v>567</v>
      </c>
      <c r="D23" s="47" t="s">
        <v>974</v>
      </c>
      <c r="E23" s="47" t="s">
        <v>213</v>
      </c>
      <c r="F23" s="47" t="s">
        <v>212</v>
      </c>
      <c r="G23" s="47" t="s">
        <v>1010</v>
      </c>
    </row>
    <row r="24" spans="2:7" x14ac:dyDescent="0.3">
      <c r="B24" s="47" t="s">
        <v>974</v>
      </c>
      <c r="C24" s="47" t="s">
        <v>47</v>
      </c>
      <c r="D24" s="47" t="s">
        <v>974</v>
      </c>
      <c r="E24" s="47" t="s">
        <v>484</v>
      </c>
      <c r="F24" s="47" t="s">
        <v>486</v>
      </c>
      <c r="G24" s="47" t="s">
        <v>1010</v>
      </c>
    </row>
    <row r="25" spans="2:7" x14ac:dyDescent="0.3">
      <c r="B25" s="47" t="s">
        <v>974</v>
      </c>
      <c r="C25" s="47" t="s">
        <v>532</v>
      </c>
      <c r="D25" s="47" t="s">
        <v>974</v>
      </c>
      <c r="E25" s="47" t="s">
        <v>484</v>
      </c>
      <c r="F25" s="47" t="s">
        <v>486</v>
      </c>
      <c r="G25" s="47" t="s">
        <v>1010</v>
      </c>
    </row>
    <row r="26" spans="2:7" x14ac:dyDescent="0.3">
      <c r="B26" s="47" t="s">
        <v>974</v>
      </c>
      <c r="C26" s="47" t="s">
        <v>582</v>
      </c>
      <c r="D26" s="47" t="s">
        <v>974</v>
      </c>
      <c r="E26" s="47" t="s">
        <v>213</v>
      </c>
      <c r="F26" s="47" t="s">
        <v>212</v>
      </c>
      <c r="G26" s="47" t="s">
        <v>1010</v>
      </c>
    </row>
    <row r="27" spans="2:7" x14ac:dyDescent="0.3">
      <c r="B27" s="47" t="s">
        <v>974</v>
      </c>
      <c r="C27" s="47" t="s">
        <v>45</v>
      </c>
      <c r="D27" s="47" t="s">
        <v>974</v>
      </c>
      <c r="E27" s="47" t="s">
        <v>484</v>
      </c>
      <c r="F27" s="47" t="s">
        <v>486</v>
      </c>
      <c r="G27" s="47" t="s">
        <v>1010</v>
      </c>
    </row>
    <row r="28" spans="2:7" x14ac:dyDescent="0.3">
      <c r="B28" s="47" t="s">
        <v>974</v>
      </c>
      <c r="C28" s="47" t="s">
        <v>583</v>
      </c>
      <c r="D28" s="47" t="s">
        <v>974</v>
      </c>
      <c r="E28" s="47" t="s">
        <v>484</v>
      </c>
      <c r="F28" s="47" t="s">
        <v>486</v>
      </c>
      <c r="G28" s="47" t="s">
        <v>1010</v>
      </c>
    </row>
    <row r="29" spans="2:7" x14ac:dyDescent="0.3">
      <c r="B29" s="47" t="s">
        <v>974</v>
      </c>
      <c r="C29" s="47" t="s">
        <v>584</v>
      </c>
      <c r="D29" s="47" t="s">
        <v>974</v>
      </c>
      <c r="E29" s="47" t="s">
        <v>484</v>
      </c>
      <c r="F29" s="47" t="s">
        <v>486</v>
      </c>
      <c r="G29" s="47" t="s">
        <v>1010</v>
      </c>
    </row>
    <row r="30" spans="2:7" x14ac:dyDescent="0.3">
      <c r="B30" s="47" t="s">
        <v>974</v>
      </c>
      <c r="C30" s="47" t="s">
        <v>585</v>
      </c>
      <c r="D30" s="47" t="s">
        <v>974</v>
      </c>
      <c r="E30" s="47" t="s">
        <v>484</v>
      </c>
      <c r="F30" s="47" t="s">
        <v>486</v>
      </c>
      <c r="G30" s="47" t="s">
        <v>1010</v>
      </c>
    </row>
    <row r="31" spans="2:7" x14ac:dyDescent="0.3">
      <c r="B31" s="47" t="s">
        <v>974</v>
      </c>
      <c r="C31" s="47" t="s">
        <v>586</v>
      </c>
      <c r="D31" s="47" t="s">
        <v>974</v>
      </c>
      <c r="E31" s="47" t="s">
        <v>484</v>
      </c>
      <c r="F31" s="47" t="s">
        <v>486</v>
      </c>
      <c r="G31" s="47" t="s">
        <v>1010</v>
      </c>
    </row>
    <row r="32" spans="2:7" x14ac:dyDescent="0.3">
      <c r="B32" s="47" t="s">
        <v>974</v>
      </c>
      <c r="C32" s="47" t="s">
        <v>587</v>
      </c>
      <c r="D32" s="47" t="s">
        <v>974</v>
      </c>
      <c r="E32" s="47" t="s">
        <v>484</v>
      </c>
      <c r="F32" s="47" t="s">
        <v>486</v>
      </c>
      <c r="G32" s="47" t="s">
        <v>1010</v>
      </c>
    </row>
    <row r="33" spans="2:7" x14ac:dyDescent="0.3">
      <c r="B33" s="47" t="s">
        <v>974</v>
      </c>
      <c r="C33" s="47" t="s">
        <v>588</v>
      </c>
      <c r="D33" s="47" t="s">
        <v>974</v>
      </c>
      <c r="E33" s="47" t="s">
        <v>484</v>
      </c>
      <c r="F33" s="47" t="s">
        <v>486</v>
      </c>
      <c r="G33" s="47" t="s">
        <v>1010</v>
      </c>
    </row>
    <row r="34" spans="2:7" x14ac:dyDescent="0.3">
      <c r="B34" s="47" t="s">
        <v>974</v>
      </c>
      <c r="C34" s="47" t="s">
        <v>489</v>
      </c>
      <c r="D34" s="47" t="s">
        <v>974</v>
      </c>
      <c r="E34" s="47" t="s">
        <v>484</v>
      </c>
      <c r="F34" s="47" t="s">
        <v>486</v>
      </c>
      <c r="G34" s="47" t="s">
        <v>1010</v>
      </c>
    </row>
    <row r="35" spans="2:7" x14ac:dyDescent="0.3">
      <c r="B35" s="47" t="s">
        <v>974</v>
      </c>
      <c r="C35" s="47" t="s">
        <v>589</v>
      </c>
      <c r="D35" s="47" t="s">
        <v>974</v>
      </c>
      <c r="E35" s="47" t="s">
        <v>484</v>
      </c>
      <c r="F35" s="47" t="s">
        <v>486</v>
      </c>
      <c r="G35" s="47" t="s">
        <v>1012</v>
      </c>
    </row>
    <row r="36" spans="2:7" x14ac:dyDescent="0.3">
      <c r="B36" s="47" t="s">
        <v>974</v>
      </c>
      <c r="C36" s="47" t="s">
        <v>590</v>
      </c>
      <c r="D36" s="47" t="s">
        <v>974</v>
      </c>
      <c r="E36" s="47" t="s">
        <v>213</v>
      </c>
      <c r="F36" s="47" t="s">
        <v>212</v>
      </c>
      <c r="G36" s="47" t="s">
        <v>1010</v>
      </c>
    </row>
    <row r="37" spans="2:7" x14ac:dyDescent="0.3">
      <c r="B37" s="47" t="s">
        <v>974</v>
      </c>
      <c r="C37" s="47" t="s">
        <v>591</v>
      </c>
      <c r="D37" s="47" t="s">
        <v>974</v>
      </c>
      <c r="E37" s="47" t="s">
        <v>484</v>
      </c>
      <c r="F37" s="47" t="s">
        <v>486</v>
      </c>
      <c r="G37" s="47" t="s">
        <v>1013</v>
      </c>
    </row>
    <row r="38" spans="2:7" x14ac:dyDescent="0.3">
      <c r="B38" s="47" t="s">
        <v>974</v>
      </c>
      <c r="C38" s="47" t="s">
        <v>592</v>
      </c>
      <c r="D38" s="47" t="s">
        <v>974</v>
      </c>
      <c r="E38" s="47" t="s">
        <v>484</v>
      </c>
      <c r="F38" s="47" t="s">
        <v>486</v>
      </c>
      <c r="G38" s="47" t="s">
        <v>1010</v>
      </c>
    </row>
    <row r="39" spans="2:7" x14ac:dyDescent="0.3">
      <c r="B39" s="47" t="s">
        <v>974</v>
      </c>
      <c r="C39" s="47" t="s">
        <v>593</v>
      </c>
      <c r="D39" s="47" t="s">
        <v>974</v>
      </c>
      <c r="E39" s="47" t="s">
        <v>213</v>
      </c>
      <c r="F39" s="47" t="s">
        <v>212</v>
      </c>
      <c r="G39" s="47" t="s">
        <v>1010</v>
      </c>
    </row>
    <row r="40" spans="2:7" x14ac:dyDescent="0.3">
      <c r="B40" s="47" t="s">
        <v>974</v>
      </c>
      <c r="C40" s="47" t="s">
        <v>594</v>
      </c>
      <c r="D40" s="47" t="s">
        <v>974</v>
      </c>
      <c r="E40" s="47" t="s">
        <v>484</v>
      </c>
      <c r="F40" s="47" t="s">
        <v>486</v>
      </c>
      <c r="G40" s="47" t="s">
        <v>1013</v>
      </c>
    </row>
    <row r="41" spans="2:7" x14ac:dyDescent="0.3">
      <c r="B41" s="47" t="s">
        <v>974</v>
      </c>
      <c r="C41" s="47" t="s">
        <v>595</v>
      </c>
      <c r="D41" s="47" t="s">
        <v>974</v>
      </c>
      <c r="E41" s="47" t="s">
        <v>484</v>
      </c>
      <c r="F41" s="47" t="s">
        <v>486</v>
      </c>
      <c r="G41" s="47" t="s">
        <v>1010</v>
      </c>
    </row>
    <row r="42" spans="2:7" x14ac:dyDescent="0.3">
      <c r="B42" s="47" t="s">
        <v>974</v>
      </c>
      <c r="C42" s="47" t="s">
        <v>596</v>
      </c>
      <c r="D42" s="47" t="s">
        <v>974</v>
      </c>
      <c r="E42" s="47" t="s">
        <v>213</v>
      </c>
      <c r="F42" s="47" t="s">
        <v>212</v>
      </c>
      <c r="G42" s="47" t="s">
        <v>1010</v>
      </c>
    </row>
    <row r="43" spans="2:7" x14ac:dyDescent="0.3">
      <c r="B43" s="47" t="s">
        <v>974</v>
      </c>
      <c r="C43" s="47" t="s">
        <v>261</v>
      </c>
      <c r="D43" s="47" t="s">
        <v>974</v>
      </c>
      <c r="E43" s="47" t="s">
        <v>213</v>
      </c>
      <c r="F43" s="47" t="s">
        <v>212</v>
      </c>
      <c r="G43" s="47" t="s">
        <v>1010</v>
      </c>
    </row>
    <row r="44" spans="2:7" x14ac:dyDescent="0.3">
      <c r="B44" s="47" t="s">
        <v>974</v>
      </c>
      <c r="C44" s="47" t="s">
        <v>597</v>
      </c>
      <c r="D44" s="47" t="s">
        <v>974</v>
      </c>
      <c r="E44" s="47" t="s">
        <v>213</v>
      </c>
      <c r="F44" s="47" t="s">
        <v>212</v>
      </c>
      <c r="G44" s="47" t="s">
        <v>1010</v>
      </c>
    </row>
    <row r="45" spans="2:7" x14ac:dyDescent="0.3">
      <c r="B45" s="47" t="s">
        <v>974</v>
      </c>
      <c r="C45" s="47" t="s">
        <v>598</v>
      </c>
      <c r="D45" s="47" t="s">
        <v>974</v>
      </c>
      <c r="E45" s="47" t="s">
        <v>213</v>
      </c>
      <c r="F45" s="47" t="s">
        <v>212</v>
      </c>
      <c r="G45" s="47" t="s">
        <v>1010</v>
      </c>
    </row>
    <row r="46" spans="2:7" x14ac:dyDescent="0.3">
      <c r="B46" s="47" t="s">
        <v>974</v>
      </c>
      <c r="C46" s="47" t="s">
        <v>599</v>
      </c>
      <c r="D46" s="47" t="s">
        <v>974</v>
      </c>
      <c r="E46" s="47" t="s">
        <v>484</v>
      </c>
      <c r="F46" s="47" t="s">
        <v>486</v>
      </c>
      <c r="G46" s="47" t="s">
        <v>1010</v>
      </c>
    </row>
    <row r="47" spans="2:7" x14ac:dyDescent="0.3">
      <c r="B47" s="47" t="s">
        <v>974</v>
      </c>
      <c r="C47" s="47" t="s">
        <v>403</v>
      </c>
      <c r="D47" s="47" t="s">
        <v>974</v>
      </c>
      <c r="E47" s="47" t="s">
        <v>213</v>
      </c>
      <c r="F47" s="47" t="s">
        <v>212</v>
      </c>
      <c r="G47" s="47" t="s">
        <v>1010</v>
      </c>
    </row>
    <row r="48" spans="2:7" x14ac:dyDescent="0.3">
      <c r="B48" s="47" t="s">
        <v>974</v>
      </c>
      <c r="C48" s="47" t="s">
        <v>514</v>
      </c>
      <c r="D48" s="47" t="s">
        <v>974</v>
      </c>
      <c r="E48" s="47" t="s">
        <v>213</v>
      </c>
      <c r="F48" s="47" t="s">
        <v>212</v>
      </c>
      <c r="G48" s="47" t="s">
        <v>1010</v>
      </c>
    </row>
    <row r="49" spans="2:7" x14ac:dyDescent="0.3">
      <c r="B49" s="47" t="s">
        <v>974</v>
      </c>
      <c r="C49" s="47" t="s">
        <v>463</v>
      </c>
      <c r="D49" s="47" t="s">
        <v>974</v>
      </c>
      <c r="E49" s="47" t="s">
        <v>213</v>
      </c>
      <c r="F49" s="47" t="s">
        <v>212</v>
      </c>
      <c r="G49" s="47" t="s">
        <v>1010</v>
      </c>
    </row>
    <row r="50" spans="2:7" x14ac:dyDescent="0.3">
      <c r="B50" s="47" t="s">
        <v>974</v>
      </c>
      <c r="C50" s="47" t="s">
        <v>600</v>
      </c>
      <c r="D50" s="47" t="s">
        <v>974</v>
      </c>
      <c r="E50" s="47" t="s">
        <v>213</v>
      </c>
      <c r="F50" s="47" t="s">
        <v>212</v>
      </c>
      <c r="G50" s="47" t="s">
        <v>1010</v>
      </c>
    </row>
    <row r="51" spans="2:7" x14ac:dyDescent="0.3">
      <c r="B51" s="47" t="s">
        <v>974</v>
      </c>
      <c r="C51" s="47" t="s">
        <v>331</v>
      </c>
      <c r="D51" s="47" t="s">
        <v>974</v>
      </c>
      <c r="E51" s="47" t="s">
        <v>213</v>
      </c>
      <c r="F51" s="47" t="s">
        <v>212</v>
      </c>
      <c r="G51" s="47" t="s">
        <v>1010</v>
      </c>
    </row>
    <row r="52" spans="2:7" x14ac:dyDescent="0.3">
      <c r="B52" s="47" t="s">
        <v>974</v>
      </c>
      <c r="C52" s="47" t="s">
        <v>300</v>
      </c>
      <c r="D52" s="47" t="s">
        <v>974</v>
      </c>
      <c r="E52" s="47" t="s">
        <v>213</v>
      </c>
      <c r="F52" s="47" t="s">
        <v>212</v>
      </c>
      <c r="G52" s="47" t="s">
        <v>1010</v>
      </c>
    </row>
    <row r="53" spans="2:7" x14ac:dyDescent="0.3">
      <c r="B53" s="47" t="s">
        <v>974</v>
      </c>
      <c r="C53" s="47" t="s">
        <v>431</v>
      </c>
      <c r="D53" s="47" t="s">
        <v>974</v>
      </c>
      <c r="E53" s="47" t="s">
        <v>213</v>
      </c>
      <c r="F53" s="47" t="s">
        <v>212</v>
      </c>
      <c r="G53" s="47" t="s">
        <v>1010</v>
      </c>
    </row>
    <row r="54" spans="2:7" x14ac:dyDescent="0.3">
      <c r="B54" s="47" t="s">
        <v>974</v>
      </c>
      <c r="C54" s="47" t="s">
        <v>490</v>
      </c>
      <c r="D54" s="47" t="s">
        <v>974</v>
      </c>
      <c r="E54" s="47" t="s">
        <v>213</v>
      </c>
      <c r="F54" s="47" t="s">
        <v>212</v>
      </c>
      <c r="G54" s="47" t="s">
        <v>1010</v>
      </c>
    </row>
    <row r="55" spans="2:7" x14ac:dyDescent="0.3">
      <c r="B55" s="47" t="s">
        <v>974</v>
      </c>
      <c r="C55" s="47" t="s">
        <v>467</v>
      </c>
      <c r="D55" s="47" t="s">
        <v>974</v>
      </c>
      <c r="E55" s="47" t="s">
        <v>213</v>
      </c>
      <c r="F55" s="47" t="s">
        <v>212</v>
      </c>
      <c r="G55" s="47" t="s">
        <v>1010</v>
      </c>
    </row>
    <row r="56" spans="2:7" x14ac:dyDescent="0.3">
      <c r="B56" s="47" t="s">
        <v>974</v>
      </c>
      <c r="C56" s="47" t="s">
        <v>557</v>
      </c>
      <c r="D56" s="47" t="s">
        <v>974</v>
      </c>
      <c r="E56" s="47" t="s">
        <v>213</v>
      </c>
      <c r="F56" s="47" t="s">
        <v>212</v>
      </c>
      <c r="G56" s="47" t="s">
        <v>1010</v>
      </c>
    </row>
    <row r="57" spans="2:7" x14ac:dyDescent="0.3">
      <c r="B57" s="47" t="s">
        <v>974</v>
      </c>
      <c r="C57" s="47" t="s">
        <v>292</v>
      </c>
      <c r="D57" s="47" t="s">
        <v>974</v>
      </c>
      <c r="E57" s="47" t="s">
        <v>213</v>
      </c>
      <c r="F57" s="47" t="s">
        <v>212</v>
      </c>
      <c r="G57" s="47" t="s">
        <v>1010</v>
      </c>
    </row>
    <row r="58" spans="2:7" x14ac:dyDescent="0.3">
      <c r="B58" s="47" t="s">
        <v>974</v>
      </c>
      <c r="C58" s="47" t="s">
        <v>363</v>
      </c>
      <c r="D58" s="47" t="s">
        <v>974</v>
      </c>
      <c r="E58" s="47" t="s">
        <v>213</v>
      </c>
      <c r="F58" s="47" t="s">
        <v>212</v>
      </c>
      <c r="G58" s="47" t="s">
        <v>1010</v>
      </c>
    </row>
    <row r="59" spans="2:7" x14ac:dyDescent="0.3">
      <c r="B59" s="47" t="s">
        <v>974</v>
      </c>
      <c r="C59" s="47" t="s">
        <v>601</v>
      </c>
      <c r="D59" s="47" t="s">
        <v>974</v>
      </c>
      <c r="E59" s="47" t="s">
        <v>213</v>
      </c>
      <c r="F59" s="47" t="s">
        <v>212</v>
      </c>
      <c r="G59" s="47" t="s">
        <v>1010</v>
      </c>
    </row>
    <row r="60" spans="2:7" x14ac:dyDescent="0.3">
      <c r="B60" s="47" t="s">
        <v>974</v>
      </c>
      <c r="C60" s="47" t="s">
        <v>509</v>
      </c>
      <c r="D60" s="47" t="s">
        <v>974</v>
      </c>
      <c r="E60" s="47" t="s">
        <v>213</v>
      </c>
      <c r="F60" s="47" t="s">
        <v>212</v>
      </c>
      <c r="G60" s="47" t="s">
        <v>1010</v>
      </c>
    </row>
    <row r="61" spans="2:7" x14ac:dyDescent="0.3">
      <c r="B61" s="47" t="s">
        <v>974</v>
      </c>
      <c r="C61" s="47" t="s">
        <v>540</v>
      </c>
      <c r="D61" s="47" t="s">
        <v>974</v>
      </c>
      <c r="E61" s="47" t="s">
        <v>213</v>
      </c>
      <c r="F61" s="47" t="s">
        <v>212</v>
      </c>
      <c r="G61" s="47" t="s">
        <v>1010</v>
      </c>
    </row>
    <row r="62" spans="2:7" x14ac:dyDescent="0.3">
      <c r="B62" s="47" t="s">
        <v>974</v>
      </c>
      <c r="C62" s="47" t="s">
        <v>447</v>
      </c>
      <c r="D62" s="47" t="s">
        <v>974</v>
      </c>
      <c r="E62" s="47" t="s">
        <v>213</v>
      </c>
      <c r="F62" s="47" t="s">
        <v>212</v>
      </c>
      <c r="G62" s="47" t="s">
        <v>1010</v>
      </c>
    </row>
    <row r="63" spans="2:7" x14ac:dyDescent="0.3">
      <c r="B63" s="47" t="s">
        <v>974</v>
      </c>
      <c r="C63" s="47" t="s">
        <v>602</v>
      </c>
      <c r="D63" s="47" t="s">
        <v>974</v>
      </c>
      <c r="E63" s="47" t="s">
        <v>213</v>
      </c>
      <c r="F63" s="47" t="s">
        <v>212</v>
      </c>
      <c r="G63" s="47" t="s">
        <v>1010</v>
      </c>
    </row>
    <row r="64" spans="2:7" x14ac:dyDescent="0.3">
      <c r="B64" s="47" t="s">
        <v>974</v>
      </c>
      <c r="C64" s="47" t="s">
        <v>603</v>
      </c>
      <c r="D64" s="47" t="s">
        <v>974</v>
      </c>
      <c r="E64" s="47" t="s">
        <v>213</v>
      </c>
      <c r="F64" s="47" t="s">
        <v>212</v>
      </c>
      <c r="G64" s="47" t="s">
        <v>1010</v>
      </c>
    </row>
    <row r="65" spans="2:7" x14ac:dyDescent="0.3">
      <c r="B65" s="47" t="s">
        <v>974</v>
      </c>
      <c r="C65" s="47" t="s">
        <v>604</v>
      </c>
      <c r="D65" s="47" t="s">
        <v>974</v>
      </c>
      <c r="E65" s="47" t="s">
        <v>213</v>
      </c>
      <c r="F65" s="47" t="s">
        <v>212</v>
      </c>
      <c r="G65" s="47" t="s">
        <v>1010</v>
      </c>
    </row>
    <row r="66" spans="2:7" x14ac:dyDescent="0.3">
      <c r="B66" s="47" t="s">
        <v>974</v>
      </c>
      <c r="C66" s="47" t="s">
        <v>449</v>
      </c>
      <c r="D66" s="47" t="s">
        <v>974</v>
      </c>
      <c r="E66" s="47" t="s">
        <v>213</v>
      </c>
      <c r="F66" s="47" t="s">
        <v>212</v>
      </c>
      <c r="G66" s="47" t="s">
        <v>1010</v>
      </c>
    </row>
    <row r="67" spans="2:7" x14ac:dyDescent="0.3">
      <c r="B67" s="47" t="s">
        <v>974</v>
      </c>
      <c r="C67" s="47" t="s">
        <v>572</v>
      </c>
      <c r="D67" s="47" t="s">
        <v>974</v>
      </c>
      <c r="E67" s="47" t="s">
        <v>213</v>
      </c>
      <c r="F67" s="47" t="s">
        <v>212</v>
      </c>
      <c r="G67" s="47" t="s">
        <v>1010</v>
      </c>
    </row>
    <row r="68" spans="2:7" x14ac:dyDescent="0.3">
      <c r="B68" s="47" t="s">
        <v>974</v>
      </c>
      <c r="C68" s="47" t="s">
        <v>409</v>
      </c>
      <c r="D68" s="47" t="s">
        <v>974</v>
      </c>
      <c r="E68" s="47" t="s">
        <v>213</v>
      </c>
      <c r="F68" s="47" t="s">
        <v>212</v>
      </c>
      <c r="G68" s="47" t="s">
        <v>1010</v>
      </c>
    </row>
    <row r="69" spans="2:7" x14ac:dyDescent="0.3">
      <c r="B69" s="47" t="s">
        <v>974</v>
      </c>
      <c r="C69" s="47" t="s">
        <v>226</v>
      </c>
      <c r="D69" s="47" t="s">
        <v>974</v>
      </c>
      <c r="E69" s="47" t="s">
        <v>213</v>
      </c>
      <c r="F69" s="47" t="s">
        <v>212</v>
      </c>
      <c r="G69" s="47" t="s">
        <v>1010</v>
      </c>
    </row>
    <row r="70" spans="2:7" x14ac:dyDescent="0.3">
      <c r="B70" s="47" t="s">
        <v>974</v>
      </c>
      <c r="C70" s="47" t="s">
        <v>461</v>
      </c>
      <c r="D70" s="47" t="s">
        <v>974</v>
      </c>
      <c r="E70" s="47" t="s">
        <v>213</v>
      </c>
      <c r="F70" s="47" t="s">
        <v>212</v>
      </c>
      <c r="G70" s="47" t="s">
        <v>1010</v>
      </c>
    </row>
    <row r="71" spans="2:7" x14ac:dyDescent="0.3">
      <c r="B71" s="47" t="s">
        <v>974</v>
      </c>
      <c r="C71" s="47" t="s">
        <v>605</v>
      </c>
      <c r="D71" s="47" t="s">
        <v>974</v>
      </c>
      <c r="E71" s="47" t="s">
        <v>213</v>
      </c>
      <c r="F71" s="47" t="s">
        <v>212</v>
      </c>
      <c r="G71" s="47" t="s">
        <v>1010</v>
      </c>
    </row>
    <row r="72" spans="2:7" x14ac:dyDescent="0.3">
      <c r="B72" s="47" t="s">
        <v>974</v>
      </c>
      <c r="C72" s="47" t="s">
        <v>606</v>
      </c>
      <c r="D72" s="47" t="s">
        <v>974</v>
      </c>
      <c r="E72" s="47" t="s">
        <v>213</v>
      </c>
      <c r="F72" s="47" t="s">
        <v>212</v>
      </c>
      <c r="G72" s="47" t="s">
        <v>1010</v>
      </c>
    </row>
    <row r="73" spans="2:7" x14ac:dyDescent="0.3">
      <c r="B73" s="47" t="s">
        <v>974</v>
      </c>
      <c r="C73" s="47" t="s">
        <v>607</v>
      </c>
      <c r="D73" s="47" t="s">
        <v>974</v>
      </c>
      <c r="E73" s="47" t="s">
        <v>213</v>
      </c>
      <c r="F73" s="47" t="s">
        <v>212</v>
      </c>
      <c r="G73" s="47" t="s">
        <v>1010</v>
      </c>
    </row>
    <row r="74" spans="2:7" x14ac:dyDescent="0.3">
      <c r="B74" s="47" t="s">
        <v>974</v>
      </c>
      <c r="C74" s="47" t="s">
        <v>554</v>
      </c>
      <c r="D74" s="47" t="s">
        <v>974</v>
      </c>
      <c r="E74" s="47" t="s">
        <v>213</v>
      </c>
      <c r="F74" s="47" t="s">
        <v>212</v>
      </c>
      <c r="G74" s="47" t="s">
        <v>1010</v>
      </c>
    </row>
    <row r="75" spans="2:7" x14ac:dyDescent="0.3">
      <c r="B75" s="47" t="s">
        <v>974</v>
      </c>
      <c r="C75" s="47" t="s">
        <v>472</v>
      </c>
      <c r="D75" s="47" t="s">
        <v>974</v>
      </c>
      <c r="E75" s="47" t="s">
        <v>213</v>
      </c>
      <c r="F75" s="47" t="s">
        <v>212</v>
      </c>
      <c r="G75" s="47" t="s">
        <v>1010</v>
      </c>
    </row>
    <row r="76" spans="2:7" x14ac:dyDescent="0.3">
      <c r="B76" s="47" t="s">
        <v>974</v>
      </c>
      <c r="C76" s="47" t="s">
        <v>278</v>
      </c>
      <c r="D76" s="47" t="s">
        <v>974</v>
      </c>
      <c r="E76" s="47" t="s">
        <v>213</v>
      </c>
      <c r="F76" s="47" t="s">
        <v>212</v>
      </c>
      <c r="G76" s="47" t="s">
        <v>1010</v>
      </c>
    </row>
    <row r="77" spans="2:7" x14ac:dyDescent="0.3">
      <c r="B77" s="47" t="s">
        <v>974</v>
      </c>
      <c r="C77" s="47" t="s">
        <v>46</v>
      </c>
      <c r="D77" s="47" t="s">
        <v>974</v>
      </c>
      <c r="E77" s="47" t="s">
        <v>213</v>
      </c>
      <c r="F77" s="47" t="s">
        <v>212</v>
      </c>
      <c r="G77" s="47" t="s">
        <v>1010</v>
      </c>
    </row>
    <row r="78" spans="2:7" x14ac:dyDescent="0.3">
      <c r="B78" s="47" t="s">
        <v>974</v>
      </c>
      <c r="C78" s="47" t="s">
        <v>465</v>
      </c>
      <c r="D78" s="47" t="s">
        <v>974</v>
      </c>
      <c r="E78" s="47" t="s">
        <v>213</v>
      </c>
      <c r="F78" s="47" t="s">
        <v>212</v>
      </c>
      <c r="G78" s="47" t="s">
        <v>1010</v>
      </c>
    </row>
    <row r="79" spans="2:7" x14ac:dyDescent="0.3">
      <c r="B79" s="47" t="s">
        <v>974</v>
      </c>
      <c r="C79" s="47" t="s">
        <v>429</v>
      </c>
      <c r="D79" s="47" t="s">
        <v>974</v>
      </c>
      <c r="E79" s="47" t="s">
        <v>213</v>
      </c>
      <c r="F79" s="47" t="s">
        <v>212</v>
      </c>
      <c r="G79" s="47" t="s">
        <v>1010</v>
      </c>
    </row>
    <row r="80" spans="2:7" x14ac:dyDescent="0.3">
      <c r="B80" s="47" t="s">
        <v>974</v>
      </c>
      <c r="C80" s="47" t="s">
        <v>415</v>
      </c>
      <c r="D80" s="47" t="s">
        <v>974</v>
      </c>
      <c r="E80" s="47" t="s">
        <v>213</v>
      </c>
      <c r="F80" s="47" t="s">
        <v>212</v>
      </c>
      <c r="G80" s="47" t="s">
        <v>1010</v>
      </c>
    </row>
    <row r="81" spans="2:7" x14ac:dyDescent="0.3">
      <c r="B81" s="47" t="s">
        <v>974</v>
      </c>
      <c r="C81" s="47" t="s">
        <v>608</v>
      </c>
      <c r="D81" s="47" t="s">
        <v>974</v>
      </c>
      <c r="E81" s="47" t="s">
        <v>213</v>
      </c>
      <c r="F81" s="47" t="s">
        <v>212</v>
      </c>
      <c r="G81" s="47" t="s">
        <v>1010</v>
      </c>
    </row>
    <row r="82" spans="2:7" x14ac:dyDescent="0.3">
      <c r="B82" s="47" t="s">
        <v>974</v>
      </c>
      <c r="C82" s="47" t="s">
        <v>609</v>
      </c>
      <c r="D82" s="47" t="s">
        <v>974</v>
      </c>
      <c r="E82" s="47" t="s">
        <v>213</v>
      </c>
      <c r="F82" s="47" t="s">
        <v>212</v>
      </c>
      <c r="G82" s="47" t="s">
        <v>1010</v>
      </c>
    </row>
    <row r="83" spans="2:7" x14ac:dyDescent="0.3">
      <c r="B83" s="47" t="s">
        <v>974</v>
      </c>
      <c r="C83" s="47" t="s">
        <v>573</v>
      </c>
      <c r="D83" s="47" t="s">
        <v>974</v>
      </c>
      <c r="E83" s="47" t="s">
        <v>213</v>
      </c>
      <c r="F83" s="47" t="s">
        <v>212</v>
      </c>
      <c r="G83" s="47" t="s">
        <v>1010</v>
      </c>
    </row>
    <row r="84" spans="2:7" x14ac:dyDescent="0.3">
      <c r="B84" s="47" t="s">
        <v>974</v>
      </c>
      <c r="C84" s="47" t="s">
        <v>287</v>
      </c>
      <c r="D84" s="47" t="s">
        <v>974</v>
      </c>
      <c r="E84" s="47" t="s">
        <v>213</v>
      </c>
      <c r="F84" s="47" t="s">
        <v>212</v>
      </c>
      <c r="G84" s="47" t="s">
        <v>1010</v>
      </c>
    </row>
    <row r="85" spans="2:7" x14ac:dyDescent="0.3">
      <c r="B85" s="47" t="s">
        <v>974</v>
      </c>
      <c r="C85" s="47" t="s">
        <v>610</v>
      </c>
      <c r="D85" s="47" t="s">
        <v>974</v>
      </c>
      <c r="E85" s="47" t="s">
        <v>213</v>
      </c>
      <c r="F85" s="47" t="s">
        <v>212</v>
      </c>
      <c r="G85" s="47" t="s">
        <v>1010</v>
      </c>
    </row>
    <row r="86" spans="2:7" x14ac:dyDescent="0.3">
      <c r="B86" s="47" t="s">
        <v>974</v>
      </c>
      <c r="C86" s="47" t="s">
        <v>611</v>
      </c>
      <c r="D86" s="47" t="s">
        <v>974</v>
      </c>
      <c r="E86" s="47" t="s">
        <v>213</v>
      </c>
      <c r="F86" s="47" t="s">
        <v>212</v>
      </c>
      <c r="G86" s="47" t="s">
        <v>1010</v>
      </c>
    </row>
    <row r="87" spans="2:7" x14ac:dyDescent="0.3">
      <c r="B87" s="47" t="s">
        <v>974</v>
      </c>
      <c r="C87" s="47" t="s">
        <v>612</v>
      </c>
      <c r="D87" s="47" t="s">
        <v>974</v>
      </c>
      <c r="E87" s="47" t="s">
        <v>213</v>
      </c>
      <c r="F87" s="47" t="s">
        <v>212</v>
      </c>
      <c r="G87" s="47" t="s">
        <v>1010</v>
      </c>
    </row>
    <row r="88" spans="2:7" x14ac:dyDescent="0.3">
      <c r="B88" s="47" t="s">
        <v>974</v>
      </c>
      <c r="C88" s="47" t="s">
        <v>407</v>
      </c>
      <c r="D88" s="47" t="s">
        <v>974</v>
      </c>
      <c r="E88" s="47" t="s">
        <v>213</v>
      </c>
      <c r="F88" s="47" t="s">
        <v>212</v>
      </c>
      <c r="G88" s="47" t="s">
        <v>1010</v>
      </c>
    </row>
    <row r="89" spans="2:7" x14ac:dyDescent="0.3">
      <c r="B89" s="47" t="s">
        <v>974</v>
      </c>
      <c r="C89" s="47" t="s">
        <v>613</v>
      </c>
      <c r="D89" s="47" t="s">
        <v>974</v>
      </c>
      <c r="E89" s="47" t="s">
        <v>213</v>
      </c>
      <c r="F89" s="47" t="s">
        <v>212</v>
      </c>
      <c r="G89" s="47" t="s">
        <v>1010</v>
      </c>
    </row>
    <row r="90" spans="2:7" x14ac:dyDescent="0.3">
      <c r="B90" s="47" t="s">
        <v>974</v>
      </c>
      <c r="C90" s="47" t="s">
        <v>405</v>
      </c>
      <c r="D90" s="47" t="s">
        <v>974</v>
      </c>
      <c r="E90" s="47" t="s">
        <v>213</v>
      </c>
      <c r="F90" s="47" t="s">
        <v>212</v>
      </c>
      <c r="G90" s="47" t="s">
        <v>1010</v>
      </c>
    </row>
    <row r="91" spans="2:7" x14ac:dyDescent="0.3">
      <c r="B91" s="47" t="s">
        <v>974</v>
      </c>
      <c r="C91" s="47" t="s">
        <v>614</v>
      </c>
      <c r="D91" s="47" t="s">
        <v>974</v>
      </c>
      <c r="E91" s="47" t="s">
        <v>213</v>
      </c>
      <c r="F91" s="47" t="s">
        <v>212</v>
      </c>
      <c r="G91" s="47" t="s">
        <v>1010</v>
      </c>
    </row>
    <row r="92" spans="2:7" x14ac:dyDescent="0.3">
      <c r="B92" s="47" t="s">
        <v>974</v>
      </c>
      <c r="C92" s="47" t="s">
        <v>615</v>
      </c>
      <c r="D92" s="47" t="s">
        <v>974</v>
      </c>
      <c r="E92" s="47" t="s">
        <v>213</v>
      </c>
      <c r="F92" s="47" t="s">
        <v>212</v>
      </c>
      <c r="G92" s="47" t="s">
        <v>1010</v>
      </c>
    </row>
    <row r="93" spans="2:7" x14ac:dyDescent="0.3">
      <c r="B93" s="47" t="s">
        <v>974</v>
      </c>
      <c r="C93" s="47" t="s">
        <v>616</v>
      </c>
      <c r="D93" s="47" t="s">
        <v>974</v>
      </c>
      <c r="E93" s="47" t="s">
        <v>213</v>
      </c>
      <c r="F93" s="47" t="s">
        <v>212</v>
      </c>
      <c r="G93" s="47" t="s">
        <v>1010</v>
      </c>
    </row>
    <row r="94" spans="2:7" x14ac:dyDescent="0.3">
      <c r="B94" s="47" t="s">
        <v>974</v>
      </c>
      <c r="C94" s="47" t="s">
        <v>559</v>
      </c>
      <c r="D94" s="47" t="s">
        <v>974</v>
      </c>
      <c r="E94" s="47" t="s">
        <v>213</v>
      </c>
      <c r="F94" s="47" t="s">
        <v>212</v>
      </c>
      <c r="G94" s="47" t="s">
        <v>1010</v>
      </c>
    </row>
    <row r="95" spans="2:7" x14ac:dyDescent="0.3">
      <c r="B95" s="47" t="s">
        <v>974</v>
      </c>
      <c r="C95" s="47" t="s">
        <v>617</v>
      </c>
      <c r="D95" s="47" t="s">
        <v>974</v>
      </c>
      <c r="E95" s="47" t="s">
        <v>618</v>
      </c>
      <c r="F95" s="47" t="s">
        <v>483</v>
      </c>
      <c r="G95" s="47" t="s">
        <v>1014</v>
      </c>
    </row>
    <row r="96" spans="2:7" x14ac:dyDescent="0.3">
      <c r="B96" s="47" t="s">
        <v>974</v>
      </c>
      <c r="C96" s="47" t="s">
        <v>619</v>
      </c>
      <c r="D96" s="47" t="s">
        <v>974</v>
      </c>
      <c r="E96" s="47" t="s">
        <v>213</v>
      </c>
      <c r="F96" s="47" t="s">
        <v>212</v>
      </c>
      <c r="G96" s="47" t="s">
        <v>1010</v>
      </c>
    </row>
    <row r="97" spans="2:7" x14ac:dyDescent="0.3">
      <c r="B97" s="47" t="s">
        <v>974</v>
      </c>
      <c r="C97" s="47" t="s">
        <v>620</v>
      </c>
      <c r="D97" s="47" t="s">
        <v>974</v>
      </c>
      <c r="E97" s="47" t="s">
        <v>213</v>
      </c>
      <c r="F97" s="47" t="s">
        <v>212</v>
      </c>
      <c r="G97" s="47" t="s">
        <v>1010</v>
      </c>
    </row>
    <row r="98" spans="2:7" x14ac:dyDescent="0.3">
      <c r="B98" s="47" t="s">
        <v>974</v>
      </c>
      <c r="C98" s="47" t="s">
        <v>542</v>
      </c>
      <c r="D98" s="47" t="s">
        <v>974</v>
      </c>
      <c r="E98" s="47" t="s">
        <v>213</v>
      </c>
      <c r="F98" s="47" t="s">
        <v>212</v>
      </c>
      <c r="G98" s="47" t="s">
        <v>1010</v>
      </c>
    </row>
    <row r="99" spans="2:7" x14ac:dyDescent="0.3">
      <c r="B99" s="47" t="s">
        <v>974</v>
      </c>
      <c r="C99" s="47" t="s">
        <v>479</v>
      </c>
      <c r="D99" s="47" t="s">
        <v>974</v>
      </c>
      <c r="E99" s="47" t="s">
        <v>213</v>
      </c>
      <c r="F99" s="47" t="s">
        <v>212</v>
      </c>
      <c r="G99" s="47" t="s">
        <v>1010</v>
      </c>
    </row>
    <row r="100" spans="2:7" x14ac:dyDescent="0.3">
      <c r="B100" s="47" t="s">
        <v>974</v>
      </c>
      <c r="C100" s="47" t="s">
        <v>562</v>
      </c>
      <c r="D100" s="47" t="s">
        <v>974</v>
      </c>
      <c r="E100" s="47" t="s">
        <v>213</v>
      </c>
      <c r="F100" s="47" t="s">
        <v>212</v>
      </c>
      <c r="G100" s="47" t="s">
        <v>1010</v>
      </c>
    </row>
    <row r="101" spans="2:7" x14ac:dyDescent="0.3">
      <c r="B101" s="47" t="s">
        <v>974</v>
      </c>
      <c r="C101" s="47" t="s">
        <v>492</v>
      </c>
      <c r="D101" s="47" t="s">
        <v>974</v>
      </c>
      <c r="E101" s="47" t="s">
        <v>213</v>
      </c>
      <c r="F101" s="47" t="s">
        <v>212</v>
      </c>
      <c r="G101" s="47" t="s">
        <v>1010</v>
      </c>
    </row>
    <row r="102" spans="2:7" x14ac:dyDescent="0.3">
      <c r="B102" s="47" t="s">
        <v>974</v>
      </c>
      <c r="C102" s="47" t="s">
        <v>621</v>
      </c>
      <c r="D102" s="47" t="s">
        <v>974</v>
      </c>
      <c r="E102" s="47" t="s">
        <v>213</v>
      </c>
      <c r="F102" s="47" t="s">
        <v>212</v>
      </c>
      <c r="G102" s="47" t="s">
        <v>1010</v>
      </c>
    </row>
    <row r="103" spans="2:7" x14ac:dyDescent="0.3">
      <c r="B103" s="47" t="s">
        <v>974</v>
      </c>
      <c r="C103" s="47" t="s">
        <v>622</v>
      </c>
      <c r="D103" s="47" t="s">
        <v>974</v>
      </c>
      <c r="E103" s="47" t="s">
        <v>213</v>
      </c>
      <c r="F103" s="47" t="s">
        <v>212</v>
      </c>
      <c r="G103" s="47" t="s">
        <v>1015</v>
      </c>
    </row>
    <row r="104" spans="2:7" x14ac:dyDescent="0.3">
      <c r="B104" s="47" t="s">
        <v>974</v>
      </c>
      <c r="C104" s="47" t="s">
        <v>417</v>
      </c>
      <c r="D104" s="47" t="s">
        <v>974</v>
      </c>
      <c r="E104" s="47" t="s">
        <v>213</v>
      </c>
      <c r="F104" s="47" t="s">
        <v>212</v>
      </c>
      <c r="G104" s="47" t="s">
        <v>1010</v>
      </c>
    </row>
    <row r="105" spans="2:7" x14ac:dyDescent="0.3">
      <c r="B105" s="47" t="s">
        <v>974</v>
      </c>
      <c r="C105" s="47" t="s">
        <v>623</v>
      </c>
      <c r="D105" s="47" t="s">
        <v>974</v>
      </c>
      <c r="E105" s="47" t="s">
        <v>213</v>
      </c>
      <c r="F105" s="47" t="s">
        <v>212</v>
      </c>
      <c r="G105" s="47" t="s">
        <v>1010</v>
      </c>
    </row>
    <row r="106" spans="2:7" x14ac:dyDescent="0.3">
      <c r="B106" s="47" t="s">
        <v>974</v>
      </c>
      <c r="C106" s="47" t="s">
        <v>624</v>
      </c>
      <c r="D106" s="47" t="s">
        <v>974</v>
      </c>
      <c r="E106" s="47" t="s">
        <v>213</v>
      </c>
      <c r="F106" s="47" t="s">
        <v>212</v>
      </c>
      <c r="G106" s="47" t="s">
        <v>1010</v>
      </c>
    </row>
    <row r="107" spans="2:7" x14ac:dyDescent="0.3">
      <c r="B107" s="47" t="s">
        <v>974</v>
      </c>
      <c r="C107" s="47" t="s">
        <v>456</v>
      </c>
      <c r="D107" s="47" t="s">
        <v>974</v>
      </c>
      <c r="E107" s="47" t="s">
        <v>213</v>
      </c>
      <c r="F107" s="47" t="s">
        <v>212</v>
      </c>
      <c r="G107" s="47" t="s">
        <v>1010</v>
      </c>
    </row>
    <row r="108" spans="2:7" x14ac:dyDescent="0.3">
      <c r="B108" s="47" t="s">
        <v>974</v>
      </c>
      <c r="C108" s="47" t="s">
        <v>625</v>
      </c>
      <c r="D108" s="47" t="s">
        <v>974</v>
      </c>
      <c r="E108" s="47" t="s">
        <v>213</v>
      </c>
      <c r="F108" s="47" t="s">
        <v>212</v>
      </c>
      <c r="G108" s="47" t="s">
        <v>1010</v>
      </c>
    </row>
    <row r="109" spans="2:7" x14ac:dyDescent="0.3">
      <c r="B109" s="47" t="s">
        <v>974</v>
      </c>
      <c r="C109" s="47" t="s">
        <v>626</v>
      </c>
      <c r="D109" s="47" t="s">
        <v>974</v>
      </c>
      <c r="E109" s="47" t="s">
        <v>213</v>
      </c>
      <c r="F109" s="47" t="s">
        <v>212</v>
      </c>
      <c r="G109" s="47" t="s">
        <v>1010</v>
      </c>
    </row>
    <row r="110" spans="2:7" x14ac:dyDescent="0.3">
      <c r="B110" s="47" t="s">
        <v>974</v>
      </c>
      <c r="C110" s="47" t="s">
        <v>319</v>
      </c>
      <c r="D110" s="47" t="s">
        <v>974</v>
      </c>
      <c r="E110" s="47" t="s">
        <v>213</v>
      </c>
      <c r="F110" s="47" t="s">
        <v>212</v>
      </c>
      <c r="G110" s="47" t="s">
        <v>1010</v>
      </c>
    </row>
    <row r="111" spans="2:7" x14ac:dyDescent="0.3">
      <c r="B111" s="47" t="s">
        <v>974</v>
      </c>
      <c r="C111" s="47" t="s">
        <v>440</v>
      </c>
      <c r="D111" s="47" t="s">
        <v>974</v>
      </c>
      <c r="E111" s="47" t="s">
        <v>213</v>
      </c>
      <c r="F111" s="47" t="s">
        <v>212</v>
      </c>
      <c r="G111" s="47" t="s">
        <v>1010</v>
      </c>
    </row>
    <row r="112" spans="2:7" x14ac:dyDescent="0.3">
      <c r="B112" s="47" t="s">
        <v>974</v>
      </c>
      <c r="C112" s="47" t="s">
        <v>627</v>
      </c>
      <c r="D112" s="47" t="s">
        <v>974</v>
      </c>
      <c r="E112" s="47" t="s">
        <v>484</v>
      </c>
      <c r="F112" s="47" t="s">
        <v>486</v>
      </c>
      <c r="G112" s="47" t="s">
        <v>1010</v>
      </c>
    </row>
    <row r="113" spans="2:7" x14ac:dyDescent="0.3">
      <c r="B113" s="47" t="s">
        <v>974</v>
      </c>
      <c r="C113" s="47" t="s">
        <v>628</v>
      </c>
      <c r="D113" s="47" t="s">
        <v>974</v>
      </c>
      <c r="E113" s="47" t="s">
        <v>213</v>
      </c>
      <c r="F113" s="47" t="s">
        <v>212</v>
      </c>
      <c r="G113" s="47" t="s">
        <v>1010</v>
      </c>
    </row>
    <row r="114" spans="2:7" x14ac:dyDescent="0.3">
      <c r="B114" s="47" t="s">
        <v>974</v>
      </c>
      <c r="C114" s="47" t="s">
        <v>629</v>
      </c>
      <c r="D114" s="47" t="s">
        <v>974</v>
      </c>
      <c r="E114" s="47" t="s">
        <v>213</v>
      </c>
      <c r="F114" s="47" t="s">
        <v>212</v>
      </c>
      <c r="G114" s="47" t="s">
        <v>1010</v>
      </c>
    </row>
    <row r="115" spans="2:7" x14ac:dyDescent="0.3">
      <c r="B115" s="47" t="s">
        <v>974</v>
      </c>
      <c r="C115" s="47" t="s">
        <v>630</v>
      </c>
      <c r="D115" s="47" t="s">
        <v>974</v>
      </c>
      <c r="E115" s="47" t="s">
        <v>213</v>
      </c>
      <c r="F115" s="47" t="s">
        <v>212</v>
      </c>
      <c r="G115" s="47" t="s">
        <v>1010</v>
      </c>
    </row>
    <row r="116" spans="2:7" x14ac:dyDescent="0.3">
      <c r="B116" s="47" t="s">
        <v>974</v>
      </c>
      <c r="C116" s="47" t="s">
        <v>247</v>
      </c>
      <c r="D116" s="47" t="s">
        <v>974</v>
      </c>
      <c r="E116" s="47" t="s">
        <v>213</v>
      </c>
      <c r="F116" s="47" t="s">
        <v>212</v>
      </c>
      <c r="G116" s="47" t="s">
        <v>1010</v>
      </c>
    </row>
    <row r="117" spans="2:7" x14ac:dyDescent="0.3">
      <c r="B117" s="47" t="s">
        <v>974</v>
      </c>
      <c r="C117" s="47" t="s">
        <v>631</v>
      </c>
      <c r="D117" s="47" t="s">
        <v>974</v>
      </c>
      <c r="E117" s="47" t="s">
        <v>213</v>
      </c>
      <c r="F117" s="47" t="s">
        <v>212</v>
      </c>
      <c r="G117" s="47" t="s">
        <v>1010</v>
      </c>
    </row>
    <row r="118" spans="2:7" x14ac:dyDescent="0.3">
      <c r="B118" s="47" t="s">
        <v>974</v>
      </c>
      <c r="C118" s="47" t="s">
        <v>632</v>
      </c>
      <c r="D118" s="47" t="s">
        <v>974</v>
      </c>
      <c r="E118" s="47" t="s">
        <v>213</v>
      </c>
      <c r="F118" s="47" t="s">
        <v>212</v>
      </c>
      <c r="G118" s="47" t="s">
        <v>1010</v>
      </c>
    </row>
    <row r="119" spans="2:7" x14ac:dyDescent="0.3">
      <c r="B119" s="47" t="s">
        <v>974</v>
      </c>
      <c r="C119" s="47" t="s">
        <v>633</v>
      </c>
      <c r="D119" s="47" t="s">
        <v>974</v>
      </c>
      <c r="E119" s="47" t="s">
        <v>213</v>
      </c>
      <c r="F119" s="47" t="s">
        <v>212</v>
      </c>
      <c r="G119" s="47" t="s">
        <v>1010</v>
      </c>
    </row>
    <row r="120" spans="2:7" x14ac:dyDescent="0.3">
      <c r="B120" s="47" t="s">
        <v>974</v>
      </c>
      <c r="C120" s="47" t="s">
        <v>634</v>
      </c>
      <c r="D120" s="47" t="s">
        <v>974</v>
      </c>
      <c r="E120" s="47" t="s">
        <v>213</v>
      </c>
      <c r="F120" s="47" t="s">
        <v>212</v>
      </c>
      <c r="G120" s="47" t="s">
        <v>1010</v>
      </c>
    </row>
    <row r="121" spans="2:7" x14ac:dyDescent="0.3">
      <c r="B121" s="47" t="s">
        <v>974</v>
      </c>
      <c r="C121" s="47" t="s">
        <v>635</v>
      </c>
      <c r="D121" s="47" t="s">
        <v>974</v>
      </c>
      <c r="E121" s="47" t="s">
        <v>213</v>
      </c>
      <c r="F121" s="47" t="s">
        <v>212</v>
      </c>
      <c r="G121" s="47" t="s">
        <v>1010</v>
      </c>
    </row>
    <row r="122" spans="2:7" x14ac:dyDescent="0.3">
      <c r="B122" s="47" t="s">
        <v>974</v>
      </c>
      <c r="C122" s="47" t="s">
        <v>636</v>
      </c>
      <c r="D122" s="47" t="s">
        <v>974</v>
      </c>
      <c r="E122" s="47" t="s">
        <v>213</v>
      </c>
      <c r="F122" s="47" t="s">
        <v>212</v>
      </c>
      <c r="G122" s="47" t="s">
        <v>1010</v>
      </c>
    </row>
    <row r="123" spans="2:7" x14ac:dyDescent="0.3">
      <c r="B123" s="47" t="s">
        <v>974</v>
      </c>
      <c r="C123" s="47" t="s">
        <v>536</v>
      </c>
      <c r="D123" s="47" t="s">
        <v>974</v>
      </c>
      <c r="E123" s="47" t="s">
        <v>484</v>
      </c>
      <c r="F123" s="47" t="s">
        <v>486</v>
      </c>
      <c r="G123" s="47" t="s">
        <v>1010</v>
      </c>
    </row>
    <row r="124" spans="2:7" x14ac:dyDescent="0.3">
      <c r="B124" s="47" t="s">
        <v>974</v>
      </c>
      <c r="C124" s="47" t="s">
        <v>637</v>
      </c>
      <c r="D124" s="47" t="s">
        <v>974</v>
      </c>
      <c r="E124" s="47" t="s">
        <v>213</v>
      </c>
      <c r="F124" s="47" t="s">
        <v>212</v>
      </c>
      <c r="G124" s="47" t="s">
        <v>1010</v>
      </c>
    </row>
    <row r="125" spans="2:7" x14ac:dyDescent="0.3">
      <c r="B125" s="47" t="s">
        <v>974</v>
      </c>
      <c r="C125" s="47" t="s">
        <v>638</v>
      </c>
      <c r="D125" s="47" t="s">
        <v>974</v>
      </c>
      <c r="E125" s="47" t="s">
        <v>213</v>
      </c>
      <c r="F125" s="47" t="s">
        <v>212</v>
      </c>
      <c r="G125" s="47" t="s">
        <v>1013</v>
      </c>
    </row>
    <row r="126" spans="2:7" x14ac:dyDescent="0.3">
      <c r="B126" s="47" t="s">
        <v>974</v>
      </c>
      <c r="C126" s="47" t="s">
        <v>550</v>
      </c>
      <c r="D126" s="47" t="s">
        <v>974</v>
      </c>
      <c r="E126" s="47" t="s">
        <v>213</v>
      </c>
      <c r="F126" s="47" t="s">
        <v>212</v>
      </c>
      <c r="G126" s="47" t="s">
        <v>1010</v>
      </c>
    </row>
    <row r="127" spans="2:7" x14ac:dyDescent="0.3">
      <c r="B127" s="47" t="s">
        <v>974</v>
      </c>
      <c r="C127" s="47" t="s">
        <v>547</v>
      </c>
      <c r="D127" s="47" t="s">
        <v>974</v>
      </c>
      <c r="E127" s="47" t="s">
        <v>213</v>
      </c>
      <c r="F127" s="47" t="s">
        <v>212</v>
      </c>
      <c r="G127" s="47" t="s">
        <v>1010</v>
      </c>
    </row>
    <row r="128" spans="2:7" x14ac:dyDescent="0.3">
      <c r="B128" s="47" t="s">
        <v>974</v>
      </c>
      <c r="C128" s="47" t="s">
        <v>639</v>
      </c>
      <c r="D128" s="47" t="s">
        <v>974</v>
      </c>
      <c r="E128" s="47" t="s">
        <v>213</v>
      </c>
      <c r="F128" s="47" t="s">
        <v>212</v>
      </c>
      <c r="G128" s="47" t="s">
        <v>1010</v>
      </c>
    </row>
    <row r="129" spans="2:7" x14ac:dyDescent="0.3">
      <c r="B129" s="47" t="s">
        <v>974</v>
      </c>
      <c r="C129" s="47" t="s">
        <v>361</v>
      </c>
      <c r="D129" s="47" t="s">
        <v>974</v>
      </c>
      <c r="E129" s="47" t="s">
        <v>213</v>
      </c>
      <c r="F129" s="47" t="s">
        <v>212</v>
      </c>
      <c r="G129" s="47" t="s">
        <v>1010</v>
      </c>
    </row>
    <row r="130" spans="2:7" x14ac:dyDescent="0.3">
      <c r="B130" s="47" t="s">
        <v>974</v>
      </c>
      <c r="C130" s="47" t="s">
        <v>640</v>
      </c>
      <c r="D130" s="47" t="s">
        <v>974</v>
      </c>
      <c r="E130" s="47" t="s">
        <v>213</v>
      </c>
      <c r="F130" s="47" t="s">
        <v>212</v>
      </c>
      <c r="G130" s="47" t="s">
        <v>1010</v>
      </c>
    </row>
    <row r="131" spans="2:7" x14ac:dyDescent="0.3">
      <c r="B131" s="47" t="s">
        <v>974</v>
      </c>
      <c r="C131" s="47" t="s">
        <v>641</v>
      </c>
      <c r="D131" s="47" t="s">
        <v>974</v>
      </c>
      <c r="E131" s="47" t="s">
        <v>213</v>
      </c>
      <c r="F131" s="47" t="s">
        <v>212</v>
      </c>
      <c r="G131" s="47" t="s">
        <v>1010</v>
      </c>
    </row>
    <row r="132" spans="2:7" x14ac:dyDescent="0.3">
      <c r="B132" s="47" t="s">
        <v>974</v>
      </c>
      <c r="C132" s="47" t="s">
        <v>642</v>
      </c>
      <c r="D132" s="47" t="s">
        <v>974</v>
      </c>
      <c r="E132" s="47" t="s">
        <v>213</v>
      </c>
      <c r="F132" s="47" t="s">
        <v>212</v>
      </c>
      <c r="G132" s="47" t="s">
        <v>1010</v>
      </c>
    </row>
    <row r="133" spans="2:7" x14ac:dyDescent="0.3">
      <c r="B133" s="47" t="s">
        <v>974</v>
      </c>
      <c r="C133" s="47" t="s">
        <v>643</v>
      </c>
      <c r="D133" s="47" t="s">
        <v>974</v>
      </c>
      <c r="E133" s="47" t="s">
        <v>213</v>
      </c>
      <c r="F133" s="47" t="s">
        <v>212</v>
      </c>
      <c r="G133" s="47" t="s">
        <v>1010</v>
      </c>
    </row>
    <row r="134" spans="2:7" x14ac:dyDescent="0.3">
      <c r="B134" s="47" t="s">
        <v>974</v>
      </c>
      <c r="C134" s="47" t="s">
        <v>522</v>
      </c>
      <c r="D134" s="47" t="s">
        <v>974</v>
      </c>
      <c r="E134" s="47" t="s">
        <v>213</v>
      </c>
      <c r="F134" s="47" t="s">
        <v>212</v>
      </c>
      <c r="G134" s="47" t="s">
        <v>1010</v>
      </c>
    </row>
    <row r="135" spans="2:7" x14ac:dyDescent="0.3">
      <c r="B135" s="47" t="s">
        <v>974</v>
      </c>
      <c r="C135" s="47" t="s">
        <v>499</v>
      </c>
      <c r="D135" s="47" t="s">
        <v>974</v>
      </c>
      <c r="E135" s="47" t="s">
        <v>213</v>
      </c>
      <c r="F135" s="47" t="s">
        <v>212</v>
      </c>
      <c r="G135" s="47" t="s">
        <v>1010</v>
      </c>
    </row>
    <row r="136" spans="2:7" x14ac:dyDescent="0.3">
      <c r="B136" s="47" t="s">
        <v>974</v>
      </c>
      <c r="C136" s="47" t="s">
        <v>645</v>
      </c>
      <c r="D136" s="47" t="s">
        <v>974</v>
      </c>
      <c r="E136" s="47" t="s">
        <v>484</v>
      </c>
      <c r="F136" s="47" t="s">
        <v>486</v>
      </c>
      <c r="G136" s="47" t="s">
        <v>1012</v>
      </c>
    </row>
    <row r="137" spans="2:7" x14ac:dyDescent="0.3">
      <c r="B137" s="47" t="s">
        <v>974</v>
      </c>
      <c r="C137" s="47" t="s">
        <v>646</v>
      </c>
      <c r="D137" s="47" t="s">
        <v>974</v>
      </c>
      <c r="E137" s="47" t="s">
        <v>213</v>
      </c>
      <c r="F137" s="47" t="s">
        <v>212</v>
      </c>
      <c r="G137" s="47" t="s">
        <v>1010</v>
      </c>
    </row>
    <row r="138" spans="2:7" x14ac:dyDescent="0.3">
      <c r="B138" s="47" t="s">
        <v>974</v>
      </c>
      <c r="C138" s="47" t="s">
        <v>647</v>
      </c>
      <c r="D138" s="47" t="s">
        <v>974</v>
      </c>
      <c r="E138" s="47" t="s">
        <v>213</v>
      </c>
      <c r="F138" s="47" t="s">
        <v>212</v>
      </c>
      <c r="G138" s="47" t="s">
        <v>1010</v>
      </c>
    </row>
    <row r="139" spans="2:7" x14ac:dyDescent="0.3">
      <c r="B139" s="47" t="s">
        <v>974</v>
      </c>
      <c r="C139" s="47" t="s">
        <v>648</v>
      </c>
      <c r="D139" s="47" t="s">
        <v>974</v>
      </c>
      <c r="E139" s="47" t="s">
        <v>213</v>
      </c>
      <c r="F139" s="47" t="s">
        <v>212</v>
      </c>
      <c r="G139" s="47" t="s">
        <v>1010</v>
      </c>
    </row>
    <row r="140" spans="2:7" x14ac:dyDescent="0.3">
      <c r="B140" s="47" t="s">
        <v>974</v>
      </c>
      <c r="C140" s="47" t="s">
        <v>649</v>
      </c>
      <c r="D140" s="47" t="s">
        <v>974</v>
      </c>
      <c r="E140" s="47" t="s">
        <v>213</v>
      </c>
      <c r="F140" s="47" t="s">
        <v>212</v>
      </c>
      <c r="G140" s="47" t="s">
        <v>1010</v>
      </c>
    </row>
    <row r="141" spans="2:7" x14ac:dyDescent="0.3">
      <c r="B141" s="47" t="s">
        <v>974</v>
      </c>
      <c r="C141" s="47" t="s">
        <v>650</v>
      </c>
      <c r="D141" s="47" t="s">
        <v>974</v>
      </c>
      <c r="E141" s="47" t="s">
        <v>651</v>
      </c>
      <c r="F141" s="47" t="s">
        <v>350</v>
      </c>
      <c r="G141" s="47" t="s">
        <v>1016</v>
      </c>
    </row>
    <row r="142" spans="2:7" x14ac:dyDescent="0.3">
      <c r="B142" s="47" t="s">
        <v>974</v>
      </c>
      <c r="C142" s="47" t="s">
        <v>214</v>
      </c>
      <c r="D142" s="47" t="s">
        <v>974</v>
      </c>
      <c r="E142" s="47" t="s">
        <v>213</v>
      </c>
      <c r="F142" s="47" t="s">
        <v>212</v>
      </c>
      <c r="G142" s="47" t="s">
        <v>1010</v>
      </c>
    </row>
    <row r="143" spans="2:7" x14ac:dyDescent="0.3">
      <c r="B143" s="47" t="s">
        <v>974</v>
      </c>
      <c r="C143" s="47" t="s">
        <v>569</v>
      </c>
      <c r="D143" s="47" t="s">
        <v>974</v>
      </c>
      <c r="E143" s="47" t="s">
        <v>213</v>
      </c>
      <c r="F143" s="47" t="s">
        <v>212</v>
      </c>
      <c r="G143" s="47" t="s">
        <v>1010</v>
      </c>
    </row>
    <row r="144" spans="2:7" x14ac:dyDescent="0.3">
      <c r="B144" s="47" t="s">
        <v>974</v>
      </c>
      <c r="C144" s="47" t="s">
        <v>652</v>
      </c>
      <c r="D144" s="47" t="s">
        <v>974</v>
      </c>
      <c r="E144" s="47" t="s">
        <v>213</v>
      </c>
      <c r="F144" s="47" t="s">
        <v>212</v>
      </c>
      <c r="G144" s="47" t="s">
        <v>1015</v>
      </c>
    </row>
    <row r="145" spans="2:7" x14ac:dyDescent="0.3">
      <c r="B145" s="47" t="s">
        <v>974</v>
      </c>
      <c r="C145" s="47" t="s">
        <v>653</v>
      </c>
      <c r="D145" s="47" t="s">
        <v>974</v>
      </c>
      <c r="E145" s="47" t="s">
        <v>484</v>
      </c>
      <c r="F145" s="47" t="s">
        <v>486</v>
      </c>
      <c r="G145" s="47" t="s">
        <v>1010</v>
      </c>
    </row>
    <row r="146" spans="2:7" x14ac:dyDescent="0.3">
      <c r="B146" s="47" t="s">
        <v>974</v>
      </c>
      <c r="C146" s="47" t="s">
        <v>654</v>
      </c>
      <c r="D146" s="47" t="s">
        <v>974</v>
      </c>
      <c r="E146" s="47" t="s">
        <v>213</v>
      </c>
      <c r="F146" s="47" t="s">
        <v>212</v>
      </c>
      <c r="G146" s="47" t="s">
        <v>1010</v>
      </c>
    </row>
    <row r="147" spans="2:7" x14ac:dyDescent="0.3">
      <c r="B147" s="47" t="s">
        <v>974</v>
      </c>
      <c r="C147" s="47" t="s">
        <v>506</v>
      </c>
      <c r="D147" s="47" t="s">
        <v>974</v>
      </c>
      <c r="E147" s="47" t="s">
        <v>213</v>
      </c>
      <c r="F147" s="47" t="s">
        <v>212</v>
      </c>
      <c r="G147" s="47" t="s">
        <v>1010</v>
      </c>
    </row>
    <row r="148" spans="2:7" x14ac:dyDescent="0.3">
      <c r="B148" s="47" t="s">
        <v>974</v>
      </c>
      <c r="C148" s="47" t="s">
        <v>655</v>
      </c>
      <c r="D148" s="47" t="s">
        <v>974</v>
      </c>
      <c r="E148" s="47" t="s">
        <v>213</v>
      </c>
      <c r="F148" s="47" t="s">
        <v>212</v>
      </c>
      <c r="G148" s="47" t="s">
        <v>1010</v>
      </c>
    </row>
    <row r="149" spans="2:7" x14ac:dyDescent="0.3">
      <c r="B149" s="47" t="s">
        <v>974</v>
      </c>
      <c r="C149" s="47" t="s">
        <v>656</v>
      </c>
      <c r="D149" s="47" t="s">
        <v>974</v>
      </c>
      <c r="E149" s="47" t="s">
        <v>213</v>
      </c>
      <c r="F149" s="47" t="s">
        <v>212</v>
      </c>
      <c r="G149" s="47" t="s">
        <v>1010</v>
      </c>
    </row>
    <row r="150" spans="2:7" x14ac:dyDescent="0.3">
      <c r="B150" s="47" t="s">
        <v>974</v>
      </c>
      <c r="C150" s="47" t="s">
        <v>657</v>
      </c>
      <c r="D150" s="47" t="s">
        <v>974</v>
      </c>
      <c r="E150" s="47" t="s">
        <v>213</v>
      </c>
      <c r="F150" s="47" t="s">
        <v>212</v>
      </c>
      <c r="G150" s="47" t="s">
        <v>1010</v>
      </c>
    </row>
    <row r="151" spans="2:7" x14ac:dyDescent="0.3">
      <c r="B151" s="47" t="s">
        <v>974</v>
      </c>
      <c r="C151" s="47" t="s">
        <v>658</v>
      </c>
      <c r="D151" s="47" t="s">
        <v>974</v>
      </c>
      <c r="E151" s="47" t="s">
        <v>351</v>
      </c>
      <c r="F151" s="47" t="s">
        <v>350</v>
      </c>
      <c r="G151" s="47" t="s">
        <v>1016</v>
      </c>
    </row>
    <row r="152" spans="2:7" x14ac:dyDescent="0.3">
      <c r="B152" s="47" t="s">
        <v>974</v>
      </c>
      <c r="C152" s="47" t="s">
        <v>659</v>
      </c>
      <c r="D152" s="47" t="s">
        <v>974</v>
      </c>
      <c r="E152" s="47" t="s">
        <v>351</v>
      </c>
      <c r="F152" s="47" t="s">
        <v>350</v>
      </c>
      <c r="G152" s="47" t="s">
        <v>1016</v>
      </c>
    </row>
    <row r="153" spans="2:7" x14ac:dyDescent="0.3">
      <c r="B153" s="47" t="s">
        <v>974</v>
      </c>
      <c r="C153" s="47" t="s">
        <v>240</v>
      </c>
      <c r="D153" s="47" t="s">
        <v>974</v>
      </c>
      <c r="E153" s="47" t="s">
        <v>213</v>
      </c>
      <c r="F153" s="47" t="s">
        <v>212</v>
      </c>
      <c r="G153" s="47" t="s">
        <v>1017</v>
      </c>
    </row>
    <row r="154" spans="2:7" x14ac:dyDescent="0.3">
      <c r="B154" s="47" t="s">
        <v>974</v>
      </c>
      <c r="C154" s="47" t="s">
        <v>660</v>
      </c>
      <c r="D154" s="47" t="s">
        <v>974</v>
      </c>
      <c r="E154" s="47" t="s">
        <v>213</v>
      </c>
      <c r="F154" s="47" t="s">
        <v>212</v>
      </c>
      <c r="G154" s="47" t="s">
        <v>1010</v>
      </c>
    </row>
    <row r="155" spans="2:7" x14ac:dyDescent="0.3">
      <c r="B155" s="47" t="s">
        <v>974</v>
      </c>
      <c r="C155" s="47" t="s">
        <v>661</v>
      </c>
      <c r="D155" s="47" t="s">
        <v>974</v>
      </c>
      <c r="E155" s="47" t="s">
        <v>213</v>
      </c>
      <c r="F155" s="47" t="s">
        <v>212</v>
      </c>
      <c r="G155" s="47" t="s">
        <v>1010</v>
      </c>
    </row>
    <row r="156" spans="2:7" x14ac:dyDescent="0.3">
      <c r="B156" s="47" t="s">
        <v>974</v>
      </c>
      <c r="C156" s="47" t="s">
        <v>662</v>
      </c>
      <c r="D156" s="47" t="s">
        <v>974</v>
      </c>
      <c r="E156" s="47" t="s">
        <v>213</v>
      </c>
      <c r="F156" s="47" t="s">
        <v>212</v>
      </c>
      <c r="G156" s="47" t="s">
        <v>1010</v>
      </c>
    </row>
    <row r="157" spans="2:7" x14ac:dyDescent="0.3">
      <c r="B157" s="47" t="s">
        <v>974</v>
      </c>
      <c r="C157" s="47" t="s">
        <v>500</v>
      </c>
      <c r="D157" s="47" t="s">
        <v>974</v>
      </c>
      <c r="E157" s="47" t="s">
        <v>213</v>
      </c>
      <c r="F157" s="47" t="s">
        <v>212</v>
      </c>
      <c r="G157" s="47" t="s">
        <v>1010</v>
      </c>
    </row>
    <row r="158" spans="2:7" x14ac:dyDescent="0.3">
      <c r="B158" s="47" t="s">
        <v>974</v>
      </c>
      <c r="C158" s="47" t="s">
        <v>663</v>
      </c>
      <c r="D158" s="47" t="s">
        <v>974</v>
      </c>
      <c r="E158" s="47" t="s">
        <v>213</v>
      </c>
      <c r="F158" s="47" t="s">
        <v>212</v>
      </c>
      <c r="G158" s="47" t="s">
        <v>1010</v>
      </c>
    </row>
    <row r="159" spans="2:7" x14ac:dyDescent="0.3">
      <c r="B159" s="47" t="s">
        <v>974</v>
      </c>
      <c r="C159" s="47" t="s">
        <v>664</v>
      </c>
      <c r="D159" s="47" t="s">
        <v>974</v>
      </c>
      <c r="E159" s="47" t="s">
        <v>213</v>
      </c>
      <c r="F159" s="47" t="s">
        <v>212</v>
      </c>
      <c r="G159" s="47" t="s">
        <v>1010</v>
      </c>
    </row>
    <row r="160" spans="2:7" x14ac:dyDescent="0.3">
      <c r="B160" s="47" t="s">
        <v>974</v>
      </c>
      <c r="C160" s="47" t="s">
        <v>665</v>
      </c>
      <c r="D160" s="47" t="s">
        <v>974</v>
      </c>
      <c r="E160" s="47" t="s">
        <v>213</v>
      </c>
      <c r="F160" s="47" t="s">
        <v>212</v>
      </c>
      <c r="G160" s="47" t="s">
        <v>1010</v>
      </c>
    </row>
    <row r="161" spans="2:7" x14ac:dyDescent="0.3">
      <c r="B161" s="47" t="s">
        <v>974</v>
      </c>
      <c r="C161" s="47" t="s">
        <v>666</v>
      </c>
      <c r="D161" s="47" t="s">
        <v>974</v>
      </c>
      <c r="E161" s="47" t="s">
        <v>213</v>
      </c>
      <c r="F161" s="47" t="s">
        <v>212</v>
      </c>
      <c r="G161" s="47" t="s">
        <v>1010</v>
      </c>
    </row>
    <row r="162" spans="2:7" x14ac:dyDescent="0.3">
      <c r="B162" s="47" t="s">
        <v>974</v>
      </c>
      <c r="C162" s="47" t="s">
        <v>667</v>
      </c>
      <c r="D162" s="47" t="s">
        <v>974</v>
      </c>
      <c r="E162" s="47" t="s">
        <v>213</v>
      </c>
      <c r="F162" s="47" t="s">
        <v>212</v>
      </c>
      <c r="G162" s="47" t="s">
        <v>1010</v>
      </c>
    </row>
    <row r="163" spans="2:7" x14ac:dyDescent="0.3">
      <c r="B163" s="47" t="s">
        <v>974</v>
      </c>
      <c r="C163" s="47" t="s">
        <v>668</v>
      </c>
      <c r="D163" s="47" t="s">
        <v>974</v>
      </c>
      <c r="E163" s="47" t="s">
        <v>213</v>
      </c>
      <c r="F163" s="47" t="s">
        <v>212</v>
      </c>
      <c r="G163" s="47" t="s">
        <v>1010</v>
      </c>
    </row>
    <row r="164" spans="2:7" x14ac:dyDescent="0.3">
      <c r="B164" s="47" t="s">
        <v>974</v>
      </c>
      <c r="C164" s="47" t="s">
        <v>555</v>
      </c>
      <c r="D164" s="47" t="s">
        <v>974</v>
      </c>
      <c r="E164" s="47" t="s">
        <v>213</v>
      </c>
      <c r="F164" s="47" t="s">
        <v>212</v>
      </c>
      <c r="G164" s="47" t="s">
        <v>1010</v>
      </c>
    </row>
    <row r="165" spans="2:7" x14ac:dyDescent="0.3">
      <c r="B165" s="47" t="s">
        <v>974</v>
      </c>
      <c r="C165" s="47" t="s">
        <v>669</v>
      </c>
      <c r="D165" s="47" t="s">
        <v>974</v>
      </c>
      <c r="E165" s="47" t="s">
        <v>213</v>
      </c>
      <c r="F165" s="47" t="s">
        <v>212</v>
      </c>
      <c r="G165" s="47" t="s">
        <v>1010</v>
      </c>
    </row>
    <row r="166" spans="2:7" x14ac:dyDescent="0.3">
      <c r="B166" s="47" t="s">
        <v>974</v>
      </c>
      <c r="C166" s="47" t="s">
        <v>437</v>
      </c>
      <c r="D166" s="47" t="s">
        <v>974</v>
      </c>
      <c r="E166" s="47" t="s">
        <v>213</v>
      </c>
      <c r="F166" s="47" t="s">
        <v>212</v>
      </c>
      <c r="G166" s="47" t="s">
        <v>1010</v>
      </c>
    </row>
    <row r="167" spans="2:7" x14ac:dyDescent="0.3">
      <c r="B167" s="47" t="s">
        <v>974</v>
      </c>
      <c r="C167" s="47" t="s">
        <v>670</v>
      </c>
      <c r="D167" s="47" t="s">
        <v>974</v>
      </c>
      <c r="E167" s="47" t="s">
        <v>213</v>
      </c>
      <c r="F167" s="47" t="s">
        <v>212</v>
      </c>
      <c r="G167" s="47" t="s">
        <v>1010</v>
      </c>
    </row>
    <row r="168" spans="2:7" x14ac:dyDescent="0.3">
      <c r="B168" s="47" t="s">
        <v>974</v>
      </c>
      <c r="C168" s="47" t="s">
        <v>503</v>
      </c>
      <c r="D168" s="47" t="s">
        <v>974</v>
      </c>
      <c r="E168" s="47" t="s">
        <v>213</v>
      </c>
      <c r="F168" s="47" t="s">
        <v>212</v>
      </c>
      <c r="G168" s="47" t="s">
        <v>1010</v>
      </c>
    </row>
    <row r="169" spans="2:7" x14ac:dyDescent="0.3">
      <c r="B169" s="47" t="s">
        <v>974</v>
      </c>
      <c r="C169" s="47" t="s">
        <v>671</v>
      </c>
      <c r="D169" s="47" t="s">
        <v>974</v>
      </c>
      <c r="E169" s="47" t="s">
        <v>213</v>
      </c>
      <c r="F169" s="47" t="s">
        <v>212</v>
      </c>
      <c r="G169" s="47" t="s">
        <v>1010</v>
      </c>
    </row>
    <row r="170" spans="2:7" x14ac:dyDescent="0.3">
      <c r="B170" s="47" t="s">
        <v>974</v>
      </c>
      <c r="C170" s="47" t="s">
        <v>517</v>
      </c>
      <c r="D170" s="47" t="s">
        <v>974</v>
      </c>
      <c r="E170" s="47" t="s">
        <v>213</v>
      </c>
      <c r="F170" s="47" t="s">
        <v>212</v>
      </c>
      <c r="G170" s="47" t="s">
        <v>1010</v>
      </c>
    </row>
    <row r="171" spans="2:7" x14ac:dyDescent="0.3">
      <c r="B171" s="47" t="s">
        <v>974</v>
      </c>
      <c r="C171" s="47" t="s">
        <v>672</v>
      </c>
      <c r="D171" s="47" t="s">
        <v>974</v>
      </c>
      <c r="E171" s="47" t="s">
        <v>213</v>
      </c>
      <c r="F171" s="47" t="s">
        <v>212</v>
      </c>
      <c r="G171" s="47" t="s">
        <v>1010</v>
      </c>
    </row>
    <row r="172" spans="2:7" x14ac:dyDescent="0.3">
      <c r="B172" s="47" t="s">
        <v>974</v>
      </c>
      <c r="C172" s="47" t="s">
        <v>673</v>
      </c>
      <c r="D172" s="47" t="s">
        <v>974</v>
      </c>
      <c r="E172" s="47" t="s">
        <v>213</v>
      </c>
      <c r="F172" s="47" t="s">
        <v>212</v>
      </c>
      <c r="G172" s="47" t="s">
        <v>1010</v>
      </c>
    </row>
    <row r="173" spans="2:7" x14ac:dyDescent="0.3">
      <c r="B173" s="47" t="s">
        <v>974</v>
      </c>
      <c r="C173" s="47" t="s">
        <v>674</v>
      </c>
      <c r="D173" s="47" t="s">
        <v>974</v>
      </c>
      <c r="E173" s="47" t="s">
        <v>213</v>
      </c>
      <c r="F173" s="47" t="s">
        <v>212</v>
      </c>
      <c r="G173" s="47" t="s">
        <v>1010</v>
      </c>
    </row>
    <row r="174" spans="2:7" x14ac:dyDescent="0.3">
      <c r="B174" s="47" t="s">
        <v>974</v>
      </c>
      <c r="C174" s="47" t="s">
        <v>675</v>
      </c>
      <c r="D174" s="47" t="s">
        <v>974</v>
      </c>
      <c r="E174" s="47" t="s">
        <v>213</v>
      </c>
      <c r="F174" s="47" t="s">
        <v>212</v>
      </c>
      <c r="G174" s="47" t="s">
        <v>1010</v>
      </c>
    </row>
    <row r="175" spans="2:7" x14ac:dyDescent="0.3">
      <c r="B175" s="47" t="s">
        <v>974</v>
      </c>
      <c r="C175" s="47" t="s">
        <v>676</v>
      </c>
      <c r="D175" s="47" t="s">
        <v>974</v>
      </c>
      <c r="E175" s="47" t="s">
        <v>351</v>
      </c>
      <c r="F175" s="47" t="s">
        <v>350</v>
      </c>
      <c r="G175" s="47" t="s">
        <v>1016</v>
      </c>
    </row>
    <row r="176" spans="2:7" x14ac:dyDescent="0.3">
      <c r="B176" s="47" t="s">
        <v>974</v>
      </c>
      <c r="C176" s="47" t="s">
        <v>544</v>
      </c>
      <c r="D176" s="47" t="s">
        <v>974</v>
      </c>
      <c r="E176" s="47" t="s">
        <v>213</v>
      </c>
      <c r="F176" s="47" t="s">
        <v>212</v>
      </c>
      <c r="G176" s="47" t="s">
        <v>1010</v>
      </c>
    </row>
    <row r="177" spans="2:7" x14ac:dyDescent="0.3">
      <c r="B177" s="47" t="s">
        <v>974</v>
      </c>
      <c r="C177" s="47" t="s">
        <v>677</v>
      </c>
      <c r="D177" s="47" t="s">
        <v>974</v>
      </c>
      <c r="E177" s="47" t="s">
        <v>213</v>
      </c>
      <c r="F177" s="47" t="s">
        <v>212</v>
      </c>
      <c r="G177" s="47" t="s">
        <v>1017</v>
      </c>
    </row>
    <row r="178" spans="2:7" x14ac:dyDescent="0.3">
      <c r="B178" s="47" t="s">
        <v>974</v>
      </c>
      <c r="C178" s="47" t="s">
        <v>678</v>
      </c>
      <c r="D178" s="47" t="s">
        <v>974</v>
      </c>
      <c r="E178" s="47" t="s">
        <v>213</v>
      </c>
      <c r="F178" s="47" t="s">
        <v>212</v>
      </c>
      <c r="G178" s="47" t="s">
        <v>1010</v>
      </c>
    </row>
    <row r="179" spans="2:7" x14ac:dyDescent="0.3">
      <c r="B179" s="47" t="s">
        <v>974</v>
      </c>
      <c r="C179" s="47" t="s">
        <v>679</v>
      </c>
      <c r="D179" s="47" t="s">
        <v>974</v>
      </c>
      <c r="E179" s="47" t="s">
        <v>213</v>
      </c>
      <c r="F179" s="47" t="s">
        <v>212</v>
      </c>
      <c r="G179" s="47" t="s">
        <v>1015</v>
      </c>
    </row>
    <row r="180" spans="2:7" x14ac:dyDescent="0.3">
      <c r="B180" s="47" t="s">
        <v>974</v>
      </c>
      <c r="C180" s="47" t="s">
        <v>680</v>
      </c>
      <c r="D180" s="47" t="s">
        <v>974</v>
      </c>
      <c r="E180" s="47" t="s">
        <v>213</v>
      </c>
      <c r="F180" s="47" t="s">
        <v>212</v>
      </c>
      <c r="G180" s="47" t="s">
        <v>1010</v>
      </c>
    </row>
    <row r="181" spans="2:7" x14ac:dyDescent="0.3">
      <c r="B181" s="47" t="s">
        <v>974</v>
      </c>
      <c r="C181" s="47" t="s">
        <v>314</v>
      </c>
      <c r="D181" s="47" t="s">
        <v>974</v>
      </c>
      <c r="E181" s="47" t="s">
        <v>213</v>
      </c>
      <c r="F181" s="47" t="s">
        <v>212</v>
      </c>
      <c r="G181" s="47" t="s">
        <v>1010</v>
      </c>
    </row>
    <row r="182" spans="2:7" x14ac:dyDescent="0.3">
      <c r="B182" s="47" t="s">
        <v>974</v>
      </c>
      <c r="C182" s="47" t="s">
        <v>681</v>
      </c>
      <c r="D182" s="47" t="s">
        <v>974</v>
      </c>
      <c r="E182" s="47" t="s">
        <v>213</v>
      </c>
      <c r="F182" s="47" t="s">
        <v>212</v>
      </c>
      <c r="G182" s="47" t="s">
        <v>1010</v>
      </c>
    </row>
    <row r="183" spans="2:7" x14ac:dyDescent="0.3">
      <c r="B183" s="47" t="s">
        <v>974</v>
      </c>
      <c r="C183" s="47" t="s">
        <v>682</v>
      </c>
      <c r="D183" s="47" t="s">
        <v>974</v>
      </c>
      <c r="E183" s="47" t="s">
        <v>213</v>
      </c>
      <c r="F183" s="47" t="s">
        <v>212</v>
      </c>
      <c r="G183" s="47" t="s">
        <v>1010</v>
      </c>
    </row>
    <row r="184" spans="2:7" x14ac:dyDescent="0.3">
      <c r="B184" s="47" t="s">
        <v>974</v>
      </c>
      <c r="C184" s="47" t="s">
        <v>683</v>
      </c>
      <c r="D184" s="47" t="s">
        <v>974</v>
      </c>
      <c r="E184" s="47" t="s">
        <v>213</v>
      </c>
      <c r="F184" s="47" t="s">
        <v>212</v>
      </c>
      <c r="G184" s="47" t="s">
        <v>1010</v>
      </c>
    </row>
    <row r="185" spans="2:7" x14ac:dyDescent="0.3">
      <c r="B185" s="47" t="s">
        <v>974</v>
      </c>
      <c r="C185" s="47" t="s">
        <v>684</v>
      </c>
      <c r="D185" s="47" t="s">
        <v>974</v>
      </c>
      <c r="E185" s="47" t="s">
        <v>213</v>
      </c>
      <c r="F185" s="47" t="s">
        <v>212</v>
      </c>
      <c r="G185" s="47" t="s">
        <v>1010</v>
      </c>
    </row>
    <row r="186" spans="2:7" x14ac:dyDescent="0.3">
      <c r="B186" s="47" t="s">
        <v>974</v>
      </c>
      <c r="C186" s="47" t="s">
        <v>521</v>
      </c>
      <c r="D186" s="47" t="s">
        <v>974</v>
      </c>
      <c r="E186" s="47" t="s">
        <v>213</v>
      </c>
      <c r="F186" s="47" t="s">
        <v>212</v>
      </c>
      <c r="G186" s="47" t="s">
        <v>1010</v>
      </c>
    </row>
    <row r="187" spans="2:7" x14ac:dyDescent="0.3">
      <c r="B187" s="47" t="s">
        <v>974</v>
      </c>
      <c r="C187" s="47" t="s">
        <v>685</v>
      </c>
      <c r="D187" s="47" t="s">
        <v>974</v>
      </c>
      <c r="E187" s="47" t="s">
        <v>213</v>
      </c>
      <c r="F187" s="47" t="s">
        <v>212</v>
      </c>
      <c r="G187" s="47" t="s">
        <v>1010</v>
      </c>
    </row>
    <row r="188" spans="2:7" x14ac:dyDescent="0.3">
      <c r="B188" s="47" t="s">
        <v>974</v>
      </c>
      <c r="C188" s="47" t="s">
        <v>686</v>
      </c>
      <c r="D188" s="47" t="s">
        <v>974</v>
      </c>
      <c r="E188" s="47" t="s">
        <v>213</v>
      </c>
      <c r="F188" s="47" t="s">
        <v>212</v>
      </c>
      <c r="G188" s="47" t="s">
        <v>1010</v>
      </c>
    </row>
    <row r="189" spans="2:7" x14ac:dyDescent="0.3">
      <c r="B189" s="47" t="s">
        <v>974</v>
      </c>
      <c r="C189" s="47" t="s">
        <v>687</v>
      </c>
      <c r="D189" s="47" t="s">
        <v>974</v>
      </c>
      <c r="E189" s="47" t="s">
        <v>213</v>
      </c>
      <c r="F189" s="47" t="s">
        <v>212</v>
      </c>
      <c r="G189" s="47" t="s">
        <v>1010</v>
      </c>
    </row>
    <row r="190" spans="2:7" x14ac:dyDescent="0.3">
      <c r="B190" s="47" t="s">
        <v>974</v>
      </c>
      <c r="C190" s="47" t="s">
        <v>688</v>
      </c>
      <c r="D190" s="47" t="s">
        <v>974</v>
      </c>
      <c r="E190" s="47" t="s">
        <v>213</v>
      </c>
      <c r="F190" s="47" t="s">
        <v>212</v>
      </c>
      <c r="G190" s="47" t="s">
        <v>1010</v>
      </c>
    </row>
    <row r="191" spans="2:7" x14ac:dyDescent="0.3">
      <c r="B191" s="47" t="s">
        <v>974</v>
      </c>
      <c r="C191" s="47" t="s">
        <v>690</v>
      </c>
      <c r="D191" s="47" t="s">
        <v>974</v>
      </c>
      <c r="E191" s="47" t="s">
        <v>213</v>
      </c>
      <c r="F191" s="47" t="s">
        <v>212</v>
      </c>
      <c r="G191" s="47" t="s">
        <v>1010</v>
      </c>
    </row>
    <row r="192" spans="2:7" x14ac:dyDescent="0.3">
      <c r="B192" s="47" t="s">
        <v>974</v>
      </c>
      <c r="C192" s="47" t="s">
        <v>691</v>
      </c>
      <c r="D192" s="47" t="s">
        <v>974</v>
      </c>
      <c r="E192" s="47" t="s">
        <v>213</v>
      </c>
      <c r="F192" s="47" t="s">
        <v>212</v>
      </c>
      <c r="G192" s="47" t="s">
        <v>1010</v>
      </c>
    </row>
    <row r="193" spans="2:7" x14ac:dyDescent="0.3">
      <c r="B193" s="47" t="s">
        <v>974</v>
      </c>
      <c r="C193" s="47" t="s">
        <v>692</v>
      </c>
      <c r="D193" s="47" t="s">
        <v>974</v>
      </c>
      <c r="E193" s="47" t="s">
        <v>213</v>
      </c>
      <c r="F193" s="47" t="s">
        <v>212</v>
      </c>
      <c r="G193" s="47" t="s">
        <v>1010</v>
      </c>
    </row>
    <row r="194" spans="2:7" x14ac:dyDescent="0.3">
      <c r="B194" s="47" t="s">
        <v>974</v>
      </c>
      <c r="C194" s="47" t="s">
        <v>693</v>
      </c>
      <c r="D194" s="47" t="s">
        <v>974</v>
      </c>
      <c r="E194" s="47" t="s">
        <v>213</v>
      </c>
      <c r="F194" s="47" t="s">
        <v>212</v>
      </c>
      <c r="G194" s="47" t="s">
        <v>1010</v>
      </c>
    </row>
    <row r="195" spans="2:7" x14ac:dyDescent="0.3">
      <c r="B195" s="47" t="s">
        <v>974</v>
      </c>
      <c r="C195" s="47" t="s">
        <v>498</v>
      </c>
      <c r="D195" s="47" t="s">
        <v>974</v>
      </c>
      <c r="E195" s="47" t="s">
        <v>213</v>
      </c>
      <c r="F195" s="47" t="s">
        <v>212</v>
      </c>
      <c r="G195" s="47" t="s">
        <v>1010</v>
      </c>
    </row>
    <row r="196" spans="2:7" x14ac:dyDescent="0.3">
      <c r="B196" s="47" t="s">
        <v>974</v>
      </c>
      <c r="C196" s="47" t="s">
        <v>460</v>
      </c>
      <c r="D196" s="47" t="s">
        <v>974</v>
      </c>
      <c r="E196" s="47" t="s">
        <v>213</v>
      </c>
      <c r="F196" s="47" t="s">
        <v>212</v>
      </c>
      <c r="G196" s="47" t="s">
        <v>1010</v>
      </c>
    </row>
    <row r="197" spans="2:7" x14ac:dyDescent="0.3">
      <c r="B197" s="47" t="s">
        <v>974</v>
      </c>
      <c r="C197" s="47" t="s">
        <v>694</v>
      </c>
      <c r="D197" s="47" t="s">
        <v>974</v>
      </c>
      <c r="E197" s="47" t="s">
        <v>213</v>
      </c>
      <c r="F197" s="47" t="s">
        <v>212</v>
      </c>
      <c r="G197" s="47" t="s">
        <v>1010</v>
      </c>
    </row>
    <row r="198" spans="2:7" x14ac:dyDescent="0.3">
      <c r="B198" s="47" t="s">
        <v>974</v>
      </c>
      <c r="C198" s="47" t="s">
        <v>695</v>
      </c>
      <c r="D198" s="47" t="s">
        <v>974</v>
      </c>
      <c r="E198" s="47" t="s">
        <v>213</v>
      </c>
      <c r="F198" s="47" t="s">
        <v>212</v>
      </c>
      <c r="G198" s="47" t="s">
        <v>1010</v>
      </c>
    </row>
    <row r="199" spans="2:7" x14ac:dyDescent="0.3">
      <c r="B199" s="47" t="s">
        <v>974</v>
      </c>
      <c r="C199" s="47" t="s">
        <v>696</v>
      </c>
      <c r="D199" s="47" t="s">
        <v>974</v>
      </c>
      <c r="E199" s="47" t="s">
        <v>213</v>
      </c>
      <c r="F199" s="47" t="s">
        <v>212</v>
      </c>
      <c r="G199" s="47" t="s">
        <v>1010</v>
      </c>
    </row>
    <row r="200" spans="2:7" x14ac:dyDescent="0.3">
      <c r="B200" s="47" t="s">
        <v>974</v>
      </c>
      <c r="C200" s="47" t="s">
        <v>538</v>
      </c>
      <c r="D200" s="47" t="s">
        <v>974</v>
      </c>
      <c r="E200" s="47" t="s">
        <v>213</v>
      </c>
      <c r="F200" s="47" t="s">
        <v>212</v>
      </c>
      <c r="G200" s="47" t="s">
        <v>1010</v>
      </c>
    </row>
    <row r="201" spans="2:7" x14ac:dyDescent="0.3">
      <c r="B201" s="47" t="s">
        <v>974</v>
      </c>
      <c r="C201" s="47" t="s">
        <v>529</v>
      </c>
      <c r="D201" s="47" t="s">
        <v>974</v>
      </c>
      <c r="E201" s="47" t="s">
        <v>213</v>
      </c>
      <c r="F201" s="47" t="s">
        <v>212</v>
      </c>
      <c r="G201" s="47" t="s">
        <v>1010</v>
      </c>
    </row>
    <row r="202" spans="2:7" x14ac:dyDescent="0.3">
      <c r="B202" s="47" t="s">
        <v>974</v>
      </c>
      <c r="C202" s="47" t="s">
        <v>697</v>
      </c>
      <c r="D202" s="47" t="s">
        <v>974</v>
      </c>
      <c r="E202" s="47" t="s">
        <v>213</v>
      </c>
      <c r="F202" s="47" t="s">
        <v>212</v>
      </c>
      <c r="G202" s="47" t="s">
        <v>1010</v>
      </c>
    </row>
    <row r="203" spans="2:7" x14ac:dyDescent="0.3">
      <c r="B203" s="47" t="s">
        <v>974</v>
      </c>
      <c r="C203" s="47" t="s">
        <v>698</v>
      </c>
      <c r="D203" s="47" t="s">
        <v>974</v>
      </c>
      <c r="E203" s="47" t="s">
        <v>213</v>
      </c>
      <c r="F203" s="47" t="s">
        <v>212</v>
      </c>
      <c r="G203" s="47" t="s">
        <v>1010</v>
      </c>
    </row>
    <row r="204" spans="2:7" x14ac:dyDescent="0.3">
      <c r="B204" s="47" t="s">
        <v>974</v>
      </c>
      <c r="C204" s="47" t="s">
        <v>699</v>
      </c>
      <c r="D204" s="47" t="s">
        <v>974</v>
      </c>
      <c r="E204" s="47" t="s">
        <v>213</v>
      </c>
      <c r="F204" s="47" t="s">
        <v>212</v>
      </c>
      <c r="G204" s="47" t="s">
        <v>1010</v>
      </c>
    </row>
    <row r="205" spans="2:7" x14ac:dyDescent="0.3">
      <c r="B205" s="47" t="s">
        <v>974</v>
      </c>
      <c r="C205" s="47" t="s">
        <v>700</v>
      </c>
      <c r="D205" s="47" t="s">
        <v>974</v>
      </c>
      <c r="E205" s="47" t="s">
        <v>213</v>
      </c>
      <c r="F205" s="47" t="s">
        <v>212</v>
      </c>
      <c r="G205" s="47" t="s">
        <v>1010</v>
      </c>
    </row>
    <row r="206" spans="2:7" x14ac:dyDescent="0.3">
      <c r="B206" s="47" t="s">
        <v>974</v>
      </c>
      <c r="C206" s="47" t="s">
        <v>701</v>
      </c>
      <c r="D206" s="47" t="s">
        <v>974</v>
      </c>
      <c r="E206" s="47" t="s">
        <v>213</v>
      </c>
      <c r="F206" s="47" t="s">
        <v>212</v>
      </c>
      <c r="G206" s="47" t="s">
        <v>1010</v>
      </c>
    </row>
    <row r="207" spans="2:7" x14ac:dyDescent="0.3">
      <c r="B207" s="47" t="s">
        <v>974</v>
      </c>
      <c r="C207" s="47" t="s">
        <v>702</v>
      </c>
      <c r="D207" s="47" t="s">
        <v>974</v>
      </c>
      <c r="E207" s="47" t="s">
        <v>484</v>
      </c>
      <c r="F207" s="47" t="s">
        <v>486</v>
      </c>
      <c r="G207" s="47" t="s">
        <v>1010</v>
      </c>
    </row>
    <row r="208" spans="2:7" x14ac:dyDescent="0.3">
      <c r="B208" s="47" t="s">
        <v>974</v>
      </c>
      <c r="C208" s="47" t="s">
        <v>703</v>
      </c>
      <c r="D208" s="47" t="s">
        <v>974</v>
      </c>
      <c r="E208" s="47" t="s">
        <v>484</v>
      </c>
      <c r="F208" s="47" t="s">
        <v>486</v>
      </c>
      <c r="G208" s="47" t="s">
        <v>1010</v>
      </c>
    </row>
    <row r="209" spans="2:7" x14ac:dyDescent="0.3">
      <c r="B209" s="47" t="s">
        <v>974</v>
      </c>
      <c r="C209" s="47" t="s">
        <v>704</v>
      </c>
      <c r="D209" s="47" t="s">
        <v>974</v>
      </c>
      <c r="E209" s="47" t="s">
        <v>213</v>
      </c>
      <c r="F209" s="47" t="s">
        <v>212</v>
      </c>
      <c r="G209" s="47" t="s">
        <v>1010</v>
      </c>
    </row>
    <row r="210" spans="2:7" x14ac:dyDescent="0.3">
      <c r="B210" s="47" t="s">
        <v>974</v>
      </c>
      <c r="C210" s="47" t="s">
        <v>561</v>
      </c>
      <c r="D210" s="47" t="s">
        <v>974</v>
      </c>
      <c r="E210" s="47" t="s">
        <v>351</v>
      </c>
      <c r="F210" s="47" t="s">
        <v>350</v>
      </c>
      <c r="G210" s="47" t="s">
        <v>1016</v>
      </c>
    </row>
    <row r="211" spans="2:7" x14ac:dyDescent="0.3">
      <c r="B211" s="47" t="s">
        <v>974</v>
      </c>
      <c r="C211" s="47" t="s">
        <v>705</v>
      </c>
      <c r="D211" s="47" t="s">
        <v>974</v>
      </c>
      <c r="E211" s="47" t="s">
        <v>213</v>
      </c>
      <c r="F211" s="47" t="s">
        <v>212</v>
      </c>
      <c r="G211" s="47" t="s">
        <v>1010</v>
      </c>
    </row>
    <row r="212" spans="2:7" x14ac:dyDescent="0.3">
      <c r="B212" s="47" t="s">
        <v>974</v>
      </c>
      <c r="C212" s="47" t="s">
        <v>706</v>
      </c>
      <c r="D212" s="47" t="s">
        <v>974</v>
      </c>
      <c r="E212" s="47" t="s">
        <v>213</v>
      </c>
      <c r="F212" s="47" t="s">
        <v>212</v>
      </c>
      <c r="G212" s="47" t="s">
        <v>1010</v>
      </c>
    </row>
    <row r="213" spans="2:7" x14ac:dyDescent="0.3">
      <c r="B213" s="47" t="s">
        <v>974</v>
      </c>
      <c r="C213" s="47" t="s">
        <v>707</v>
      </c>
      <c r="D213" s="47" t="s">
        <v>974</v>
      </c>
      <c r="E213" s="47" t="s">
        <v>213</v>
      </c>
      <c r="F213" s="47" t="s">
        <v>212</v>
      </c>
      <c r="G213" s="47" t="s">
        <v>1010</v>
      </c>
    </row>
    <row r="214" spans="2:7" x14ac:dyDescent="0.3">
      <c r="B214" s="47" t="s">
        <v>974</v>
      </c>
      <c r="C214" s="47" t="s">
        <v>708</v>
      </c>
      <c r="D214" s="47" t="s">
        <v>974</v>
      </c>
      <c r="E214" s="47" t="s">
        <v>351</v>
      </c>
      <c r="F214" s="47" t="s">
        <v>350</v>
      </c>
      <c r="G214" s="47" t="s">
        <v>1016</v>
      </c>
    </row>
    <row r="215" spans="2:7" x14ac:dyDescent="0.3">
      <c r="B215" s="47" t="s">
        <v>974</v>
      </c>
      <c r="C215" s="47" t="s">
        <v>352</v>
      </c>
      <c r="D215" s="47" t="s">
        <v>974</v>
      </c>
      <c r="E215" s="47" t="s">
        <v>351</v>
      </c>
      <c r="F215" s="47" t="s">
        <v>350</v>
      </c>
      <c r="G215" s="47" t="s">
        <v>1016</v>
      </c>
    </row>
    <row r="216" spans="2:7" x14ac:dyDescent="0.3">
      <c r="B216" s="47" t="s">
        <v>974</v>
      </c>
      <c r="C216" s="47" t="s">
        <v>709</v>
      </c>
      <c r="D216" s="47" t="s">
        <v>974</v>
      </c>
      <c r="E216" s="47" t="s">
        <v>351</v>
      </c>
      <c r="F216" s="47" t="s">
        <v>350</v>
      </c>
      <c r="G216" s="47" t="s">
        <v>1016</v>
      </c>
    </row>
    <row r="217" spans="2:7" x14ac:dyDescent="0.3">
      <c r="B217" s="47" t="s">
        <v>974</v>
      </c>
      <c r="C217" s="47" t="s">
        <v>710</v>
      </c>
      <c r="D217" s="47" t="s">
        <v>974</v>
      </c>
      <c r="E217" s="47" t="s">
        <v>351</v>
      </c>
      <c r="F217" s="47" t="s">
        <v>350</v>
      </c>
      <c r="G217" s="47" t="s">
        <v>1016</v>
      </c>
    </row>
    <row r="218" spans="2:7" x14ac:dyDescent="0.3">
      <c r="B218" s="47" t="s">
        <v>974</v>
      </c>
      <c r="C218" s="47" t="s">
        <v>711</v>
      </c>
      <c r="D218" s="47" t="s">
        <v>974</v>
      </c>
      <c r="E218" s="47" t="s">
        <v>351</v>
      </c>
      <c r="F218" s="47" t="s">
        <v>350</v>
      </c>
      <c r="G218" s="47" t="s">
        <v>1016</v>
      </c>
    </row>
    <row r="219" spans="2:7" x14ac:dyDescent="0.3">
      <c r="B219" s="47" t="s">
        <v>974</v>
      </c>
      <c r="C219" s="47" t="s">
        <v>712</v>
      </c>
      <c r="D219" s="47" t="s">
        <v>974</v>
      </c>
      <c r="E219" s="47" t="s">
        <v>351</v>
      </c>
      <c r="F219" s="47" t="s">
        <v>350</v>
      </c>
      <c r="G219" s="47" t="s">
        <v>1016</v>
      </c>
    </row>
    <row r="220" spans="2:7" x14ac:dyDescent="0.3">
      <c r="B220" s="47" t="s">
        <v>974</v>
      </c>
      <c r="C220" s="47" t="s">
        <v>713</v>
      </c>
      <c r="D220" s="47" t="s">
        <v>974</v>
      </c>
      <c r="E220" s="47" t="s">
        <v>651</v>
      </c>
      <c r="F220" s="47" t="s">
        <v>350</v>
      </c>
      <c r="G220" s="47" t="s">
        <v>1016</v>
      </c>
    </row>
    <row r="221" spans="2:7" x14ac:dyDescent="0.3">
      <c r="B221" s="47" t="s">
        <v>974</v>
      </c>
      <c r="C221" s="47" t="s">
        <v>714</v>
      </c>
      <c r="D221" s="47" t="s">
        <v>974</v>
      </c>
      <c r="E221" s="47" t="s">
        <v>715</v>
      </c>
      <c r="F221" s="47" t="s">
        <v>350</v>
      </c>
      <c r="G221" s="47" t="s">
        <v>1016</v>
      </c>
    </row>
    <row r="222" spans="2:7" x14ac:dyDescent="0.3">
      <c r="B222" s="47" t="s">
        <v>974</v>
      </c>
      <c r="C222" s="47" t="s">
        <v>716</v>
      </c>
      <c r="D222" s="47" t="s">
        <v>974</v>
      </c>
      <c r="E222" s="47" t="s">
        <v>715</v>
      </c>
      <c r="F222" s="47" t="s">
        <v>350</v>
      </c>
      <c r="G222" s="47" t="s">
        <v>1016</v>
      </c>
    </row>
    <row r="223" spans="2:7" x14ac:dyDescent="0.3">
      <c r="B223" s="47" t="s">
        <v>974</v>
      </c>
      <c r="C223" s="47" t="s">
        <v>717</v>
      </c>
      <c r="D223" s="47" t="s">
        <v>974</v>
      </c>
      <c r="E223" s="47" t="s">
        <v>351</v>
      </c>
      <c r="F223" s="47" t="s">
        <v>350</v>
      </c>
      <c r="G223" s="47" t="s">
        <v>1016</v>
      </c>
    </row>
    <row r="224" spans="2:7" x14ac:dyDescent="0.3">
      <c r="B224" s="47" t="s">
        <v>974</v>
      </c>
      <c r="C224" s="47" t="s">
        <v>718</v>
      </c>
      <c r="D224" s="47" t="s">
        <v>974</v>
      </c>
      <c r="E224" s="47" t="s">
        <v>618</v>
      </c>
      <c r="F224" s="47" t="s">
        <v>483</v>
      </c>
      <c r="G224" s="47" t="s">
        <v>1018</v>
      </c>
    </row>
    <row r="225" spans="2:7" x14ac:dyDescent="0.3">
      <c r="B225" s="47" t="s">
        <v>974</v>
      </c>
      <c r="C225" s="47" t="s">
        <v>719</v>
      </c>
      <c r="D225" s="47" t="s">
        <v>974</v>
      </c>
      <c r="E225" s="47" t="s">
        <v>618</v>
      </c>
      <c r="F225" s="47" t="s">
        <v>483</v>
      </c>
      <c r="G225" s="47" t="s">
        <v>1014</v>
      </c>
    </row>
    <row r="226" spans="2:7" x14ac:dyDescent="0.3">
      <c r="B226" s="47" t="s">
        <v>974</v>
      </c>
      <c r="C226" s="47" t="s">
        <v>720</v>
      </c>
      <c r="D226" s="47" t="s">
        <v>974</v>
      </c>
      <c r="E226" s="47" t="s">
        <v>618</v>
      </c>
      <c r="F226" s="47" t="s">
        <v>483</v>
      </c>
      <c r="G226" s="47" t="s">
        <v>1014</v>
      </c>
    </row>
    <row r="227" spans="2:7" x14ac:dyDescent="0.3">
      <c r="B227" s="47" t="s">
        <v>974</v>
      </c>
      <c r="C227" s="47" t="s">
        <v>721</v>
      </c>
      <c r="D227" s="47" t="s">
        <v>974</v>
      </c>
      <c r="E227" s="47" t="s">
        <v>618</v>
      </c>
      <c r="F227" s="47" t="s">
        <v>483</v>
      </c>
      <c r="G227" s="47" t="s">
        <v>1014</v>
      </c>
    </row>
    <row r="228" spans="2:7" x14ac:dyDescent="0.3">
      <c r="B228" s="47" t="s">
        <v>974</v>
      </c>
      <c r="C228" s="47" t="s">
        <v>722</v>
      </c>
      <c r="D228" s="47" t="s">
        <v>974</v>
      </c>
      <c r="E228" s="47" t="s">
        <v>618</v>
      </c>
      <c r="F228" s="47" t="s">
        <v>483</v>
      </c>
      <c r="G228" s="47" t="s">
        <v>1014</v>
      </c>
    </row>
    <row r="229" spans="2:7" x14ac:dyDescent="0.3">
      <c r="B229" s="47" t="s">
        <v>974</v>
      </c>
      <c r="C229" s="47" t="s">
        <v>723</v>
      </c>
      <c r="D229" s="47" t="s">
        <v>974</v>
      </c>
      <c r="E229" s="47" t="s">
        <v>618</v>
      </c>
      <c r="F229" s="47" t="s">
        <v>483</v>
      </c>
      <c r="G229" s="47" t="s">
        <v>1014</v>
      </c>
    </row>
    <row r="230" spans="2:7" x14ac:dyDescent="0.3">
      <c r="B230" s="47" t="s">
        <v>974</v>
      </c>
      <c r="C230" s="47" t="s">
        <v>724</v>
      </c>
      <c r="D230" s="47" t="s">
        <v>974</v>
      </c>
      <c r="E230" s="47" t="s">
        <v>618</v>
      </c>
      <c r="F230" s="47" t="s">
        <v>483</v>
      </c>
      <c r="G230" s="47" t="s">
        <v>1014</v>
      </c>
    </row>
    <row r="231" spans="2:7" x14ac:dyDescent="0.3">
      <c r="B231" s="47" t="s">
        <v>974</v>
      </c>
      <c r="C231" s="47" t="s">
        <v>725</v>
      </c>
      <c r="D231" s="47" t="s">
        <v>974</v>
      </c>
      <c r="E231" s="47" t="s">
        <v>618</v>
      </c>
      <c r="F231" s="47" t="s">
        <v>483</v>
      </c>
      <c r="G231" s="47" t="s">
        <v>1014</v>
      </c>
    </row>
    <row r="232" spans="2:7" x14ac:dyDescent="0.3">
      <c r="B232" s="47" t="s">
        <v>974</v>
      </c>
      <c r="C232" s="47" t="s">
        <v>726</v>
      </c>
      <c r="D232" s="47" t="s">
        <v>974</v>
      </c>
      <c r="E232" s="47" t="s">
        <v>618</v>
      </c>
      <c r="F232" s="47" t="s">
        <v>483</v>
      </c>
      <c r="G232" s="47" t="s">
        <v>1014</v>
      </c>
    </row>
    <row r="233" spans="2:7" x14ac:dyDescent="0.3">
      <c r="B233" s="47" t="s">
        <v>974</v>
      </c>
      <c r="C233" s="47" t="s">
        <v>727</v>
      </c>
      <c r="D233" s="47" t="s">
        <v>974</v>
      </c>
      <c r="E233" s="47" t="s">
        <v>618</v>
      </c>
      <c r="F233" s="47" t="s">
        <v>483</v>
      </c>
      <c r="G233" s="47" t="s">
        <v>1014</v>
      </c>
    </row>
    <row r="234" spans="2:7" x14ac:dyDescent="0.3">
      <c r="B234" s="47" t="s">
        <v>974</v>
      </c>
      <c r="C234" s="47" t="s">
        <v>728</v>
      </c>
      <c r="D234" s="47" t="s">
        <v>974</v>
      </c>
      <c r="E234" s="47" t="s">
        <v>618</v>
      </c>
      <c r="F234" s="47" t="s">
        <v>483</v>
      </c>
      <c r="G234" s="47" t="s">
        <v>1014</v>
      </c>
    </row>
    <row r="235" spans="2:7" x14ac:dyDescent="0.3">
      <c r="B235" s="47" t="s">
        <v>974</v>
      </c>
      <c r="C235" s="47" t="s">
        <v>729</v>
      </c>
      <c r="D235" s="47" t="s">
        <v>974</v>
      </c>
      <c r="E235" s="47" t="s">
        <v>618</v>
      </c>
      <c r="F235" s="47" t="s">
        <v>483</v>
      </c>
      <c r="G235" s="47" t="s">
        <v>1014</v>
      </c>
    </row>
    <row r="236" spans="2:7" x14ac:dyDescent="0.3">
      <c r="B236" s="47" t="s">
        <v>974</v>
      </c>
      <c r="C236" s="47" t="s">
        <v>730</v>
      </c>
      <c r="D236" s="47" t="s">
        <v>974</v>
      </c>
      <c r="E236" s="47" t="s">
        <v>618</v>
      </c>
      <c r="F236" s="47" t="s">
        <v>483</v>
      </c>
      <c r="G236" s="47" t="s">
        <v>1014</v>
      </c>
    </row>
    <row r="237" spans="2:7" x14ac:dyDescent="0.3">
      <c r="B237" s="47" t="s">
        <v>974</v>
      </c>
      <c r="C237" s="47" t="s">
        <v>731</v>
      </c>
      <c r="D237" s="47" t="s">
        <v>974</v>
      </c>
      <c r="E237" s="47" t="s">
        <v>618</v>
      </c>
      <c r="F237" s="47" t="s">
        <v>483</v>
      </c>
      <c r="G237" s="47" t="s">
        <v>1014</v>
      </c>
    </row>
    <row r="238" spans="2:7" x14ac:dyDescent="0.3">
      <c r="B238" s="47" t="s">
        <v>974</v>
      </c>
      <c r="C238" s="47" t="s">
        <v>732</v>
      </c>
      <c r="D238" s="47" t="s">
        <v>974</v>
      </c>
      <c r="E238" s="47" t="s">
        <v>618</v>
      </c>
      <c r="F238" s="47" t="s">
        <v>483</v>
      </c>
      <c r="G238" s="47" t="s">
        <v>1014</v>
      </c>
    </row>
    <row r="239" spans="2:7" x14ac:dyDescent="0.3">
      <c r="B239" s="47" t="s">
        <v>974</v>
      </c>
      <c r="C239" s="47" t="s">
        <v>733</v>
      </c>
      <c r="D239" s="47" t="s">
        <v>974</v>
      </c>
      <c r="E239" s="47" t="s">
        <v>618</v>
      </c>
      <c r="F239" s="47" t="s">
        <v>483</v>
      </c>
      <c r="G239" s="47" t="s">
        <v>1014</v>
      </c>
    </row>
    <row r="240" spans="2:7" x14ac:dyDescent="0.3">
      <c r="B240" s="47" t="s">
        <v>974</v>
      </c>
      <c r="C240" s="47" t="s">
        <v>734</v>
      </c>
      <c r="D240" s="47" t="s">
        <v>974</v>
      </c>
      <c r="E240" s="47" t="s">
        <v>618</v>
      </c>
      <c r="F240" s="47" t="s">
        <v>483</v>
      </c>
      <c r="G240" s="47" t="s">
        <v>1014</v>
      </c>
    </row>
    <row r="241" spans="2:7" x14ac:dyDescent="0.3">
      <c r="B241" s="47" t="s">
        <v>974</v>
      </c>
      <c r="C241" s="47" t="s">
        <v>735</v>
      </c>
      <c r="D241" s="47" t="s">
        <v>974</v>
      </c>
      <c r="E241" s="47" t="s">
        <v>618</v>
      </c>
      <c r="F241" s="47" t="s">
        <v>483</v>
      </c>
      <c r="G241" s="47" t="s">
        <v>1014</v>
      </c>
    </row>
    <row r="242" spans="2:7" x14ac:dyDescent="0.3">
      <c r="B242" s="47" t="s">
        <v>974</v>
      </c>
      <c r="C242" s="47" t="s">
        <v>736</v>
      </c>
      <c r="D242" s="47" t="s">
        <v>974</v>
      </c>
      <c r="E242" s="47" t="s">
        <v>213</v>
      </c>
      <c r="F242" s="47" t="s">
        <v>212</v>
      </c>
      <c r="G242" s="47" t="s">
        <v>1019</v>
      </c>
    </row>
    <row r="243" spans="2:7" x14ac:dyDescent="0.3">
      <c r="B243" s="47" t="s">
        <v>974</v>
      </c>
      <c r="C243" s="47" t="s">
        <v>737</v>
      </c>
      <c r="D243" s="47" t="s">
        <v>974</v>
      </c>
      <c r="E243" s="47" t="s">
        <v>213</v>
      </c>
      <c r="F243" s="47" t="s">
        <v>212</v>
      </c>
      <c r="G243" s="47" t="s">
        <v>1014</v>
      </c>
    </row>
    <row r="244" spans="2:7" x14ac:dyDescent="0.3">
      <c r="B244" s="47" t="s">
        <v>974</v>
      </c>
      <c r="C244" s="47" t="s">
        <v>738</v>
      </c>
      <c r="D244" s="47" t="s">
        <v>974</v>
      </c>
      <c r="E244" s="47" t="s">
        <v>618</v>
      </c>
      <c r="F244" s="47" t="s">
        <v>483</v>
      </c>
      <c r="G244" s="47" t="s">
        <v>1015</v>
      </c>
    </row>
    <row r="245" spans="2:7" x14ac:dyDescent="0.3">
      <c r="B245" s="47" t="s">
        <v>974</v>
      </c>
      <c r="C245" s="47" t="s">
        <v>739</v>
      </c>
      <c r="D245" s="47" t="s">
        <v>974</v>
      </c>
      <c r="E245" s="47" t="s">
        <v>618</v>
      </c>
      <c r="F245" s="47" t="s">
        <v>483</v>
      </c>
      <c r="G245" s="47" t="s">
        <v>1015</v>
      </c>
    </row>
    <row r="246" spans="2:7" x14ac:dyDescent="0.3">
      <c r="B246" s="47" t="s">
        <v>974</v>
      </c>
      <c r="C246" s="47" t="s">
        <v>740</v>
      </c>
      <c r="D246" s="47" t="s">
        <v>974</v>
      </c>
      <c r="E246" s="47" t="s">
        <v>213</v>
      </c>
      <c r="F246" s="47" t="s">
        <v>212</v>
      </c>
      <c r="G246" s="47" t="s">
        <v>1020</v>
      </c>
    </row>
    <row r="247" spans="2:7" x14ac:dyDescent="0.3">
      <c r="B247" s="47" t="s">
        <v>974</v>
      </c>
      <c r="C247" s="47" t="s">
        <v>741</v>
      </c>
      <c r="D247" s="47" t="s">
        <v>974</v>
      </c>
      <c r="E247" s="47" t="s">
        <v>618</v>
      </c>
      <c r="F247" s="47" t="s">
        <v>483</v>
      </c>
      <c r="G247" s="47" t="s">
        <v>1021</v>
      </c>
    </row>
    <row r="248" spans="2:7" x14ac:dyDescent="0.3">
      <c r="B248" s="47" t="s">
        <v>974</v>
      </c>
      <c r="C248" s="47" t="s">
        <v>742</v>
      </c>
      <c r="D248" s="47" t="s">
        <v>974</v>
      </c>
      <c r="E248" s="47" t="s">
        <v>618</v>
      </c>
      <c r="F248" s="47" t="s">
        <v>483</v>
      </c>
      <c r="G248" s="47" t="s">
        <v>1022</v>
      </c>
    </row>
    <row r="249" spans="2:7" x14ac:dyDescent="0.3">
      <c r="B249" s="47" t="s">
        <v>974</v>
      </c>
      <c r="C249" s="47" t="s">
        <v>743</v>
      </c>
      <c r="D249" s="47" t="s">
        <v>974</v>
      </c>
      <c r="E249" s="47" t="s">
        <v>351</v>
      </c>
      <c r="F249" s="47" t="s">
        <v>350</v>
      </c>
      <c r="G249" s="47" t="s">
        <v>1023</v>
      </c>
    </row>
    <row r="250" spans="2:7" x14ac:dyDescent="0.3">
      <c r="B250" s="47" t="s">
        <v>974</v>
      </c>
      <c r="C250" s="47" t="s">
        <v>744</v>
      </c>
      <c r="D250" s="47" t="s">
        <v>974</v>
      </c>
      <c r="E250" s="47" t="s">
        <v>618</v>
      </c>
      <c r="F250" s="47" t="s">
        <v>483</v>
      </c>
      <c r="G250" s="47" t="s">
        <v>1022</v>
      </c>
    </row>
    <row r="251" spans="2:7" x14ac:dyDescent="0.3">
      <c r="B251" s="47" t="s">
        <v>974</v>
      </c>
      <c r="C251" s="47" t="s">
        <v>745</v>
      </c>
      <c r="D251" s="47" t="s">
        <v>974</v>
      </c>
      <c r="E251" s="47" t="s">
        <v>213</v>
      </c>
      <c r="F251" s="47" t="s">
        <v>212</v>
      </c>
      <c r="G251" s="47" t="s">
        <v>1011</v>
      </c>
    </row>
    <row r="252" spans="2:7" x14ac:dyDescent="0.3">
      <c r="B252" s="47" t="s">
        <v>974</v>
      </c>
      <c r="C252" s="47" t="s">
        <v>746</v>
      </c>
      <c r="D252" s="47" t="s">
        <v>974</v>
      </c>
      <c r="E252" s="47" t="s">
        <v>213</v>
      </c>
      <c r="F252" s="47" t="s">
        <v>212</v>
      </c>
      <c r="G252" s="47" t="s">
        <v>1024</v>
      </c>
    </row>
    <row r="253" spans="2:7" x14ac:dyDescent="0.3">
      <c r="B253" s="47" t="s">
        <v>974</v>
      </c>
      <c r="C253" s="47" t="s">
        <v>747</v>
      </c>
      <c r="D253" s="47" t="s">
        <v>974</v>
      </c>
      <c r="E253" s="47" t="s">
        <v>213</v>
      </c>
      <c r="F253" s="47" t="s">
        <v>212</v>
      </c>
      <c r="G253" s="47" t="s">
        <v>1025</v>
      </c>
    </row>
    <row r="254" spans="2:7" x14ac:dyDescent="0.3">
      <c r="B254" s="47" t="s">
        <v>974</v>
      </c>
      <c r="C254" s="47" t="s">
        <v>748</v>
      </c>
      <c r="D254" s="47" t="s">
        <v>974</v>
      </c>
      <c r="E254" s="47" t="s">
        <v>618</v>
      </c>
      <c r="F254" s="47" t="s">
        <v>483</v>
      </c>
      <c r="G254" s="47" t="s">
        <v>1026</v>
      </c>
    </row>
    <row r="255" spans="2:7" x14ac:dyDescent="0.3">
      <c r="B255" s="47" t="s">
        <v>974</v>
      </c>
      <c r="C255" s="47" t="s">
        <v>749</v>
      </c>
      <c r="D255" s="47" t="s">
        <v>974</v>
      </c>
      <c r="E255" s="47" t="s">
        <v>213</v>
      </c>
      <c r="F255" s="47" t="s">
        <v>212</v>
      </c>
      <c r="G255" s="47" t="s">
        <v>1027</v>
      </c>
    </row>
    <row r="256" spans="2:7" x14ac:dyDescent="0.3">
      <c r="B256" s="47" t="s">
        <v>974</v>
      </c>
      <c r="C256" s="47" t="s">
        <v>750</v>
      </c>
      <c r="D256" s="47" t="s">
        <v>974</v>
      </c>
      <c r="E256" s="47" t="s">
        <v>484</v>
      </c>
      <c r="F256" s="47" t="s">
        <v>486</v>
      </c>
      <c r="G256" s="47" t="s">
        <v>1028</v>
      </c>
    </row>
    <row r="257" spans="2:7" x14ac:dyDescent="0.3">
      <c r="B257" s="47" t="s">
        <v>974</v>
      </c>
      <c r="C257" s="47" t="s">
        <v>751</v>
      </c>
      <c r="D257" s="47" t="s">
        <v>974</v>
      </c>
      <c r="E257" s="47" t="s">
        <v>618</v>
      </c>
      <c r="F257" s="47" t="s">
        <v>483</v>
      </c>
      <c r="G257" s="47" t="s">
        <v>1013</v>
      </c>
    </row>
    <row r="258" spans="2:7" x14ac:dyDescent="0.3">
      <c r="B258" s="47" t="s">
        <v>974</v>
      </c>
      <c r="C258" s="47" t="s">
        <v>752</v>
      </c>
      <c r="D258" s="47" t="s">
        <v>974</v>
      </c>
      <c r="E258" s="47" t="s">
        <v>213</v>
      </c>
      <c r="F258" s="47" t="s">
        <v>212</v>
      </c>
      <c r="G258" s="47" t="s">
        <v>1029</v>
      </c>
    </row>
    <row r="259" spans="2:7" x14ac:dyDescent="0.3">
      <c r="B259" s="47" t="s">
        <v>974</v>
      </c>
      <c r="C259" s="47" t="s">
        <v>753</v>
      </c>
      <c r="D259" s="47" t="s">
        <v>974</v>
      </c>
      <c r="E259" s="47" t="s">
        <v>618</v>
      </c>
      <c r="F259" s="47" t="s">
        <v>483</v>
      </c>
      <c r="G259" s="47" t="s">
        <v>1030</v>
      </c>
    </row>
    <row r="260" spans="2:7" x14ac:dyDescent="0.3">
      <c r="B260" s="47" t="s">
        <v>974</v>
      </c>
      <c r="C260" s="47" t="s">
        <v>754</v>
      </c>
      <c r="D260" s="47" t="s">
        <v>974</v>
      </c>
      <c r="E260" s="47" t="s">
        <v>213</v>
      </c>
      <c r="F260" s="47" t="s">
        <v>212</v>
      </c>
      <c r="G260" s="47" t="s">
        <v>1031</v>
      </c>
    </row>
    <row r="261" spans="2:7" x14ac:dyDescent="0.3">
      <c r="B261" s="47" t="s">
        <v>974</v>
      </c>
      <c r="C261" s="47" t="s">
        <v>755</v>
      </c>
      <c r="D261" s="47" t="s">
        <v>974</v>
      </c>
      <c r="E261" s="47" t="s">
        <v>484</v>
      </c>
      <c r="F261" s="47" t="s">
        <v>486</v>
      </c>
      <c r="G261" s="47" t="s">
        <v>1032</v>
      </c>
    </row>
    <row r="262" spans="2:7" x14ac:dyDescent="0.3">
      <c r="B262" s="47" t="s">
        <v>974</v>
      </c>
      <c r="C262" s="47" t="s">
        <v>756</v>
      </c>
      <c r="D262" s="47" t="s">
        <v>974</v>
      </c>
      <c r="E262" s="47" t="s">
        <v>213</v>
      </c>
      <c r="F262" s="47" t="s">
        <v>212</v>
      </c>
      <c r="G262" s="47" t="s">
        <v>1033</v>
      </c>
    </row>
    <row r="263" spans="2:7" x14ac:dyDescent="0.3">
      <c r="B263" s="47" t="s">
        <v>974</v>
      </c>
      <c r="C263" s="47" t="s">
        <v>757</v>
      </c>
      <c r="D263" s="47" t="s">
        <v>974</v>
      </c>
      <c r="E263" s="47" t="s">
        <v>213</v>
      </c>
      <c r="F263" s="47" t="s">
        <v>212</v>
      </c>
      <c r="G263" s="47" t="s">
        <v>1034</v>
      </c>
    </row>
    <row r="264" spans="2:7" x14ac:dyDescent="0.3">
      <c r="B264" s="47" t="s">
        <v>974</v>
      </c>
      <c r="C264" s="47" t="s">
        <v>519</v>
      </c>
      <c r="D264" s="47" t="s">
        <v>974</v>
      </c>
      <c r="E264" s="47" t="s">
        <v>213</v>
      </c>
      <c r="F264" s="47" t="s">
        <v>212</v>
      </c>
      <c r="G264" s="47" t="s">
        <v>1035</v>
      </c>
    </row>
    <row r="265" spans="2:7" x14ac:dyDescent="0.3">
      <c r="B265" s="47" t="s">
        <v>974</v>
      </c>
      <c r="C265" s="47" t="s">
        <v>758</v>
      </c>
      <c r="D265" s="47" t="s">
        <v>974</v>
      </c>
      <c r="E265" s="47" t="s">
        <v>213</v>
      </c>
      <c r="F265" s="47" t="s">
        <v>212</v>
      </c>
      <c r="G265" s="47" t="s">
        <v>1036</v>
      </c>
    </row>
    <row r="266" spans="2:7" x14ac:dyDescent="0.3">
      <c r="B266" s="47" t="s">
        <v>974</v>
      </c>
      <c r="C266" s="47" t="s">
        <v>759</v>
      </c>
      <c r="D266" s="47" t="s">
        <v>974</v>
      </c>
      <c r="E266" s="47" t="s">
        <v>618</v>
      </c>
      <c r="F266" s="47" t="s">
        <v>483</v>
      </c>
      <c r="G266" s="47" t="s">
        <v>1035</v>
      </c>
    </row>
    <row r="267" spans="2:7" x14ac:dyDescent="0.3">
      <c r="B267" s="47" t="s">
        <v>974</v>
      </c>
      <c r="C267" s="47" t="s">
        <v>495</v>
      </c>
      <c r="D267" s="47" t="s">
        <v>974</v>
      </c>
      <c r="E267" s="47" t="s">
        <v>213</v>
      </c>
      <c r="F267" s="47" t="s">
        <v>212</v>
      </c>
      <c r="G267" s="47" t="s">
        <v>1035</v>
      </c>
    </row>
    <row r="268" spans="2:7" x14ac:dyDescent="0.3">
      <c r="B268" s="47" t="s">
        <v>974</v>
      </c>
      <c r="C268" s="47" t="s">
        <v>760</v>
      </c>
      <c r="D268" s="47" t="s">
        <v>974</v>
      </c>
      <c r="E268" s="47" t="s">
        <v>213</v>
      </c>
      <c r="F268" s="47" t="s">
        <v>212</v>
      </c>
      <c r="G268" s="47" t="s">
        <v>1035</v>
      </c>
    </row>
    <row r="269" spans="2:7" x14ac:dyDescent="0.3">
      <c r="B269" s="47" t="s">
        <v>974</v>
      </c>
      <c r="C269" s="47" t="s">
        <v>761</v>
      </c>
      <c r="D269" s="47" t="s">
        <v>974</v>
      </c>
      <c r="E269" s="47" t="s">
        <v>213</v>
      </c>
      <c r="F269" s="47" t="s">
        <v>212</v>
      </c>
      <c r="G269" s="47" t="s">
        <v>1035</v>
      </c>
    </row>
    <row r="270" spans="2:7" x14ac:dyDescent="0.3">
      <c r="B270" s="47" t="s">
        <v>974</v>
      </c>
      <c r="C270" s="47" t="s">
        <v>243</v>
      </c>
      <c r="D270" s="47" t="s">
        <v>974</v>
      </c>
      <c r="E270" s="47" t="s">
        <v>213</v>
      </c>
      <c r="F270" s="47" t="s">
        <v>212</v>
      </c>
      <c r="G270" s="47" t="s">
        <v>1037</v>
      </c>
    </row>
    <row r="271" spans="2:7" x14ac:dyDescent="0.3">
      <c r="B271" s="47" t="s">
        <v>974</v>
      </c>
      <c r="C271" s="47" t="s">
        <v>762</v>
      </c>
      <c r="D271" s="47" t="s">
        <v>974</v>
      </c>
      <c r="E271" s="47" t="s">
        <v>213</v>
      </c>
      <c r="F271" s="47" t="s">
        <v>212</v>
      </c>
      <c r="G271" s="47" t="s">
        <v>1037</v>
      </c>
    </row>
    <row r="272" spans="2:7" x14ac:dyDescent="0.3">
      <c r="B272" s="47" t="s">
        <v>974</v>
      </c>
      <c r="C272" s="47" t="s">
        <v>1009</v>
      </c>
      <c r="D272" s="47" t="s">
        <v>974</v>
      </c>
      <c r="E272" s="47" t="s">
        <v>213</v>
      </c>
      <c r="F272" s="47" t="s">
        <v>212</v>
      </c>
      <c r="G272" s="47" t="s">
        <v>1038</v>
      </c>
    </row>
    <row r="273" spans="2:7" x14ac:dyDescent="0.3">
      <c r="B273" s="47" t="s">
        <v>974</v>
      </c>
      <c r="C273" s="47" t="s">
        <v>763</v>
      </c>
      <c r="D273" s="47" t="s">
        <v>974</v>
      </c>
      <c r="E273" s="47" t="s">
        <v>213</v>
      </c>
      <c r="F273" s="47" t="s">
        <v>212</v>
      </c>
      <c r="G273" s="47" t="s">
        <v>1039</v>
      </c>
    </row>
    <row r="274" spans="2:7" x14ac:dyDescent="0.3">
      <c r="B274" s="47" t="s">
        <v>974</v>
      </c>
      <c r="C274" s="47" t="s">
        <v>537</v>
      </c>
      <c r="D274" s="47" t="s">
        <v>974</v>
      </c>
      <c r="E274" s="47" t="s">
        <v>351</v>
      </c>
      <c r="F274" s="47" t="s">
        <v>350</v>
      </c>
      <c r="G274" s="47" t="s">
        <v>1040</v>
      </c>
    </row>
    <row r="275" spans="2:7" x14ac:dyDescent="0.3">
      <c r="B275" s="47" t="s">
        <v>974</v>
      </c>
      <c r="C275" s="47" t="s">
        <v>764</v>
      </c>
      <c r="D275" s="47" t="s">
        <v>974</v>
      </c>
      <c r="E275" s="47" t="s">
        <v>618</v>
      </c>
      <c r="F275" s="47" t="s">
        <v>483</v>
      </c>
      <c r="G275" s="47" t="s">
        <v>1032</v>
      </c>
    </row>
    <row r="276" spans="2:7" x14ac:dyDescent="0.3">
      <c r="B276" s="47" t="s">
        <v>974</v>
      </c>
      <c r="C276" s="47" t="s">
        <v>765</v>
      </c>
      <c r="D276" s="47" t="s">
        <v>974</v>
      </c>
      <c r="E276" s="47" t="s">
        <v>618</v>
      </c>
      <c r="F276" s="47" t="s">
        <v>483</v>
      </c>
      <c r="G276" s="47" t="s">
        <v>1032</v>
      </c>
    </row>
    <row r="277" spans="2:7" x14ac:dyDescent="0.3">
      <c r="B277" s="47" t="s">
        <v>974</v>
      </c>
      <c r="C277" s="47" t="s">
        <v>501</v>
      </c>
      <c r="D277" s="47" t="s">
        <v>974</v>
      </c>
      <c r="E277" s="47" t="s">
        <v>213</v>
      </c>
      <c r="F277" s="47" t="s">
        <v>212</v>
      </c>
      <c r="G277" s="47" t="s">
        <v>1041</v>
      </c>
    </row>
    <row r="278" spans="2:7" x14ac:dyDescent="0.3">
      <c r="B278" s="47" t="s">
        <v>974</v>
      </c>
      <c r="C278" s="47" t="s">
        <v>528</v>
      </c>
      <c r="D278" s="47" t="s">
        <v>974</v>
      </c>
      <c r="E278" s="47" t="s">
        <v>213</v>
      </c>
      <c r="F278" s="47" t="s">
        <v>212</v>
      </c>
      <c r="G278" s="47" t="s">
        <v>1041</v>
      </c>
    </row>
    <row r="279" spans="2:7" x14ac:dyDescent="0.3">
      <c r="B279" s="47" t="s">
        <v>974</v>
      </c>
      <c r="C279" s="47" t="s">
        <v>766</v>
      </c>
      <c r="D279" s="47" t="s">
        <v>974</v>
      </c>
      <c r="E279" s="47" t="s">
        <v>618</v>
      </c>
      <c r="F279" s="47" t="s">
        <v>483</v>
      </c>
      <c r="G279" s="47" t="s">
        <v>1041</v>
      </c>
    </row>
    <row r="280" spans="2:7" x14ac:dyDescent="0.3">
      <c r="B280" s="47" t="s">
        <v>974</v>
      </c>
      <c r="C280" s="47" t="s">
        <v>767</v>
      </c>
      <c r="D280" s="47" t="s">
        <v>974</v>
      </c>
      <c r="E280" s="47" t="s">
        <v>213</v>
      </c>
      <c r="F280" s="47" t="s">
        <v>212</v>
      </c>
      <c r="G280" s="47" t="s">
        <v>1041</v>
      </c>
    </row>
    <row r="281" spans="2:7" x14ac:dyDescent="0.3">
      <c r="B281" s="47" t="s">
        <v>974</v>
      </c>
      <c r="C281" s="47" t="s">
        <v>768</v>
      </c>
      <c r="D281" s="47" t="s">
        <v>974</v>
      </c>
      <c r="E281" s="47" t="s">
        <v>484</v>
      </c>
      <c r="F281" s="47" t="s">
        <v>483</v>
      </c>
      <c r="G281" s="47" t="s">
        <v>1042</v>
      </c>
    </row>
    <row r="282" spans="2:7" x14ac:dyDescent="0.3">
      <c r="B282" s="47" t="s">
        <v>974</v>
      </c>
      <c r="C282" s="47" t="s">
        <v>769</v>
      </c>
      <c r="D282" s="47" t="s">
        <v>974</v>
      </c>
      <c r="E282" s="47" t="s">
        <v>213</v>
      </c>
      <c r="F282" s="47" t="s">
        <v>212</v>
      </c>
      <c r="G282" s="47" t="s">
        <v>1043</v>
      </c>
    </row>
    <row r="283" spans="2:7" x14ac:dyDescent="0.3">
      <c r="B283" s="47" t="s">
        <v>974</v>
      </c>
      <c r="C283" s="47" t="s">
        <v>770</v>
      </c>
      <c r="D283" s="47" t="s">
        <v>974</v>
      </c>
      <c r="E283" s="47" t="s">
        <v>351</v>
      </c>
      <c r="F283" s="47" t="s">
        <v>350</v>
      </c>
      <c r="G283" s="47" t="s">
        <v>1044</v>
      </c>
    </row>
    <row r="284" spans="2:7" x14ac:dyDescent="0.3">
      <c r="B284" s="47" t="s">
        <v>974</v>
      </c>
      <c r="C284" s="47" t="s">
        <v>771</v>
      </c>
      <c r="D284" s="47" t="s">
        <v>974</v>
      </c>
      <c r="E284" s="47" t="s">
        <v>484</v>
      </c>
      <c r="F284" s="47" t="s">
        <v>483</v>
      </c>
      <c r="G284" s="47" t="s">
        <v>1043</v>
      </c>
    </row>
    <row r="285" spans="2:7" x14ac:dyDescent="0.3">
      <c r="B285" s="47" t="s">
        <v>974</v>
      </c>
      <c r="C285" s="47" t="s">
        <v>772</v>
      </c>
      <c r="D285" s="47" t="s">
        <v>974</v>
      </c>
      <c r="E285" s="47" t="s">
        <v>484</v>
      </c>
      <c r="F285" s="47" t="s">
        <v>483</v>
      </c>
      <c r="G285" s="47" t="s">
        <v>1043</v>
      </c>
    </row>
    <row r="286" spans="2:7" x14ac:dyDescent="0.3">
      <c r="B286" s="47" t="s">
        <v>974</v>
      </c>
      <c r="C286" s="47" t="s">
        <v>773</v>
      </c>
      <c r="D286" s="47" t="s">
        <v>974</v>
      </c>
      <c r="E286" s="47" t="s">
        <v>484</v>
      </c>
      <c r="F286" s="47" t="s">
        <v>483</v>
      </c>
      <c r="G286" s="47" t="s">
        <v>1043</v>
      </c>
    </row>
    <row r="287" spans="2:7" x14ac:dyDescent="0.3">
      <c r="B287" s="47" t="s">
        <v>974</v>
      </c>
      <c r="C287" s="47" t="s">
        <v>774</v>
      </c>
      <c r="D287" s="47" t="s">
        <v>974</v>
      </c>
      <c r="E287" s="47" t="s">
        <v>484</v>
      </c>
      <c r="F287" s="47" t="s">
        <v>483</v>
      </c>
      <c r="G287" s="47" t="s">
        <v>1043</v>
      </c>
    </row>
    <row r="288" spans="2:7" x14ac:dyDescent="0.3">
      <c r="B288" s="47" t="s">
        <v>974</v>
      </c>
      <c r="C288" s="47" t="s">
        <v>485</v>
      </c>
      <c r="D288" s="47" t="s">
        <v>974</v>
      </c>
      <c r="E288" s="47" t="s">
        <v>484</v>
      </c>
      <c r="F288" s="47" t="s">
        <v>483</v>
      </c>
      <c r="G288" s="47" t="s">
        <v>1043</v>
      </c>
    </row>
    <row r="289" spans="2:7" x14ac:dyDescent="0.3">
      <c r="B289" s="47" t="s">
        <v>974</v>
      </c>
      <c r="C289" s="47" t="s">
        <v>520</v>
      </c>
      <c r="D289" s="47" t="s">
        <v>974</v>
      </c>
      <c r="E289" s="47" t="s">
        <v>484</v>
      </c>
      <c r="F289" s="47" t="s">
        <v>483</v>
      </c>
      <c r="G289" s="47" t="s">
        <v>975</v>
      </c>
    </row>
    <row r="290" spans="2:7" x14ac:dyDescent="0.3">
      <c r="B290" s="47" t="s">
        <v>974</v>
      </c>
      <c r="C290" s="47" t="s">
        <v>775</v>
      </c>
      <c r="D290" s="47" t="s">
        <v>974</v>
      </c>
      <c r="E290" s="47" t="s">
        <v>484</v>
      </c>
      <c r="F290" s="47" t="s">
        <v>483</v>
      </c>
      <c r="G290" s="47" t="s">
        <v>975</v>
      </c>
    </row>
    <row r="291" spans="2:7" x14ac:dyDescent="0.3">
      <c r="B291" s="47" t="s">
        <v>974</v>
      </c>
      <c r="C291" s="47" t="s">
        <v>1001</v>
      </c>
      <c r="D291" s="47" t="s">
        <v>974</v>
      </c>
      <c r="E291" s="47" t="s">
        <v>213</v>
      </c>
      <c r="F291" s="47" t="s">
        <v>212</v>
      </c>
      <c r="G291" s="47" t="s">
        <v>975</v>
      </c>
    </row>
    <row r="292" spans="2:7" x14ac:dyDescent="0.3">
      <c r="B292" s="47" t="s">
        <v>974</v>
      </c>
      <c r="C292" s="47" t="s">
        <v>1004</v>
      </c>
      <c r="D292" s="47" t="s">
        <v>974</v>
      </c>
      <c r="E292" s="47" t="s">
        <v>213</v>
      </c>
      <c r="F292" s="47" t="s">
        <v>212</v>
      </c>
      <c r="G292" s="47" t="s">
        <v>975</v>
      </c>
    </row>
    <row r="293" spans="2:7" x14ac:dyDescent="0.3">
      <c r="C293" t="s">
        <v>300</v>
      </c>
      <c r="E293" s="47" t="s">
        <v>213</v>
      </c>
      <c r="F293" s="47" t="s">
        <v>212</v>
      </c>
      <c r="G293" s="3"/>
    </row>
    <row r="294" spans="2:7" x14ac:dyDescent="0.3">
      <c r="C294" t="s">
        <v>522</v>
      </c>
      <c r="E294" s="47" t="s">
        <v>213</v>
      </c>
      <c r="F294" s="47" t="s">
        <v>212</v>
      </c>
      <c r="G294" s="3"/>
    </row>
    <row r="295" spans="2:7" x14ac:dyDescent="0.3">
      <c r="C295" t="s">
        <v>456</v>
      </c>
      <c r="E295" s="47" t="s">
        <v>213</v>
      </c>
      <c r="F295" s="47" t="s">
        <v>212</v>
      </c>
      <c r="G295" s="3"/>
    </row>
    <row r="296" spans="2:7" x14ac:dyDescent="0.3">
      <c r="C296" t="s">
        <v>447</v>
      </c>
      <c r="E296" s="47" t="s">
        <v>213</v>
      </c>
      <c r="F296" s="47" t="s">
        <v>212</v>
      </c>
      <c r="G296" s="3"/>
    </row>
    <row r="297" spans="2:7" x14ac:dyDescent="0.3">
      <c r="C297" t="s">
        <v>465</v>
      </c>
      <c r="E297" s="47" t="s">
        <v>213</v>
      </c>
      <c r="F297" s="47" t="s">
        <v>212</v>
      </c>
      <c r="G297" s="3"/>
    </row>
    <row r="298" spans="2:7" x14ac:dyDescent="0.3">
      <c r="C298" t="s">
        <v>226</v>
      </c>
      <c r="E298" s="47" t="s">
        <v>213</v>
      </c>
      <c r="F298" s="47" t="s">
        <v>212</v>
      </c>
      <c r="G298" s="3"/>
    </row>
    <row r="299" spans="2:7" x14ac:dyDescent="0.3">
      <c r="C299" t="s">
        <v>514</v>
      </c>
      <c r="E299" s="47" t="s">
        <v>213</v>
      </c>
      <c r="F299" s="47" t="s">
        <v>212</v>
      </c>
      <c r="G299" s="3"/>
    </row>
    <row r="300" spans="2:7" x14ac:dyDescent="0.3">
      <c r="C300" t="s">
        <v>625</v>
      </c>
      <c r="E300" s="47" t="s">
        <v>213</v>
      </c>
      <c r="F300" s="47" t="s">
        <v>212</v>
      </c>
      <c r="G300" s="3"/>
    </row>
    <row r="301" spans="2:7" x14ac:dyDescent="0.3">
      <c r="C301" t="s">
        <v>547</v>
      </c>
      <c r="E301" s="47" t="s">
        <v>213</v>
      </c>
      <c r="F301" s="47" t="s">
        <v>212</v>
      </c>
      <c r="G301" s="3"/>
    </row>
    <row r="302" spans="2:7" x14ac:dyDescent="0.3">
      <c r="C302" t="s">
        <v>407</v>
      </c>
      <c r="E302" s="47" t="s">
        <v>213</v>
      </c>
      <c r="F302" s="47" t="s">
        <v>212</v>
      </c>
      <c r="G302" s="3"/>
    </row>
    <row r="303" spans="2:7" x14ac:dyDescent="0.3">
      <c r="C303" t="s">
        <v>363</v>
      </c>
      <c r="E303" s="47" t="s">
        <v>213</v>
      </c>
      <c r="F303" s="47" t="s">
        <v>212</v>
      </c>
      <c r="G303" s="3"/>
    </row>
    <row r="304" spans="2:7" x14ac:dyDescent="0.3">
      <c r="C304" t="s">
        <v>467</v>
      </c>
      <c r="E304" s="47" t="s">
        <v>213</v>
      </c>
      <c r="F304" s="47" t="s">
        <v>212</v>
      </c>
      <c r="G304" s="3"/>
    </row>
    <row r="305" spans="3:7" x14ac:dyDescent="0.3">
      <c r="C305" t="s">
        <v>657</v>
      </c>
      <c r="E305" s="47" t="s">
        <v>213</v>
      </c>
      <c r="F305" s="47" t="s">
        <v>212</v>
      </c>
      <c r="G305" s="3"/>
    </row>
    <row r="306" spans="3:7" x14ac:dyDescent="0.3">
      <c r="C306" t="s">
        <v>449</v>
      </c>
      <c r="E306" s="47" t="s">
        <v>213</v>
      </c>
      <c r="F306" s="47" t="s">
        <v>212</v>
      </c>
      <c r="G306" s="3"/>
    </row>
    <row r="307" spans="3:7" x14ac:dyDescent="0.3">
      <c r="C307" t="s">
        <v>554</v>
      </c>
      <c r="E307" s="47" t="s">
        <v>213</v>
      </c>
      <c r="F307" s="47" t="s">
        <v>212</v>
      </c>
      <c r="G307" s="3"/>
    </row>
    <row r="308" spans="3:7" x14ac:dyDescent="0.3">
      <c r="C308" t="s">
        <v>542</v>
      </c>
      <c r="E308" s="47" t="s">
        <v>213</v>
      </c>
      <c r="F308" s="47" t="s">
        <v>212</v>
      </c>
      <c r="G308" s="3"/>
    </row>
    <row r="309" spans="3:7" x14ac:dyDescent="0.3">
      <c r="C309" t="s">
        <v>1045</v>
      </c>
      <c r="E309" s="47" t="s">
        <v>213</v>
      </c>
      <c r="F309" s="47" t="s">
        <v>212</v>
      </c>
      <c r="G309" s="3"/>
    </row>
    <row r="310" spans="3:7" x14ac:dyDescent="0.3">
      <c r="C310" t="s">
        <v>415</v>
      </c>
      <c r="E310" s="47" t="s">
        <v>213</v>
      </c>
      <c r="F310" s="47" t="s">
        <v>212</v>
      </c>
      <c r="G310" s="3"/>
    </row>
    <row r="311" spans="3:7" x14ac:dyDescent="0.3">
      <c r="C311" t="s">
        <v>557</v>
      </c>
      <c r="E311" s="47" t="s">
        <v>213</v>
      </c>
      <c r="F311" s="47" t="s">
        <v>212</v>
      </c>
      <c r="G311" s="3"/>
    </row>
    <row r="312" spans="3:7" x14ac:dyDescent="0.3">
      <c r="C312" t="s">
        <v>509</v>
      </c>
      <c r="E312" s="47" t="s">
        <v>213</v>
      </c>
      <c r="F312" s="47" t="s">
        <v>212</v>
      </c>
      <c r="G312" s="3"/>
    </row>
    <row r="313" spans="3:7" x14ac:dyDescent="0.3">
      <c r="C313" t="s">
        <v>331</v>
      </c>
      <c r="E313" s="47" t="s">
        <v>213</v>
      </c>
      <c r="F313" s="47" t="s">
        <v>212</v>
      </c>
      <c r="G313" s="3"/>
    </row>
    <row r="314" spans="3:7" x14ac:dyDescent="0.3">
      <c r="C314" t="s">
        <v>479</v>
      </c>
      <c r="E314" s="47" t="s">
        <v>213</v>
      </c>
      <c r="F314" s="47" t="s">
        <v>212</v>
      </c>
      <c r="G314" s="3"/>
    </row>
    <row r="315" spans="3:7" x14ac:dyDescent="0.3">
      <c r="C315" t="s">
        <v>417</v>
      </c>
      <c r="E315" s="47" t="s">
        <v>213</v>
      </c>
      <c r="F315" s="47" t="s">
        <v>212</v>
      </c>
      <c r="G315" s="3"/>
    </row>
    <row r="316" spans="3:7" x14ac:dyDescent="0.3">
      <c r="C316" t="s">
        <v>403</v>
      </c>
      <c r="E316" s="47" t="s">
        <v>213</v>
      </c>
      <c r="F316" s="47" t="s">
        <v>212</v>
      </c>
      <c r="G316" s="3"/>
    </row>
    <row r="317" spans="3:7" x14ac:dyDescent="0.3">
      <c r="C317" t="s">
        <v>1047</v>
      </c>
      <c r="E317" s="47" t="s">
        <v>213</v>
      </c>
      <c r="F317" s="47" t="s">
        <v>212</v>
      </c>
      <c r="G317" s="3"/>
    </row>
    <row r="318" spans="3:7" x14ac:dyDescent="0.3">
      <c r="C318" t="s">
        <v>776</v>
      </c>
      <c r="E318" s="3" t="s">
        <v>484</v>
      </c>
      <c r="F318" t="s">
        <v>486</v>
      </c>
      <c r="G318" s="3"/>
    </row>
    <row r="319" spans="3:7" x14ac:dyDescent="0.3">
      <c r="C319" t="s">
        <v>777</v>
      </c>
      <c r="E319" s="3" t="s">
        <v>484</v>
      </c>
      <c r="F319" t="s">
        <v>486</v>
      </c>
      <c r="G319" s="3"/>
    </row>
    <row r="320" spans="3:7" x14ac:dyDescent="0.3">
      <c r="C320" t="s">
        <v>778</v>
      </c>
      <c r="E320" s="3" t="s">
        <v>484</v>
      </c>
      <c r="F320" t="s">
        <v>486</v>
      </c>
      <c r="G320" s="3"/>
    </row>
    <row r="321" spans="3:7" x14ac:dyDescent="0.3">
      <c r="C321" t="s">
        <v>1060</v>
      </c>
      <c r="E321" s="3" t="s">
        <v>651</v>
      </c>
      <c r="F321" t="s">
        <v>350</v>
      </c>
      <c r="G321" s="3"/>
    </row>
    <row r="322" spans="3:7" x14ac:dyDescent="0.3">
      <c r="C322" t="s">
        <v>1065</v>
      </c>
      <c r="E322" s="3" t="s">
        <v>213</v>
      </c>
      <c r="F322" t="s">
        <v>212</v>
      </c>
      <c r="G322" s="3"/>
    </row>
    <row r="323" spans="3:7" x14ac:dyDescent="0.3">
      <c r="C323" t="s">
        <v>1069</v>
      </c>
      <c r="E323" s="3" t="s">
        <v>351</v>
      </c>
      <c r="F323" t="s">
        <v>350</v>
      </c>
      <c r="G323" s="3"/>
    </row>
    <row r="324" spans="3:7" x14ac:dyDescent="0.3">
      <c r="C324" t="s">
        <v>1772</v>
      </c>
      <c r="E324" s="3" t="s">
        <v>213</v>
      </c>
      <c r="F324" t="s">
        <v>212</v>
      </c>
      <c r="G324" s="3"/>
    </row>
    <row r="325" spans="3:7" x14ac:dyDescent="0.3">
      <c r="E325" s="3"/>
      <c r="G325" s="3"/>
    </row>
    <row r="326" spans="3:7" x14ac:dyDescent="0.3">
      <c r="E326" s="3"/>
      <c r="G326" s="3"/>
    </row>
    <row r="327" spans="3:7" x14ac:dyDescent="0.3">
      <c r="E327" s="3"/>
      <c r="G327" s="3"/>
    </row>
    <row r="328" spans="3:7" x14ac:dyDescent="0.3">
      <c r="E328" s="3"/>
      <c r="G328" s="3"/>
    </row>
    <row r="329" spans="3:7" x14ac:dyDescent="0.3">
      <c r="E329" s="3"/>
      <c r="G329" s="3"/>
    </row>
    <row r="330" spans="3:7" x14ac:dyDescent="0.3">
      <c r="E330" s="3"/>
      <c r="G330" s="3"/>
    </row>
    <row r="331" spans="3:7" x14ac:dyDescent="0.3">
      <c r="E331" s="3"/>
      <c r="G331" s="3"/>
    </row>
    <row r="332" spans="3:7" x14ac:dyDescent="0.3">
      <c r="E332" s="3"/>
      <c r="G332" s="3"/>
    </row>
    <row r="333" spans="3:7" x14ac:dyDescent="0.3">
      <c r="E333" s="3"/>
      <c r="G333" s="3"/>
    </row>
    <row r="334" spans="3:7" x14ac:dyDescent="0.3">
      <c r="E334" s="3"/>
      <c r="G334" s="3"/>
    </row>
    <row r="335" spans="3:7" x14ac:dyDescent="0.3">
      <c r="E335" s="3"/>
      <c r="G335" s="3"/>
    </row>
    <row r="336" spans="3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7:7" x14ac:dyDescent="0.3">
      <c r="G5169" s="3"/>
    </row>
    <row r="5170" spans="7:7" x14ac:dyDescent="0.3">
      <c r="G5170" s="3"/>
    </row>
    <row r="5171" spans="7:7" x14ac:dyDescent="0.3">
      <c r="G5171" s="3"/>
    </row>
    <row r="5172" spans="7:7" x14ac:dyDescent="0.3">
      <c r="G5172" s="3"/>
    </row>
    <row r="5173" spans="7:7" x14ac:dyDescent="0.3">
      <c r="G5173" s="3"/>
    </row>
    <row r="5174" spans="7:7" x14ac:dyDescent="0.3">
      <c r="G5174" s="3"/>
    </row>
    <row r="5175" spans="7:7" x14ac:dyDescent="0.3">
      <c r="G5175" s="3"/>
    </row>
    <row r="5176" spans="7:7" x14ac:dyDescent="0.3">
      <c r="G5176" s="3"/>
    </row>
    <row r="5177" spans="7:7" x14ac:dyDescent="0.3">
      <c r="G5177" s="3"/>
    </row>
    <row r="5178" spans="7:7" x14ac:dyDescent="0.3">
      <c r="G5178" s="3"/>
    </row>
    <row r="5179" spans="7:7" x14ac:dyDescent="0.3">
      <c r="G5179" s="3"/>
    </row>
    <row r="5180" spans="7:7" x14ac:dyDescent="0.3">
      <c r="G5180" s="3"/>
    </row>
    <row r="5181" spans="7:7" x14ac:dyDescent="0.3">
      <c r="G5181" s="3"/>
    </row>
    <row r="5182" spans="7:7" x14ac:dyDescent="0.3">
      <c r="G5182" s="3"/>
    </row>
    <row r="5183" spans="7:7" x14ac:dyDescent="0.3">
      <c r="G5183" s="3"/>
    </row>
    <row r="5184" spans="7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</sheetData>
  <autoFilter ref="B1:G5226" xr:uid="{42D3DEEA-BECD-42FF-A1CF-9C81A924F8B0}"/>
  <phoneticPr fontId="2" type="noConversion"/>
  <conditionalFormatting sqref="C1:C1048576">
    <cfRule type="duplicateValues" dxfId="2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sheetPr filterMode="1"/>
  <dimension ref="A1:I4443"/>
  <sheetViews>
    <sheetView zoomScale="70" zoomScaleNormal="70" workbookViewId="0">
      <selection activeCell="I288" sqref="I288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4"/>
  </cols>
  <sheetData>
    <row r="1" spans="2:9" x14ac:dyDescent="0.3">
      <c r="B1" t="s">
        <v>172</v>
      </c>
      <c r="C1" t="s">
        <v>173</v>
      </c>
      <c r="D1" t="s">
        <v>174</v>
      </c>
      <c r="E1" t="s">
        <v>2</v>
      </c>
      <c r="F1" t="s">
        <v>175</v>
      </c>
      <c r="G1" t="s">
        <v>176</v>
      </c>
      <c r="H1" t="s">
        <v>177</v>
      </c>
    </row>
    <row r="2" spans="2:9" hidden="1" x14ac:dyDescent="0.3">
      <c r="B2" t="s">
        <v>498</v>
      </c>
      <c r="E2" t="s">
        <v>498</v>
      </c>
      <c r="I2" s="34" t="str">
        <f t="shared" ref="I2:I65" si="0">TRIM(SUBSTITUTE($B2,"(OTC)",""))</f>
        <v>(주)삼송바이오</v>
      </c>
    </row>
    <row r="3" spans="2:9" hidden="1" x14ac:dyDescent="0.3">
      <c r="B3" t="s">
        <v>771</v>
      </c>
      <c r="E3" t="s">
        <v>771</v>
      </c>
      <c r="I3" s="34" t="str">
        <f t="shared" si="0"/>
        <v>365단아약국</v>
      </c>
    </row>
    <row r="4" spans="2:9" hidden="1" x14ac:dyDescent="0.3">
      <c r="B4" t="s">
        <v>536</v>
      </c>
      <c r="E4" t="s">
        <v>536</v>
      </c>
      <c r="I4" s="34" t="str">
        <f t="shared" si="0"/>
        <v>GM메디칼</v>
      </c>
    </row>
    <row r="5" spans="2:9" hidden="1" x14ac:dyDescent="0.3">
      <c r="B5" t="s">
        <v>696</v>
      </c>
      <c r="E5" t="s">
        <v>696</v>
      </c>
      <c r="I5" s="34" t="str">
        <f t="shared" si="0"/>
        <v>i튼튼약국</v>
      </c>
    </row>
    <row r="6" spans="2:9" hidden="1" x14ac:dyDescent="0.3">
      <c r="B6" t="s">
        <v>755</v>
      </c>
      <c r="E6" t="s">
        <v>755</v>
      </c>
      <c r="I6" s="34" t="str">
        <f t="shared" si="0"/>
        <v>TSAKHIUR TUMUR LLC</v>
      </c>
    </row>
    <row r="7" spans="2:9" hidden="1" x14ac:dyDescent="0.3">
      <c r="B7" t="s">
        <v>682</v>
      </c>
      <c r="E7" t="s">
        <v>682</v>
      </c>
      <c r="I7" s="34" t="str">
        <f t="shared" si="0"/>
        <v>강릉동원약품</v>
      </c>
    </row>
    <row r="8" spans="2:9" hidden="1" x14ac:dyDescent="0.3">
      <c r="B8" t="s">
        <v>680</v>
      </c>
      <c r="E8" t="s">
        <v>680</v>
      </c>
      <c r="I8" s="34" t="str">
        <f t="shared" si="0"/>
        <v>강림약품</v>
      </c>
    </row>
    <row r="9" spans="2:9" hidden="1" x14ac:dyDescent="0.3">
      <c r="B9" t="s">
        <v>300</v>
      </c>
      <c r="E9" t="s">
        <v>300</v>
      </c>
      <c r="I9" s="34" t="str">
        <f t="shared" si="0"/>
        <v>강원지오영</v>
      </c>
    </row>
    <row r="10" spans="2:9" hidden="1" x14ac:dyDescent="0.3">
      <c r="B10" t="s">
        <v>732</v>
      </c>
      <c r="E10" t="s">
        <v>732</v>
      </c>
      <c r="I10" s="34" t="str">
        <f t="shared" si="0"/>
        <v>강원지오영</v>
      </c>
    </row>
    <row r="11" spans="2:9" hidden="1" x14ac:dyDescent="0.3">
      <c r="B11" t="s">
        <v>743</v>
      </c>
      <c r="E11" t="s">
        <v>743</v>
      </c>
      <c r="I11" s="34" t="str">
        <f t="shared" si="0"/>
        <v>거방약품</v>
      </c>
    </row>
    <row r="12" spans="2:9" hidden="1" x14ac:dyDescent="0.3">
      <c r="B12" t="s">
        <v>774</v>
      </c>
      <c r="E12" t="s">
        <v>774</v>
      </c>
      <c r="I12" s="34" t="str">
        <f t="shared" si="0"/>
        <v>건대365알찬약국</v>
      </c>
    </row>
    <row r="13" spans="2:9" hidden="1" x14ac:dyDescent="0.3">
      <c r="B13" t="s">
        <v>605</v>
      </c>
      <c r="E13" t="s">
        <v>605</v>
      </c>
      <c r="I13" s="34" t="str">
        <f t="shared" si="0"/>
        <v>경남세화약품(폐업)</v>
      </c>
    </row>
    <row r="14" spans="2:9" hidden="1" x14ac:dyDescent="0.3">
      <c r="B14" t="s">
        <v>506</v>
      </c>
      <c r="E14" t="s">
        <v>506</v>
      </c>
      <c r="I14" s="34" t="str">
        <f t="shared" si="0"/>
        <v>경동사</v>
      </c>
    </row>
    <row r="15" spans="2:9" hidden="1" x14ac:dyDescent="0.3">
      <c r="B15" t="s">
        <v>521</v>
      </c>
      <c r="E15" t="s">
        <v>521</v>
      </c>
      <c r="I15" s="34" t="str">
        <f t="shared" si="0"/>
        <v>경일약품</v>
      </c>
    </row>
    <row r="16" spans="2:9" hidden="1" x14ac:dyDescent="0.3">
      <c r="B16" t="s">
        <v>581</v>
      </c>
      <c r="E16" t="s">
        <v>581</v>
      </c>
      <c r="I16" s="34" t="str">
        <f t="shared" si="0"/>
        <v>고려제약</v>
      </c>
    </row>
    <row r="17" spans="2:9" x14ac:dyDescent="0.3">
      <c r="B17" t="s">
        <v>522</v>
      </c>
      <c r="E17" t="s">
        <v>522</v>
      </c>
      <c r="I17" s="34" t="str">
        <f t="shared" si="0"/>
        <v>골드팜</v>
      </c>
    </row>
    <row r="18" spans="2:9" s="59" customFormat="1" x14ac:dyDescent="0.3">
      <c r="B18" s="59" t="s">
        <v>751</v>
      </c>
      <c r="E18" s="59" t="s">
        <v>751</v>
      </c>
      <c r="I18" s="59" t="s">
        <v>973</v>
      </c>
    </row>
    <row r="19" spans="2:9" hidden="1" x14ac:dyDescent="0.3">
      <c r="B19" t="s">
        <v>664</v>
      </c>
      <c r="E19" t="s">
        <v>664</v>
      </c>
      <c r="I19" s="34" t="str">
        <f t="shared" si="0"/>
        <v>골든팜</v>
      </c>
    </row>
    <row r="20" spans="2:9" hidden="1" x14ac:dyDescent="0.3">
      <c r="B20" t="s">
        <v>577</v>
      </c>
      <c r="E20" t="s">
        <v>577</v>
      </c>
      <c r="I20" s="34" t="str">
        <f t="shared" si="0"/>
        <v>광동제약</v>
      </c>
    </row>
    <row r="21" spans="2:9" hidden="1" x14ac:dyDescent="0.3">
      <c r="B21" t="s">
        <v>495</v>
      </c>
      <c r="E21" t="s">
        <v>495</v>
      </c>
      <c r="I21" s="34" t="str">
        <f t="shared" si="0"/>
        <v>광림약품</v>
      </c>
    </row>
    <row r="22" spans="2:9" hidden="1" x14ac:dyDescent="0.3">
      <c r="B22" t="s">
        <v>456</v>
      </c>
      <c r="E22" t="s">
        <v>456</v>
      </c>
      <c r="I22" s="34" t="str">
        <f t="shared" si="0"/>
        <v>광주지오팜</v>
      </c>
    </row>
    <row r="23" spans="2:9" hidden="1" x14ac:dyDescent="0.3">
      <c r="B23" t="s">
        <v>741</v>
      </c>
      <c r="E23" t="s">
        <v>741</v>
      </c>
      <c r="I23" s="34" t="str">
        <f t="shared" si="0"/>
        <v>광주지오팜</v>
      </c>
    </row>
    <row r="24" spans="2:9" hidden="1" x14ac:dyDescent="0.3">
      <c r="B24" t="s">
        <v>501</v>
      </c>
      <c r="E24" t="s">
        <v>501</v>
      </c>
      <c r="I24" s="34" t="str">
        <f t="shared" si="0"/>
        <v>광주태전</v>
      </c>
    </row>
    <row r="25" spans="2:9" hidden="1" x14ac:dyDescent="0.3">
      <c r="B25" t="s">
        <v>611</v>
      </c>
      <c r="E25" t="s">
        <v>611</v>
      </c>
      <c r="I25" s="34" t="str">
        <f t="shared" si="0"/>
        <v>국제베드로요양병원</v>
      </c>
    </row>
    <row r="26" spans="2:9" hidden="1" x14ac:dyDescent="0.3">
      <c r="B26" t="s">
        <v>520</v>
      </c>
      <c r="E26" t="s">
        <v>520</v>
      </c>
      <c r="I26" s="34" t="str">
        <f t="shared" si="0"/>
        <v>굿모닝약국</v>
      </c>
    </row>
    <row r="27" spans="2:9" hidden="1" x14ac:dyDescent="0.3">
      <c r="B27" t="s">
        <v>544</v>
      </c>
      <c r="E27" t="s">
        <v>544</v>
      </c>
      <c r="I27" s="34" t="str">
        <f t="shared" si="0"/>
        <v>글로리팜</v>
      </c>
    </row>
    <row r="28" spans="2:9" hidden="1" x14ac:dyDescent="0.3">
      <c r="B28" t="s">
        <v>762</v>
      </c>
      <c r="E28" t="s">
        <v>762</v>
      </c>
      <c r="I28" s="34" t="str">
        <f t="shared" si="0"/>
        <v>글로벌메딕스</v>
      </c>
    </row>
    <row r="29" spans="2:9" hidden="1" x14ac:dyDescent="0.3">
      <c r="B29" t="s">
        <v>677</v>
      </c>
      <c r="E29" t="s">
        <v>677</v>
      </c>
      <c r="I29" s="34" t="str">
        <f t="shared" si="0"/>
        <v>기고</v>
      </c>
    </row>
    <row r="30" spans="2:9" hidden="1" x14ac:dyDescent="0.3">
      <c r="B30" t="s">
        <v>604</v>
      </c>
      <c r="E30" t="s">
        <v>604</v>
      </c>
      <c r="I30" s="34" t="str">
        <f t="shared" si="0"/>
        <v>꿀벌신용협동조합</v>
      </c>
    </row>
    <row r="31" spans="2:9" hidden="1" x14ac:dyDescent="0.3">
      <c r="B31" t="s">
        <v>648</v>
      </c>
      <c r="E31" t="s">
        <v>648</v>
      </c>
      <c r="I31" s="34" t="str">
        <f t="shared" si="0"/>
        <v>나루팜</v>
      </c>
    </row>
    <row r="32" spans="2:9" hidden="1" x14ac:dyDescent="0.3">
      <c r="B32" t="s">
        <v>666</v>
      </c>
      <c r="E32" t="s">
        <v>666</v>
      </c>
      <c r="I32" s="34" t="str">
        <f t="shared" si="0"/>
        <v>나린약품</v>
      </c>
    </row>
    <row r="33" spans="2:9" hidden="1" x14ac:dyDescent="0.3">
      <c r="B33" t="s">
        <v>708</v>
      </c>
      <c r="E33" t="s">
        <v>708</v>
      </c>
      <c r="I33" s="34" t="str">
        <f t="shared" si="0"/>
        <v>나윤메디칼</v>
      </c>
    </row>
    <row r="34" spans="2:9" hidden="1" x14ac:dyDescent="0.3">
      <c r="B34" t="s">
        <v>538</v>
      </c>
      <c r="E34" t="s">
        <v>538</v>
      </c>
      <c r="I34" s="34" t="str">
        <f t="shared" si="0"/>
        <v>남양약품</v>
      </c>
    </row>
    <row r="35" spans="2:9" hidden="1" x14ac:dyDescent="0.3">
      <c r="B35" t="s">
        <v>759</v>
      </c>
      <c r="E35" t="s">
        <v>759</v>
      </c>
      <c r="I35" s="34" t="str">
        <f t="shared" si="0"/>
        <v>남원백제약국</v>
      </c>
    </row>
    <row r="36" spans="2:9" hidden="1" x14ac:dyDescent="0.3">
      <c r="B36" t="s">
        <v>756</v>
      </c>
      <c r="E36" t="s">
        <v>756</v>
      </c>
      <c r="I36" s="34" t="str">
        <f t="shared" si="0"/>
        <v>넥스팜</v>
      </c>
    </row>
    <row r="37" spans="2:9" hidden="1" x14ac:dyDescent="0.3">
      <c r="B37" t="s">
        <v>631</v>
      </c>
      <c r="E37" t="s">
        <v>631</v>
      </c>
      <c r="I37" s="34" t="str">
        <f t="shared" si="0"/>
        <v>노바힐스</v>
      </c>
    </row>
    <row r="38" spans="2:9" hidden="1" x14ac:dyDescent="0.3">
      <c r="B38" t="s">
        <v>587</v>
      </c>
      <c r="E38" t="s">
        <v>587</v>
      </c>
      <c r="I38" s="34" t="str">
        <f t="shared" si="0"/>
        <v>녹십자</v>
      </c>
    </row>
    <row r="39" spans="2:9" hidden="1" x14ac:dyDescent="0.3">
      <c r="B39" t="s">
        <v>670</v>
      </c>
      <c r="E39" t="s">
        <v>670</v>
      </c>
      <c r="I39" s="34" t="str">
        <f t="shared" si="0"/>
        <v>누리약품</v>
      </c>
    </row>
    <row r="40" spans="2:9" hidden="1" x14ac:dyDescent="0.3">
      <c r="B40" t="s">
        <v>569</v>
      </c>
      <c r="E40" t="s">
        <v>569</v>
      </c>
      <c r="I40" s="34" t="str">
        <f t="shared" si="0"/>
        <v>뉴케이팜</v>
      </c>
    </row>
    <row r="41" spans="2:9" hidden="1" x14ac:dyDescent="0.3">
      <c r="B41" t="s">
        <v>609</v>
      </c>
      <c r="E41" t="s">
        <v>609</v>
      </c>
      <c r="I41" s="34" t="str">
        <f t="shared" si="0"/>
        <v>다미약품</v>
      </c>
    </row>
    <row r="42" spans="2:9" hidden="1" x14ac:dyDescent="0.3">
      <c r="B42" t="s">
        <v>717</v>
      </c>
      <c r="E42" t="s">
        <v>717</v>
      </c>
      <c r="I42" s="34" t="str">
        <f t="shared" si="0"/>
        <v>다산바이오메드(의료기기)</v>
      </c>
    </row>
    <row r="43" spans="2:9" hidden="1" x14ac:dyDescent="0.3">
      <c r="B43" t="s">
        <v>602</v>
      </c>
      <c r="E43" t="s">
        <v>602</v>
      </c>
      <c r="I43" s="34" t="str">
        <f t="shared" si="0"/>
        <v>다온약품</v>
      </c>
    </row>
    <row r="44" spans="2:9" hidden="1" x14ac:dyDescent="0.3">
      <c r="B44" t="s">
        <v>319</v>
      </c>
      <c r="E44" t="s">
        <v>319</v>
      </c>
      <c r="I44" s="34" t="str">
        <f t="shared" si="0"/>
        <v>대경엘씨에스디</v>
      </c>
    </row>
    <row r="45" spans="2:9" hidden="1" x14ac:dyDescent="0.3">
      <c r="B45" t="s">
        <v>589</v>
      </c>
      <c r="E45" t="s">
        <v>589</v>
      </c>
      <c r="I45" s="34" t="str">
        <f t="shared" si="0"/>
        <v>대웅생명과학</v>
      </c>
    </row>
    <row r="46" spans="2:9" hidden="1" x14ac:dyDescent="0.3">
      <c r="B46" t="s">
        <v>431</v>
      </c>
      <c r="E46" t="s">
        <v>431</v>
      </c>
      <c r="I46" s="34" t="str">
        <f t="shared" si="0"/>
        <v>대전지오팜</v>
      </c>
    </row>
    <row r="47" spans="2:9" hidden="1" x14ac:dyDescent="0.3">
      <c r="B47" t="s">
        <v>758</v>
      </c>
      <c r="E47" t="s">
        <v>758</v>
      </c>
      <c r="I47" s="34" t="str">
        <f t="shared" si="0"/>
        <v>대지365약국</v>
      </c>
    </row>
    <row r="48" spans="2:9" hidden="1" x14ac:dyDescent="0.3">
      <c r="B48" t="s">
        <v>596</v>
      </c>
      <c r="E48" t="s">
        <v>596</v>
      </c>
      <c r="I48" s="34" t="str">
        <f t="shared" si="0"/>
        <v>더블유에스메디칼</v>
      </c>
    </row>
    <row r="49" spans="2:9" hidden="1" x14ac:dyDescent="0.3">
      <c r="B49" t="s">
        <v>635</v>
      </c>
      <c r="E49" t="s">
        <v>635</v>
      </c>
      <c r="I49" s="34" t="str">
        <f t="shared" si="0"/>
        <v>더블유파마</v>
      </c>
    </row>
    <row r="50" spans="2:9" hidden="1" x14ac:dyDescent="0.3">
      <c r="B50" t="s">
        <v>668</v>
      </c>
      <c r="E50" t="s">
        <v>668</v>
      </c>
      <c r="I50" s="34" t="str">
        <f t="shared" si="0"/>
        <v>더킴스팜</v>
      </c>
    </row>
    <row r="51" spans="2:9" hidden="1" x14ac:dyDescent="0.3">
      <c r="B51" t="s">
        <v>352</v>
      </c>
      <c r="E51" t="s">
        <v>352</v>
      </c>
      <c r="I51" s="34" t="str">
        <f t="shared" si="0"/>
        <v>더포메디컬(의료기기)</v>
      </c>
    </row>
    <row r="52" spans="2:9" hidden="1" x14ac:dyDescent="0.3">
      <c r="B52" t="s">
        <v>667</v>
      </c>
      <c r="E52" t="s">
        <v>667</v>
      </c>
      <c r="I52" s="34" t="str">
        <f t="shared" si="0"/>
        <v>도강메디칼</v>
      </c>
    </row>
    <row r="53" spans="2:9" hidden="1" x14ac:dyDescent="0.3">
      <c r="B53" t="s">
        <v>555</v>
      </c>
      <c r="E53" t="s">
        <v>555</v>
      </c>
      <c r="I53" s="34" t="str">
        <f t="shared" si="0"/>
        <v>도원약품</v>
      </c>
    </row>
    <row r="54" spans="2:9" hidden="1" x14ac:dyDescent="0.3">
      <c r="B54" t="s">
        <v>489</v>
      </c>
      <c r="E54" t="s">
        <v>489</v>
      </c>
      <c r="I54" s="34" t="str">
        <f t="shared" si="0"/>
        <v>동성제약 아산공장</v>
      </c>
    </row>
    <row r="55" spans="2:9" hidden="1" x14ac:dyDescent="0.3">
      <c r="B55" t="s">
        <v>500</v>
      </c>
      <c r="E55" t="s">
        <v>500</v>
      </c>
      <c r="I55" s="34" t="str">
        <f t="shared" si="0"/>
        <v>동우메디칼</v>
      </c>
    </row>
    <row r="56" spans="2:9" hidden="1" x14ac:dyDescent="0.3">
      <c r="B56" t="s">
        <v>447</v>
      </c>
      <c r="E56" t="s">
        <v>447</v>
      </c>
      <c r="I56" s="34" t="str">
        <f t="shared" si="0"/>
        <v>동원아이팜</v>
      </c>
    </row>
    <row r="57" spans="2:9" hidden="1" x14ac:dyDescent="0.3">
      <c r="B57" t="s">
        <v>731</v>
      </c>
      <c r="E57" t="s">
        <v>731</v>
      </c>
      <c r="I57" s="34" t="str">
        <f t="shared" si="0"/>
        <v>동원아이팜</v>
      </c>
    </row>
    <row r="58" spans="2:9" hidden="1" x14ac:dyDescent="0.3">
      <c r="B58" t="s">
        <v>465</v>
      </c>
      <c r="E58" t="s">
        <v>465</v>
      </c>
      <c r="I58" s="34" t="str">
        <f t="shared" si="0"/>
        <v>동원약품</v>
      </c>
    </row>
    <row r="59" spans="2:9" hidden="1" x14ac:dyDescent="0.3">
      <c r="B59" t="s">
        <v>733</v>
      </c>
      <c r="E59" t="s">
        <v>733</v>
      </c>
      <c r="I59" s="34" t="str">
        <f t="shared" si="0"/>
        <v>동원약품</v>
      </c>
    </row>
    <row r="60" spans="2:9" hidden="1" x14ac:dyDescent="0.3">
      <c r="B60" t="s">
        <v>226</v>
      </c>
      <c r="E60" t="s">
        <v>226</v>
      </c>
      <c r="I60" s="34" t="str">
        <f t="shared" si="0"/>
        <v>동원약품남부</v>
      </c>
    </row>
    <row r="61" spans="2:9" hidden="1" x14ac:dyDescent="0.3">
      <c r="B61" t="s">
        <v>727</v>
      </c>
      <c r="E61" t="s">
        <v>727</v>
      </c>
      <c r="I61" s="34" t="str">
        <f t="shared" si="0"/>
        <v>동원약품남부</v>
      </c>
    </row>
    <row r="62" spans="2:9" hidden="1" x14ac:dyDescent="0.3">
      <c r="B62" t="s">
        <v>514</v>
      </c>
      <c r="E62" t="s">
        <v>514</v>
      </c>
      <c r="I62" s="34" t="str">
        <f t="shared" si="0"/>
        <v>동원약품원주지점</v>
      </c>
    </row>
    <row r="63" spans="2:9" hidden="1" x14ac:dyDescent="0.3">
      <c r="B63" t="s">
        <v>764</v>
      </c>
      <c r="E63" t="s">
        <v>764</v>
      </c>
      <c r="I63" s="34" t="str">
        <f t="shared" si="0"/>
        <v>동원약품원주지점</v>
      </c>
    </row>
    <row r="64" spans="2:9" hidden="1" x14ac:dyDescent="0.3">
      <c r="B64" t="s">
        <v>625</v>
      </c>
      <c r="E64" t="s">
        <v>625</v>
      </c>
      <c r="I64" s="34" t="str">
        <f t="shared" si="0"/>
        <v>동원약품중부</v>
      </c>
    </row>
    <row r="65" spans="2:9" hidden="1" x14ac:dyDescent="0.3">
      <c r="B65" t="s">
        <v>725</v>
      </c>
      <c r="E65" t="s">
        <v>725</v>
      </c>
      <c r="I65" s="34" t="str">
        <f t="shared" si="0"/>
        <v>동원약품중부</v>
      </c>
    </row>
    <row r="66" spans="2:9" hidden="1" x14ac:dyDescent="0.3">
      <c r="B66" t="s">
        <v>547</v>
      </c>
      <c r="E66" t="s">
        <v>547</v>
      </c>
      <c r="I66" s="34" t="str">
        <f t="shared" ref="I66:I129" si="1">TRIM(SUBSTITUTE($B66,"(OTC)",""))</f>
        <v>동원헬스케어</v>
      </c>
    </row>
    <row r="67" spans="2:9" hidden="1" x14ac:dyDescent="0.3">
      <c r="B67" t="s">
        <v>719</v>
      </c>
      <c r="E67" t="s">
        <v>719</v>
      </c>
      <c r="I67" s="34" t="str">
        <f t="shared" si="1"/>
        <v>동원헬스케어</v>
      </c>
    </row>
    <row r="68" spans="2:9" hidden="1" x14ac:dyDescent="0.3">
      <c r="B68" t="s">
        <v>665</v>
      </c>
      <c r="E68" t="s">
        <v>665</v>
      </c>
      <c r="I68" s="34" t="str">
        <f t="shared" si="1"/>
        <v>두리약품</v>
      </c>
    </row>
    <row r="69" spans="2:9" hidden="1" x14ac:dyDescent="0.3">
      <c r="B69" t="s">
        <v>679</v>
      </c>
      <c r="E69" t="s">
        <v>679</v>
      </c>
      <c r="I69" s="34" t="str">
        <f t="shared" si="1"/>
        <v>드림메디</v>
      </c>
    </row>
    <row r="70" spans="2:9" hidden="1" x14ac:dyDescent="0.3">
      <c r="B70" t="s">
        <v>492</v>
      </c>
      <c r="E70" t="s">
        <v>492</v>
      </c>
      <c r="I70" s="34" t="str">
        <f t="shared" si="1"/>
        <v>드림팜</v>
      </c>
    </row>
    <row r="71" spans="2:9" hidden="1" x14ac:dyDescent="0.3">
      <c r="B71" t="s">
        <v>214</v>
      </c>
      <c r="E71" t="s">
        <v>214</v>
      </c>
      <c r="I71" s="34" t="str">
        <f t="shared" si="1"/>
        <v>디엔메디</v>
      </c>
    </row>
    <row r="72" spans="2:9" hidden="1" x14ac:dyDescent="0.3">
      <c r="B72" t="s">
        <v>559</v>
      </c>
      <c r="E72" t="s">
        <v>559</v>
      </c>
      <c r="I72" s="34" t="str">
        <f t="shared" si="1"/>
        <v>라라팜</v>
      </c>
    </row>
    <row r="73" spans="2:9" hidden="1" x14ac:dyDescent="0.3">
      <c r="B73" t="s">
        <v>770</v>
      </c>
      <c r="E73" t="s">
        <v>770</v>
      </c>
      <c r="I73" s="34" t="str">
        <f t="shared" si="1"/>
        <v>라메르컴퍼니(의료기기)</v>
      </c>
    </row>
    <row r="74" spans="2:9" hidden="1" x14ac:dyDescent="0.3">
      <c r="B74" t="s">
        <v>593</v>
      </c>
      <c r="E74" t="s">
        <v>593</v>
      </c>
      <c r="I74" s="34" t="str">
        <f t="shared" si="1"/>
        <v>라온파마-CMO</v>
      </c>
    </row>
    <row r="75" spans="2:9" hidden="1" x14ac:dyDescent="0.3">
      <c r="B75" t="s">
        <v>603</v>
      </c>
      <c r="E75" t="s">
        <v>603</v>
      </c>
      <c r="I75" s="34" t="str">
        <f t="shared" si="1"/>
        <v>라온파마-CSO</v>
      </c>
    </row>
    <row r="76" spans="2:9" hidden="1" x14ac:dyDescent="0.3">
      <c r="B76" t="s">
        <v>598</v>
      </c>
      <c r="E76" t="s">
        <v>598</v>
      </c>
      <c r="I76" s="34" t="str">
        <f t="shared" si="1"/>
        <v>라온피에스</v>
      </c>
    </row>
    <row r="77" spans="2:9" hidden="1" x14ac:dyDescent="0.3">
      <c r="B77" t="s">
        <v>45</v>
      </c>
      <c r="E77" t="s">
        <v>45</v>
      </c>
      <c r="I77" s="34" t="str">
        <f t="shared" si="1"/>
        <v>라이트팜텍</v>
      </c>
    </row>
    <row r="78" spans="2:9" hidden="1" x14ac:dyDescent="0.3">
      <c r="B78" t="s">
        <v>709</v>
      </c>
      <c r="E78" t="s">
        <v>709</v>
      </c>
      <c r="I78" s="34" t="str">
        <f t="shared" si="1"/>
        <v>라파씨엔피</v>
      </c>
    </row>
    <row r="79" spans="2:9" hidden="1" x14ac:dyDescent="0.3">
      <c r="B79" t="s">
        <v>561</v>
      </c>
      <c r="E79" t="s">
        <v>561</v>
      </c>
      <c r="I79" s="34" t="str">
        <f t="shared" si="1"/>
        <v>리본</v>
      </c>
    </row>
    <row r="80" spans="2:9" hidden="1" x14ac:dyDescent="0.3">
      <c r="B80" t="s">
        <v>46</v>
      </c>
      <c r="E80" t="s">
        <v>46</v>
      </c>
      <c r="I80" s="34" t="str">
        <f t="shared" si="1"/>
        <v>맥널티제약</v>
      </c>
    </row>
    <row r="81" spans="2:9" hidden="1" x14ac:dyDescent="0.3">
      <c r="B81" t="s">
        <v>675</v>
      </c>
      <c r="E81" t="s">
        <v>675</v>
      </c>
      <c r="I81" s="34" t="str">
        <f t="shared" si="1"/>
        <v>메디닉스</v>
      </c>
    </row>
    <row r="82" spans="2:9" hidden="1" x14ac:dyDescent="0.3">
      <c r="B82" t="s">
        <v>623</v>
      </c>
      <c r="E82" t="s">
        <v>623</v>
      </c>
      <c r="I82" s="34" t="str">
        <f t="shared" si="1"/>
        <v>메디업파트너스</v>
      </c>
    </row>
    <row r="83" spans="2:9" hidden="1" x14ac:dyDescent="0.3">
      <c r="B83" t="s">
        <v>567</v>
      </c>
      <c r="E83" t="s">
        <v>567</v>
      </c>
      <c r="I83" s="34" t="str">
        <f t="shared" si="1"/>
        <v>메디코스파마</v>
      </c>
    </row>
    <row r="84" spans="2:9" hidden="1" x14ac:dyDescent="0.3">
      <c r="B84" t="s">
        <v>641</v>
      </c>
      <c r="E84" t="s">
        <v>641</v>
      </c>
      <c r="I84" s="34" t="str">
        <f t="shared" si="1"/>
        <v>메디팜스</v>
      </c>
    </row>
    <row r="85" spans="2:9" hidden="1" x14ac:dyDescent="0.3">
      <c r="B85" t="s">
        <v>662</v>
      </c>
      <c r="E85" t="s">
        <v>662</v>
      </c>
      <c r="I85" s="34" t="str">
        <f t="shared" si="1"/>
        <v>명진약품</v>
      </c>
    </row>
    <row r="86" spans="2:9" hidden="1" x14ac:dyDescent="0.3">
      <c r="B86" t="s">
        <v>672</v>
      </c>
      <c r="E86" t="s">
        <v>672</v>
      </c>
      <c r="I86" s="34" t="str">
        <f t="shared" si="1"/>
        <v>명화약품</v>
      </c>
    </row>
    <row r="87" spans="2:9" hidden="1" x14ac:dyDescent="0.3">
      <c r="B87" t="s">
        <v>739</v>
      </c>
      <c r="E87" t="s">
        <v>739</v>
      </c>
      <c r="I87" s="34" t="str">
        <f t="shared" si="1"/>
        <v>무실하늘약국</v>
      </c>
    </row>
    <row r="88" spans="2:9" hidden="1" x14ac:dyDescent="0.3">
      <c r="B88" t="s">
        <v>700</v>
      </c>
      <c r="E88" t="s">
        <v>700</v>
      </c>
      <c r="I88" s="34" t="str">
        <f t="shared" si="1"/>
        <v>무지개약품</v>
      </c>
    </row>
    <row r="89" spans="2:9" hidden="1" x14ac:dyDescent="0.3">
      <c r="B89" t="s">
        <v>633</v>
      </c>
      <c r="E89" t="s">
        <v>633</v>
      </c>
      <c r="I89" s="34" t="str">
        <f t="shared" si="1"/>
        <v>미소팜</v>
      </c>
    </row>
    <row r="90" spans="2:9" hidden="1" x14ac:dyDescent="0.3">
      <c r="B90" t="s">
        <v>748</v>
      </c>
      <c r="E90" t="s">
        <v>748</v>
      </c>
      <c r="I90" s="34" t="str">
        <f t="shared" si="1"/>
        <v>바다약국</v>
      </c>
    </row>
    <row r="91" spans="2:9" hidden="1" x14ac:dyDescent="0.3">
      <c r="B91" t="s">
        <v>773</v>
      </c>
      <c r="E91" t="s">
        <v>773</v>
      </c>
      <c r="I91" s="34" t="str">
        <f t="shared" si="1"/>
        <v>바른길약국</v>
      </c>
    </row>
    <row r="92" spans="2:9" hidden="1" x14ac:dyDescent="0.3">
      <c r="B92" t="s">
        <v>595</v>
      </c>
      <c r="E92" t="s">
        <v>595</v>
      </c>
      <c r="I92" s="34" t="str">
        <f t="shared" si="1"/>
        <v>바이오웰스팜</v>
      </c>
    </row>
    <row r="93" spans="2:9" hidden="1" x14ac:dyDescent="0.3">
      <c r="B93" t="s">
        <v>601</v>
      </c>
      <c r="E93" t="s">
        <v>601</v>
      </c>
      <c r="I93" s="34" t="str">
        <f t="shared" si="1"/>
        <v>백광의약품</v>
      </c>
    </row>
    <row r="94" spans="2:9" hidden="1" x14ac:dyDescent="0.3">
      <c r="B94" t="s">
        <v>292</v>
      </c>
      <c r="E94" t="s">
        <v>292</v>
      </c>
      <c r="I94" s="34" t="str">
        <f t="shared" si="1"/>
        <v>백제약품광주</v>
      </c>
    </row>
    <row r="95" spans="2:9" hidden="1" x14ac:dyDescent="0.3">
      <c r="B95" t="s">
        <v>407</v>
      </c>
      <c r="E95" t="s">
        <v>407</v>
      </c>
      <c r="I95" s="34" t="str">
        <f t="shared" si="1"/>
        <v>백제약품대전지점</v>
      </c>
    </row>
    <row r="96" spans="2:9" hidden="1" x14ac:dyDescent="0.3">
      <c r="B96" t="s">
        <v>766</v>
      </c>
      <c r="E96" t="s">
        <v>766</v>
      </c>
      <c r="I96" s="34" t="str">
        <f t="shared" si="1"/>
        <v>백제약품대전지점</v>
      </c>
    </row>
    <row r="97" spans="2:9" hidden="1" x14ac:dyDescent="0.3">
      <c r="B97" t="s">
        <v>363</v>
      </c>
      <c r="E97" t="s">
        <v>363</v>
      </c>
      <c r="I97" s="34" t="str">
        <f t="shared" si="1"/>
        <v>백제약품영남본부</v>
      </c>
    </row>
    <row r="98" spans="2:9" hidden="1" x14ac:dyDescent="0.3">
      <c r="B98" t="s">
        <v>721</v>
      </c>
      <c r="E98" t="s">
        <v>721</v>
      </c>
      <c r="I98" s="34" t="str">
        <f t="shared" si="1"/>
        <v>백제약품영남본부</v>
      </c>
    </row>
    <row r="99" spans="2:9" hidden="1" x14ac:dyDescent="0.3">
      <c r="B99" t="s">
        <v>467</v>
      </c>
      <c r="E99" t="s">
        <v>467</v>
      </c>
      <c r="I99" s="34" t="str">
        <f t="shared" si="1"/>
        <v>백제약품영등포지점</v>
      </c>
    </row>
    <row r="100" spans="2:9" hidden="1" x14ac:dyDescent="0.3">
      <c r="B100" t="s">
        <v>729</v>
      </c>
      <c r="E100" t="s">
        <v>729</v>
      </c>
      <c r="I100" s="34" t="str">
        <f t="shared" si="1"/>
        <v>백제약품영등포지점</v>
      </c>
    </row>
    <row r="101" spans="2:9" hidden="1" x14ac:dyDescent="0.3">
      <c r="B101" t="s">
        <v>247</v>
      </c>
      <c r="E101" t="s">
        <v>247</v>
      </c>
      <c r="I101" s="34" t="str">
        <f t="shared" si="1"/>
        <v>백제약품전주지점</v>
      </c>
    </row>
    <row r="102" spans="2:9" hidden="1" x14ac:dyDescent="0.3">
      <c r="B102" t="s">
        <v>749</v>
      </c>
      <c r="E102" t="s">
        <v>749</v>
      </c>
      <c r="I102" s="34" t="str">
        <f t="shared" si="1"/>
        <v>베리언스</v>
      </c>
    </row>
    <row r="103" spans="2:9" hidden="1" x14ac:dyDescent="0.3">
      <c r="B103" t="s">
        <v>683</v>
      </c>
      <c r="E103" t="s">
        <v>683</v>
      </c>
      <c r="I103" s="34" t="str">
        <f t="shared" si="1"/>
        <v>베스트팜</v>
      </c>
    </row>
    <row r="104" spans="2:9" hidden="1" x14ac:dyDescent="0.3">
      <c r="B104" t="s">
        <v>624</v>
      </c>
      <c r="E104" t="s">
        <v>624</v>
      </c>
      <c r="I104" s="34" t="str">
        <f t="shared" si="1"/>
        <v>베어팜</v>
      </c>
    </row>
    <row r="105" spans="2:9" hidden="1" x14ac:dyDescent="0.3">
      <c r="B105" t="s">
        <v>657</v>
      </c>
      <c r="E105" t="s">
        <v>657</v>
      </c>
      <c r="I105" s="34" t="str">
        <f t="shared" si="1"/>
        <v>보덕메디팜</v>
      </c>
    </row>
    <row r="106" spans="2:9" hidden="1" x14ac:dyDescent="0.3">
      <c r="B106" t="s">
        <v>722</v>
      </c>
      <c r="E106" t="s">
        <v>722</v>
      </c>
      <c r="I106" s="34" t="str">
        <f t="shared" si="1"/>
        <v>보덕메디팜</v>
      </c>
    </row>
    <row r="107" spans="2:9" hidden="1" x14ac:dyDescent="0.3">
      <c r="B107" t="s">
        <v>499</v>
      </c>
      <c r="E107" t="s">
        <v>499</v>
      </c>
      <c r="I107" s="34" t="str">
        <f t="shared" si="1"/>
        <v>보령약품</v>
      </c>
    </row>
    <row r="108" spans="2:9" hidden="1" x14ac:dyDescent="0.3">
      <c r="B108" t="s">
        <v>449</v>
      </c>
      <c r="E108" t="s">
        <v>449</v>
      </c>
      <c r="I108" s="34" t="str">
        <f t="shared" si="1"/>
        <v>복산나이스</v>
      </c>
    </row>
    <row r="109" spans="2:9" hidden="1" x14ac:dyDescent="0.3">
      <c r="B109" t="s">
        <v>728</v>
      </c>
      <c r="E109" t="s">
        <v>728</v>
      </c>
      <c r="I109" s="34" t="str">
        <f t="shared" si="1"/>
        <v>복산나이스</v>
      </c>
    </row>
    <row r="110" spans="2:9" hidden="1" x14ac:dyDescent="0.3">
      <c r="B110" t="s">
        <v>578</v>
      </c>
      <c r="E110" t="s">
        <v>578</v>
      </c>
      <c r="I110" s="34" t="str">
        <f t="shared" si="1"/>
        <v>부광약품</v>
      </c>
    </row>
    <row r="111" spans="2:9" hidden="1" x14ac:dyDescent="0.3">
      <c r="B111" t="s">
        <v>663</v>
      </c>
      <c r="E111" t="s">
        <v>663</v>
      </c>
      <c r="I111" s="34" t="str">
        <f t="shared" si="1"/>
        <v>부림약품</v>
      </c>
    </row>
    <row r="112" spans="2:9" hidden="1" x14ac:dyDescent="0.3">
      <c r="B112" t="s">
        <v>628</v>
      </c>
      <c r="E112" t="s">
        <v>628</v>
      </c>
      <c r="I112" s="34" t="str">
        <f t="shared" si="1"/>
        <v>북원약품</v>
      </c>
    </row>
    <row r="113" spans="2:9" hidden="1" x14ac:dyDescent="0.3">
      <c r="B113" t="s">
        <v>707</v>
      </c>
      <c r="E113" t="s">
        <v>707</v>
      </c>
      <c r="I113" s="34" t="str">
        <f t="shared" si="1"/>
        <v>비에스팜코리아(거래종료)</v>
      </c>
    </row>
    <row r="114" spans="2:9" hidden="1" x14ac:dyDescent="0.3">
      <c r="B114" t="s">
        <v>674</v>
      </c>
      <c r="E114" t="s">
        <v>674</v>
      </c>
      <c r="I114" s="34" t="str">
        <f t="shared" si="1"/>
        <v>빅팜</v>
      </c>
    </row>
    <row r="115" spans="2:9" hidden="1" x14ac:dyDescent="0.3">
      <c r="B115" t="s">
        <v>630</v>
      </c>
      <c r="E115" t="s">
        <v>630</v>
      </c>
      <c r="I115" s="34" t="str">
        <f t="shared" si="1"/>
        <v>삼송바이오(폐업)</v>
      </c>
    </row>
    <row r="116" spans="2:9" hidden="1" x14ac:dyDescent="0.3">
      <c r="B116" t="s">
        <v>532</v>
      </c>
      <c r="E116" t="s">
        <v>532</v>
      </c>
      <c r="I116" s="34" t="str">
        <f t="shared" si="1"/>
        <v>삼아제약</v>
      </c>
    </row>
    <row r="117" spans="2:9" hidden="1" x14ac:dyDescent="0.3">
      <c r="B117" t="s">
        <v>429</v>
      </c>
      <c r="E117" t="s">
        <v>429</v>
      </c>
      <c r="I117" s="34" t="str">
        <f t="shared" si="1"/>
        <v>삼원약품</v>
      </c>
    </row>
    <row r="118" spans="2:9" hidden="1" x14ac:dyDescent="0.3">
      <c r="B118" t="s">
        <v>579</v>
      </c>
      <c r="E118" t="s">
        <v>579</v>
      </c>
      <c r="I118" s="34" t="str">
        <f t="shared" si="1"/>
        <v>삼진제약</v>
      </c>
    </row>
    <row r="119" spans="2:9" hidden="1" x14ac:dyDescent="0.3">
      <c r="B119" t="s">
        <v>661</v>
      </c>
      <c r="E119" t="s">
        <v>661</v>
      </c>
      <c r="I119" s="34" t="str">
        <f t="shared" si="1"/>
        <v>서연팜</v>
      </c>
    </row>
    <row r="120" spans="2:9" hidden="1" x14ac:dyDescent="0.3">
      <c r="B120" t="s">
        <v>654</v>
      </c>
      <c r="E120" t="s">
        <v>654</v>
      </c>
      <c r="I120" s="34" t="str">
        <f t="shared" si="1"/>
        <v>서울유니온약품</v>
      </c>
    </row>
    <row r="121" spans="2:9" hidden="1" x14ac:dyDescent="0.3">
      <c r="B121" t="s">
        <v>718</v>
      </c>
      <c r="E121" t="s">
        <v>718</v>
      </c>
      <c r="I121" s="34" t="str">
        <f t="shared" si="1"/>
        <v>서종약국</v>
      </c>
    </row>
    <row r="122" spans="2:9" hidden="1" x14ac:dyDescent="0.3">
      <c r="B122" t="s">
        <v>697</v>
      </c>
      <c r="E122" t="s">
        <v>697</v>
      </c>
      <c r="I122" s="34" t="str">
        <f t="shared" si="1"/>
        <v>서흥메디</v>
      </c>
    </row>
    <row r="123" spans="2:9" hidden="1" x14ac:dyDescent="0.3">
      <c r="B123" t="s">
        <v>592</v>
      </c>
      <c r="E123" t="s">
        <v>592</v>
      </c>
      <c r="I123" s="34" t="str">
        <f t="shared" si="1"/>
        <v>선인인터내셔널</v>
      </c>
    </row>
    <row r="124" spans="2:9" hidden="1" x14ac:dyDescent="0.3">
      <c r="B124" t="s">
        <v>710</v>
      </c>
      <c r="E124" t="s">
        <v>710</v>
      </c>
      <c r="I124" s="34" t="str">
        <f t="shared" si="1"/>
        <v>설빙</v>
      </c>
    </row>
    <row r="125" spans="2:9" hidden="1" x14ac:dyDescent="0.3">
      <c r="B125" t="s">
        <v>740</v>
      </c>
      <c r="E125" t="s">
        <v>740</v>
      </c>
      <c r="I125" s="34" t="str">
        <f t="shared" si="1"/>
        <v>성은메디칼약품</v>
      </c>
    </row>
    <row r="126" spans="2:9" hidden="1" x14ac:dyDescent="0.3">
      <c r="B126" t="s">
        <v>660</v>
      </c>
      <c r="E126" t="s">
        <v>660</v>
      </c>
      <c r="I126" s="34" t="str">
        <f t="shared" si="1"/>
        <v>세광팜</v>
      </c>
    </row>
    <row r="127" spans="2:9" hidden="1" x14ac:dyDescent="0.3">
      <c r="B127" t="s">
        <v>503</v>
      </c>
      <c r="E127" t="s">
        <v>503</v>
      </c>
      <c r="I127" s="34" t="str">
        <f t="shared" si="1"/>
        <v>세인약품(경기)</v>
      </c>
    </row>
    <row r="128" spans="2:9" hidden="1" x14ac:dyDescent="0.3">
      <c r="B128" t="s">
        <v>529</v>
      </c>
      <c r="E128" t="s">
        <v>529</v>
      </c>
      <c r="I128" s="34" t="str">
        <f t="shared" si="1"/>
        <v>세인약품(광주)</v>
      </c>
    </row>
    <row r="129" spans="2:9" hidden="1" x14ac:dyDescent="0.3">
      <c r="B129" t="s">
        <v>409</v>
      </c>
      <c r="E129" t="s">
        <v>409</v>
      </c>
      <c r="I129" s="34" t="str">
        <f t="shared" si="1"/>
        <v>세화약품(부산)</v>
      </c>
    </row>
    <row r="130" spans="2:9" hidden="1" x14ac:dyDescent="0.3">
      <c r="B130" t="s">
        <v>517</v>
      </c>
      <c r="E130" t="s">
        <v>517</v>
      </c>
      <c r="I130" s="34" t="str">
        <f t="shared" ref="I130:I193" si="2">TRIM(SUBSTITUTE($B130,"(OTC)",""))</f>
        <v>세화약품(전주)</v>
      </c>
    </row>
    <row r="131" spans="2:9" hidden="1" x14ac:dyDescent="0.3">
      <c r="B131" t="s">
        <v>572</v>
      </c>
      <c r="E131" t="s">
        <v>572</v>
      </c>
      <c r="I131" s="34" t="str">
        <f t="shared" si="2"/>
        <v>센텀메디팜</v>
      </c>
    </row>
    <row r="132" spans="2:9" hidden="1" x14ac:dyDescent="0.3">
      <c r="B132" t="s">
        <v>678</v>
      </c>
      <c r="E132" t="s">
        <v>678</v>
      </c>
      <c r="I132" s="34" t="str">
        <f t="shared" si="2"/>
        <v>소다미(주)</v>
      </c>
    </row>
    <row r="133" spans="2:9" hidden="1" x14ac:dyDescent="0.3">
      <c r="B133" t="s">
        <v>652</v>
      </c>
      <c r="E133" t="s">
        <v>652</v>
      </c>
      <c r="I133" s="34" t="str">
        <f t="shared" si="2"/>
        <v>수성약품(주)</v>
      </c>
    </row>
    <row r="134" spans="2:9" hidden="1" x14ac:dyDescent="0.3">
      <c r="B134" t="s">
        <v>440</v>
      </c>
      <c r="E134" t="s">
        <v>440</v>
      </c>
      <c r="I134" s="34" t="str">
        <f t="shared" si="2"/>
        <v>수인약품</v>
      </c>
    </row>
    <row r="135" spans="2:9" hidden="1" x14ac:dyDescent="0.3">
      <c r="B135" t="s">
        <v>626</v>
      </c>
      <c r="E135" t="s">
        <v>626</v>
      </c>
      <c r="I135" s="34" t="str">
        <f t="shared" si="2"/>
        <v>순천당약업</v>
      </c>
    </row>
    <row r="136" spans="2:9" hidden="1" x14ac:dyDescent="0.3">
      <c r="B136" t="s">
        <v>747</v>
      </c>
      <c r="E136" t="s">
        <v>747</v>
      </c>
      <c r="I136" s="34" t="str">
        <f t="shared" si="2"/>
        <v>스카이메디팜</v>
      </c>
    </row>
    <row r="137" spans="2:9" hidden="1" x14ac:dyDescent="0.3">
      <c r="B137" t="s">
        <v>622</v>
      </c>
      <c r="E137" t="s">
        <v>622</v>
      </c>
      <c r="I137" s="34" t="str">
        <f t="shared" si="2"/>
        <v>스타약품</v>
      </c>
    </row>
    <row r="138" spans="2:9" hidden="1" x14ac:dyDescent="0.3">
      <c r="B138" t="s">
        <v>47</v>
      </c>
      <c r="E138" t="s">
        <v>47</v>
      </c>
      <c r="I138" s="34" t="str">
        <f t="shared" si="2"/>
        <v>스프링클</v>
      </c>
    </row>
    <row r="139" spans="2:9" hidden="1" x14ac:dyDescent="0.3">
      <c r="B139" t="s">
        <v>554</v>
      </c>
      <c r="E139" t="s">
        <v>554</v>
      </c>
      <c r="I139" s="34" t="str">
        <f t="shared" si="2"/>
        <v>신덕약품</v>
      </c>
    </row>
    <row r="140" spans="2:9" hidden="1" x14ac:dyDescent="0.3">
      <c r="B140" t="s">
        <v>720</v>
      </c>
      <c r="E140" t="s">
        <v>720</v>
      </c>
      <c r="I140" s="34" t="str">
        <f t="shared" si="2"/>
        <v>신덕약품</v>
      </c>
    </row>
    <row r="141" spans="2:9" hidden="1" x14ac:dyDescent="0.3">
      <c r="B141" t="s">
        <v>542</v>
      </c>
      <c r="E141" t="s">
        <v>542</v>
      </c>
      <c r="I141" s="34" t="str">
        <f t="shared" si="2"/>
        <v>신덕팜</v>
      </c>
    </row>
    <row r="142" spans="2:9" hidden="1" x14ac:dyDescent="0.3">
      <c r="B142" t="s">
        <v>726</v>
      </c>
      <c r="E142" t="s">
        <v>726</v>
      </c>
      <c r="I142" s="34" t="str">
        <f t="shared" si="2"/>
        <v>신덕팜</v>
      </c>
    </row>
    <row r="143" spans="2:9" hidden="1" x14ac:dyDescent="0.3">
      <c r="B143" t="s">
        <v>656</v>
      </c>
      <c r="E143" t="s">
        <v>656</v>
      </c>
      <c r="I143" s="34" t="str">
        <f t="shared" si="2"/>
        <v>신성약품(김포)</v>
      </c>
    </row>
    <row r="144" spans="2:9" hidden="1" x14ac:dyDescent="0.3">
      <c r="B144" t="s">
        <v>639</v>
      </c>
      <c r="E144" t="s">
        <v>639</v>
      </c>
      <c r="I144" s="34" t="str">
        <f t="shared" si="2"/>
        <v>신성약품(전주)</v>
      </c>
    </row>
    <row r="145" spans="2:9" hidden="1" x14ac:dyDescent="0.3">
      <c r="B145" t="s">
        <v>688</v>
      </c>
      <c r="E145" t="s">
        <v>688</v>
      </c>
      <c r="I145" s="34" t="str">
        <f t="shared" si="2"/>
        <v>씨드약품</v>
      </c>
    </row>
    <row r="146" spans="2:9" hidden="1" x14ac:dyDescent="0.3">
      <c r="B146" t="s">
        <v>537</v>
      </c>
      <c r="E146" t="s">
        <v>537</v>
      </c>
      <c r="I146" s="34" t="str">
        <f t="shared" si="2"/>
        <v>씨앤씨팜코어</v>
      </c>
    </row>
    <row r="147" spans="2:9" hidden="1" x14ac:dyDescent="0.3">
      <c r="B147" t="s">
        <v>584</v>
      </c>
      <c r="E147" t="s">
        <v>584</v>
      </c>
      <c r="I147" s="34" t="str">
        <f t="shared" si="2"/>
        <v>씨티씨바이오</v>
      </c>
    </row>
    <row r="148" spans="2:9" hidden="1" x14ac:dyDescent="0.3">
      <c r="B148" t="s">
        <v>706</v>
      </c>
      <c r="E148" t="s">
        <v>706</v>
      </c>
      <c r="I148" s="34" t="str">
        <f t="shared" si="2"/>
        <v>아세아약품</v>
      </c>
    </row>
    <row r="149" spans="2:9" hidden="1" x14ac:dyDescent="0.3">
      <c r="B149" t="s">
        <v>744</v>
      </c>
      <c r="E149" t="s">
        <v>744</v>
      </c>
      <c r="I149" s="34" t="str">
        <f t="shared" si="2"/>
        <v>아이팜코리아</v>
      </c>
    </row>
    <row r="150" spans="2:9" hidden="1" x14ac:dyDescent="0.3">
      <c r="B150" t="s">
        <v>461</v>
      </c>
      <c r="E150" t="s">
        <v>461</v>
      </c>
      <c r="I150" s="20" t="s">
        <v>1046</v>
      </c>
    </row>
    <row r="151" spans="2:9" hidden="1" x14ac:dyDescent="0.3">
      <c r="B151" t="s">
        <v>702</v>
      </c>
      <c r="E151" t="s">
        <v>702</v>
      </c>
      <c r="I151" s="34" t="str">
        <f t="shared" si="2"/>
        <v>아주약품</v>
      </c>
    </row>
    <row r="152" spans="2:9" hidden="1" x14ac:dyDescent="0.3">
      <c r="B152" t="s">
        <v>576</v>
      </c>
      <c r="E152" t="s">
        <v>576</v>
      </c>
      <c r="I152" s="34" t="str">
        <f t="shared" si="2"/>
        <v>아주약품(사용x)</v>
      </c>
    </row>
    <row r="153" spans="2:9" hidden="1" x14ac:dyDescent="0.3">
      <c r="B153" t="s">
        <v>580</v>
      </c>
      <c r="E153" t="s">
        <v>580</v>
      </c>
      <c r="I153" s="34" t="str">
        <f t="shared" si="2"/>
        <v>아주약품(주) 평택공장</v>
      </c>
    </row>
    <row r="154" spans="2:9" hidden="1" x14ac:dyDescent="0.3">
      <c r="B154" t="s">
        <v>490</v>
      </c>
      <c r="E154" t="s">
        <v>490</v>
      </c>
      <c r="I154" s="34" t="str">
        <f t="shared" si="2"/>
        <v>안심팜</v>
      </c>
    </row>
    <row r="155" spans="2:9" hidden="1" x14ac:dyDescent="0.3">
      <c r="B155" t="s">
        <v>653</v>
      </c>
      <c r="E155" t="s">
        <v>653</v>
      </c>
      <c r="I155" s="34" t="str">
        <f t="shared" si="2"/>
        <v>알보젠코리아 향남공장</v>
      </c>
    </row>
    <row r="156" spans="2:9" hidden="1" x14ac:dyDescent="0.3">
      <c r="B156" t="s">
        <v>669</v>
      </c>
      <c r="E156" t="s">
        <v>669</v>
      </c>
      <c r="I156" s="34" t="str">
        <f t="shared" si="2"/>
        <v>알파코리아</v>
      </c>
    </row>
    <row r="157" spans="2:9" hidden="1" x14ac:dyDescent="0.3">
      <c r="B157" t="s">
        <v>460</v>
      </c>
      <c r="E157" t="s">
        <v>460</v>
      </c>
      <c r="I157" s="34" t="str">
        <f t="shared" si="2"/>
        <v>앤플러스팜</v>
      </c>
    </row>
    <row r="158" spans="2:9" hidden="1" x14ac:dyDescent="0.3">
      <c r="B158" t="s">
        <v>519</v>
      </c>
      <c r="E158" t="s">
        <v>519</v>
      </c>
      <c r="I158" s="34" t="str">
        <f t="shared" si="2"/>
        <v>에버에코</v>
      </c>
    </row>
    <row r="159" spans="2:9" hidden="1" x14ac:dyDescent="0.3">
      <c r="B159" t="s">
        <v>676</v>
      </c>
      <c r="E159" t="s">
        <v>676</v>
      </c>
      <c r="I159" s="34" t="str">
        <f t="shared" si="2"/>
        <v>에스디코아</v>
      </c>
    </row>
    <row r="160" spans="2:9" hidden="1" x14ac:dyDescent="0.3">
      <c r="B160" t="s">
        <v>620</v>
      </c>
      <c r="E160" t="s">
        <v>620</v>
      </c>
      <c r="I160" s="34" t="str">
        <f t="shared" si="2"/>
        <v>에스디파마</v>
      </c>
    </row>
    <row r="161" spans="2:9" hidden="1" x14ac:dyDescent="0.3">
      <c r="B161" t="s">
        <v>287</v>
      </c>
      <c r="E161" t="s">
        <v>287</v>
      </c>
      <c r="I161" s="34" t="str">
        <f t="shared" si="2"/>
        <v>에스바이오</v>
      </c>
    </row>
    <row r="162" spans="2:9" hidden="1" x14ac:dyDescent="0.3">
      <c r="B162" t="s">
        <v>562</v>
      </c>
      <c r="E162" t="s">
        <v>562</v>
      </c>
      <c r="I162" s="34" t="str">
        <f t="shared" si="2"/>
        <v>에스제이피</v>
      </c>
    </row>
    <row r="163" spans="2:9" hidden="1" x14ac:dyDescent="0.3">
      <c r="B163" t="s">
        <v>616</v>
      </c>
      <c r="E163" t="s">
        <v>616</v>
      </c>
      <c r="I163" s="34" t="str">
        <f t="shared" si="2"/>
        <v>에스지메디언스</v>
      </c>
    </row>
    <row r="164" spans="2:9" hidden="1" x14ac:dyDescent="0.3">
      <c r="B164" t="s">
        <v>437</v>
      </c>
      <c r="E164" t="s">
        <v>437</v>
      </c>
      <c r="I164" s="34" t="str">
        <f t="shared" si="2"/>
        <v>에스티에스팜</v>
      </c>
    </row>
    <row r="165" spans="2:9" hidden="1" x14ac:dyDescent="0.3">
      <c r="B165" t="s">
        <v>752</v>
      </c>
      <c r="E165" t="s">
        <v>752</v>
      </c>
      <c r="I165" s="34" t="str">
        <f t="shared" si="2"/>
        <v>에이스팜</v>
      </c>
    </row>
    <row r="166" spans="2:9" hidden="1" x14ac:dyDescent="0.3">
      <c r="B166" t="s">
        <v>583</v>
      </c>
      <c r="E166" t="s">
        <v>583</v>
      </c>
      <c r="I166" s="34" t="str">
        <f t="shared" si="2"/>
        <v>에이치엘비제약</v>
      </c>
    </row>
    <row r="167" spans="2:9" hidden="1" x14ac:dyDescent="0.3">
      <c r="B167" t="s">
        <v>745</v>
      </c>
      <c r="E167" t="s">
        <v>745</v>
      </c>
      <c r="I167" s="34" t="str">
        <f t="shared" si="2"/>
        <v>에이치와이케이팜</v>
      </c>
    </row>
    <row r="168" spans="2:9" hidden="1" x14ac:dyDescent="0.3">
      <c r="B168" t="s">
        <v>690</v>
      </c>
      <c r="E168" t="s">
        <v>690</v>
      </c>
      <c r="I168" s="34" t="str">
        <f t="shared" si="2"/>
        <v>에이치팜(광주)</v>
      </c>
    </row>
    <row r="169" spans="2:9" hidden="1" x14ac:dyDescent="0.3">
      <c r="B169" t="s">
        <v>705</v>
      </c>
      <c r="E169" t="s">
        <v>705</v>
      </c>
      <c r="I169" s="34" t="str">
        <f t="shared" si="2"/>
        <v>에이치팜(대구)</v>
      </c>
    </row>
    <row r="170" spans="2:9" hidden="1" x14ac:dyDescent="0.3">
      <c r="B170" t="s">
        <v>627</v>
      </c>
      <c r="E170" t="s">
        <v>627</v>
      </c>
      <c r="I170" s="34" t="str">
        <f t="shared" si="2"/>
        <v>엔비피헬스케어</v>
      </c>
    </row>
    <row r="171" spans="2:9" hidden="1" x14ac:dyDescent="0.3">
      <c r="B171" t="s">
        <v>671</v>
      </c>
      <c r="E171" t="s">
        <v>671</v>
      </c>
      <c r="I171" s="34" t="str">
        <f t="shared" si="2"/>
        <v>엘약품</v>
      </c>
    </row>
    <row r="172" spans="2:9" hidden="1" x14ac:dyDescent="0.3">
      <c r="B172" t="s">
        <v>711</v>
      </c>
      <c r="E172" t="s">
        <v>711</v>
      </c>
      <c r="I172" s="34" t="str">
        <f t="shared" si="2"/>
        <v>엘에스코리아</v>
      </c>
    </row>
    <row r="173" spans="2:9" hidden="1" x14ac:dyDescent="0.3">
      <c r="B173" t="s">
        <v>714</v>
      </c>
      <c r="E173" t="s">
        <v>714</v>
      </c>
      <c r="I173" s="34" t="str">
        <f t="shared" si="2"/>
        <v>엘유피코리아</v>
      </c>
    </row>
    <row r="174" spans="2:9" hidden="1" x14ac:dyDescent="0.3">
      <c r="B174" t="s">
        <v>769</v>
      </c>
      <c r="E174" t="s">
        <v>769</v>
      </c>
      <c r="I174" s="34" t="str">
        <f t="shared" si="2"/>
        <v>엠에이치메디칼</v>
      </c>
    </row>
    <row r="175" spans="2:9" hidden="1" x14ac:dyDescent="0.3">
      <c r="B175" t="s">
        <v>575</v>
      </c>
      <c r="E175" t="s">
        <v>575</v>
      </c>
      <c r="I175" s="34" t="str">
        <f t="shared" si="2"/>
        <v>엠에이치헬스케어</v>
      </c>
    </row>
    <row r="176" spans="2:9" hidden="1" x14ac:dyDescent="0.3">
      <c r="B176" t="s">
        <v>540</v>
      </c>
      <c r="E176" t="s">
        <v>540</v>
      </c>
      <c r="I176" s="34" t="str">
        <f t="shared" si="2"/>
        <v>연성약품</v>
      </c>
    </row>
    <row r="177" spans="2:9" hidden="1" x14ac:dyDescent="0.3">
      <c r="B177" t="s">
        <v>684</v>
      </c>
      <c r="E177" t="s">
        <v>684</v>
      </c>
      <c r="I177" s="34" t="str">
        <f t="shared" si="2"/>
        <v>영동약품</v>
      </c>
    </row>
    <row r="178" spans="2:9" hidden="1" x14ac:dyDescent="0.3">
      <c r="B178" t="s">
        <v>586</v>
      </c>
      <c r="E178" t="s">
        <v>586</v>
      </c>
      <c r="I178" s="34" t="str">
        <f t="shared" si="2"/>
        <v>영진약품</v>
      </c>
    </row>
    <row r="179" spans="2:9" hidden="1" x14ac:dyDescent="0.3">
      <c r="B179" t="s">
        <v>261</v>
      </c>
      <c r="E179" t="s">
        <v>261</v>
      </c>
      <c r="I179" s="34" t="str">
        <f t="shared" si="2"/>
        <v>예일선</v>
      </c>
    </row>
    <row r="180" spans="2:9" hidden="1" x14ac:dyDescent="0.3">
      <c r="B180" t="s">
        <v>687</v>
      </c>
      <c r="E180" t="s">
        <v>687</v>
      </c>
      <c r="I180" s="34" t="str">
        <f t="shared" si="2"/>
        <v>온누리에이치엔씨</v>
      </c>
    </row>
    <row r="181" spans="2:9" hidden="1" x14ac:dyDescent="0.3">
      <c r="B181" t="s">
        <v>737</v>
      </c>
      <c r="E181" t="s">
        <v>737</v>
      </c>
      <c r="I181" s="34" t="str">
        <f t="shared" si="2"/>
        <v>온온약품</v>
      </c>
    </row>
    <row r="182" spans="2:9" hidden="1" x14ac:dyDescent="0.3">
      <c r="B182" t="s">
        <v>621</v>
      </c>
      <c r="E182" t="s">
        <v>621</v>
      </c>
      <c r="I182" s="34" t="str">
        <f t="shared" si="2"/>
        <v>온온약품(사용x)</v>
      </c>
    </row>
    <row r="183" spans="2:9" hidden="1" x14ac:dyDescent="0.3">
      <c r="B183" t="s">
        <v>775</v>
      </c>
      <c r="E183" t="s">
        <v>775</v>
      </c>
      <c r="I183" s="34" t="str">
        <f t="shared" si="2"/>
        <v>옵티마웰니스뮤지엄이태원약국</v>
      </c>
    </row>
    <row r="184" spans="2:9" hidden="1" x14ac:dyDescent="0.3">
      <c r="B184" t="s">
        <v>658</v>
      </c>
      <c r="E184" t="s">
        <v>658</v>
      </c>
      <c r="I184" s="34" t="str">
        <f t="shared" si="2"/>
        <v>와이지컴퍼니</v>
      </c>
    </row>
    <row r="185" spans="2:9" hidden="1" x14ac:dyDescent="0.3">
      <c r="B185" t="s">
        <v>240</v>
      </c>
      <c r="E185" t="s">
        <v>240</v>
      </c>
      <c r="I185" s="34" t="str">
        <f t="shared" si="2"/>
        <v>와이케이팜</v>
      </c>
    </row>
    <row r="186" spans="2:9" hidden="1" x14ac:dyDescent="0.3">
      <c r="B186" t="s">
        <v>750</v>
      </c>
      <c r="E186" t="s">
        <v>750</v>
      </c>
      <c r="I186" s="34" t="str">
        <f t="shared" si="2"/>
        <v>와이피 로지스틱스</v>
      </c>
    </row>
    <row r="187" spans="2:9" hidden="1" x14ac:dyDescent="0.3">
      <c r="B187" t="s">
        <v>647</v>
      </c>
      <c r="E187" t="s">
        <v>647</v>
      </c>
      <c r="I187" s="34" t="str">
        <f t="shared" si="2"/>
        <v>우경약품</v>
      </c>
    </row>
    <row r="188" spans="2:9" hidden="1" x14ac:dyDescent="0.3">
      <c r="B188" t="s">
        <v>768</v>
      </c>
      <c r="E188" t="s">
        <v>768</v>
      </c>
      <c r="I188" s="34" t="str">
        <f t="shared" si="2"/>
        <v>우리약품</v>
      </c>
    </row>
    <row r="189" spans="2:9" hidden="1" x14ac:dyDescent="0.3">
      <c r="B189" t="s">
        <v>643</v>
      </c>
      <c r="E189" t="s">
        <v>643</v>
      </c>
      <c r="I189" s="34" t="str">
        <f t="shared" si="2"/>
        <v>우분트팜</v>
      </c>
    </row>
    <row r="190" spans="2:9" hidden="1" x14ac:dyDescent="0.3">
      <c r="B190" t="s">
        <v>415</v>
      </c>
      <c r="E190" t="s">
        <v>415</v>
      </c>
      <c r="I190" s="34" t="str">
        <f t="shared" si="2"/>
        <v>우정약품</v>
      </c>
    </row>
    <row r="191" spans="2:9" hidden="1" x14ac:dyDescent="0.3">
      <c r="B191" t="s">
        <v>723</v>
      </c>
      <c r="E191" t="s">
        <v>723</v>
      </c>
      <c r="I191" s="34" t="str">
        <f t="shared" si="2"/>
        <v>우정약품</v>
      </c>
    </row>
    <row r="192" spans="2:9" hidden="1" x14ac:dyDescent="0.3">
      <c r="B192" t="s">
        <v>243</v>
      </c>
      <c r="E192" t="s">
        <v>243</v>
      </c>
      <c r="I192" s="34" t="str">
        <f t="shared" si="2"/>
        <v>우주약품</v>
      </c>
    </row>
    <row r="193" spans="2:9" hidden="1" x14ac:dyDescent="0.3">
      <c r="B193" t="s">
        <v>640</v>
      </c>
      <c r="E193" t="s">
        <v>640</v>
      </c>
      <c r="I193" s="34" t="str">
        <f t="shared" si="2"/>
        <v>운트바이오</v>
      </c>
    </row>
    <row r="194" spans="2:9" hidden="1" x14ac:dyDescent="0.3">
      <c r="B194" t="s">
        <v>761</v>
      </c>
      <c r="E194" t="s">
        <v>761</v>
      </c>
      <c r="I194" s="34" t="str">
        <f t="shared" ref="I194:I257" si="3">TRIM(SUBSTITUTE($B194,"(OTC)",""))</f>
        <v>원진메디팜</v>
      </c>
    </row>
    <row r="195" spans="2:9" hidden="1" x14ac:dyDescent="0.3">
      <c r="B195" t="s">
        <v>612</v>
      </c>
      <c r="E195" t="s">
        <v>612</v>
      </c>
      <c r="I195" s="34" t="str">
        <f t="shared" si="3"/>
        <v>원진약품</v>
      </c>
    </row>
    <row r="196" spans="2:9" hidden="1" x14ac:dyDescent="0.3">
      <c r="B196" t="s">
        <v>590</v>
      </c>
      <c r="E196" t="s">
        <v>590</v>
      </c>
      <c r="I196" s="34" t="str">
        <f t="shared" si="3"/>
        <v>원화약품</v>
      </c>
    </row>
    <row r="197" spans="2:9" hidden="1" x14ac:dyDescent="0.3">
      <c r="B197" t="s">
        <v>405</v>
      </c>
      <c r="E197" t="s">
        <v>405</v>
      </c>
      <c r="I197" s="34" t="str">
        <f t="shared" si="3"/>
        <v>월드약품</v>
      </c>
    </row>
    <row r="198" spans="2:9" hidden="1" x14ac:dyDescent="0.3">
      <c r="B198" t="s">
        <v>614</v>
      </c>
      <c r="E198" t="s">
        <v>614</v>
      </c>
      <c r="I198" s="34" t="str">
        <f t="shared" si="3"/>
        <v>웰바이오</v>
      </c>
    </row>
    <row r="199" spans="2:9" hidden="1" x14ac:dyDescent="0.3">
      <c r="B199" t="s">
        <v>597</v>
      </c>
      <c r="E199" t="s">
        <v>597</v>
      </c>
      <c r="I199" s="34" t="str">
        <f t="shared" si="3"/>
        <v>웰스팜텍</v>
      </c>
    </row>
    <row r="200" spans="2:9" hidden="1" x14ac:dyDescent="0.3">
      <c r="B200" t="s">
        <v>632</v>
      </c>
      <c r="E200" t="s">
        <v>632</v>
      </c>
      <c r="I200" s="34" t="str">
        <f t="shared" si="3"/>
        <v>위비앙병원</v>
      </c>
    </row>
    <row r="201" spans="2:9" hidden="1" x14ac:dyDescent="0.3">
      <c r="B201" t="s">
        <v>716</v>
      </c>
      <c r="E201" t="s">
        <v>716</v>
      </c>
      <c r="I201" s="34" t="str">
        <f t="shared" si="3"/>
        <v>유성메디칼</v>
      </c>
    </row>
    <row r="202" spans="2:9" hidden="1" x14ac:dyDescent="0.3">
      <c r="B202" t="s">
        <v>557</v>
      </c>
      <c r="E202" t="s">
        <v>557</v>
      </c>
      <c r="I202" s="34" t="str">
        <f t="shared" si="3"/>
        <v>유진약품</v>
      </c>
    </row>
    <row r="203" spans="2:9" hidden="1" x14ac:dyDescent="0.3">
      <c r="B203" t="s">
        <v>724</v>
      </c>
      <c r="E203" t="s">
        <v>724</v>
      </c>
      <c r="I203" s="34" t="str">
        <f t="shared" si="3"/>
        <v>유진약품</v>
      </c>
    </row>
    <row r="204" spans="2:9" hidden="1" x14ac:dyDescent="0.3">
      <c r="B204" t="s">
        <v>767</v>
      </c>
      <c r="E204" t="s">
        <v>767</v>
      </c>
      <c r="I204" s="34" t="str">
        <f t="shared" si="3"/>
        <v>유한회사 바른약품</v>
      </c>
    </row>
    <row r="205" spans="2:9" hidden="1" x14ac:dyDescent="0.3">
      <c r="B205" t="s">
        <v>754</v>
      </c>
      <c r="E205" t="s">
        <v>754</v>
      </c>
      <c r="I205" s="34" t="str">
        <f t="shared" si="3"/>
        <v>이건약품</v>
      </c>
    </row>
    <row r="206" spans="2:9" hidden="1" x14ac:dyDescent="0.3">
      <c r="B206" t="s">
        <v>600</v>
      </c>
      <c r="E206" t="s">
        <v>600</v>
      </c>
      <c r="I206" s="34" t="str">
        <f t="shared" si="3"/>
        <v>이노베이션메디칼팜</v>
      </c>
    </row>
    <row r="207" spans="2:9" hidden="1" x14ac:dyDescent="0.3">
      <c r="B207" t="s">
        <v>712</v>
      </c>
      <c r="E207" t="s">
        <v>712</v>
      </c>
      <c r="I207" s="34" t="str">
        <f t="shared" si="3"/>
        <v>이레메디칼</v>
      </c>
    </row>
    <row r="208" spans="2:9" hidden="1" x14ac:dyDescent="0.3">
      <c r="B208" t="s">
        <v>691</v>
      </c>
      <c r="E208" t="s">
        <v>691</v>
      </c>
      <c r="I208" s="34" t="str">
        <f t="shared" si="3"/>
        <v>이젠메디칼</v>
      </c>
    </row>
    <row r="209" spans="2:9" hidden="1" x14ac:dyDescent="0.3">
      <c r="B209" t="s">
        <v>509</v>
      </c>
      <c r="E209" t="s">
        <v>509</v>
      </c>
      <c r="I209" s="34" t="str">
        <f t="shared" si="3"/>
        <v>인천약품</v>
      </c>
    </row>
    <row r="210" spans="2:9" hidden="1" x14ac:dyDescent="0.3">
      <c r="B210" t="s">
        <v>730</v>
      </c>
      <c r="E210" t="s">
        <v>730</v>
      </c>
      <c r="I210" s="34" t="str">
        <f t="shared" si="3"/>
        <v>인천약품</v>
      </c>
    </row>
    <row r="211" spans="2:9" hidden="1" x14ac:dyDescent="0.3">
      <c r="B211" t="s">
        <v>472</v>
      </c>
      <c r="E211" t="s">
        <v>472</v>
      </c>
      <c r="I211" s="34" t="str">
        <f t="shared" si="3"/>
        <v>잘팜</v>
      </c>
    </row>
    <row r="212" spans="2:9" hidden="1" x14ac:dyDescent="0.3">
      <c r="B212" t="s">
        <v>704</v>
      </c>
      <c r="E212" t="s">
        <v>704</v>
      </c>
      <c r="I212" s="34" t="str">
        <f t="shared" si="3"/>
        <v>정상의약품물류</v>
      </c>
    </row>
    <row r="213" spans="2:9" hidden="1" x14ac:dyDescent="0.3">
      <c r="B213" t="s">
        <v>650</v>
      </c>
      <c r="E213" t="s">
        <v>650</v>
      </c>
      <c r="I213" s="34" t="str">
        <f t="shared" si="3"/>
        <v>정수메디칼</v>
      </c>
    </row>
    <row r="214" spans="2:9" hidden="1" x14ac:dyDescent="0.3">
      <c r="B214" t="s">
        <v>619</v>
      </c>
      <c r="E214" t="s">
        <v>619</v>
      </c>
      <c r="I214" s="34" t="str">
        <f t="shared" si="3"/>
        <v>정진팜</v>
      </c>
    </row>
    <row r="215" spans="2:9" hidden="1" x14ac:dyDescent="0.3">
      <c r="B215" t="s">
        <v>736</v>
      </c>
      <c r="E215" t="s">
        <v>736</v>
      </c>
      <c r="I215" s="34" t="str">
        <f t="shared" si="3"/>
        <v>제이메디팜</v>
      </c>
    </row>
    <row r="216" spans="2:9" hidden="1" x14ac:dyDescent="0.3">
      <c r="B216" t="s">
        <v>649</v>
      </c>
      <c r="E216" t="s">
        <v>649</v>
      </c>
      <c r="I216" s="34" t="str">
        <f t="shared" si="3"/>
        <v>제이스</v>
      </c>
    </row>
    <row r="217" spans="2:9" hidden="1" x14ac:dyDescent="0.3">
      <c r="B217" t="s">
        <v>637</v>
      </c>
      <c r="E217" t="s">
        <v>637</v>
      </c>
      <c r="I217" s="34" t="str">
        <f t="shared" si="3"/>
        <v>제이스타파트너스</v>
      </c>
    </row>
    <row r="218" spans="2:9" hidden="1" x14ac:dyDescent="0.3">
      <c r="B218" t="s">
        <v>314</v>
      </c>
      <c r="E218" t="s">
        <v>314</v>
      </c>
      <c r="I218" s="34" t="str">
        <f t="shared" si="3"/>
        <v>제이씨헬스케어</v>
      </c>
    </row>
    <row r="219" spans="2:9" hidden="1" x14ac:dyDescent="0.3">
      <c r="B219" t="s">
        <v>694</v>
      </c>
      <c r="E219" t="s">
        <v>694</v>
      </c>
      <c r="I219" s="34" t="str">
        <f t="shared" si="3"/>
        <v>제이엠메디</v>
      </c>
    </row>
    <row r="220" spans="2:9" hidden="1" x14ac:dyDescent="0.3">
      <c r="B220" t="s">
        <v>763</v>
      </c>
      <c r="E220" t="s">
        <v>763</v>
      </c>
      <c r="I220" s="34" t="str">
        <f t="shared" si="3"/>
        <v>제이엠제이</v>
      </c>
    </row>
    <row r="221" spans="2:9" hidden="1" x14ac:dyDescent="0.3">
      <c r="B221" t="s">
        <v>673</v>
      </c>
      <c r="E221" t="s">
        <v>673</v>
      </c>
      <c r="I221" s="34" t="str">
        <f t="shared" si="3"/>
        <v>제인팜</v>
      </c>
    </row>
    <row r="222" spans="2:9" hidden="1" x14ac:dyDescent="0.3">
      <c r="B222" t="s">
        <v>699</v>
      </c>
      <c r="E222" t="s">
        <v>699</v>
      </c>
      <c r="I222" s="34" t="str">
        <f t="shared" si="3"/>
        <v>제일정문약국</v>
      </c>
    </row>
    <row r="223" spans="2:9" hidden="1" x14ac:dyDescent="0.3">
      <c r="B223" t="s">
        <v>550</v>
      </c>
      <c r="E223" t="s">
        <v>550</v>
      </c>
      <c r="I223" s="34" t="str">
        <f t="shared" si="3"/>
        <v>제일팜</v>
      </c>
    </row>
    <row r="224" spans="2:9" hidden="1" x14ac:dyDescent="0.3">
      <c r="B224" t="s">
        <v>655</v>
      </c>
      <c r="E224" t="s">
        <v>655</v>
      </c>
      <c r="I224" s="34" t="str">
        <f t="shared" si="3"/>
        <v>제주동원약품</v>
      </c>
    </row>
    <row r="225" spans="2:9" hidden="1" x14ac:dyDescent="0.3">
      <c r="B225" t="s">
        <v>594</v>
      </c>
      <c r="E225" t="s">
        <v>594</v>
      </c>
      <c r="I225" s="34" t="str">
        <f t="shared" si="3"/>
        <v>조아제약</v>
      </c>
    </row>
    <row r="226" spans="2:9" hidden="1" x14ac:dyDescent="0.3">
      <c r="B226" t="s">
        <v>591</v>
      </c>
      <c r="E226" t="s">
        <v>591</v>
      </c>
      <c r="I226" s="34" t="str">
        <f t="shared" si="3"/>
        <v>조아제약 함안공장</v>
      </c>
    </row>
    <row r="227" spans="2:9" hidden="1" x14ac:dyDescent="0.3">
      <c r="B227" t="s">
        <v>636</v>
      </c>
      <c r="E227" t="s">
        <v>636</v>
      </c>
      <c r="I227" s="34" t="str">
        <f t="shared" si="3"/>
        <v>조이메디(대전)</v>
      </c>
    </row>
    <row r="228" spans="2:9" hidden="1" x14ac:dyDescent="0.3">
      <c r="B228" t="s">
        <v>753</v>
      </c>
      <c r="E228" t="s">
        <v>753</v>
      </c>
      <c r="I228" s="34" t="str">
        <f t="shared" si="3"/>
        <v>종로연세약국</v>
      </c>
    </row>
    <row r="229" spans="2:9" hidden="1" x14ac:dyDescent="0.3">
      <c r="B229" t="s">
        <v>528</v>
      </c>
      <c r="E229" t="s">
        <v>528</v>
      </c>
      <c r="I229" s="34" t="str">
        <f t="shared" si="3"/>
        <v>준메디플러스</v>
      </c>
    </row>
    <row r="230" spans="2:9" hidden="1" x14ac:dyDescent="0.3">
      <c r="B230" t="s">
        <v>681</v>
      </c>
      <c r="E230" t="s">
        <v>681</v>
      </c>
      <c r="I230" s="34" t="str">
        <f t="shared" si="3"/>
        <v>준성홀딩스</v>
      </c>
    </row>
    <row r="231" spans="2:9" hidden="1" x14ac:dyDescent="0.3">
      <c r="B231" t="s">
        <v>599</v>
      </c>
      <c r="E231" t="s">
        <v>599</v>
      </c>
      <c r="I231" s="34" t="str">
        <f t="shared" si="3"/>
        <v>중헌제약</v>
      </c>
    </row>
    <row r="232" spans="2:9" hidden="1" x14ac:dyDescent="0.3">
      <c r="B232" t="s">
        <v>485</v>
      </c>
      <c r="E232" t="s">
        <v>485</v>
      </c>
      <c r="I232" s="34" t="str">
        <f t="shared" si="3"/>
        <v>지산플러스약국</v>
      </c>
    </row>
    <row r="233" spans="2:9" hidden="1" x14ac:dyDescent="0.3">
      <c r="B233" t="s">
        <v>686</v>
      </c>
      <c r="E233" t="s">
        <v>686</v>
      </c>
      <c r="I233" s="34" t="str">
        <f t="shared" si="3"/>
        <v>지성팜</v>
      </c>
    </row>
    <row r="234" spans="2:9" hidden="1" x14ac:dyDescent="0.3">
      <c r="B234" t="s">
        <v>606</v>
      </c>
      <c r="E234" t="s">
        <v>606</v>
      </c>
      <c r="I234" s="34" t="str">
        <f t="shared" si="3"/>
        <v>지엠팜</v>
      </c>
    </row>
    <row r="235" spans="2:9" hidden="1" x14ac:dyDescent="0.3">
      <c r="B235" t="s">
        <v>331</v>
      </c>
      <c r="E235" t="s">
        <v>331</v>
      </c>
      <c r="I235" s="34" t="str">
        <f t="shared" si="3"/>
        <v>지오영</v>
      </c>
    </row>
    <row r="236" spans="2:9" hidden="1" x14ac:dyDescent="0.3">
      <c r="B236" t="s">
        <v>734</v>
      </c>
      <c r="E236" t="s">
        <v>734</v>
      </c>
      <c r="I236" s="34" t="str">
        <f t="shared" si="3"/>
        <v>지오영</v>
      </c>
    </row>
    <row r="237" spans="2:9" hidden="1" x14ac:dyDescent="0.3">
      <c r="B237" t="s">
        <v>479</v>
      </c>
      <c r="E237" t="s">
        <v>479</v>
      </c>
      <c r="I237" s="34" t="str">
        <f t="shared" si="3"/>
        <v>지오팜</v>
      </c>
    </row>
    <row r="238" spans="2:9" hidden="1" x14ac:dyDescent="0.3">
      <c r="B238" t="s">
        <v>735</v>
      </c>
      <c r="E238" t="s">
        <v>735</v>
      </c>
      <c r="I238" s="34" t="str">
        <f t="shared" si="3"/>
        <v>지오팜</v>
      </c>
    </row>
    <row r="239" spans="2:9" hidden="1" x14ac:dyDescent="0.3">
      <c r="B239" t="s">
        <v>738</v>
      </c>
      <c r="E239" t="s">
        <v>738</v>
      </c>
      <c r="I239" s="34" t="str">
        <f t="shared" si="3"/>
        <v>지웰2층약국</v>
      </c>
    </row>
    <row r="240" spans="2:9" hidden="1" x14ac:dyDescent="0.3">
      <c r="B240" t="s">
        <v>645</v>
      </c>
      <c r="E240" t="s">
        <v>645</v>
      </c>
      <c r="I240" s="34" t="str">
        <f t="shared" si="3"/>
        <v>진양제약원주공장</v>
      </c>
    </row>
    <row r="241" spans="2:9" hidden="1" x14ac:dyDescent="0.3">
      <c r="B241" t="s">
        <v>772</v>
      </c>
      <c r="E241" t="s">
        <v>772</v>
      </c>
      <c r="I241" s="34" t="str">
        <f t="shared" si="3"/>
        <v>참약사엘림약국</v>
      </c>
    </row>
    <row r="242" spans="2:9" hidden="1" x14ac:dyDescent="0.3">
      <c r="B242" t="s">
        <v>701</v>
      </c>
      <c r="E242" t="s">
        <v>701</v>
      </c>
      <c r="I242" s="34" t="str">
        <f t="shared" si="3"/>
        <v>초이스메디케어</v>
      </c>
    </row>
    <row r="243" spans="2:9" hidden="1" x14ac:dyDescent="0.3">
      <c r="B243" t="s">
        <v>615</v>
      </c>
      <c r="E243" t="s">
        <v>615</v>
      </c>
      <c r="I243" s="34" t="str">
        <f t="shared" si="3"/>
        <v>충북약사신용협동조합</v>
      </c>
    </row>
    <row r="244" spans="2:9" hidden="1" x14ac:dyDescent="0.3">
      <c r="B244" t="s">
        <v>693</v>
      </c>
      <c r="E244" t="s">
        <v>693</v>
      </c>
      <c r="I244" s="34" t="str">
        <f t="shared" si="3"/>
        <v>케이비메디팜(원주)</v>
      </c>
    </row>
    <row r="245" spans="2:9" hidden="1" x14ac:dyDescent="0.3">
      <c r="B245" t="s">
        <v>695</v>
      </c>
      <c r="E245" t="s">
        <v>695</v>
      </c>
      <c r="I245" s="34" t="str">
        <f t="shared" si="3"/>
        <v>케이비메디팜(청주)</v>
      </c>
    </row>
    <row r="246" spans="2:9" hidden="1" x14ac:dyDescent="0.3">
      <c r="B246" t="s">
        <v>634</v>
      </c>
      <c r="E246" t="s">
        <v>634</v>
      </c>
      <c r="I246" s="34" t="str">
        <f t="shared" si="3"/>
        <v>케이에스(KS)바이오팜</v>
      </c>
    </row>
    <row r="247" spans="2:9" hidden="1" x14ac:dyDescent="0.3">
      <c r="B247" t="s">
        <v>689</v>
      </c>
      <c r="E247" t="s">
        <v>689</v>
      </c>
      <c r="I247" s="34" t="str">
        <f t="shared" si="3"/>
        <v>태강약품</v>
      </c>
    </row>
    <row r="248" spans="2:9" hidden="1" x14ac:dyDescent="0.3">
      <c r="B248" t="s">
        <v>610</v>
      </c>
      <c r="E248" t="s">
        <v>610</v>
      </c>
      <c r="I248" s="34" t="str">
        <f t="shared" si="3"/>
        <v>태인약품</v>
      </c>
    </row>
    <row r="249" spans="2:9" hidden="1" x14ac:dyDescent="0.3">
      <c r="B249" t="s">
        <v>417</v>
      </c>
      <c r="E249" t="s">
        <v>417</v>
      </c>
      <c r="I249" s="34" t="str">
        <f t="shared" si="3"/>
        <v>태전약품판매</v>
      </c>
    </row>
    <row r="250" spans="2:9" hidden="1" x14ac:dyDescent="0.3">
      <c r="B250" t="s">
        <v>765</v>
      </c>
      <c r="E250" t="s">
        <v>765</v>
      </c>
      <c r="I250" s="34" t="str">
        <f t="shared" si="3"/>
        <v>태전약품판매</v>
      </c>
    </row>
    <row r="251" spans="2:9" hidden="1" x14ac:dyDescent="0.3">
      <c r="B251" t="s">
        <v>613</v>
      </c>
      <c r="E251" t="s">
        <v>613</v>
      </c>
      <c r="I251" s="34" t="str">
        <f t="shared" si="3"/>
        <v>태정약품</v>
      </c>
    </row>
    <row r="252" spans="2:9" hidden="1" x14ac:dyDescent="0.3">
      <c r="B252" t="s">
        <v>713</v>
      </c>
      <c r="E252" t="s">
        <v>713</v>
      </c>
      <c r="I252" s="34" t="str">
        <f t="shared" si="3"/>
        <v>티엔엠컴퍼니(의료기기)</v>
      </c>
    </row>
    <row r="253" spans="2:9" hidden="1" x14ac:dyDescent="0.3">
      <c r="B253" t="s">
        <v>403</v>
      </c>
      <c r="E253" t="s">
        <v>403</v>
      </c>
      <c r="I253" s="34" t="str">
        <f t="shared" si="3"/>
        <v>티제이팜</v>
      </c>
    </row>
    <row r="254" spans="2:9" hidden="1" x14ac:dyDescent="0.3">
      <c r="B254" t="s">
        <v>742</v>
      </c>
      <c r="E254" t="s">
        <v>742</v>
      </c>
      <c r="I254" s="34" t="str">
        <f t="shared" si="3"/>
        <v>티제이팜</v>
      </c>
    </row>
    <row r="255" spans="2:9" hidden="1" x14ac:dyDescent="0.3">
      <c r="B255" t="s">
        <v>585</v>
      </c>
      <c r="E255" t="s">
        <v>585</v>
      </c>
      <c r="I255" s="34" t="str">
        <f t="shared" si="3"/>
        <v>파마피아</v>
      </c>
    </row>
    <row r="256" spans="2:9" hidden="1" x14ac:dyDescent="0.3">
      <c r="B256" t="s">
        <v>644</v>
      </c>
      <c r="E256" t="s">
        <v>644</v>
      </c>
      <c r="I256" s="34" t="str">
        <f t="shared" si="3"/>
        <v>파인힐병원 명원의료재단</v>
      </c>
    </row>
    <row r="257" spans="2:9" hidden="1" x14ac:dyDescent="0.3">
      <c r="B257" t="s">
        <v>692</v>
      </c>
      <c r="E257" t="s">
        <v>692</v>
      </c>
      <c r="I257" s="34" t="str">
        <f t="shared" si="3"/>
        <v>팜앤비즈</v>
      </c>
    </row>
    <row r="258" spans="2:9" hidden="1" x14ac:dyDescent="0.3">
      <c r="B258" t="s">
        <v>746</v>
      </c>
      <c r="E258" t="s">
        <v>746</v>
      </c>
      <c r="I258" s="34" t="str">
        <f t="shared" ref="I258:I279" si="4">TRIM(SUBSTITUTE($B258,"(OTC)",""))</f>
        <v>팜앤팜</v>
      </c>
    </row>
    <row r="259" spans="2:9" hidden="1" x14ac:dyDescent="0.3">
      <c r="B259" t="s">
        <v>1009</v>
      </c>
      <c r="E259" t="s">
        <v>1009</v>
      </c>
      <c r="I259" s="34" t="s">
        <v>1009</v>
      </c>
    </row>
    <row r="260" spans="2:9" hidden="1" x14ac:dyDescent="0.3">
      <c r="B260" t="s">
        <v>629</v>
      </c>
      <c r="E260" t="s">
        <v>629</v>
      </c>
      <c r="I260" s="34" t="str">
        <f t="shared" si="4"/>
        <v>포인트팜</v>
      </c>
    </row>
    <row r="261" spans="2:9" hidden="1" x14ac:dyDescent="0.3">
      <c r="B261" t="s">
        <v>573</v>
      </c>
      <c r="E261" t="s">
        <v>573</v>
      </c>
      <c r="I261" s="34" t="str">
        <f t="shared" si="4"/>
        <v>피코이노베이션</v>
      </c>
    </row>
    <row r="262" spans="2:9" hidden="1" x14ac:dyDescent="0.3">
      <c r="B262" t="s">
        <v>698</v>
      </c>
      <c r="E262" t="s">
        <v>698</v>
      </c>
      <c r="I262" s="34" t="str">
        <f t="shared" si="4"/>
        <v>하나로메디</v>
      </c>
    </row>
    <row r="263" spans="2:9" hidden="1" x14ac:dyDescent="0.3">
      <c r="B263" t="s">
        <v>760</v>
      </c>
      <c r="E263" t="s">
        <v>760</v>
      </c>
      <c r="I263" s="34" t="str">
        <f t="shared" si="4"/>
        <v>하린메디칼</v>
      </c>
    </row>
    <row r="264" spans="2:9" hidden="1" x14ac:dyDescent="0.3">
      <c r="B264" t="s">
        <v>646</v>
      </c>
      <c r="E264" t="s">
        <v>646</v>
      </c>
      <c r="I264" s="34" t="str">
        <f t="shared" si="4"/>
        <v>하은메디스</v>
      </c>
    </row>
    <row r="265" spans="2:9" hidden="1" x14ac:dyDescent="0.3">
      <c r="B265" t="s">
        <v>638</v>
      </c>
      <c r="E265" t="s">
        <v>638</v>
      </c>
      <c r="I265" s="34" t="str">
        <f t="shared" si="4"/>
        <v>하이메디텍</v>
      </c>
    </row>
    <row r="266" spans="2:9" hidden="1" x14ac:dyDescent="0.3">
      <c r="B266" t="s">
        <v>487</v>
      </c>
      <c r="E266" t="s">
        <v>487</v>
      </c>
      <c r="I266" s="34" t="str">
        <f t="shared" si="4"/>
        <v>한국팜비오</v>
      </c>
    </row>
    <row r="267" spans="2:9" hidden="1" x14ac:dyDescent="0.3">
      <c r="B267" t="s">
        <v>703</v>
      </c>
      <c r="E267" t="s">
        <v>703</v>
      </c>
      <c r="I267" s="34" t="str">
        <f t="shared" si="4"/>
        <v>한국프라임제약 봉동</v>
      </c>
    </row>
    <row r="268" spans="2:9" hidden="1" x14ac:dyDescent="0.3">
      <c r="B268" t="s">
        <v>659</v>
      </c>
      <c r="E268" t="s">
        <v>659</v>
      </c>
      <c r="I268" s="34" t="str">
        <f t="shared" si="4"/>
        <v>한백메디칼</v>
      </c>
    </row>
    <row r="269" spans="2:9" hidden="1" x14ac:dyDescent="0.3">
      <c r="B269" t="s">
        <v>582</v>
      </c>
      <c r="E269" t="s">
        <v>582</v>
      </c>
      <c r="I269" s="34" t="str">
        <f t="shared" si="4"/>
        <v>한솔약품</v>
      </c>
    </row>
    <row r="270" spans="2:9" hidden="1" x14ac:dyDescent="0.3">
      <c r="B270" t="s">
        <v>361</v>
      </c>
      <c r="E270" t="s">
        <v>361</v>
      </c>
      <c r="I270" s="34" t="str">
        <f t="shared" si="4"/>
        <v>한신메디팜</v>
      </c>
    </row>
    <row r="271" spans="2:9" hidden="1" x14ac:dyDescent="0.3">
      <c r="B271" t="s">
        <v>607</v>
      </c>
      <c r="E271" t="s">
        <v>607</v>
      </c>
      <c r="I271" s="34" t="str">
        <f t="shared" si="4"/>
        <v>한신약품</v>
      </c>
    </row>
    <row r="272" spans="2:9" hidden="1" x14ac:dyDescent="0.3">
      <c r="B272" t="s">
        <v>608</v>
      </c>
      <c r="E272" t="s">
        <v>608</v>
      </c>
      <c r="I272" s="34" t="str">
        <f t="shared" si="4"/>
        <v>한양바이오팜</v>
      </c>
    </row>
    <row r="273" spans="2:9" hidden="1" x14ac:dyDescent="0.3">
      <c r="B273" t="s">
        <v>588</v>
      </c>
      <c r="E273" t="s">
        <v>588</v>
      </c>
      <c r="I273" s="34" t="str">
        <f t="shared" si="4"/>
        <v>한올바이오파마</v>
      </c>
    </row>
    <row r="274" spans="2:9" hidden="1" x14ac:dyDescent="0.3">
      <c r="B274" t="s">
        <v>617</v>
      </c>
      <c r="E274" t="s">
        <v>617</v>
      </c>
      <c r="I274" s="34" t="str">
        <f t="shared" si="4"/>
        <v>호남약품</v>
      </c>
    </row>
    <row r="275" spans="2:9" hidden="1" x14ac:dyDescent="0.3">
      <c r="B275" t="s">
        <v>278</v>
      </c>
      <c r="E275" t="s">
        <v>278</v>
      </c>
      <c r="I275" s="34" t="str">
        <f t="shared" si="4"/>
        <v>훈민약품</v>
      </c>
    </row>
    <row r="276" spans="2:9" hidden="1" x14ac:dyDescent="0.3">
      <c r="B276" t="s">
        <v>463</v>
      </c>
      <c r="E276" t="s">
        <v>463</v>
      </c>
      <c r="I276" s="34" t="str">
        <f t="shared" si="4"/>
        <v>훼밀리팜</v>
      </c>
    </row>
    <row r="277" spans="2:9" hidden="1" x14ac:dyDescent="0.3">
      <c r="B277" t="s">
        <v>757</v>
      </c>
      <c r="E277" t="s">
        <v>757</v>
      </c>
      <c r="I277" s="34" t="str">
        <f t="shared" si="4"/>
        <v>휴먼바이오</v>
      </c>
    </row>
    <row r="278" spans="2:9" hidden="1" x14ac:dyDescent="0.3">
      <c r="B278" t="s">
        <v>642</v>
      </c>
      <c r="E278" t="s">
        <v>642</v>
      </c>
      <c r="I278" s="34" t="str">
        <f t="shared" si="4"/>
        <v>휴모스트녹원</v>
      </c>
    </row>
    <row r="279" spans="2:9" hidden="1" x14ac:dyDescent="0.3">
      <c r="B279" t="s">
        <v>685</v>
      </c>
      <c r="E279" t="s">
        <v>685</v>
      </c>
      <c r="I279" s="34" t="str">
        <f t="shared" si="4"/>
        <v>히스토바이오</v>
      </c>
    </row>
    <row r="280" spans="2:9" hidden="1" x14ac:dyDescent="0.3">
      <c r="B280" t="s">
        <v>776</v>
      </c>
      <c r="E280" t="s">
        <v>776</v>
      </c>
      <c r="I280" s="34" t="s">
        <v>776</v>
      </c>
    </row>
    <row r="281" spans="2:9" hidden="1" x14ac:dyDescent="0.3">
      <c r="B281" t="s">
        <v>777</v>
      </c>
      <c r="E281" t="s">
        <v>777</v>
      </c>
      <c r="I281" s="34" t="s">
        <v>777</v>
      </c>
    </row>
    <row r="282" spans="2:9" hidden="1" x14ac:dyDescent="0.3">
      <c r="B282" t="s">
        <v>778</v>
      </c>
      <c r="E282" t="s">
        <v>778</v>
      </c>
      <c r="I282" s="34" t="s">
        <v>778</v>
      </c>
    </row>
    <row r="283" spans="2:9" hidden="1" x14ac:dyDescent="0.3">
      <c r="B283" t="s">
        <v>1001</v>
      </c>
      <c r="E283" t="s">
        <v>1001</v>
      </c>
      <c r="I283" s="34" t="s">
        <v>1001</v>
      </c>
    </row>
    <row r="284" spans="2:9" hidden="1" x14ac:dyDescent="0.3">
      <c r="B284" t="s">
        <v>1004</v>
      </c>
      <c r="E284" t="s">
        <v>1004</v>
      </c>
      <c r="I284" s="34" t="s">
        <v>1004</v>
      </c>
    </row>
    <row r="285" spans="2:9" x14ac:dyDescent="0.3">
      <c r="B285" t="s">
        <v>1060</v>
      </c>
      <c r="E285" t="s">
        <v>1060</v>
      </c>
      <c r="I285" s="34" t="s">
        <v>1060</v>
      </c>
    </row>
    <row r="286" spans="2:9" x14ac:dyDescent="0.3">
      <c r="B286" t="s">
        <v>1065</v>
      </c>
      <c r="E286" t="s">
        <v>1065</v>
      </c>
      <c r="I286" s="34" t="s">
        <v>1065</v>
      </c>
    </row>
    <row r="287" spans="2:9" x14ac:dyDescent="0.3">
      <c r="B287" t="s">
        <v>1069</v>
      </c>
      <c r="E287" t="s">
        <v>1069</v>
      </c>
      <c r="I287" s="34" t="s">
        <v>1069</v>
      </c>
    </row>
    <row r="288" spans="2:9" x14ac:dyDescent="0.3">
      <c r="B288" t="s">
        <v>1772</v>
      </c>
      <c r="E288" t="s">
        <v>1772</v>
      </c>
      <c r="I288" s="34" t="s">
        <v>1772</v>
      </c>
    </row>
    <row r="4424" spans="1:1" x14ac:dyDescent="0.3">
      <c r="A4424" t="s">
        <v>178</v>
      </c>
    </row>
    <row r="4425" spans="1:1" x14ac:dyDescent="0.3">
      <c r="A4425" t="s">
        <v>178</v>
      </c>
    </row>
    <row r="4426" spans="1:1" x14ac:dyDescent="0.3">
      <c r="A4426" t="s">
        <v>178</v>
      </c>
    </row>
    <row r="4427" spans="1:1" x14ac:dyDescent="0.3">
      <c r="A4427" t="s">
        <v>178</v>
      </c>
    </row>
    <row r="4428" spans="1:1" x14ac:dyDescent="0.3">
      <c r="A4428" t="s">
        <v>178</v>
      </c>
    </row>
    <row r="4429" spans="1:1" x14ac:dyDescent="0.3">
      <c r="A4429" t="s">
        <v>178</v>
      </c>
    </row>
    <row r="4430" spans="1:1" x14ac:dyDescent="0.3">
      <c r="A4430" t="s">
        <v>178</v>
      </c>
    </row>
    <row r="4431" spans="1:1" x14ac:dyDescent="0.3">
      <c r="A4431" t="s">
        <v>178</v>
      </c>
    </row>
    <row r="4432" spans="1:1" x14ac:dyDescent="0.3">
      <c r="A4432" t="s">
        <v>178</v>
      </c>
    </row>
    <row r="4433" spans="1:1" x14ac:dyDescent="0.3">
      <c r="A4433" t="s">
        <v>178</v>
      </c>
    </row>
    <row r="4434" spans="1:1" x14ac:dyDescent="0.3">
      <c r="A4434" t="s">
        <v>178</v>
      </c>
    </row>
    <row r="4435" spans="1:1" x14ac:dyDescent="0.3">
      <c r="A4435" t="s">
        <v>178</v>
      </c>
    </row>
    <row r="4436" spans="1:1" x14ac:dyDescent="0.3">
      <c r="A4436" t="s">
        <v>178</v>
      </c>
    </row>
    <row r="4437" spans="1:1" x14ac:dyDescent="0.3">
      <c r="A4437" t="s">
        <v>178</v>
      </c>
    </row>
    <row r="4438" spans="1:1" x14ac:dyDescent="0.3">
      <c r="A4438" t="s">
        <v>178</v>
      </c>
    </row>
    <row r="4439" spans="1:1" x14ac:dyDescent="0.3">
      <c r="A4439" t="s">
        <v>178</v>
      </c>
    </row>
    <row r="4440" spans="1:1" x14ac:dyDescent="0.3">
      <c r="A4440" t="s">
        <v>178</v>
      </c>
    </row>
    <row r="4441" spans="1:1" x14ac:dyDescent="0.3">
      <c r="A4441" t="s">
        <v>178</v>
      </c>
    </row>
    <row r="4442" spans="1:1" x14ac:dyDescent="0.3">
      <c r="A4442" t="s">
        <v>178</v>
      </c>
    </row>
    <row r="4443" spans="1:1" x14ac:dyDescent="0.3">
      <c r="A4443" t="s">
        <v>178</v>
      </c>
    </row>
  </sheetData>
  <autoFilter ref="A1:I284" xr:uid="{A91B6A84-C623-4941-8FEA-021B45B6AFF3}">
    <filterColumn colId="4">
      <filters>
        <filter val="골드팜"/>
        <filter val="골드팜(otc)"/>
      </filters>
    </filterColumn>
  </autoFilter>
  <phoneticPr fontId="2" type="noConversion"/>
  <conditionalFormatting sqref="B285:B286">
    <cfRule type="duplicateValues" dxfId="1" priority="2"/>
  </conditionalFormatting>
  <conditionalFormatting sqref="E285:E28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2026-10-19T02:24:40Z</dcterms:modified>
</cp:coreProperties>
</file>